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Dropbox\WPC CEP\Global Warming\Inslee - EV Exec Order\"/>
    </mc:Choice>
  </mc:AlternateContent>
  <xr:revisionPtr revIDLastSave="0" documentId="13_ncr:1_{AEBEDDBA-DAFB-4334-B2C3-7BACA3636FDD}" xr6:coauthVersionLast="47" xr6:coauthVersionMax="47" xr10:uidLastSave="{00000000-0000-0000-0000-000000000000}"/>
  <bookViews>
    <workbookView xWindow="-120" yWindow="-120" windowWidth="29040" windowHeight="15840" tabRatio="934" activeTab="3" xr2:uid="{00000000-000D-0000-FFFF-FFFF00000000}"/>
  </bookViews>
  <sheets>
    <sheet name="Total cost of state ownership" sheetId="48" r:id="rId1"/>
    <sheet name="Total cost of ownership calcs" sheetId="42" r:id="rId2"/>
    <sheet name="Data" sheetId="1" state="hidden" r:id="rId3"/>
    <sheet name="Criteria" sheetId="2" r:id="rId4"/>
    <sheet name="Data - filter removed" sheetId="17" state="hidden" r:id="rId5"/>
    <sheet name="Class compilations" sheetId="19" state="hidden" r:id="rId6"/>
    <sheet name="Sheet10" sheetId="22" state="hidden" r:id="rId7"/>
    <sheet name="DSHS account ID to admin" sheetId="23" state="hidden" r:id="rId8"/>
    <sheet name="DFW to admin" sheetId="44" state="hidden" r:id="rId9"/>
    <sheet name="DFW account code to admin" sheetId="45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42" l="1"/>
  <c r="O8" i="42"/>
  <c r="D10" i="48" s="1"/>
  <c r="D14" i="48"/>
  <c r="D13" i="48"/>
  <c r="D8" i="48"/>
  <c r="D7" i="48"/>
  <c r="D5" i="48"/>
  <c r="P8" i="42"/>
  <c r="D12" i="48" s="1"/>
  <c r="R8" i="42"/>
  <c r="W8" i="42"/>
  <c r="X8" i="42" s="1"/>
  <c r="U8" i="42" s="1"/>
  <c r="C7" i="48"/>
  <c r="E7" i="48"/>
  <c r="F7" i="48"/>
  <c r="G7" i="48"/>
  <c r="H7" i="48"/>
  <c r="I7" i="48"/>
  <c r="B7" i="48"/>
  <c r="S11" i="42"/>
  <c r="E11" i="42"/>
  <c r="G5" i="48"/>
  <c r="G6" i="48"/>
  <c r="G14" i="48"/>
  <c r="P11" i="42"/>
  <c r="G12" i="48" s="1"/>
  <c r="R11" i="42"/>
  <c r="G13" i="48" s="1"/>
  <c r="V2" i="42"/>
  <c r="F2" i="42"/>
  <c r="L11" i="42" s="1"/>
  <c r="C2" i="42"/>
  <c r="J11" i="42" s="1"/>
  <c r="O12" i="42"/>
  <c r="H10" i="48" s="1"/>
  <c r="O13" i="42"/>
  <c r="I10" i="48" s="1"/>
  <c r="N6" i="42"/>
  <c r="B11" i="48" s="1"/>
  <c r="N7" i="42"/>
  <c r="C11" i="48" s="1"/>
  <c r="C6" i="48"/>
  <c r="E6" i="48"/>
  <c r="F6" i="48"/>
  <c r="H6" i="48"/>
  <c r="I6" i="48"/>
  <c r="B6" i="48"/>
  <c r="B8" i="48"/>
  <c r="E10" i="42"/>
  <c r="W10" i="42" s="1"/>
  <c r="X10" i="42" s="1"/>
  <c r="E9" i="42"/>
  <c r="W9" i="42" s="1"/>
  <c r="X9" i="42" s="1"/>
  <c r="C14" i="48"/>
  <c r="H14" i="48"/>
  <c r="B14" i="48"/>
  <c r="C8" i="48"/>
  <c r="H8" i="48"/>
  <c r="I8" i="48"/>
  <c r="E5" i="48"/>
  <c r="F5" i="48"/>
  <c r="H5" i="48"/>
  <c r="I5" i="48"/>
  <c r="C5" i="48"/>
  <c r="B5" i="48"/>
  <c r="W6" i="42"/>
  <c r="X6" i="42" s="1"/>
  <c r="U6" i="42" s="1"/>
  <c r="B20" i="48" s="1"/>
  <c r="W7" i="42"/>
  <c r="X7" i="42" s="1"/>
  <c r="U7" i="42" s="1"/>
  <c r="C20" i="48" s="1"/>
  <c r="W12" i="42"/>
  <c r="X12" i="42" s="1"/>
  <c r="W13" i="42"/>
  <c r="X13" i="42" s="1"/>
  <c r="S10" i="42"/>
  <c r="F14" i="48" s="1"/>
  <c r="S12" i="42"/>
  <c r="S13" i="42"/>
  <c r="I14" i="48" s="1"/>
  <c r="S9" i="42"/>
  <c r="E14" i="48" s="1"/>
  <c r="P6" i="42"/>
  <c r="B12" i="48" s="1"/>
  <c r="P7" i="42"/>
  <c r="C12" i="48" s="1"/>
  <c r="P9" i="42"/>
  <c r="E12" i="48" s="1"/>
  <c r="P10" i="42"/>
  <c r="F12" i="48" s="1"/>
  <c r="P12" i="42"/>
  <c r="H12" i="48" s="1"/>
  <c r="P13" i="42"/>
  <c r="I12" i="48" s="1"/>
  <c r="L7" i="42"/>
  <c r="O7" i="42" s="1"/>
  <c r="C10" i="48" s="1"/>
  <c r="L9" i="42"/>
  <c r="J8" i="42" l="1"/>
  <c r="N8" i="42" s="1"/>
  <c r="D11" i="48" s="1"/>
  <c r="U10" i="42"/>
  <c r="U12" i="42"/>
  <c r="H20" i="48" s="1"/>
  <c r="O11" i="42"/>
  <c r="G10" i="48" s="1"/>
  <c r="L10" i="42"/>
  <c r="O10" i="42" s="1"/>
  <c r="F10" i="48" s="1"/>
  <c r="L6" i="42"/>
  <c r="O6" i="42" s="1"/>
  <c r="B10" i="48" s="1"/>
  <c r="W11" i="42"/>
  <c r="X11" i="42" s="1"/>
  <c r="U11" i="42" s="1"/>
  <c r="G20" i="48" s="1"/>
  <c r="N11" i="42"/>
  <c r="G11" i="48" s="1"/>
  <c r="U9" i="42"/>
  <c r="E20" i="48" s="1"/>
  <c r="O9" i="42"/>
  <c r="U13" i="42"/>
  <c r="I20" i="48" s="1"/>
  <c r="F20" i="48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2" i="17"/>
  <c r="F53" i="17"/>
  <c r="F54" i="17"/>
  <c r="F55" i="17"/>
  <c r="F56" i="17"/>
  <c r="F57" i="17"/>
  <c r="F58" i="17"/>
  <c r="F60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5" i="17"/>
  <c r="F336" i="17"/>
  <c r="F337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5" i="17"/>
  <c r="F616" i="17"/>
  <c r="F617" i="17"/>
  <c r="F618" i="17"/>
  <c r="F619" i="17"/>
  <c r="F621" i="17"/>
  <c r="F622" i="17"/>
  <c r="F623" i="17"/>
  <c r="F624" i="17"/>
  <c r="F625" i="17"/>
  <c r="F626" i="17"/>
  <c r="F627" i="17"/>
  <c r="F628" i="17"/>
  <c r="F630" i="17"/>
  <c r="F631" i="17"/>
  <c r="F632" i="17"/>
  <c r="F634" i="17"/>
  <c r="F635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6" i="17"/>
  <c r="F877" i="17"/>
  <c r="F878" i="17"/>
  <c r="F879" i="17"/>
  <c r="F880" i="17"/>
  <c r="F881" i="17"/>
  <c r="F882" i="17"/>
  <c r="F883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2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8" i="17"/>
  <c r="F1049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5" i="17"/>
  <c r="F1148" i="17"/>
  <c r="F1149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4" i="17"/>
  <c r="F1215" i="17"/>
  <c r="F1216" i="17"/>
  <c r="F1217" i="17"/>
  <c r="F1218" i="17"/>
  <c r="F1219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9" i="17"/>
  <c r="F1290" i="17"/>
  <c r="F1291" i="17"/>
  <c r="F1292" i="17"/>
  <c r="F1293" i="17"/>
  <c r="F1294" i="17"/>
  <c r="F1295" i="17"/>
  <c r="F1297" i="17"/>
  <c r="F1299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4" i="17"/>
  <c r="F1326" i="17"/>
  <c r="F1327" i="17"/>
  <c r="F1328" i="17"/>
  <c r="F1329" i="17"/>
  <c r="F1330" i="17"/>
  <c r="F1331" i="17"/>
  <c r="F1332" i="17"/>
  <c r="F1333" i="17"/>
  <c r="F1336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8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8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8" i="17"/>
  <c r="F1539" i="17"/>
  <c r="F1540" i="17"/>
  <c r="F1543" i="17"/>
  <c r="F1544" i="17"/>
  <c r="F1545" i="17"/>
  <c r="F1546" i="17"/>
  <c r="F1547" i="17"/>
  <c r="F1548" i="17"/>
  <c r="F1549" i="17"/>
  <c r="F1550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2" i="17"/>
  <c r="F1573" i="17"/>
  <c r="F1576" i="17"/>
  <c r="F1579" i="17"/>
  <c r="F1580" i="17"/>
  <c r="F1581" i="17"/>
  <c r="F1582" i="17"/>
  <c r="F1583" i="17"/>
  <c r="F1584" i="17"/>
  <c r="F1585" i="17"/>
  <c r="F1586" i="17"/>
  <c r="F1587" i="17"/>
  <c r="F1588" i="17"/>
  <c r="F1590" i="17"/>
  <c r="F1593" i="17"/>
  <c r="F1594" i="17"/>
  <c r="F1597" i="17"/>
  <c r="F1598" i="17"/>
  <c r="F1599" i="17"/>
  <c r="F1600" i="17"/>
  <c r="F1601" i="17"/>
  <c r="F1604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3" i="17"/>
  <c r="F1634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51" i="17"/>
  <c r="F1652" i="17"/>
  <c r="F1653" i="17"/>
  <c r="F1654" i="17"/>
  <c r="F1655" i="17"/>
  <c r="F1656" i="17"/>
  <c r="F1657" i="17"/>
  <c r="F1658" i="17"/>
  <c r="F1659" i="17"/>
  <c r="F1662" i="17"/>
  <c r="F1665" i="17"/>
  <c r="F1666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1" i="17"/>
  <c r="F1682" i="17"/>
  <c r="F1683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5" i="17"/>
  <c r="F1716" i="17"/>
  <c r="F1717" i="17"/>
  <c r="F1719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3" i="17"/>
  <c r="F1744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2" i="17"/>
  <c r="F1774" i="17"/>
  <c r="F1776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10" i="17"/>
  <c r="F1811" i="17"/>
  <c r="F1812" i="17"/>
  <c r="F1815" i="17"/>
  <c r="F1816" i="17"/>
  <c r="F1817" i="17"/>
  <c r="F1818" i="17"/>
  <c r="F1819" i="17"/>
  <c r="F1822" i="17"/>
  <c r="F1825" i="17"/>
  <c r="F1826" i="17"/>
  <c r="F1827" i="17"/>
  <c r="F1832" i="17"/>
  <c r="F1835" i="17"/>
  <c r="F1836" i="17"/>
  <c r="F1837" i="17"/>
  <c r="F1838" i="17"/>
  <c r="F1839" i="17"/>
  <c r="F1840" i="17"/>
  <c r="F1841" i="17"/>
  <c r="F1842" i="17"/>
  <c r="F1843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5" i="17"/>
  <c r="F1866" i="17"/>
  <c r="F1867" i="17"/>
  <c r="F1868" i="17"/>
  <c r="F1870" i="17"/>
  <c r="F1873" i="17"/>
  <c r="F1874" i="17"/>
  <c r="F1875" i="17"/>
  <c r="F1876" i="17"/>
  <c r="F1879" i="17"/>
  <c r="F1880" i="17"/>
  <c r="F1883" i="17"/>
  <c r="F1884" i="17"/>
  <c r="F1885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9" i="17"/>
  <c r="F2000" i="17"/>
  <c r="F2001" i="17"/>
  <c r="F2002" i="17"/>
  <c r="F2003" i="17"/>
  <c r="F2004" i="17"/>
  <c r="F2005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2" i="17"/>
  <c r="F2023" i="17"/>
  <c r="F2026" i="17"/>
  <c r="F2027" i="17"/>
  <c r="F2028" i="17"/>
  <c r="F2029" i="17"/>
  <c r="F2030" i="17"/>
  <c r="F2031" i="17"/>
  <c r="F2032" i="17"/>
  <c r="F2034" i="17"/>
  <c r="F2037" i="17"/>
  <c r="F2038" i="17"/>
  <c r="F2039" i="17"/>
  <c r="F2042" i="17"/>
  <c r="F2043" i="17"/>
  <c r="F2044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8" i="17"/>
  <c r="F2099" i="17"/>
  <c r="F2100" i="17"/>
  <c r="F2101" i="17"/>
  <c r="F2104" i="17"/>
  <c r="F2105" i="17"/>
  <c r="F2106" i="17"/>
  <c r="F2108" i="17"/>
  <c r="F2111" i="17"/>
  <c r="F2112" i="17"/>
  <c r="F2113" i="17"/>
  <c r="F2114" i="17"/>
  <c r="F2115" i="17"/>
  <c r="F2118" i="17"/>
  <c r="F2119" i="17"/>
  <c r="F2120" i="17"/>
  <c r="F2123" i="17"/>
  <c r="F2124" i="17"/>
  <c r="F2125" i="17"/>
  <c r="F2126" i="17"/>
  <c r="F2127" i="17"/>
  <c r="F2130" i="17"/>
  <c r="F2133" i="17"/>
  <c r="F2136" i="17"/>
  <c r="F2137" i="17"/>
  <c r="F2138" i="17"/>
  <c r="F2140" i="17"/>
  <c r="F2145" i="17"/>
  <c r="F2148" i="17"/>
  <c r="F2149" i="17"/>
  <c r="F2152" i="17"/>
  <c r="F2153" i="17"/>
  <c r="F2154" i="17"/>
  <c r="F2155" i="17"/>
  <c r="F2158" i="17"/>
  <c r="F2161" i="17"/>
  <c r="F2162" i="17"/>
  <c r="F2163" i="17"/>
  <c r="F2164" i="17"/>
  <c r="F2165" i="17"/>
  <c r="F2168" i="17"/>
  <c r="F2171" i="17"/>
  <c r="F2172" i="17"/>
  <c r="F2173" i="17"/>
  <c r="F2176" i="17"/>
  <c r="F2177" i="17"/>
  <c r="F2180" i="17"/>
  <c r="F2183" i="17"/>
  <c r="F2187" i="17"/>
  <c r="F2188" i="17"/>
  <c r="F2189" i="17"/>
  <c r="F2190" i="17"/>
  <c r="F2193" i="17"/>
  <c r="F2194" i="17"/>
  <c r="F2195" i="17"/>
  <c r="F2204" i="17"/>
  <c r="F2207" i="17"/>
  <c r="F2208" i="17"/>
  <c r="F2209" i="17"/>
  <c r="F2210" i="17"/>
  <c r="F2213" i="17"/>
  <c r="F2214" i="17"/>
  <c r="F2216" i="17"/>
  <c r="F2220" i="17"/>
  <c r="F2223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8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2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1" i="17"/>
  <c r="F2303" i="17"/>
  <c r="F2306" i="17"/>
  <c r="F2307" i="17"/>
  <c r="F2308" i="17"/>
  <c r="F2309" i="17"/>
  <c r="F2310" i="17"/>
  <c r="F2311" i="17"/>
  <c r="F2312" i="17"/>
  <c r="F2315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7" i="17"/>
  <c r="F2338" i="17"/>
  <c r="F2339" i="17"/>
  <c r="F2340" i="17"/>
  <c r="F2343" i="17"/>
  <c r="F2344" i="17"/>
  <c r="F2345" i="17"/>
  <c r="F2346" i="17"/>
  <c r="F2347" i="17"/>
  <c r="F2348" i="17"/>
  <c r="F2349" i="17"/>
  <c r="F2350" i="17"/>
  <c r="F2351" i="17"/>
  <c r="F2352" i="17"/>
  <c r="F2357" i="17"/>
  <c r="F2358" i="17"/>
  <c r="F2359" i="17"/>
  <c r="F2361" i="17"/>
  <c r="F2362" i="17"/>
  <c r="F2363" i="17"/>
  <c r="F2364" i="17"/>
  <c r="F2365" i="17"/>
  <c r="F2366" i="17"/>
  <c r="F2371" i="17"/>
  <c r="F2384" i="17"/>
  <c r="F2385" i="17"/>
  <c r="F2386" i="17"/>
  <c r="F2387" i="17"/>
  <c r="F2388" i="17"/>
  <c r="F2389" i="17"/>
  <c r="F2390" i="17"/>
  <c r="F2391" i="17"/>
  <c r="F2392" i="17"/>
  <c r="F2393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8" i="17"/>
  <c r="F2419" i="17"/>
  <c r="F2420" i="17"/>
  <c r="F2422" i="17"/>
  <c r="F2423" i="17"/>
  <c r="F2424" i="17"/>
  <c r="F2427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8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2" i="17"/>
  <c r="F2523" i="17"/>
  <c r="F2524" i="17"/>
  <c r="F2525" i="17"/>
  <c r="F2526" i="17"/>
  <c r="F2527" i="17"/>
  <c r="F2528" i="17"/>
  <c r="F2529" i="17"/>
  <c r="F2531" i="17"/>
  <c r="F2534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3" i="17"/>
  <c r="F2574" i="17"/>
  <c r="F2575" i="17"/>
  <c r="F2576" i="17"/>
  <c r="F2577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4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8" i="17"/>
  <c r="F2679" i="17"/>
  <c r="F2680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4" i="17"/>
  <c r="F2765" i="17"/>
  <c r="F2766" i="17"/>
  <c r="F2767" i="17"/>
  <c r="F2768" i="17"/>
  <c r="F2769" i="17"/>
  <c r="F2770" i="17"/>
  <c r="F2771" i="17"/>
  <c r="F2772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2" i="17"/>
  <c r="F2873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6" i="17"/>
  <c r="F3057" i="17"/>
  <c r="F3058" i="17"/>
  <c r="F3059" i="17"/>
  <c r="F3060" i="17"/>
  <c r="F3061" i="17"/>
  <c r="F3062" i="17"/>
  <c r="F3063" i="17"/>
  <c r="F3064" i="17"/>
  <c r="F3065" i="17"/>
  <c r="F3066" i="17"/>
  <c r="F3067" i="17"/>
  <c r="F3068" i="17"/>
  <c r="F3069" i="17"/>
  <c r="F3070" i="17"/>
  <c r="F3071" i="17"/>
  <c r="F3072" i="17"/>
  <c r="F3073" i="17"/>
  <c r="F3075" i="17"/>
  <c r="F3076" i="17"/>
  <c r="F3077" i="17"/>
  <c r="F3078" i="17"/>
  <c r="F3079" i="17"/>
  <c r="F3080" i="17"/>
  <c r="F3081" i="17"/>
  <c r="F3082" i="17"/>
  <c r="F3083" i="17"/>
  <c r="F3084" i="17"/>
  <c r="F3085" i="17"/>
  <c r="F3086" i="17"/>
  <c r="F3087" i="17"/>
  <c r="F3088" i="17"/>
  <c r="F3089" i="17"/>
  <c r="F3090" i="17"/>
  <c r="F3091" i="17"/>
  <c r="F3092" i="17"/>
  <c r="F3093" i="17"/>
  <c r="F3094" i="17"/>
  <c r="F3095" i="17"/>
  <c r="F3096" i="17"/>
  <c r="F3097" i="17"/>
  <c r="F3098" i="17"/>
  <c r="F3099" i="17"/>
  <c r="F3100" i="17"/>
  <c r="F3101" i="17"/>
  <c r="F3102" i="17"/>
  <c r="F3103" i="17"/>
  <c r="F3104" i="17"/>
  <c r="F3105" i="17"/>
  <c r="F3106" i="17"/>
  <c r="F3107" i="17"/>
  <c r="F3108" i="17"/>
  <c r="F3109" i="17"/>
  <c r="F3110" i="17"/>
  <c r="F3111" i="17"/>
  <c r="F3112" i="17"/>
  <c r="F3113" i="17"/>
  <c r="F3114" i="17"/>
  <c r="F3115" i="17"/>
  <c r="F3116" i="17"/>
  <c r="F3117" i="17"/>
  <c r="F3118" i="17"/>
  <c r="F3119" i="17"/>
  <c r="F3120" i="17"/>
  <c r="F3121" i="17"/>
  <c r="F3122" i="17"/>
  <c r="F3123" i="17"/>
  <c r="F3124" i="17"/>
  <c r="F3125" i="17"/>
  <c r="F3126" i="17"/>
  <c r="F3127" i="17"/>
  <c r="F3128" i="17"/>
  <c r="F3129" i="17"/>
  <c r="F3130" i="17"/>
  <c r="F3131" i="17"/>
  <c r="F3132" i="17"/>
  <c r="F3133" i="17"/>
  <c r="F3134" i="17"/>
  <c r="F3135" i="17"/>
  <c r="F3136" i="17"/>
  <c r="F3137" i="17"/>
  <c r="F3138" i="17"/>
  <c r="F3139" i="17"/>
  <c r="F3140" i="17"/>
  <c r="F3141" i="17"/>
  <c r="F3142" i="17"/>
  <c r="F3143" i="17"/>
  <c r="F3144" i="17"/>
  <c r="F3145" i="17"/>
  <c r="F3146" i="17"/>
  <c r="F3148" i="17"/>
  <c r="F3149" i="17"/>
  <c r="F3150" i="17"/>
  <c r="F3151" i="17"/>
  <c r="F3153" i="17"/>
  <c r="F3154" i="17"/>
  <c r="F3155" i="17"/>
  <c r="F3156" i="17"/>
  <c r="F3157" i="17"/>
  <c r="F3158" i="17"/>
  <c r="F3159" i="17"/>
  <c r="F3160" i="17"/>
  <c r="F3161" i="17"/>
  <c r="F3162" i="17"/>
  <c r="F3163" i="17"/>
  <c r="F3164" i="17"/>
  <c r="F3165" i="17"/>
  <c r="F3166" i="17"/>
  <c r="F3167" i="17"/>
  <c r="F3168" i="17"/>
  <c r="F3169" i="17"/>
  <c r="F3170" i="17"/>
  <c r="F3172" i="17"/>
  <c r="F3173" i="17"/>
  <c r="F3174" i="17"/>
  <c r="F3175" i="17"/>
  <c r="F3176" i="17"/>
  <c r="F3177" i="17"/>
  <c r="F3178" i="17"/>
  <c r="F3179" i="17"/>
  <c r="F3180" i="17"/>
  <c r="F3181" i="17"/>
  <c r="F3182" i="17"/>
  <c r="F3183" i="17"/>
  <c r="F3184" i="17"/>
  <c r="F3185" i="17"/>
  <c r="F3186" i="17"/>
  <c r="F3187" i="17"/>
  <c r="F3188" i="17"/>
  <c r="F3189" i="17"/>
  <c r="F3190" i="17"/>
  <c r="F3191" i="17"/>
  <c r="F3192" i="17"/>
  <c r="F3193" i="17"/>
  <c r="F3194" i="17"/>
  <c r="F3195" i="17"/>
  <c r="F3196" i="17"/>
  <c r="F3197" i="17"/>
  <c r="F3198" i="17"/>
  <c r="F3199" i="17"/>
  <c r="F3200" i="17"/>
  <c r="F3201" i="17"/>
  <c r="F3202" i="17"/>
  <c r="F3203" i="17"/>
  <c r="F3204" i="17"/>
  <c r="F3205" i="17"/>
  <c r="F3206" i="17"/>
  <c r="F3207" i="17"/>
  <c r="F3208" i="17"/>
  <c r="F3209" i="17"/>
  <c r="F3210" i="17"/>
  <c r="F3211" i="17"/>
  <c r="F3212" i="17"/>
  <c r="F3213" i="17"/>
  <c r="F3214" i="17"/>
  <c r="F3215" i="17"/>
  <c r="F3216" i="17"/>
  <c r="F3217" i="17"/>
  <c r="F3218" i="17"/>
  <c r="F3219" i="17"/>
  <c r="F3220" i="17"/>
  <c r="F3221" i="17"/>
  <c r="F3222" i="17"/>
  <c r="F3223" i="17"/>
  <c r="F3224" i="17"/>
  <c r="F3225" i="17"/>
  <c r="F3226" i="17"/>
  <c r="F3227" i="17"/>
  <c r="F3228" i="17"/>
  <c r="F3229" i="17"/>
  <c r="F3230" i="17"/>
  <c r="F3231" i="17"/>
  <c r="F3232" i="17"/>
  <c r="F3234" i="17"/>
  <c r="F3235" i="17"/>
  <c r="F3236" i="17"/>
  <c r="F3238" i="17"/>
  <c r="F3239" i="17"/>
  <c r="F3240" i="17"/>
  <c r="F3241" i="17"/>
  <c r="F3242" i="17"/>
  <c r="F3243" i="17"/>
  <c r="F3248" i="17"/>
  <c r="F3249" i="17"/>
  <c r="F3250" i="17"/>
  <c r="F3251" i="17"/>
  <c r="F3252" i="17"/>
  <c r="F3253" i="17"/>
  <c r="F3254" i="17"/>
  <c r="F3256" i="17"/>
  <c r="F3257" i="17"/>
  <c r="F3259" i="17"/>
  <c r="F3261" i="17"/>
  <c r="F3262" i="17"/>
  <c r="F3263" i="17"/>
  <c r="F3264" i="17"/>
  <c r="F3265" i="17"/>
  <c r="F3268" i="17"/>
  <c r="F3269" i="17"/>
  <c r="F3272" i="17"/>
  <c r="F3273" i="17"/>
  <c r="F3274" i="17"/>
  <c r="F3275" i="17"/>
  <c r="F3276" i="17"/>
  <c r="F3277" i="17"/>
  <c r="F3278" i="17"/>
  <c r="F3279" i="17"/>
  <c r="F3280" i="17"/>
  <c r="F3281" i="17"/>
  <c r="F3282" i="17"/>
  <c r="F3283" i="17"/>
  <c r="F3284" i="17"/>
  <c r="F3285" i="17"/>
  <c r="F3286" i="17"/>
  <c r="F3287" i="17"/>
  <c r="F3288" i="17"/>
  <c r="F3289" i="17"/>
  <c r="F3290" i="17"/>
  <c r="F3292" i="17"/>
  <c r="F3293" i="17"/>
  <c r="F3294" i="17"/>
  <c r="F3295" i="17"/>
  <c r="F3296" i="17"/>
  <c r="F3297" i="17"/>
  <c r="F3298" i="17"/>
  <c r="F3299" i="17"/>
  <c r="F3300" i="17"/>
  <c r="F3301" i="17"/>
  <c r="F3302" i="17"/>
  <c r="F3303" i="17"/>
  <c r="F3304" i="17"/>
  <c r="F3305" i="17"/>
  <c r="F3306" i="17"/>
  <c r="F3307" i="17"/>
  <c r="F3308" i="17"/>
  <c r="F3309" i="17"/>
  <c r="F3310" i="17"/>
  <c r="F3311" i="17"/>
  <c r="F3312" i="17"/>
  <c r="F3313" i="17"/>
  <c r="F3314" i="17"/>
  <c r="F3315" i="17"/>
  <c r="F3316" i="17"/>
  <c r="F3317" i="17"/>
  <c r="F3318" i="17"/>
  <c r="F3319" i="17"/>
  <c r="F3320" i="17"/>
  <c r="F3321" i="17"/>
  <c r="F3322" i="17"/>
  <c r="F3323" i="17"/>
  <c r="F3324" i="17"/>
  <c r="F3325" i="17"/>
  <c r="F3326" i="17"/>
  <c r="F3327" i="17"/>
  <c r="F3330" i="17"/>
  <c r="F3331" i="17"/>
  <c r="F3332" i="17"/>
  <c r="F3333" i="17"/>
  <c r="F3334" i="17"/>
  <c r="F3335" i="17"/>
  <c r="F3338" i="17"/>
  <c r="F3339" i="17"/>
  <c r="F3340" i="17"/>
  <c r="F3341" i="17"/>
  <c r="F3342" i="17"/>
  <c r="F3343" i="17"/>
  <c r="F3344" i="17"/>
  <c r="F3345" i="17"/>
  <c r="F3346" i="17"/>
  <c r="F3347" i="17"/>
  <c r="F3348" i="17"/>
  <c r="F3349" i="17"/>
  <c r="F3350" i="17"/>
  <c r="F3351" i="17"/>
  <c r="F3352" i="17"/>
  <c r="F3353" i="17"/>
  <c r="F3354" i="17"/>
  <c r="F3355" i="17"/>
  <c r="F3356" i="17"/>
  <c r="F3357" i="17"/>
  <c r="F3358" i="17"/>
  <c r="F3359" i="17"/>
  <c r="F3360" i="17"/>
  <c r="F3361" i="17"/>
  <c r="F3362" i="17"/>
  <c r="F3363" i="17"/>
  <c r="F3364" i="17"/>
  <c r="F3365" i="17"/>
  <c r="F3366" i="17"/>
  <c r="F3367" i="17"/>
  <c r="F3368" i="17"/>
  <c r="F3369" i="17"/>
  <c r="F3370" i="17"/>
  <c r="F3371" i="17"/>
  <c r="F3372" i="17"/>
  <c r="F3373" i="17"/>
  <c r="F3374" i="17"/>
  <c r="F3375" i="17"/>
  <c r="F3376" i="17"/>
  <c r="F3377" i="17"/>
  <c r="F3378" i="17"/>
  <c r="F3379" i="17"/>
  <c r="F3380" i="17"/>
  <c r="F3381" i="17"/>
  <c r="F3382" i="17"/>
  <c r="F3383" i="17"/>
  <c r="F3384" i="17"/>
  <c r="F3385" i="17"/>
  <c r="F3386" i="17"/>
  <c r="F3387" i="17"/>
  <c r="F3388" i="17"/>
  <c r="F3389" i="17"/>
  <c r="F3390" i="17"/>
  <c r="F3391" i="17"/>
  <c r="F3392" i="17"/>
  <c r="F3393" i="17"/>
  <c r="F3394" i="17"/>
  <c r="F3395" i="17"/>
  <c r="F3396" i="17"/>
  <c r="F3397" i="17"/>
  <c r="F3398" i="17"/>
  <c r="F3399" i="17"/>
  <c r="F3400" i="17"/>
  <c r="F3401" i="17"/>
  <c r="F3402" i="17"/>
  <c r="F3403" i="17"/>
  <c r="F3404" i="17"/>
  <c r="F3405" i="17"/>
  <c r="F3406" i="17"/>
  <c r="F3407" i="17"/>
  <c r="F3408" i="17"/>
  <c r="F3409" i="17"/>
  <c r="F3410" i="17"/>
  <c r="F3411" i="17"/>
  <c r="F3412" i="17"/>
  <c r="F3413" i="17"/>
  <c r="F3414" i="17"/>
  <c r="F3415" i="17"/>
  <c r="F3416" i="17"/>
  <c r="F3417" i="17"/>
  <c r="F3418" i="17"/>
  <c r="F3419" i="17"/>
  <c r="F3420" i="17"/>
  <c r="F3422" i="17"/>
  <c r="F3423" i="17"/>
  <c r="F3424" i="17"/>
  <c r="F3425" i="17"/>
  <c r="F3426" i="17"/>
  <c r="F3427" i="17"/>
  <c r="F3429" i="17"/>
  <c r="F3430" i="17"/>
  <c r="F3431" i="17"/>
  <c r="F3433" i="17"/>
  <c r="F3435" i="17"/>
  <c r="F3438" i="17"/>
  <c r="F3441" i="17"/>
  <c r="F3442" i="17"/>
  <c r="F3443" i="17"/>
  <c r="F3444" i="17"/>
  <c r="F3445" i="17"/>
  <c r="F3446" i="17"/>
  <c r="F3447" i="17"/>
  <c r="F3448" i="17"/>
  <c r="F3449" i="17"/>
  <c r="F3450" i="17"/>
  <c r="F3451" i="17"/>
  <c r="F3452" i="17"/>
  <c r="F3453" i="17"/>
  <c r="F3454" i="17"/>
  <c r="F3455" i="17"/>
  <c r="F3456" i="17"/>
  <c r="F3457" i="17"/>
  <c r="F3458" i="17"/>
  <c r="F3459" i="17"/>
  <c r="F3460" i="17"/>
  <c r="F3461" i="17"/>
  <c r="F3462" i="17"/>
  <c r="F3463" i="17"/>
  <c r="F3464" i="17"/>
  <c r="F3465" i="17"/>
  <c r="F3470" i="17"/>
  <c r="F3471" i="17"/>
  <c r="F3472" i="17"/>
  <c r="F3473" i="17"/>
  <c r="F3486" i="17"/>
  <c r="F3487" i="17"/>
  <c r="F3491" i="17"/>
  <c r="F3498" i="17"/>
  <c r="F3499" i="17"/>
  <c r="F3505" i="17"/>
  <c r="F3513" i="17"/>
  <c r="F3519" i="17"/>
  <c r="F3521" i="17"/>
  <c r="F3523" i="17"/>
  <c r="F3526" i="17"/>
  <c r="F3527" i="17"/>
  <c r="F3530" i="17"/>
  <c r="F3531" i="17"/>
  <c r="F3532" i="17"/>
  <c r="F3533" i="17"/>
  <c r="F3536" i="17"/>
  <c r="F3538" i="17"/>
  <c r="F3540" i="17"/>
  <c r="F3544" i="17"/>
  <c r="F3545" i="17"/>
  <c r="F3546" i="17"/>
  <c r="F3547" i="17"/>
  <c r="F3548" i="17"/>
  <c r="F3549" i="17"/>
  <c r="F3550" i="17"/>
  <c r="F3551" i="17"/>
  <c r="F3560" i="17"/>
  <c r="F3561" i="17"/>
  <c r="F3562" i="17"/>
  <c r="F3563" i="17"/>
  <c r="F3564" i="17"/>
  <c r="F3565" i="17"/>
  <c r="F3566" i="17"/>
  <c r="F3567" i="17"/>
  <c r="F3568" i="17"/>
  <c r="F3569" i="17"/>
  <c r="F3570" i="17"/>
  <c r="F3571" i="17"/>
  <c r="F3573" i="17"/>
  <c r="F3574" i="17"/>
  <c r="F3577" i="17"/>
  <c r="F3578" i="17"/>
  <c r="F3579" i="17"/>
  <c r="F3580" i="17"/>
  <c r="F3581" i="17"/>
  <c r="F3582" i="17"/>
  <c r="F3583" i="17"/>
  <c r="F3584" i="17"/>
  <c r="F3587" i="17"/>
  <c r="F3588" i="17"/>
  <c r="F3589" i="17"/>
  <c r="F3590" i="17"/>
  <c r="F3591" i="17"/>
  <c r="F3592" i="17"/>
  <c r="F3593" i="17"/>
  <c r="F3596" i="17"/>
  <c r="F3600" i="17"/>
  <c r="F3601" i="17"/>
  <c r="F3605" i="17"/>
  <c r="F3606" i="17"/>
  <c r="F3607" i="17"/>
  <c r="F3608" i="17"/>
  <c r="F3609" i="17"/>
  <c r="F3612" i="17"/>
  <c r="F3613" i="17"/>
  <c r="F3614" i="17"/>
  <c r="F3615" i="17"/>
  <c r="F3616" i="17"/>
  <c r="F3617" i="17"/>
  <c r="F3618" i="17"/>
  <c r="F3619" i="17"/>
  <c r="F3620" i="17"/>
  <c r="F3621" i="17"/>
  <c r="F3622" i="17"/>
  <c r="F3623" i="17"/>
  <c r="F3624" i="17"/>
  <c r="F3625" i="17"/>
  <c r="F3626" i="17"/>
  <c r="F3628" i="17"/>
  <c r="F3629" i="17"/>
  <c r="F3630" i="17"/>
  <c r="F3632" i="17"/>
  <c r="F3633" i="17"/>
  <c r="F3634" i="17"/>
  <c r="F3636" i="17"/>
  <c r="F3638" i="17"/>
  <c r="F3641" i="17"/>
  <c r="F3649" i="17"/>
  <c r="F3653" i="17"/>
  <c r="F3656" i="17"/>
  <c r="F3658" i="17"/>
  <c r="F3659" i="17"/>
  <c r="F3660" i="17"/>
  <c r="F3662" i="17"/>
  <c r="F3668" i="17"/>
  <c r="F3670" i="17"/>
  <c r="F3671" i="17"/>
  <c r="F3672" i="17"/>
  <c r="F3674" i="17"/>
  <c r="F3675" i="17"/>
  <c r="F3676" i="17"/>
  <c r="F3677" i="17"/>
  <c r="F3678" i="17"/>
  <c r="F3679" i="17"/>
  <c r="F3684" i="17"/>
  <c r="F3689" i="17"/>
  <c r="F3694" i="17"/>
  <c r="F3695" i="17"/>
  <c r="F3696" i="17"/>
  <c r="F3706" i="17"/>
  <c r="F3711" i="17"/>
  <c r="F3712" i="17"/>
  <c r="F3714" i="17"/>
  <c r="F3715" i="17"/>
  <c r="F3716" i="17"/>
  <c r="F3717" i="17"/>
  <c r="F3718" i="17"/>
  <c r="F3719" i="17"/>
  <c r="F3722" i="17"/>
  <c r="F3723" i="17"/>
  <c r="F3738" i="17"/>
  <c r="F3741" i="17"/>
  <c r="F3752" i="17"/>
  <c r="F3755" i="17"/>
  <c r="F3756" i="17"/>
  <c r="F3757" i="17"/>
  <c r="F3758" i="17"/>
  <c r="F3759" i="17"/>
  <c r="F3762" i="17"/>
  <c r="F3763" i="17"/>
  <c r="F3766" i="17"/>
  <c r="F3767" i="17"/>
  <c r="F3768" i="17"/>
  <c r="F3770" i="17"/>
  <c r="F3775" i="17"/>
  <c r="F3780" i="17"/>
  <c r="F3781" i="17"/>
  <c r="F3782" i="17"/>
  <c r="F3783" i="17"/>
  <c r="F3786" i="17"/>
  <c r="F3801" i="17"/>
  <c r="F3802" i="17"/>
  <c r="F3804" i="17"/>
  <c r="F3805" i="17"/>
  <c r="F3806" i="17"/>
  <c r="F3810" i="17"/>
  <c r="F3816" i="17"/>
  <c r="F3820" i="17"/>
  <c r="F3821" i="17"/>
  <c r="F3824" i="17"/>
  <c r="F3827" i="17"/>
  <c r="F3828" i="17"/>
  <c r="F3829" i="17"/>
  <c r="F3830" i="17"/>
  <c r="F3831" i="17"/>
  <c r="F3834" i="17"/>
  <c r="F3835" i="17"/>
  <c r="F3836" i="17"/>
  <c r="F3838" i="17"/>
  <c r="F3839" i="17"/>
  <c r="F3840" i="17"/>
  <c r="F3841" i="17"/>
  <c r="F3842" i="17"/>
  <c r="F3843" i="17"/>
  <c r="F3844" i="17"/>
  <c r="F3845" i="17"/>
  <c r="F3846" i="17"/>
  <c r="F3847" i="17"/>
  <c r="F3848" i="17"/>
  <c r="F3849" i="17"/>
  <c r="F3852" i="17"/>
  <c r="F3853" i="17"/>
  <c r="F3858" i="17"/>
  <c r="F3868" i="17"/>
  <c r="F3869" i="17"/>
  <c r="F3872" i="17"/>
  <c r="F3873" i="17"/>
  <c r="F3880" i="17"/>
  <c r="F3881" i="17"/>
  <c r="F3882" i="17"/>
  <c r="F3884" i="17"/>
  <c r="F3887" i="17"/>
  <c r="F3888" i="17"/>
  <c r="F3889" i="17"/>
  <c r="F3890" i="17"/>
  <c r="F3892" i="17"/>
  <c r="F3895" i="17"/>
  <c r="F3896" i="17"/>
  <c r="F3899" i="17"/>
  <c r="F3902" i="17"/>
  <c r="F3904" i="17"/>
  <c r="F3909" i="17"/>
  <c r="F3911" i="17"/>
  <c r="F3913" i="17"/>
  <c r="F3914" i="17"/>
  <c r="F3933" i="17"/>
  <c r="F3934" i="17"/>
  <c r="F3935" i="17"/>
  <c r="F3936" i="17"/>
  <c r="F3940" i="17"/>
  <c r="F3945" i="17"/>
  <c r="F3947" i="17"/>
  <c r="F3948" i="17"/>
  <c r="F3949" i="17"/>
  <c r="F3950" i="17"/>
  <c r="F3953" i="17"/>
  <c r="F3954" i="17"/>
  <c r="F3955" i="17"/>
  <c r="F3956" i="17"/>
  <c r="F3957" i="17"/>
  <c r="F3960" i="17"/>
  <c r="F3962" i="17"/>
  <c r="F3963" i="17"/>
  <c r="F3964" i="17"/>
  <c r="F3965" i="17"/>
  <c r="F3966" i="17"/>
  <c r="F3967" i="17"/>
  <c r="F3968" i="17"/>
  <c r="F3969" i="17"/>
  <c r="F3970" i="17"/>
  <c r="F3971" i="17"/>
  <c r="F3972" i="17"/>
  <c r="F3973" i="17"/>
  <c r="F3974" i="17"/>
  <c r="F3975" i="17"/>
  <c r="F3976" i="17"/>
  <c r="F3977" i="17"/>
  <c r="F3978" i="17"/>
  <c r="F3979" i="17"/>
  <c r="F3980" i="17"/>
  <c r="F3983" i="17"/>
  <c r="F3984" i="17"/>
  <c r="F3985" i="17"/>
  <c r="F3986" i="17"/>
  <c r="F3987" i="17"/>
  <c r="F3989" i="17"/>
  <c r="F3990" i="17"/>
  <c r="F3994" i="17"/>
  <c r="F3995" i="17"/>
  <c r="F3996" i="17"/>
  <c r="F3999" i="17"/>
  <c r="F4002" i="17"/>
  <c r="F4003" i="17"/>
  <c r="F4006" i="17"/>
  <c r="F4007" i="17"/>
  <c r="F4008" i="17"/>
  <c r="F4009" i="17"/>
  <c r="F4010" i="17"/>
  <c r="F4011" i="17"/>
  <c r="F4012" i="17"/>
  <c r="F4013" i="17"/>
  <c r="F4014" i="17"/>
  <c r="F4015" i="17"/>
  <c r="F4016" i="17"/>
  <c r="F4017" i="17"/>
  <c r="F4018" i="17"/>
  <c r="F4019" i="17"/>
  <c r="F4020" i="17"/>
  <c r="F4021" i="17"/>
  <c r="F4022" i="17"/>
  <c r="F4023" i="17"/>
  <c r="F4024" i="17"/>
  <c r="F4025" i="17"/>
  <c r="F4026" i="17"/>
  <c r="F4027" i="17"/>
  <c r="F4028" i="17"/>
  <c r="F4029" i="17"/>
  <c r="F4030" i="17"/>
  <c r="F4031" i="17"/>
  <c r="F4032" i="17"/>
  <c r="F4033" i="17"/>
  <c r="F4034" i="17"/>
  <c r="F4035" i="17"/>
  <c r="F4036" i="17"/>
  <c r="F4037" i="17"/>
  <c r="F4038" i="17"/>
  <c r="F4039" i="17"/>
  <c r="F4040" i="17"/>
  <c r="F4041" i="17"/>
  <c r="F4042" i="17"/>
  <c r="F4044" i="17"/>
  <c r="F4045" i="17"/>
  <c r="F4046" i="17"/>
  <c r="F4049" i="17"/>
  <c r="F4050" i="17"/>
  <c r="F4051" i="17"/>
  <c r="F4052" i="17"/>
  <c r="F4053" i="17"/>
  <c r="F4054" i="17"/>
  <c r="F4055" i="17"/>
  <c r="F4056" i="17"/>
  <c r="F4057" i="17"/>
  <c r="F4058" i="17"/>
  <c r="F4059" i="17"/>
  <c r="F4060" i="17"/>
  <c r="F4061" i="17"/>
  <c r="F4062" i="17"/>
  <c r="F4063" i="17"/>
  <c r="F4064" i="17"/>
  <c r="F4065" i="17"/>
  <c r="F4066" i="17"/>
  <c r="F4067" i="17"/>
  <c r="F4070" i="17"/>
  <c r="F4071" i="17"/>
  <c r="F4074" i="17"/>
  <c r="F4077" i="17"/>
  <c r="F2" i="17"/>
  <c r="B3" i="44"/>
  <c r="F3611" i="17" s="1"/>
  <c r="B4" i="44"/>
  <c r="F620" i="17" s="1"/>
  <c r="B5" i="44"/>
  <c r="B6" i="44"/>
  <c r="F633" i="17" s="1"/>
  <c r="B7" i="44"/>
  <c r="F3599" i="17" s="1"/>
  <c r="B8" i="44"/>
  <c r="F1931" i="17" s="1"/>
  <c r="B9" i="44"/>
  <c r="F1919" i="17" s="1"/>
  <c r="B10" i="44"/>
  <c r="F3537" i="17" s="1"/>
  <c r="B11" i="44"/>
  <c r="B12" i="44"/>
  <c r="F3602" i="17" s="1"/>
  <c r="B13" i="44"/>
  <c r="F3603" i="17" s="1"/>
  <c r="B14" i="44"/>
  <c r="B15" i="44"/>
  <c r="F51" i="17" s="1"/>
  <c r="B16" i="44"/>
  <c r="F3246" i="17" s="1"/>
  <c r="B17" i="44"/>
  <c r="F3245" i="17" s="1"/>
  <c r="B18" i="44"/>
  <c r="F3255" i="17" s="1"/>
  <c r="B19" i="44"/>
  <c r="F3247" i="17" s="1"/>
  <c r="B20" i="44"/>
  <c r="F2143" i="17" s="1"/>
  <c r="B21" i="44"/>
  <c r="F629" i="17" s="1"/>
  <c r="B22" i="44"/>
  <c r="B23" i="44"/>
  <c r="F3015" i="17" s="1"/>
  <c r="B24" i="44"/>
  <c r="F3875" i="17" s="1"/>
  <c r="B25" i="44"/>
  <c r="B26" i="44"/>
  <c r="F3055" i="17" s="1"/>
  <c r="B27" i="44"/>
  <c r="F3016" i="17" s="1"/>
  <c r="B28" i="44"/>
  <c r="F3017" i="17" s="1"/>
  <c r="B29" i="44"/>
  <c r="F59" i="17" s="1"/>
  <c r="B30" i="44"/>
  <c r="F61" i="17" s="1"/>
  <c r="B31" i="44"/>
  <c r="F3874" i="17" s="1"/>
  <c r="B32" i="44"/>
  <c r="F3421" i="17" s="1"/>
  <c r="B33" i="44"/>
  <c r="B34" i="44"/>
  <c r="F3541" i="17" s="1"/>
  <c r="B35" i="44"/>
  <c r="F3604" i="17" s="1"/>
  <c r="B36" i="44"/>
  <c r="F3152" i="17" s="1"/>
  <c r="B37" i="44"/>
  <c r="B38" i="44"/>
  <c r="F3147" i="17" s="1"/>
  <c r="B39" i="44"/>
  <c r="F3468" i="17" s="1"/>
  <c r="B40" i="44"/>
  <c r="B41" i="44"/>
  <c r="B42" i="44"/>
  <c r="F3637" i="17" s="1"/>
  <c r="B43" i="44"/>
  <c r="F3635" i="17" s="1"/>
  <c r="B44" i="44"/>
  <c r="F3893" i="17" s="1"/>
  <c r="B45" i="44"/>
  <c r="B46" i="44"/>
  <c r="F3876" i="17" s="1"/>
  <c r="B47" i="44"/>
  <c r="F3539" i="17" s="1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F3469" i="17" s="1"/>
  <c r="B69" i="44"/>
  <c r="B70" i="44"/>
  <c r="F3787" i="17" s="1"/>
  <c r="B71" i="44"/>
  <c r="F3886" i="17" s="1"/>
  <c r="B72" i="44"/>
  <c r="F3883" i="17" s="1"/>
  <c r="B73" i="44"/>
  <c r="B74" i="44"/>
  <c r="F3885" i="17" s="1"/>
  <c r="B75" i="44"/>
  <c r="F3877" i="17" s="1"/>
  <c r="B76" i="44"/>
  <c r="F3859" i="17" s="1"/>
  <c r="B77" i="44"/>
  <c r="B78" i="44"/>
  <c r="F3857" i="17" s="1"/>
  <c r="B79" i="44"/>
  <c r="F3856" i="17" s="1"/>
  <c r="B80" i="44"/>
  <c r="F3860" i="17" s="1"/>
  <c r="B81" i="44"/>
  <c r="B82" i="44"/>
  <c r="F3542" i="17" s="1"/>
  <c r="B83" i="44"/>
  <c r="F3543" i="17" s="1"/>
  <c r="B84" i="44"/>
  <c r="F2184" i="17" s="1"/>
  <c r="B85" i="44"/>
  <c r="B86" i="44"/>
  <c r="F3870" i="17" s="1"/>
  <c r="B87" i="44"/>
  <c r="F3233" i="17" s="1"/>
  <c r="B88" i="44"/>
  <c r="F3074" i="17" s="1"/>
  <c r="B89" i="44"/>
  <c r="F3171" i="17" s="1"/>
  <c r="B90" i="44"/>
  <c r="F3237" i="17" s="1"/>
  <c r="B91" i="44"/>
  <c r="F1829" i="17" s="1"/>
  <c r="B92" i="44"/>
  <c r="F1828" i="17" s="1"/>
  <c r="B93" i="44"/>
  <c r="B94" i="44"/>
  <c r="B95" i="44"/>
  <c r="F3639" i="17" s="1"/>
  <c r="B96" i="44"/>
  <c r="F3640" i="17" s="1"/>
  <c r="B97" i="44"/>
  <c r="B98" i="44"/>
  <c r="F3642" i="17" s="1"/>
  <c r="B99" i="44"/>
  <c r="F3475" i="17" s="1"/>
  <c r="B100" i="44"/>
  <c r="F3476" i="17" s="1"/>
  <c r="B101" i="44"/>
  <c r="B102" i="44"/>
  <c r="F3807" i="17" s="1"/>
  <c r="B103" i="44"/>
  <c r="F3808" i="17" s="1"/>
  <c r="B104" i="44"/>
  <c r="F3809" i="17" s="1"/>
  <c r="B105" i="44"/>
  <c r="B106" i="44"/>
  <c r="F3811" i="17" s="1"/>
  <c r="B107" i="44"/>
  <c r="F3812" i="17" s="1"/>
  <c r="B108" i="44"/>
  <c r="F3894" i="17" s="1"/>
  <c r="B109" i="44"/>
  <c r="B110" i="44"/>
  <c r="B111" i="44"/>
  <c r="F3897" i="17" s="1"/>
  <c r="B112" i="44"/>
  <c r="F3898" i="17" s="1"/>
  <c r="B113" i="44"/>
  <c r="B114" i="44"/>
  <c r="F3818" i="17" s="1"/>
  <c r="B115" i="44"/>
  <c r="B116" i="44"/>
  <c r="F3478" i="17" s="1"/>
  <c r="B117" i="44"/>
  <c r="B118" i="44"/>
  <c r="F2613" i="17" s="1"/>
  <c r="B119" i="44"/>
  <c r="F3813" i="17" s="1"/>
  <c r="B120" i="44"/>
  <c r="B121" i="44"/>
  <c r="F3645" i="17" s="1"/>
  <c r="B122" i="44"/>
  <c r="F3474" i="17" s="1"/>
  <c r="B123" i="44"/>
  <c r="F3644" i="17" s="1"/>
  <c r="B124" i="44"/>
  <c r="F3903" i="17" s="1"/>
  <c r="B125" i="44"/>
  <c r="F3803" i="17" s="1"/>
  <c r="B126" i="44"/>
  <c r="F3646" i="17" s="1"/>
  <c r="B127" i="44"/>
  <c r="F3647" i="17" s="1"/>
  <c r="B128" i="44"/>
  <c r="F3648" i="17" s="1"/>
  <c r="B129" i="44"/>
  <c r="B130" i="44"/>
  <c r="F3650" i="17" s="1"/>
  <c r="B131" i="44"/>
  <c r="F3651" i="17" s="1"/>
  <c r="B132" i="44"/>
  <c r="F3652" i="17" s="1"/>
  <c r="B133" i="44"/>
  <c r="F2239" i="17" s="1"/>
  <c r="B134" i="44"/>
  <c r="F2240" i="17" s="1"/>
  <c r="B135" i="44"/>
  <c r="F3817" i="17" s="1"/>
  <c r="B136" i="44"/>
  <c r="F2215" i="17" s="1"/>
  <c r="B137" i="44"/>
  <c r="B138" i="44"/>
  <c r="F3878" i="17" s="1"/>
  <c r="B139" i="44"/>
  <c r="F3879" i="17" s="1"/>
  <c r="B140" i="44"/>
  <c r="B141" i="44"/>
  <c r="F3789" i="17" s="1"/>
  <c r="B142" i="44"/>
  <c r="F3790" i="17" s="1"/>
  <c r="B143" i="44"/>
  <c r="F3819" i="17" s="1"/>
  <c r="B144" i="44"/>
  <c r="F3657" i="17" s="1"/>
  <c r="B145" i="44"/>
  <c r="F362" i="17" s="1"/>
  <c r="B146" i="44"/>
  <c r="F3792" i="17" s="1"/>
  <c r="B147" i="44"/>
  <c r="F3627" i="17" s="1"/>
  <c r="B148" i="44"/>
  <c r="F2571" i="17" s="1"/>
  <c r="B149" i="44"/>
  <c r="F2572" i="17" s="1"/>
  <c r="B150" i="44"/>
  <c r="F2141" i="17" s="1"/>
  <c r="B151" i="44"/>
  <c r="F3655" i="17" s="1"/>
  <c r="B152" i="44"/>
  <c r="F334" i="17" s="1"/>
  <c r="B153" i="44"/>
  <c r="B154" i="44"/>
  <c r="F2570" i="17" s="1"/>
  <c r="B155" i="44"/>
  <c r="F3891" i="17" s="1"/>
  <c r="B156" i="44"/>
  <c r="F2642" i="17" s="1"/>
  <c r="B157" i="44"/>
  <c r="F338" i="17" s="1"/>
  <c r="B158" i="44"/>
  <c r="F3477" i="17" s="1"/>
  <c r="B159" i="44"/>
  <c r="F3900" i="17" s="1"/>
  <c r="B160" i="44"/>
  <c r="F3901" i="17" s="1"/>
  <c r="B161" i="44"/>
  <c r="B162" i="44"/>
  <c r="F3479" i="17" s="1"/>
  <c r="B163" i="44"/>
  <c r="F3654" i="17" s="1"/>
  <c r="B164" i="44"/>
  <c r="F3796" i="17" s="1"/>
  <c r="B165" i="44"/>
  <c r="F2336" i="17" s="1"/>
  <c r="B166" i="44"/>
  <c r="F2341" i="17" s="1"/>
  <c r="B167" i="44"/>
  <c r="F2342" i="17" s="1"/>
  <c r="B168" i="44"/>
  <c r="F3643" i="17" s="1"/>
  <c r="B169" i="44"/>
  <c r="F2643" i="17" s="1"/>
  <c r="B170" i="44"/>
  <c r="F3814" i="17" s="1"/>
  <c r="B171" i="44"/>
  <c r="F3815" i="17" s="1"/>
  <c r="B172" i="44"/>
  <c r="F3797" i="17" s="1"/>
  <c r="B173" i="44"/>
  <c r="F3798" i="17" s="1"/>
  <c r="B174" i="44"/>
  <c r="F2237" i="17" s="1"/>
  <c r="B175" i="44"/>
  <c r="F3871" i="17" s="1"/>
  <c r="B176" i="44"/>
  <c r="F3788" i="17" s="1"/>
  <c r="B177" i="44"/>
  <c r="F3791" i="17" s="1"/>
  <c r="B178" i="44"/>
  <c r="F3793" i="17" s="1"/>
  <c r="B179" i="44"/>
  <c r="F3795" i="17" s="1"/>
  <c r="B180" i="44"/>
  <c r="F2578" i="17" s="1"/>
  <c r="B181" i="44"/>
  <c r="F3799" i="17" s="1"/>
  <c r="B182" i="44"/>
  <c r="F2198" i="17" s="1"/>
  <c r="B183" i="44"/>
  <c r="F3794" i="17" s="1"/>
  <c r="B184" i="44"/>
  <c r="F3800" i="17" s="1"/>
  <c r="B185" i="44"/>
  <c r="F3661" i="17" s="1"/>
  <c r="B186" i="44"/>
  <c r="F2645" i="17" s="1"/>
  <c r="B187" i="44"/>
  <c r="F2353" i="17" s="1"/>
  <c r="B188" i="44"/>
  <c r="F2354" i="17" s="1"/>
  <c r="B189" i="44"/>
  <c r="F2355" i="17" s="1"/>
  <c r="B190" i="44"/>
  <c r="F2356" i="17" s="1"/>
  <c r="B191" i="44"/>
  <c r="F2139" i="17" s="1"/>
  <c r="B192" i="44"/>
  <c r="F2199" i="17" s="1"/>
  <c r="B193" i="44"/>
  <c r="F3663" i="17" s="1"/>
  <c r="B194" i="44"/>
  <c r="F3822" i="17" s="1"/>
  <c r="B195" i="44"/>
  <c r="F3692" i="17" s="1"/>
  <c r="B196" i="44"/>
  <c r="F3778" i="17" s="1"/>
  <c r="B197" i="44"/>
  <c r="F3493" i="17" s="1"/>
  <c r="B198" i="44"/>
  <c r="F3490" i="17" s="1"/>
  <c r="B199" i="44"/>
  <c r="F3489" i="17" s="1"/>
  <c r="B200" i="44"/>
  <c r="F3488" i="17" s="1"/>
  <c r="B201" i="44"/>
  <c r="B202" i="44"/>
  <c r="F3693" i="17" s="1"/>
  <c r="B203" i="44"/>
  <c r="F3492" i="17" s="1"/>
  <c r="B204" i="44"/>
  <c r="F3713" i="17" s="1"/>
  <c r="B205" i="44"/>
  <c r="F3721" i="17" s="1"/>
  <c r="B206" i="44"/>
  <c r="F3720" i="17" s="1"/>
  <c r="B207" i="44"/>
  <c r="F3707" i="17" s="1"/>
  <c r="B208" i="44"/>
  <c r="F2682" i="17" s="1"/>
  <c r="B209" i="44"/>
  <c r="B210" i="44"/>
  <c r="F2369" i="17" s="1"/>
  <c r="B211" i="44"/>
  <c r="F2763" i="17" s="1"/>
  <c r="B212" i="44"/>
  <c r="F3729" i="17" s="1"/>
  <c r="B213" i="44"/>
  <c r="F3728" i="17" s="1"/>
  <c r="B214" i="44"/>
  <c r="F3727" i="17" s="1"/>
  <c r="B215" i="44"/>
  <c r="F3726" i="17" s="1"/>
  <c r="B216" i="44"/>
  <c r="F3685" i="17" s="1"/>
  <c r="B217" i="44"/>
  <c r="B218" i="44"/>
  <c r="F3688" i="17" s="1"/>
  <c r="B219" i="44"/>
  <c r="F3687" i="17" s="1"/>
  <c r="B220" i="44"/>
  <c r="F2263" i="17" s="1"/>
  <c r="B221" i="44"/>
  <c r="F2478" i="17" s="1"/>
  <c r="B222" i="44"/>
  <c r="F3742" i="17" s="1"/>
  <c r="B223" i="44"/>
  <c r="F3743" i="17" s="1"/>
  <c r="B224" i="44"/>
  <c r="F1221" i="17" s="1"/>
  <c r="B225" i="44"/>
  <c r="F2741" i="17" s="1"/>
  <c r="B226" i="44"/>
  <c r="F3732" i="17" s="1"/>
  <c r="B227" i="44"/>
  <c r="F2360" i="17" s="1"/>
  <c r="B228" i="44"/>
  <c r="F3697" i="17" s="1"/>
  <c r="B229" i="44"/>
  <c r="F3731" i="17" s="1"/>
  <c r="B230" i="44"/>
  <c r="F1220" i="17" s="1"/>
  <c r="B231" i="44"/>
  <c r="F2696" i="17" s="1"/>
  <c r="B232" i="44"/>
  <c r="F3861" i="17" s="1"/>
  <c r="B233" i="44"/>
  <c r="B234" i="44"/>
  <c r="F3673" i="17" s="1"/>
  <c r="B235" i="44"/>
  <c r="F3666" i="17" s="1"/>
  <c r="B236" i="44"/>
  <c r="F2774" i="17" s="1"/>
  <c r="B237" i="44"/>
  <c r="F2681" i="17" s="1"/>
  <c r="B238" i="44"/>
  <c r="F3733" i="17" s="1"/>
  <c r="B239" i="44"/>
  <c r="F3735" i="17" s="1"/>
  <c r="B240" i="44"/>
  <c r="F3734" i="17" s="1"/>
  <c r="B241" i="44"/>
  <c r="F3725" i="17" s="1"/>
  <c r="B242" i="44"/>
  <c r="F3724" i="17" s="1"/>
  <c r="B243" i="44"/>
  <c r="F3736" i="17" s="1"/>
  <c r="B244" i="44"/>
  <c r="F3730" i="17" s="1"/>
  <c r="B245" i="44"/>
  <c r="F3905" i="17" s="1"/>
  <c r="B246" i="44"/>
  <c r="F2676" i="17" s="1"/>
  <c r="B247" i="44"/>
  <c r="F2677" i="17" s="1"/>
  <c r="B248" i="44"/>
  <c r="F3737" i="17" s="1"/>
  <c r="B249" i="44"/>
  <c r="F3739" i="17" s="1"/>
  <c r="B250" i="44"/>
  <c r="F3740" i="17" s="1"/>
  <c r="B251" i="44"/>
  <c r="F3680" i="17" s="1"/>
  <c r="B252" i="44"/>
  <c r="F3681" i="17" s="1"/>
  <c r="B253" i="44"/>
  <c r="F3682" i="17" s="1"/>
  <c r="B254" i="44"/>
  <c r="F3683" i="17" s="1"/>
  <c r="B255" i="44"/>
  <c r="F445" i="17" s="1"/>
  <c r="B256" i="44"/>
  <c r="F3908" i="17" s="1"/>
  <c r="B257" i="44"/>
  <c r="B258" i="44"/>
  <c r="F1211" i="17" s="1"/>
  <c r="B259" i="44"/>
  <c r="F2367" i="17" s="1"/>
  <c r="B260" i="44"/>
  <c r="F3690" i="17" s="1"/>
  <c r="B261" i="44"/>
  <c r="F3686" i="17" s="1"/>
  <c r="B262" i="44"/>
  <c r="F2368" i="17" s="1"/>
  <c r="B263" i="44"/>
  <c r="F3691" i="17" s="1"/>
  <c r="B264" i="44"/>
  <c r="F2261" i="17" s="1"/>
  <c r="B265" i="44"/>
  <c r="F3701" i="17" s="1"/>
  <c r="B266" i="44"/>
  <c r="F3495" i="17" s="1"/>
  <c r="B267" i="44"/>
  <c r="F3700" i="17" s="1"/>
  <c r="B268" i="44"/>
  <c r="F3494" i="17" s="1"/>
  <c r="B269" i="44"/>
  <c r="F3705" i="17" s="1"/>
  <c r="B270" i="44"/>
  <c r="F3704" i="17" s="1"/>
  <c r="B271" i="44"/>
  <c r="F3703" i="17" s="1"/>
  <c r="B272" i="44"/>
  <c r="F3702" i="17" s="1"/>
  <c r="B273" i="44"/>
  <c r="F3631" i="17" s="1"/>
  <c r="B274" i="44"/>
  <c r="F3664" i="17" s="1"/>
  <c r="B275" i="44"/>
  <c r="F3665" i="17" s="1"/>
  <c r="B276" i="44"/>
  <c r="F3482" i="17" s="1"/>
  <c r="B277" i="44"/>
  <c r="F1212" i="17" s="1"/>
  <c r="B278" i="44"/>
  <c r="F1213" i="17" s="1"/>
  <c r="B279" i="44"/>
  <c r="F3710" i="17" s="1"/>
  <c r="B280" i="44"/>
  <c r="F2773" i="17" s="1"/>
  <c r="B281" i="44"/>
  <c r="F2787" i="17" s="1"/>
  <c r="B282" i="44"/>
  <c r="F3483" i="17" s="1"/>
  <c r="B283" i="44"/>
  <c r="F3481" i="17" s="1"/>
  <c r="B284" i="44"/>
  <c r="F3484" i="17" s="1"/>
  <c r="B285" i="44"/>
  <c r="F3485" i="17" s="1"/>
  <c r="B286" i="44"/>
  <c r="F3480" i="17" s="1"/>
  <c r="B287" i="44"/>
  <c r="F3667" i="17" s="1"/>
  <c r="B288" i="44"/>
  <c r="F3669" i="17" s="1"/>
  <c r="B289" i="44"/>
  <c r="B290" i="44"/>
  <c r="F3708" i="17" s="1"/>
  <c r="B291" i="44"/>
  <c r="F3709" i="17" s="1"/>
  <c r="B292" i="44"/>
  <c r="F3698" i="17" s="1"/>
  <c r="B293" i="44"/>
  <c r="F3699" i="17" s="1"/>
  <c r="B294" i="44"/>
  <c r="F3496" i="17" s="1"/>
  <c r="B295" i="44"/>
  <c r="F875" i="17" s="1"/>
  <c r="B296" i="44"/>
  <c r="F2697" i="17" s="1"/>
  <c r="B297" i="44"/>
  <c r="F2370" i="17" s="1"/>
  <c r="B298" i="44"/>
  <c r="F884" i="17" s="1"/>
  <c r="B299" i="44"/>
  <c r="F3923" i="17" s="1"/>
  <c r="B300" i="44"/>
  <c r="F2217" i="17" s="1"/>
  <c r="B301" i="44"/>
  <c r="F2218" i="17" s="1"/>
  <c r="B302" i="44"/>
  <c r="F3925" i="17" s="1"/>
  <c r="B303" i="44"/>
  <c r="F3745" i="17" s="1"/>
  <c r="B304" i="44"/>
  <c r="F3508" i="17" s="1"/>
  <c r="B305" i="44"/>
  <c r="F3509" i="17" s="1"/>
  <c r="B306" i="44"/>
  <c r="F3501" i="17" s="1"/>
  <c r="B307" i="44"/>
  <c r="F3510" i="17" s="1"/>
  <c r="B308" i="44"/>
  <c r="F3511" i="17" s="1"/>
  <c r="B309" i="44"/>
  <c r="F3512" i="17" s="1"/>
  <c r="B310" i="44"/>
  <c r="F3500" i="17" s="1"/>
  <c r="B311" i="44"/>
  <c r="F3502" i="17" s="1"/>
  <c r="B312" i="44"/>
  <c r="F3751" i="17" s="1"/>
  <c r="B313" i="44"/>
  <c r="B314" i="44"/>
  <c r="F3744" i="17" s="1"/>
  <c r="B315" i="44"/>
  <c r="F3930" i="17" s="1"/>
  <c r="B316" i="44"/>
  <c r="F4043" i="17" s="1"/>
  <c r="B317" i="44"/>
  <c r="F2219" i="17" s="1"/>
  <c r="B318" i="44"/>
  <c r="F2874" i="17" s="1"/>
  <c r="B319" i="44"/>
  <c r="F3747" i="17" s="1"/>
  <c r="B320" i="44"/>
  <c r="F3754" i="17" s="1"/>
  <c r="B321" i="44"/>
  <c r="B322" i="44"/>
  <c r="F2826" i="17" s="1"/>
  <c r="B323" i="44"/>
  <c r="F3774" i="17" s="1"/>
  <c r="B324" i="44"/>
  <c r="F3931" i="17" s="1"/>
  <c r="B325" i="44"/>
  <c r="F594" i="17" s="1"/>
  <c r="B326" i="44"/>
  <c r="F3765" i="17" s="1"/>
  <c r="B327" i="44"/>
  <c r="F3924" i="17" s="1"/>
  <c r="B328" i="44"/>
  <c r="F3753" i="17" s="1"/>
  <c r="B329" i="44"/>
  <c r="F3750" i="17" s="1"/>
  <c r="B330" i="44"/>
  <c r="F3749" i="17" s="1"/>
  <c r="B331" i="44"/>
  <c r="F2373" i="17" s="1"/>
  <c r="B332" i="44"/>
  <c r="F2375" i="17" s="1"/>
  <c r="B333" i="44"/>
  <c r="F2902" i="17" s="1"/>
  <c r="B334" i="44"/>
  <c r="F3769" i="17" s="1"/>
  <c r="B335" i="44"/>
  <c r="F3760" i="17" s="1"/>
  <c r="B336" i="44"/>
  <c r="F3761" i="17" s="1"/>
  <c r="B337" i="44"/>
  <c r="F3557" i="17" s="1"/>
  <c r="B338" i="44"/>
  <c r="F2824" i="17" s="1"/>
  <c r="B339" i="44"/>
  <c r="F3555" i="17" s="1"/>
  <c r="B340" i="44"/>
  <c r="F3556" i="17" s="1"/>
  <c r="B341" i="44"/>
  <c r="F3764" i="17" s="1"/>
  <c r="B342" i="44"/>
  <c r="F3988" i="17" s="1"/>
  <c r="B343" i="44"/>
  <c r="F3771" i="17" s="1"/>
  <c r="B344" i="44"/>
  <c r="F3497" i="17" s="1"/>
  <c r="B345" i="44"/>
  <c r="F3922" i="17" s="1"/>
  <c r="B346" i="44"/>
  <c r="F3921" i="17" s="1"/>
  <c r="B347" i="44"/>
  <c r="F3920" i="17" s="1"/>
  <c r="B348" i="44"/>
  <c r="F3919" i="17" s="1"/>
  <c r="B349" i="44"/>
  <c r="F3918" i="17" s="1"/>
  <c r="B350" i="44"/>
  <c r="F3917" i="17" s="1"/>
  <c r="B351" i="44"/>
  <c r="F3916" i="17" s="1"/>
  <c r="B352" i="44"/>
  <c r="F3915" i="17" s="1"/>
  <c r="B353" i="44"/>
  <c r="B354" i="44"/>
  <c r="F3746" i="17" s="1"/>
  <c r="B355" i="44"/>
  <c r="F2825" i="17" s="1"/>
  <c r="B356" i="44"/>
  <c r="F1261" i="17" s="1"/>
  <c r="B357" i="44"/>
  <c r="F1262" i="17" s="1"/>
  <c r="B358" i="44"/>
  <c r="F2932" i="17" s="1"/>
  <c r="B359" i="44"/>
  <c r="F3932" i="17" s="1"/>
  <c r="B360" i="44"/>
  <c r="F1288" i="17" s="1"/>
  <c r="B361" i="44"/>
  <c r="F3507" i="17" s="1"/>
  <c r="B362" i="44"/>
  <c r="F3506" i="17" s="1"/>
  <c r="B363" i="44"/>
  <c r="F3516" i="17" s="1"/>
  <c r="B364" i="44"/>
  <c r="F3517" i="17" s="1"/>
  <c r="B365" i="44"/>
  <c r="F2372" i="17" s="1"/>
  <c r="B366" i="44"/>
  <c r="F2376" i="17" s="1"/>
  <c r="B367" i="44"/>
  <c r="F2377" i="17" s="1"/>
  <c r="B368" i="44"/>
  <c r="F2379" i="17" s="1"/>
  <c r="B369" i="44"/>
  <c r="F2374" i="17" s="1"/>
  <c r="B370" i="44"/>
  <c r="F2808" i="17" s="1"/>
  <c r="B371" i="44"/>
  <c r="F3926" i="17" s="1"/>
  <c r="B372" i="44"/>
  <c r="F3927" i="17" s="1"/>
  <c r="B373" i="44"/>
  <c r="F3928" i="17" s="1"/>
  <c r="B374" i="44"/>
  <c r="F3862" i="17" s="1"/>
  <c r="B375" i="44"/>
  <c r="F3863" i="17" s="1"/>
  <c r="B376" i="44"/>
  <c r="F3864" i="17" s="1"/>
  <c r="B377" i="44"/>
  <c r="F2827" i="17" s="1"/>
  <c r="B378" i="44"/>
  <c r="F3929" i="17" s="1"/>
  <c r="B379" i="44"/>
  <c r="F2201" i="17" s="1"/>
  <c r="B380" i="44"/>
  <c r="F915" i="17" s="1"/>
  <c r="B381" i="44"/>
  <c r="F2382" i="17" s="1"/>
  <c r="B382" i="44"/>
  <c r="F2383" i="17" s="1"/>
  <c r="B383" i="44"/>
  <c r="F2381" i="17" s="1"/>
  <c r="B384" i="44"/>
  <c r="F3748" i="17" s="1"/>
  <c r="B385" i="44"/>
  <c r="F579" i="17" s="1"/>
  <c r="B386" i="44"/>
  <c r="F2871" i="17" s="1"/>
  <c r="B387" i="44"/>
  <c r="F1240" i="17" s="1"/>
  <c r="B388" i="44"/>
  <c r="F1241" i="17" s="1"/>
  <c r="B389" i="44"/>
  <c r="F3907" i="17" s="1"/>
  <c r="B390" i="44"/>
  <c r="F3554" i="17" s="1"/>
  <c r="B391" i="44"/>
  <c r="F3553" i="17" s="1"/>
  <c r="B392" i="44"/>
  <c r="F2378" i="17" s="1"/>
  <c r="B393" i="44"/>
  <c r="F2200" i="17" s="1"/>
  <c r="B394" i="44"/>
  <c r="F3558" i="17" s="1"/>
  <c r="B395" i="44"/>
  <c r="F3559" i="17" s="1"/>
  <c r="B396" i="44"/>
  <c r="F3912" i="17" s="1"/>
  <c r="B397" i="44"/>
  <c r="F2380" i="17" s="1"/>
  <c r="B398" i="44"/>
  <c r="F3552" i="17" s="1"/>
  <c r="B399" i="44"/>
  <c r="F3993" i="17" s="1"/>
  <c r="B400" i="44"/>
  <c r="F3991" i="17" s="1"/>
  <c r="B401" i="44"/>
  <c r="F3992" i="17" s="1"/>
  <c r="B402" i="44"/>
  <c r="F3939" i="17" s="1"/>
  <c r="B403" i="44"/>
  <c r="F3938" i="17" s="1"/>
  <c r="B404" i="44"/>
  <c r="F3503" i="17" s="1"/>
  <c r="B405" i="44"/>
  <c r="F3504" i="17" s="1"/>
  <c r="B406" i="44"/>
  <c r="F3910" i="17" s="1"/>
  <c r="B407" i="44"/>
  <c r="F3772" i="17" s="1"/>
  <c r="B408" i="44"/>
  <c r="F3906" i="17" s="1"/>
  <c r="B409" i="44"/>
  <c r="F3773" i="17" s="1"/>
  <c r="B410" i="44"/>
  <c r="F2394" i="17" s="1"/>
  <c r="B411" i="44"/>
  <c r="F3515" i="17" s="1"/>
  <c r="B412" i="44"/>
  <c r="F3514" i="17" s="1"/>
  <c r="B413" i="44"/>
  <c r="F3865" i="17" s="1"/>
  <c r="B414" i="44"/>
  <c r="B415" i="44"/>
  <c r="F3776" i="17" s="1"/>
  <c r="B416" i="44"/>
  <c r="F3942" i="17" s="1"/>
  <c r="B417" i="44"/>
  <c r="B418" i="44"/>
  <c r="F3943" i="17" s="1"/>
  <c r="B419" i="44"/>
  <c r="F3944" i="17" s="1"/>
  <c r="B420" i="44"/>
  <c r="F3941" i="17" s="1"/>
  <c r="B421" i="44"/>
  <c r="B2" i="44"/>
  <c r="F3610" i="17" s="1"/>
  <c r="J6" i="42"/>
  <c r="R6" i="42"/>
  <c r="B13" i="48" s="1"/>
  <c r="E10" i="48"/>
  <c r="L12" i="42"/>
  <c r="L13" i="42"/>
  <c r="J7" i="42"/>
  <c r="J9" i="42"/>
  <c r="J10" i="42"/>
  <c r="J12" i="42"/>
  <c r="N12" i="42" s="1"/>
  <c r="H11" i="48" s="1"/>
  <c r="J13" i="42"/>
  <c r="N13" i="42" s="1"/>
  <c r="I11" i="48" s="1"/>
  <c r="Q8" i="42" l="1"/>
  <c r="T8" i="42" s="1"/>
  <c r="Q11" i="42"/>
  <c r="N9" i="42"/>
  <c r="E11" i="48" s="1"/>
  <c r="N10" i="42"/>
  <c r="F11" i="48" s="1"/>
  <c r="Q7" i="42"/>
  <c r="Q12" i="42"/>
  <c r="Q13" i="42"/>
  <c r="Q6" i="42"/>
  <c r="T6" i="42" s="1"/>
  <c r="V8" i="42" l="1"/>
  <c r="D17" i="48"/>
  <c r="T11" i="42"/>
  <c r="V11" i="42" s="1"/>
  <c r="Q10" i="42"/>
  <c r="Q9" i="42"/>
  <c r="R7" i="42"/>
  <c r="C13" i="48" s="1"/>
  <c r="R9" i="42"/>
  <c r="E13" i="48" s="1"/>
  <c r="R10" i="42"/>
  <c r="F13" i="48" s="1"/>
  <c r="R12" i="42"/>
  <c r="H13" i="48" s="1"/>
  <c r="R13" i="42"/>
  <c r="I13" i="48" s="1"/>
  <c r="D18" i="48" l="1"/>
  <c r="D23" i="48"/>
  <c r="D24" i="48" s="1"/>
  <c r="T9" i="42"/>
  <c r="V9" i="42" s="1"/>
  <c r="G17" i="48"/>
  <c r="G18" i="48" s="1"/>
  <c r="T10" i="42"/>
  <c r="V10" i="42" s="1"/>
  <c r="T13" i="42"/>
  <c r="V13" i="42" s="1"/>
  <c r="T7" i="42"/>
  <c r="V7" i="42" s="1"/>
  <c r="T12" i="42"/>
  <c r="V12" i="42" s="1"/>
  <c r="V6" i="42"/>
  <c r="B17" i="48"/>
  <c r="I17" i="48"/>
  <c r="F17" i="48"/>
  <c r="G3" i="17"/>
  <c r="G4" i="17"/>
  <c r="G5" i="17"/>
  <c r="G7" i="17"/>
  <c r="G8" i="17"/>
  <c r="G9" i="17"/>
  <c r="G10" i="17"/>
  <c r="G11" i="17"/>
  <c r="G13" i="17"/>
  <c r="G18" i="17"/>
  <c r="G19" i="17"/>
  <c r="G21" i="17"/>
  <c r="G22" i="17"/>
  <c r="G23" i="17"/>
  <c r="G24" i="17"/>
  <c r="G26" i="17"/>
  <c r="G27" i="17"/>
  <c r="G31" i="17"/>
  <c r="G36" i="17"/>
  <c r="G37" i="17"/>
  <c r="G38" i="17"/>
  <c r="G39" i="17"/>
  <c r="G41" i="17"/>
  <c r="G42" i="17"/>
  <c r="G43" i="17"/>
  <c r="G44" i="17"/>
  <c r="G45" i="17"/>
  <c r="G46" i="17"/>
  <c r="G47" i="17"/>
  <c r="G48" i="17"/>
  <c r="G51" i="17"/>
  <c r="G52" i="17"/>
  <c r="G53" i="17"/>
  <c r="G54" i="17"/>
  <c r="G55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7" i="17"/>
  <c r="G89" i="17"/>
  <c r="G91" i="17"/>
  <c r="G92" i="17"/>
  <c r="G95" i="17"/>
  <c r="G102" i="17"/>
  <c r="G104" i="17"/>
  <c r="G105" i="17"/>
  <c r="G106" i="17"/>
  <c r="G110" i="17"/>
  <c r="G112" i="17"/>
  <c r="G114" i="17"/>
  <c r="G115" i="17"/>
  <c r="G116" i="17"/>
  <c r="G118" i="17"/>
  <c r="G119" i="17"/>
  <c r="G120" i="17"/>
  <c r="G122" i="17"/>
  <c r="G123" i="17"/>
  <c r="G147" i="17"/>
  <c r="G148" i="17"/>
  <c r="G152" i="17"/>
  <c r="G158" i="17"/>
  <c r="G159" i="17"/>
  <c r="G160" i="17"/>
  <c r="G161" i="17"/>
  <c r="G162" i="17"/>
  <c r="G164" i="17"/>
  <c r="G166" i="17"/>
  <c r="G168" i="17"/>
  <c r="G169" i="17"/>
  <c r="G170" i="17"/>
  <c r="G171" i="17"/>
  <c r="G172" i="17"/>
  <c r="G173" i="17"/>
  <c r="G174" i="17"/>
  <c r="G175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3" i="17"/>
  <c r="G194" i="17"/>
  <c r="G195" i="17"/>
  <c r="G196" i="17"/>
  <c r="G197" i="17"/>
  <c r="G199" i="17"/>
  <c r="G200" i="17"/>
  <c r="G224" i="17"/>
  <c r="G225" i="17"/>
  <c r="G226" i="17"/>
  <c r="G227" i="17"/>
  <c r="G228" i="17"/>
  <c r="G229" i="17"/>
  <c r="G231" i="17"/>
  <c r="G232" i="17"/>
  <c r="G233" i="17"/>
  <c r="G234" i="17"/>
  <c r="G235" i="17"/>
  <c r="G236" i="17"/>
  <c r="G237" i="17"/>
  <c r="G238" i="17"/>
  <c r="G239" i="17"/>
  <c r="G242" i="17"/>
  <c r="G243" i="17"/>
  <c r="G244" i="17"/>
  <c r="G249" i="17"/>
  <c r="G250" i="17"/>
  <c r="G252" i="17"/>
  <c r="G253" i="17"/>
  <c r="G254" i="17"/>
  <c r="G255" i="17"/>
  <c r="G256" i="17"/>
  <c r="G263" i="17"/>
  <c r="G264" i="17"/>
  <c r="G265" i="17"/>
  <c r="G266" i="17"/>
  <c r="G267" i="17"/>
  <c r="G268" i="17"/>
  <c r="G269" i="17"/>
  <c r="G270" i="17"/>
  <c r="G271" i="17"/>
  <c r="G272" i="17"/>
  <c r="G273" i="17"/>
  <c r="G282" i="17"/>
  <c r="G301" i="17"/>
  <c r="G306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55" i="17"/>
  <c r="G356" i="17"/>
  <c r="G357" i="17"/>
  <c r="G358" i="17"/>
  <c r="G359" i="17"/>
  <c r="G360" i="17"/>
  <c r="G362" i="17"/>
  <c r="G363" i="17"/>
  <c r="G366" i="17"/>
  <c r="G367" i="17"/>
  <c r="G368" i="17"/>
  <c r="G369" i="17"/>
  <c r="G370" i="17"/>
  <c r="G371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21" i="17"/>
  <c r="G422" i="17"/>
  <c r="G423" i="17"/>
  <c r="G424" i="17"/>
  <c r="G425" i="17"/>
  <c r="G426" i="17"/>
  <c r="G427" i="17"/>
  <c r="G428" i="17"/>
  <c r="G429" i="17"/>
  <c r="G430" i="17"/>
  <c r="G431" i="17"/>
  <c r="G436" i="17"/>
  <c r="G437" i="17"/>
  <c r="G438" i="17"/>
  <c r="G441" i="17"/>
  <c r="G442" i="17"/>
  <c r="G443" i="17"/>
  <c r="G444" i="17"/>
  <c r="G445" i="17"/>
  <c r="G446" i="17"/>
  <c r="G447" i="17"/>
  <c r="G448" i="17"/>
  <c r="G449" i="17"/>
  <c r="G454" i="17"/>
  <c r="G455" i="17"/>
  <c r="G456" i="17"/>
  <c r="G462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93" i="17"/>
  <c r="G494" i="17"/>
  <c r="G495" i="17"/>
  <c r="G506" i="17"/>
  <c r="G507" i="17"/>
  <c r="G508" i="17"/>
  <c r="G509" i="17"/>
  <c r="G510" i="17"/>
  <c r="G511" i="17"/>
  <c r="G513" i="17"/>
  <c r="G515" i="17"/>
  <c r="G516" i="17"/>
  <c r="G517" i="17"/>
  <c r="G518" i="17"/>
  <c r="G519" i="17"/>
  <c r="G520" i="17"/>
  <c r="G521" i="17"/>
  <c r="G522" i="17"/>
  <c r="G523" i="17"/>
  <c r="G524" i="17"/>
  <c r="G527" i="17"/>
  <c r="G528" i="17"/>
  <c r="G532" i="17"/>
  <c r="G533" i="17"/>
  <c r="G534" i="17"/>
  <c r="G538" i="17"/>
  <c r="G539" i="17"/>
  <c r="G540" i="17"/>
  <c r="G541" i="17"/>
  <c r="G542" i="17"/>
  <c r="G543" i="17"/>
  <c r="G544" i="17"/>
  <c r="G550" i="17"/>
  <c r="G551" i="17"/>
  <c r="G552" i="17"/>
  <c r="G553" i="17"/>
  <c r="G554" i="17"/>
  <c r="G555" i="17"/>
  <c r="G556" i="17"/>
  <c r="G561" i="17"/>
  <c r="G562" i="17"/>
  <c r="G563" i="17"/>
  <c r="G564" i="17"/>
  <c r="G568" i="17"/>
  <c r="G569" i="17"/>
  <c r="G570" i="17"/>
  <c r="G574" i="17"/>
  <c r="G575" i="17"/>
  <c r="G576" i="17"/>
  <c r="G577" i="17"/>
  <c r="G578" i="17"/>
  <c r="G579" i="17"/>
  <c r="G582" i="17"/>
  <c r="G586" i="17"/>
  <c r="G587" i="17"/>
  <c r="G588" i="17"/>
  <c r="G589" i="17"/>
  <c r="G590" i="17"/>
  <c r="G591" i="17"/>
  <c r="G592" i="17"/>
  <c r="G593" i="17"/>
  <c r="G594" i="17"/>
  <c r="G595" i="17"/>
  <c r="G599" i="17"/>
  <c r="G601" i="17"/>
  <c r="G603" i="17"/>
  <c r="G604" i="17"/>
  <c r="G606" i="17"/>
  <c r="G607" i="17"/>
  <c r="G608" i="17"/>
  <c r="G610" i="17"/>
  <c r="G611" i="17"/>
  <c r="G613" i="17"/>
  <c r="G615" i="17"/>
  <c r="G617" i="17"/>
  <c r="G619" i="17"/>
  <c r="G620" i="17"/>
  <c r="G621" i="17"/>
  <c r="G622" i="17"/>
  <c r="G623" i="17"/>
  <c r="G625" i="17"/>
  <c r="G629" i="17"/>
  <c r="G631" i="17"/>
  <c r="G632" i="17"/>
  <c r="G633" i="17"/>
  <c r="G634" i="17"/>
  <c r="G635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742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36" i="17"/>
  <c r="G838" i="17"/>
  <c r="G839" i="17"/>
  <c r="G840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9" i="17"/>
  <c r="G910" i="17"/>
  <c r="G911" i="17"/>
  <c r="G912" i="17"/>
  <c r="G914" i="17"/>
  <c r="G915" i="17"/>
  <c r="G916" i="17"/>
  <c r="G917" i="17"/>
  <c r="G918" i="17"/>
  <c r="G919" i="17"/>
  <c r="G920" i="17"/>
  <c r="G921" i="17"/>
  <c r="G922" i="17"/>
  <c r="G923" i="17"/>
  <c r="G924" i="17"/>
  <c r="G92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61" i="17"/>
  <c r="G962" i="17"/>
  <c r="G963" i="17"/>
  <c r="G964" i="17"/>
  <c r="G965" i="17"/>
  <c r="G966" i="17"/>
  <c r="G967" i="17"/>
  <c r="G968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7" i="17"/>
  <c r="G1008" i="17"/>
  <c r="G1012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8" i="17"/>
  <c r="G1049" i="17"/>
  <c r="G1070" i="17"/>
  <c r="G1072" i="17"/>
  <c r="G1073" i="17"/>
  <c r="G1074" i="17"/>
  <c r="G1075" i="17"/>
  <c r="G1076" i="17"/>
  <c r="G1077" i="17"/>
  <c r="G1078" i="17"/>
  <c r="G1079" i="17"/>
  <c r="G1080" i="17"/>
  <c r="G1081" i="17"/>
  <c r="G1082" i="17"/>
  <c r="G1083" i="17"/>
  <c r="G1084" i="17"/>
  <c r="G1085" i="17"/>
  <c r="G1086" i="17"/>
  <c r="G1087" i="17"/>
  <c r="G1088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5" i="17"/>
  <c r="G1148" i="17"/>
  <c r="G1149" i="17"/>
  <c r="G1153" i="17"/>
  <c r="G1154" i="17"/>
  <c r="G1155" i="17"/>
  <c r="G1159" i="17"/>
  <c r="G1160" i="17"/>
  <c r="G1161" i="17"/>
  <c r="G1162" i="17"/>
  <c r="G1163" i="17"/>
  <c r="G1164" i="17"/>
  <c r="G1166" i="17"/>
  <c r="G1167" i="17"/>
  <c r="G1168" i="17"/>
  <c r="G1169" i="17"/>
  <c r="G1170" i="17"/>
  <c r="G1171" i="17"/>
  <c r="G1172" i="17"/>
  <c r="G1182" i="17"/>
  <c r="G1185" i="17"/>
  <c r="G1186" i="17"/>
  <c r="G1187" i="17"/>
  <c r="G1197" i="17"/>
  <c r="G1198" i="17"/>
  <c r="G1199" i="17"/>
  <c r="G1200" i="17"/>
  <c r="G1201" i="17"/>
  <c r="G1202" i="17"/>
  <c r="G1203" i="17"/>
  <c r="G1204" i="17"/>
  <c r="G1205" i="17"/>
  <c r="G1206" i="17"/>
  <c r="G1209" i="17"/>
  <c r="G1210" i="17"/>
  <c r="G1211" i="17"/>
  <c r="G1212" i="17"/>
  <c r="G1213" i="17"/>
  <c r="G1214" i="17"/>
  <c r="G1215" i="17"/>
  <c r="G1216" i="17"/>
  <c r="G1220" i="17"/>
  <c r="G1221" i="17"/>
  <c r="G1222" i="17"/>
  <c r="G1226" i="17"/>
  <c r="G1230" i="17"/>
  <c r="G1231" i="17"/>
  <c r="G1239" i="17"/>
  <c r="G1240" i="17"/>
  <c r="G1241" i="17"/>
  <c r="G1242" i="17"/>
  <c r="G1246" i="17"/>
  <c r="G1247" i="17"/>
  <c r="G1250" i="17"/>
  <c r="G1251" i="17"/>
  <c r="G1252" i="17"/>
  <c r="G1253" i="17"/>
  <c r="G1254" i="17"/>
  <c r="G1255" i="17"/>
  <c r="G1256" i="17"/>
  <c r="G1257" i="17"/>
  <c r="G1259" i="17"/>
  <c r="G1260" i="17"/>
  <c r="G1261" i="17"/>
  <c r="G1262" i="17"/>
  <c r="G1267" i="17"/>
  <c r="G1268" i="17"/>
  <c r="G1269" i="17"/>
  <c r="G1270" i="17"/>
  <c r="G1278" i="17"/>
  <c r="G1279" i="17"/>
  <c r="G1280" i="17"/>
  <c r="G1282" i="17"/>
  <c r="G1288" i="17"/>
  <c r="G1289" i="17"/>
  <c r="G1290" i="17"/>
  <c r="G1294" i="17"/>
  <c r="G1295" i="17"/>
  <c r="G1297" i="17"/>
  <c r="G1299" i="17"/>
  <c r="G1302" i="17"/>
  <c r="G1303" i="17"/>
  <c r="G1304" i="17"/>
  <c r="G1305" i="17"/>
  <c r="G1308" i="17"/>
  <c r="G1309" i="17"/>
  <c r="G1316" i="17"/>
  <c r="G1317" i="17"/>
  <c r="G1318" i="17"/>
  <c r="G1321" i="17"/>
  <c r="G1322" i="17"/>
  <c r="G1324" i="17"/>
  <c r="G1326" i="17"/>
  <c r="G1327" i="17"/>
  <c r="G1328" i="17"/>
  <c r="G1329" i="17"/>
  <c r="G1330" i="17"/>
  <c r="G1331" i="17"/>
  <c r="G1332" i="17"/>
  <c r="G1333" i="17"/>
  <c r="G1336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8" i="17"/>
  <c r="G1381" i="17"/>
  <c r="G1383" i="17"/>
  <c r="G1385" i="17"/>
  <c r="G1386" i="17"/>
  <c r="G1387" i="17"/>
  <c r="G1395" i="17"/>
  <c r="G1396" i="17"/>
  <c r="G1418" i="17"/>
  <c r="G1422" i="17"/>
  <c r="G1423" i="17"/>
  <c r="G1424" i="17"/>
  <c r="G1425" i="17"/>
  <c r="G1427" i="17"/>
  <c r="G1428" i="17"/>
  <c r="G1429" i="17"/>
  <c r="G1439" i="17"/>
  <c r="G1441" i="17"/>
  <c r="G1442" i="17"/>
  <c r="G1443" i="17"/>
  <c r="G1446" i="17"/>
  <c r="G1447" i="17"/>
  <c r="G1454" i="17"/>
  <c r="G1455" i="17"/>
  <c r="G1456" i="17"/>
  <c r="G1457" i="17"/>
  <c r="G1458" i="17"/>
  <c r="G1459" i="17"/>
  <c r="G1460" i="17"/>
  <c r="G1462" i="17"/>
  <c r="G1463" i="17"/>
  <c r="G1464" i="17"/>
  <c r="G1465" i="17"/>
  <c r="G1466" i="17"/>
  <c r="G1467" i="17"/>
  <c r="G1468" i="17"/>
  <c r="G1469" i="17"/>
  <c r="G1481" i="17"/>
  <c r="G1482" i="17"/>
  <c r="G1483" i="17"/>
  <c r="G1484" i="17"/>
  <c r="G1485" i="17"/>
  <c r="G1486" i="17"/>
  <c r="G1487" i="17"/>
  <c r="G1488" i="17"/>
  <c r="G1491" i="17"/>
  <c r="G1492" i="17"/>
  <c r="G1493" i="17"/>
  <c r="G1494" i="17"/>
  <c r="G1497" i="17"/>
  <c r="G1498" i="17"/>
  <c r="G1499" i="17"/>
  <c r="G1500" i="17"/>
  <c r="G1503" i="17"/>
  <c r="G1504" i="17"/>
  <c r="G1508" i="17"/>
  <c r="G1509" i="17"/>
  <c r="G1510" i="17"/>
  <c r="G1511" i="17"/>
  <c r="G1512" i="17"/>
  <c r="G1513" i="17"/>
  <c r="G1514" i="17"/>
  <c r="G1518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8" i="17"/>
  <c r="G1539" i="17"/>
  <c r="G1540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2" i="17"/>
  <c r="G1573" i="17"/>
  <c r="G1576" i="17"/>
  <c r="G1579" i="17"/>
  <c r="G1582" i="17"/>
  <c r="G1584" i="17"/>
  <c r="G1585" i="17"/>
  <c r="G1586" i="17"/>
  <c r="G1588" i="17"/>
  <c r="G1590" i="17"/>
  <c r="G1593" i="17"/>
  <c r="G1594" i="17"/>
  <c r="G1597" i="17"/>
  <c r="G1598" i="17"/>
  <c r="G1599" i="17"/>
  <c r="G1600" i="17"/>
  <c r="G1601" i="17"/>
  <c r="G1604" i="17"/>
  <c r="G1607" i="17"/>
  <c r="G1608" i="17"/>
  <c r="G1609" i="17"/>
  <c r="G1610" i="17"/>
  <c r="G1611" i="17"/>
  <c r="G1612" i="17"/>
  <c r="G1613" i="17"/>
  <c r="G1614" i="17"/>
  <c r="G1615" i="17"/>
  <c r="G1616" i="17"/>
  <c r="G1617" i="17"/>
  <c r="G1618" i="17"/>
  <c r="G1619" i="17"/>
  <c r="G1622" i="17"/>
  <c r="G1623" i="17"/>
  <c r="G1624" i="17"/>
  <c r="G1625" i="17"/>
  <c r="G1626" i="17"/>
  <c r="G1627" i="17"/>
  <c r="G1628" i="17"/>
  <c r="G1629" i="17"/>
  <c r="G1630" i="17"/>
  <c r="G1631" i="17"/>
  <c r="G1633" i="17"/>
  <c r="G1634" i="17"/>
  <c r="G1636" i="17"/>
  <c r="G1637" i="17"/>
  <c r="G1638" i="17"/>
  <c r="G1639" i="17"/>
  <c r="G1640" i="17"/>
  <c r="G1641" i="17"/>
  <c r="G1642" i="17"/>
  <c r="G1643" i="17"/>
  <c r="G1644" i="17"/>
  <c r="G1645" i="17"/>
  <c r="G1646" i="17"/>
  <c r="G1647" i="17"/>
  <c r="G1648" i="17"/>
  <c r="G1651" i="17"/>
  <c r="G1652" i="17"/>
  <c r="G1653" i="17"/>
  <c r="G1654" i="17"/>
  <c r="G1655" i="17"/>
  <c r="G1656" i="17"/>
  <c r="G1657" i="17"/>
  <c r="G1658" i="17"/>
  <c r="G1659" i="17"/>
  <c r="G1662" i="17"/>
  <c r="G1665" i="17"/>
  <c r="G1666" i="17"/>
  <c r="G1678" i="17"/>
  <c r="G1681" i="17"/>
  <c r="G1682" i="17"/>
  <c r="G1683" i="17"/>
  <c r="G1686" i="17"/>
  <c r="G1687" i="17"/>
  <c r="G1688" i="17"/>
  <c r="G1689" i="17"/>
  <c r="G1691" i="17"/>
  <c r="G1692" i="17"/>
  <c r="G1693" i="17"/>
  <c r="G1694" i="17"/>
  <c r="G1695" i="17"/>
  <c r="G1696" i="17"/>
  <c r="G1697" i="17"/>
  <c r="G1698" i="17"/>
  <c r="G1699" i="17"/>
  <c r="G1700" i="17"/>
  <c r="G1701" i="17"/>
  <c r="G1702" i="17"/>
  <c r="G1703" i="17"/>
  <c r="G1704" i="17"/>
  <c r="G1705" i="17"/>
  <c r="G1706" i="17"/>
  <c r="G1708" i="17"/>
  <c r="G1709" i="17"/>
  <c r="G1710" i="17"/>
  <c r="G1712" i="17"/>
  <c r="G1713" i="17"/>
  <c r="G1715" i="17"/>
  <c r="G1716" i="17"/>
  <c r="G1717" i="17"/>
  <c r="G1719" i="17"/>
  <c r="G1722" i="17"/>
  <c r="G1723" i="17"/>
  <c r="G1724" i="17"/>
  <c r="G1725" i="17"/>
  <c r="G1726" i="17"/>
  <c r="G1727" i="17"/>
  <c r="G1728" i="17"/>
  <c r="G1729" i="17"/>
  <c r="G1730" i="17"/>
  <c r="G1731" i="17"/>
  <c r="G1732" i="17"/>
  <c r="G1733" i="17"/>
  <c r="G1734" i="17"/>
  <c r="G1735" i="17"/>
  <c r="G1736" i="17"/>
  <c r="G1737" i="17"/>
  <c r="G1738" i="17"/>
  <c r="G1739" i="17"/>
  <c r="G1740" i="17"/>
  <c r="G1743" i="17"/>
  <c r="G1744" i="17"/>
  <c r="G1747" i="17"/>
  <c r="G1748" i="17"/>
  <c r="G1752" i="17"/>
  <c r="G1753" i="17"/>
  <c r="G1755" i="17"/>
  <c r="G1756" i="17"/>
  <c r="G1757" i="17"/>
  <c r="G1758" i="17"/>
  <c r="G1759" i="17"/>
  <c r="G1760" i="17"/>
  <c r="G1761" i="17"/>
  <c r="G1762" i="17"/>
  <c r="G1763" i="17"/>
  <c r="G1764" i="17"/>
  <c r="G1765" i="17"/>
  <c r="G1766" i="17"/>
  <c r="G1767" i="17"/>
  <c r="G1768" i="17"/>
  <c r="G1769" i="17"/>
  <c r="G1770" i="17"/>
  <c r="G1772" i="17"/>
  <c r="G1774" i="17"/>
  <c r="G1776" i="17"/>
  <c r="G1779" i="17"/>
  <c r="G1780" i="17"/>
  <c r="G1781" i="17"/>
  <c r="G1782" i="17"/>
  <c r="G1783" i="17"/>
  <c r="G1784" i="17"/>
  <c r="G1785" i="17"/>
  <c r="G1786" i="17"/>
  <c r="G1787" i="17"/>
  <c r="G1788" i="17"/>
  <c r="G1789" i="17"/>
  <c r="G1792" i="17"/>
  <c r="G1793" i="17"/>
  <c r="G1794" i="17"/>
  <c r="G1795" i="17"/>
  <c r="G1796" i="17"/>
  <c r="G1797" i="17"/>
  <c r="G1798" i="17"/>
  <c r="G1799" i="17"/>
  <c r="G1800" i="17"/>
  <c r="G1801" i="17"/>
  <c r="G1802" i="17"/>
  <c r="G1803" i="17"/>
  <c r="G1804" i="17"/>
  <c r="G1805" i="17"/>
  <c r="G1806" i="17"/>
  <c r="G1807" i="17"/>
  <c r="G1810" i="17"/>
  <c r="G1811" i="17"/>
  <c r="G1812" i="17"/>
  <c r="G1815" i="17"/>
  <c r="G1816" i="17"/>
  <c r="G1817" i="17"/>
  <c r="G1818" i="17"/>
  <c r="G1819" i="17"/>
  <c r="G1822" i="17"/>
  <c r="G1825" i="17"/>
  <c r="G1827" i="17"/>
  <c r="G1828" i="17"/>
  <c r="G1829" i="17"/>
  <c r="G1832" i="17"/>
  <c r="G1835" i="17"/>
  <c r="G1836" i="17"/>
  <c r="G1837" i="17"/>
  <c r="G1838" i="17"/>
  <c r="G1839" i="17"/>
  <c r="G1840" i="17"/>
  <c r="G1841" i="17"/>
  <c r="G1842" i="17"/>
  <c r="G1843" i="17"/>
  <c r="G1846" i="17"/>
  <c r="G1847" i="17"/>
  <c r="G1848" i="17"/>
  <c r="G1849" i="17"/>
  <c r="G1850" i="17"/>
  <c r="G1851" i="17"/>
  <c r="G1852" i="17"/>
  <c r="G1853" i="17"/>
  <c r="G1854" i="17"/>
  <c r="G1855" i="17"/>
  <c r="G1856" i="17"/>
  <c r="G1857" i="17"/>
  <c r="G1858" i="17"/>
  <c r="G1859" i="17"/>
  <c r="G1860" i="17"/>
  <c r="G1861" i="17"/>
  <c r="G1862" i="17"/>
  <c r="G1863" i="17"/>
  <c r="G1865" i="17"/>
  <c r="G1866" i="17"/>
  <c r="G1867" i="17"/>
  <c r="G1868" i="17"/>
  <c r="G1870" i="17"/>
  <c r="G1873" i="17"/>
  <c r="G1874" i="17"/>
  <c r="G1875" i="17"/>
  <c r="G1876" i="17"/>
  <c r="G1879" i="17"/>
  <c r="G1880" i="17"/>
  <c r="G1883" i="17"/>
  <c r="G1884" i="17"/>
  <c r="G1885" i="17"/>
  <c r="G1890" i="17"/>
  <c r="G1891" i="17"/>
  <c r="G1895" i="17"/>
  <c r="G1897" i="17"/>
  <c r="G1900" i="17"/>
  <c r="G1901" i="17"/>
  <c r="G1904" i="17"/>
  <c r="G1906" i="17"/>
  <c r="G1908" i="17"/>
  <c r="G1909" i="17"/>
  <c r="G1910" i="17"/>
  <c r="G1911" i="17"/>
  <c r="G1913" i="17"/>
  <c r="G1914" i="17"/>
  <c r="G1915" i="17"/>
  <c r="G1916" i="17"/>
  <c r="G1917" i="17"/>
  <c r="G1919" i="17"/>
  <c r="G1920" i="17"/>
  <c r="G1921" i="17"/>
  <c r="G1923" i="17"/>
  <c r="G1924" i="17"/>
  <c r="G1927" i="17"/>
  <c r="G1928" i="17"/>
  <c r="G1929" i="17"/>
  <c r="G1930" i="17"/>
  <c r="G1931" i="17"/>
  <c r="G1961" i="17"/>
  <c r="G1962" i="17"/>
  <c r="G1963" i="17"/>
  <c r="G1964" i="17"/>
  <c r="G1965" i="17"/>
  <c r="G1966" i="17"/>
  <c r="G1967" i="17"/>
  <c r="G1968" i="17"/>
  <c r="G1969" i="17"/>
  <c r="G1970" i="17"/>
  <c r="G1971" i="17"/>
  <c r="G1972" i="17"/>
  <c r="G1973" i="17"/>
  <c r="G1974" i="17"/>
  <c r="G1975" i="17"/>
  <c r="G1976" i="17"/>
  <c r="G1977" i="17"/>
  <c r="G1978" i="17"/>
  <c r="G1979" i="17"/>
  <c r="G1980" i="17"/>
  <c r="G1981" i="17"/>
  <c r="G1982" i="17"/>
  <c r="G1983" i="17"/>
  <c r="G1984" i="17"/>
  <c r="G1985" i="17"/>
  <c r="G1986" i="17"/>
  <c r="G1987" i="17"/>
  <c r="G1988" i="17"/>
  <c r="G1989" i="17"/>
  <c r="G1990" i="17"/>
  <c r="G1991" i="17"/>
  <c r="G1992" i="17"/>
  <c r="G1993" i="17"/>
  <c r="G1994" i="17"/>
  <c r="G1995" i="17"/>
  <c r="G1996" i="17"/>
  <c r="G1997" i="17"/>
  <c r="G1999" i="17"/>
  <c r="G2000" i="17"/>
  <c r="G2004" i="17"/>
  <c r="G2005" i="17"/>
  <c r="G2007" i="17"/>
  <c r="G2008" i="17"/>
  <c r="G2009" i="17"/>
  <c r="G2010" i="17"/>
  <c r="G2011" i="17"/>
  <c r="G2012" i="17"/>
  <c r="G2013" i="17"/>
  <c r="G2014" i="17"/>
  <c r="G2015" i="17"/>
  <c r="G2016" i="17"/>
  <c r="G2017" i="17"/>
  <c r="G2018" i="17"/>
  <c r="G2019" i="17"/>
  <c r="G2020" i="17"/>
  <c r="G2022" i="17"/>
  <c r="G2023" i="17"/>
  <c r="G2026" i="17"/>
  <c r="G2034" i="17"/>
  <c r="G2037" i="17"/>
  <c r="G2038" i="17"/>
  <c r="G2039" i="17"/>
  <c r="G2042" i="17"/>
  <c r="G2043" i="17"/>
  <c r="G2044" i="17"/>
  <c r="G2047" i="17"/>
  <c r="G2048" i="17"/>
  <c r="G2049" i="17"/>
  <c r="G2050" i="17"/>
  <c r="G2051" i="17"/>
  <c r="G2052" i="17"/>
  <c r="G2053" i="17"/>
  <c r="G2054" i="17"/>
  <c r="G2055" i="17"/>
  <c r="G2056" i="17"/>
  <c r="G2057" i="17"/>
  <c r="G2058" i="17"/>
  <c r="G2059" i="17"/>
  <c r="G2060" i="17"/>
  <c r="G2061" i="17"/>
  <c r="G2062" i="17"/>
  <c r="G2063" i="17"/>
  <c r="G2064" i="17"/>
  <c r="G2065" i="17"/>
  <c r="G2066" i="17"/>
  <c r="G2067" i="17"/>
  <c r="G2068" i="17"/>
  <c r="G2069" i="17"/>
  <c r="G2070" i="17"/>
  <c r="G2071" i="17"/>
  <c r="G2072" i="17"/>
  <c r="G2073" i="17"/>
  <c r="G2074" i="17"/>
  <c r="G2075" i="17"/>
  <c r="G2076" i="17"/>
  <c r="G2077" i="17"/>
  <c r="G2084" i="17"/>
  <c r="G2085" i="17"/>
  <c r="G2086" i="17"/>
  <c r="G2087" i="17"/>
  <c r="G2088" i="17"/>
  <c r="G2089" i="17"/>
  <c r="G2090" i="17"/>
  <c r="G2091" i="17"/>
  <c r="G2092" i="17"/>
  <c r="G2093" i="17"/>
  <c r="G2094" i="17"/>
  <c r="G2095" i="17"/>
  <c r="G2098" i="17"/>
  <c r="G2099" i="17"/>
  <c r="G2100" i="17"/>
  <c r="G2101" i="17"/>
  <c r="G2104" i="17"/>
  <c r="G2106" i="17"/>
  <c r="G2108" i="17"/>
  <c r="G2111" i="17"/>
  <c r="G2112" i="17"/>
  <c r="G2113" i="17"/>
  <c r="G2114" i="17"/>
  <c r="G2115" i="17"/>
  <c r="G2118" i="17"/>
  <c r="G2119" i="17"/>
  <c r="G2123" i="17"/>
  <c r="G2124" i="17"/>
  <c r="G2125" i="17"/>
  <c r="G2126" i="17"/>
  <c r="G2130" i="17"/>
  <c r="G2133" i="17"/>
  <c r="G2136" i="17"/>
  <c r="G2137" i="17"/>
  <c r="G2139" i="17"/>
  <c r="G2140" i="17"/>
  <c r="G2141" i="17"/>
  <c r="G2143" i="17"/>
  <c r="G2145" i="17"/>
  <c r="G2148" i="17"/>
  <c r="G2149" i="17"/>
  <c r="G2152" i="17"/>
  <c r="G2153" i="17"/>
  <c r="G2154" i="17"/>
  <c r="G2155" i="17"/>
  <c r="G2158" i="17"/>
  <c r="G2161" i="17"/>
  <c r="G2162" i="17"/>
  <c r="G2163" i="17"/>
  <c r="G2164" i="17"/>
  <c r="G2165" i="17"/>
  <c r="G2168" i="17"/>
  <c r="G2171" i="17"/>
  <c r="G2172" i="17"/>
  <c r="G2173" i="17"/>
  <c r="G2176" i="17"/>
  <c r="G2177" i="17"/>
  <c r="G2180" i="17"/>
  <c r="G2183" i="17"/>
  <c r="G2184" i="17"/>
  <c r="G2187" i="17"/>
  <c r="G2188" i="17"/>
  <c r="G2189" i="17"/>
  <c r="G2190" i="17"/>
  <c r="G2193" i="17"/>
  <c r="G2194" i="17"/>
  <c r="G2195" i="17"/>
  <c r="G2198" i="17"/>
  <c r="G2199" i="17"/>
  <c r="G2200" i="17"/>
  <c r="G2201" i="17"/>
  <c r="G2204" i="17"/>
  <c r="G2207" i="17"/>
  <c r="G2208" i="17"/>
  <c r="G2209" i="17"/>
  <c r="G2210" i="17"/>
  <c r="G2213" i="17"/>
  <c r="G2214" i="17"/>
  <c r="G2215" i="17"/>
  <c r="G2216" i="17"/>
  <c r="G2217" i="17"/>
  <c r="G2218" i="17"/>
  <c r="G2219" i="17"/>
  <c r="G2220" i="17"/>
  <c r="G2223" i="17"/>
  <c r="G2226" i="17"/>
  <c r="G2228" i="17"/>
  <c r="G2229" i="17"/>
  <c r="G2234" i="17"/>
  <c r="G2235" i="17"/>
  <c r="G2236" i="17"/>
  <c r="G2237" i="17"/>
  <c r="G2239" i="17"/>
  <c r="G2240" i="17"/>
  <c r="G2246" i="17"/>
  <c r="G2247" i="17"/>
  <c r="G2248" i="17"/>
  <c r="G2249" i="17"/>
  <c r="G2250" i="17"/>
  <c r="G2251" i="17"/>
  <c r="G2252" i="17"/>
  <c r="G2253" i="17"/>
  <c r="G2254" i="17"/>
  <c r="G2255" i="17"/>
  <c r="G2256" i="17"/>
  <c r="G2257" i="17"/>
  <c r="G2258" i="17"/>
  <c r="G2259" i="17"/>
  <c r="G2260" i="17"/>
  <c r="G2261" i="17"/>
  <c r="G2262" i="17"/>
  <c r="G2263" i="17"/>
  <c r="G2264" i="17"/>
  <c r="G2265" i="17"/>
  <c r="G2266" i="17"/>
  <c r="G2267" i="17"/>
  <c r="G2268" i="17"/>
  <c r="G2269" i="17"/>
  <c r="G2270" i="17"/>
  <c r="G2271" i="17"/>
  <c r="G2272" i="17"/>
  <c r="G2273" i="17"/>
  <c r="G2274" i="17"/>
  <c r="G2275" i="17"/>
  <c r="G2276" i="17"/>
  <c r="G2277" i="17"/>
  <c r="G2278" i="17"/>
  <c r="G2279" i="17"/>
  <c r="G2280" i="17"/>
  <c r="G2281" i="17"/>
  <c r="G2282" i="17"/>
  <c r="G2283" i="17"/>
  <c r="G2284" i="17"/>
  <c r="G2285" i="17"/>
  <c r="G2286" i="17"/>
  <c r="G2287" i="17"/>
  <c r="G2291" i="17"/>
  <c r="G2292" i="17"/>
  <c r="G2293" i="17"/>
  <c r="G2294" i="17"/>
  <c r="G2295" i="17"/>
  <c r="G2297" i="17"/>
  <c r="G2298" i="17"/>
  <c r="G2299" i="17"/>
  <c r="G2301" i="17"/>
  <c r="G2303" i="17"/>
  <c r="G2306" i="17"/>
  <c r="G2307" i="17"/>
  <c r="G2308" i="17"/>
  <c r="G2309" i="17"/>
  <c r="G2310" i="17"/>
  <c r="G2311" i="17"/>
  <c r="G2312" i="17"/>
  <c r="G2315" i="17"/>
  <c r="G2318" i="17"/>
  <c r="G2320" i="17"/>
  <c r="G2322" i="17"/>
  <c r="G2323" i="17"/>
  <c r="G2325" i="17"/>
  <c r="G2328" i="17"/>
  <c r="G2329" i="17"/>
  <c r="G2330" i="17"/>
  <c r="G2331" i="17"/>
  <c r="G2332" i="17"/>
  <c r="G2333" i="17"/>
  <c r="G2334" i="17"/>
  <c r="G2335" i="17"/>
  <c r="G2336" i="17"/>
  <c r="G2337" i="17"/>
  <c r="G2341" i="17"/>
  <c r="G2342" i="17"/>
  <c r="G2350" i="17"/>
  <c r="G2351" i="17"/>
  <c r="G2352" i="17"/>
  <c r="G2353" i="17"/>
  <c r="G2354" i="17"/>
  <c r="G2355" i="17"/>
  <c r="G2356" i="17"/>
  <c r="G2357" i="17"/>
  <c r="G2358" i="17"/>
  <c r="G2359" i="17"/>
  <c r="G2360" i="17"/>
  <c r="G2361" i="17"/>
  <c r="G2362" i="17"/>
  <c r="G2363" i="17"/>
  <c r="G2364" i="17"/>
  <c r="G2365" i="17"/>
  <c r="G2366" i="17"/>
  <c r="G2367" i="17"/>
  <c r="G2368" i="17"/>
  <c r="G2369" i="17"/>
  <c r="G2370" i="17"/>
  <c r="G2371" i="17"/>
  <c r="G2372" i="17"/>
  <c r="G2373" i="17"/>
  <c r="G2374" i="17"/>
  <c r="G2375" i="17"/>
  <c r="G2376" i="17"/>
  <c r="G2377" i="17"/>
  <c r="G2378" i="17"/>
  <c r="G2379" i="17"/>
  <c r="G2380" i="17"/>
  <c r="G2381" i="17"/>
  <c r="G2382" i="17"/>
  <c r="G2383" i="17"/>
  <c r="G2384" i="17"/>
  <c r="G2385" i="17"/>
  <c r="G2386" i="17"/>
  <c r="G2387" i="17"/>
  <c r="G2390" i="17"/>
  <c r="G2391" i="17"/>
  <c r="G2392" i="17"/>
  <c r="G2393" i="17"/>
  <c r="G2394" i="17"/>
  <c r="G2395" i="17"/>
  <c r="G2396" i="17"/>
  <c r="G2397" i="17"/>
  <c r="G2398" i="17"/>
  <c r="G2402" i="17"/>
  <c r="G2403" i="17"/>
  <c r="G2404" i="17"/>
  <c r="G2405" i="17"/>
  <c r="G2406" i="17"/>
  <c r="G2407" i="17"/>
  <c r="G2408" i="17"/>
  <c r="G2409" i="17"/>
  <c r="G2410" i="17"/>
  <c r="G2411" i="17"/>
  <c r="G2414" i="17"/>
  <c r="G2415" i="17"/>
  <c r="G2416" i="17"/>
  <c r="G2418" i="17"/>
  <c r="G2419" i="17"/>
  <c r="G2420" i="17"/>
  <c r="G2422" i="17"/>
  <c r="G2423" i="17"/>
  <c r="G2424" i="17"/>
  <c r="G2427" i="17"/>
  <c r="G2430" i="17"/>
  <c r="G2431" i="17"/>
  <c r="G2432" i="17"/>
  <c r="G2433" i="17"/>
  <c r="G2434" i="17"/>
  <c r="G2435" i="17"/>
  <c r="G2436" i="17"/>
  <c r="G2437" i="17"/>
  <c r="G2438" i="17"/>
  <c r="G2439" i="17"/>
  <c r="G2440" i="17"/>
  <c r="G2441" i="17"/>
  <c r="G2442" i="17"/>
  <c r="G2443" i="17"/>
  <c r="G2444" i="17"/>
  <c r="G2445" i="17"/>
  <c r="G2446" i="17"/>
  <c r="G2447" i="17"/>
  <c r="G2448" i="17"/>
  <c r="G2449" i="17"/>
  <c r="G2450" i="17"/>
  <c r="G2451" i="17"/>
  <c r="G2452" i="17"/>
  <c r="G2453" i="17"/>
  <c r="G2454" i="17"/>
  <c r="G2455" i="17"/>
  <c r="G2458" i="17"/>
  <c r="G2461" i="17"/>
  <c r="G2462" i="17"/>
  <c r="G2463" i="17"/>
  <c r="G2464" i="17"/>
  <c r="G2465" i="17"/>
  <c r="G2466" i="17"/>
  <c r="G2467" i="17"/>
  <c r="G2468" i="17"/>
  <c r="G2469" i="17"/>
  <c r="G2470" i="17"/>
  <c r="G2471" i="17"/>
  <c r="G2472" i="17"/>
  <c r="G2473" i="17"/>
  <c r="G2474" i="17"/>
  <c r="G2475" i="17"/>
  <c r="G2476" i="17"/>
  <c r="G2477" i="17"/>
  <c r="G2478" i="17"/>
  <c r="G2479" i="17"/>
  <c r="G2480" i="17"/>
  <c r="G2481" i="17"/>
  <c r="G2482" i="17"/>
  <c r="G2483" i="17"/>
  <c r="G2484" i="17"/>
  <c r="G2485" i="17"/>
  <c r="G2486" i="17"/>
  <c r="G2487" i="17"/>
  <c r="G2488" i="17"/>
  <c r="G2489" i="17"/>
  <c r="G2490" i="17"/>
  <c r="G2491" i="17"/>
  <c r="G2492" i="17"/>
  <c r="G2493" i="17"/>
  <c r="G2494" i="17"/>
  <c r="G2495" i="17"/>
  <c r="G2496" i="17"/>
  <c r="G2497" i="17"/>
  <c r="G2498" i="17"/>
  <c r="G2499" i="17"/>
  <c r="G2500" i="17"/>
  <c r="G2501" i="17"/>
  <c r="G2502" i="17"/>
  <c r="G2503" i="17"/>
  <c r="G2504" i="17"/>
  <c r="G2505" i="17"/>
  <c r="G2506" i="17"/>
  <c r="G2507" i="17"/>
  <c r="G2508" i="17"/>
  <c r="G2509" i="17"/>
  <c r="G2510" i="17"/>
  <c r="G2511" i="17"/>
  <c r="G2512" i="17"/>
  <c r="G2513" i="17"/>
  <c r="G2514" i="17"/>
  <c r="G2515" i="17"/>
  <c r="G2516" i="17"/>
  <c r="G2517" i="17"/>
  <c r="G2518" i="17"/>
  <c r="G2519" i="17"/>
  <c r="G2523" i="17"/>
  <c r="G2524" i="17"/>
  <c r="G2525" i="17"/>
  <c r="G2526" i="17"/>
  <c r="G2527" i="17"/>
  <c r="G2528" i="17"/>
  <c r="G2529" i="17"/>
  <c r="G2531" i="17"/>
  <c r="G2534" i="17"/>
  <c r="G2539" i="17"/>
  <c r="G2540" i="17"/>
  <c r="G2541" i="17"/>
  <c r="G2547" i="17"/>
  <c r="G2548" i="17"/>
  <c r="G2549" i="17"/>
  <c r="G2550" i="17"/>
  <c r="G2551" i="17"/>
  <c r="G2552" i="17"/>
  <c r="G2553" i="17"/>
  <c r="G2554" i="17"/>
  <c r="G2555" i="17"/>
  <c r="G2556" i="17"/>
  <c r="G2557" i="17"/>
  <c r="G2558" i="17"/>
  <c r="G2559" i="17"/>
  <c r="G2560" i="17"/>
  <c r="G2561" i="17"/>
  <c r="G2562" i="17"/>
  <c r="G2563" i="17"/>
  <c r="G2564" i="17"/>
  <c r="G2565" i="17"/>
  <c r="G2566" i="17"/>
  <c r="G2567" i="17"/>
  <c r="G2568" i="17"/>
  <c r="G2569" i="17"/>
  <c r="G2570" i="17"/>
  <c r="G2571" i="17"/>
  <c r="G2572" i="17"/>
  <c r="G2573" i="17"/>
  <c r="G2574" i="17"/>
  <c r="G2575" i="17"/>
  <c r="G2576" i="17"/>
  <c r="G2577" i="17"/>
  <c r="G2578" i="17"/>
  <c r="G2580" i="17"/>
  <c r="G2581" i="17"/>
  <c r="G2587" i="17"/>
  <c r="G2588" i="17"/>
  <c r="G2589" i="17"/>
  <c r="G2590" i="17"/>
  <c r="G2591" i="17"/>
  <c r="G2592" i="17"/>
  <c r="G2593" i="17"/>
  <c r="G2594" i="17"/>
  <c r="G2595" i="17"/>
  <c r="G2598" i="17"/>
  <c r="G2599" i="17"/>
  <c r="G2600" i="17"/>
  <c r="G2601" i="17"/>
  <c r="G2602" i="17"/>
  <c r="G2603" i="17"/>
  <c r="G2608" i="17"/>
  <c r="G2609" i="17"/>
  <c r="G2610" i="17"/>
  <c r="G2611" i="17"/>
  <c r="G2613" i="17"/>
  <c r="G2622" i="17"/>
  <c r="G2623" i="17"/>
  <c r="G2628" i="17"/>
  <c r="G2629" i="17"/>
  <c r="G2630" i="17"/>
  <c r="G2631" i="17"/>
  <c r="G2639" i="17"/>
  <c r="G2640" i="17"/>
  <c r="G2641" i="17"/>
  <c r="G2642" i="17"/>
  <c r="G2643" i="17"/>
  <c r="G2645" i="17"/>
  <c r="G2646" i="17"/>
  <c r="G2651" i="17"/>
  <c r="G2652" i="17"/>
  <c r="G2653" i="17"/>
  <c r="G2654" i="17"/>
  <c r="G2655" i="17"/>
  <c r="G2656" i="17"/>
  <c r="G2657" i="17"/>
  <c r="G2658" i="17"/>
  <c r="G2660" i="17"/>
  <c r="G2661" i="17"/>
  <c r="G2662" i="17"/>
  <c r="G2663" i="17"/>
  <c r="G2664" i="17"/>
  <c r="G2665" i="17"/>
  <c r="G2666" i="17"/>
  <c r="G2667" i="17"/>
  <c r="G2668" i="17"/>
  <c r="G2669" i="17"/>
  <c r="G2670" i="17"/>
  <c r="G2671" i="17"/>
  <c r="G2672" i="17"/>
  <c r="G2674" i="17"/>
  <c r="G2675" i="17"/>
  <c r="G2676" i="17"/>
  <c r="G2677" i="17"/>
  <c r="G2678" i="17"/>
  <c r="G2679" i="17"/>
  <c r="G2680" i="17"/>
  <c r="G2681" i="17"/>
  <c r="G2682" i="17"/>
  <c r="G2683" i="17"/>
  <c r="G2684" i="17"/>
  <c r="G2685" i="17"/>
  <c r="G2686" i="17"/>
  <c r="G2687" i="17"/>
  <c r="G2690" i="17"/>
  <c r="G2691" i="17"/>
  <c r="G2692" i="17"/>
  <c r="G2693" i="17"/>
  <c r="G2694" i="17"/>
  <c r="G2695" i="17"/>
  <c r="G2696" i="17"/>
  <c r="G2697" i="17"/>
  <c r="G2698" i="17"/>
  <c r="G2699" i="17"/>
  <c r="G2700" i="17"/>
  <c r="G2702" i="17"/>
  <c r="G2703" i="17"/>
  <c r="G2704" i="17"/>
  <c r="G2705" i="17"/>
  <c r="G2706" i="17"/>
  <c r="G2707" i="17"/>
  <c r="G2708" i="17"/>
  <c r="G2711" i="17"/>
  <c r="G2712" i="17"/>
  <c r="G2713" i="17"/>
  <c r="G2714" i="17"/>
  <c r="G2715" i="17"/>
  <c r="G2716" i="17"/>
  <c r="G2717" i="17"/>
  <c r="G2718" i="17"/>
  <c r="G2719" i="17"/>
  <c r="G2720" i="17"/>
  <c r="G2721" i="17"/>
  <c r="G2722" i="17"/>
  <c r="G2723" i="17"/>
  <c r="G2724" i="17"/>
  <c r="G2725" i="17"/>
  <c r="G2726" i="17"/>
  <c r="G2727" i="17"/>
  <c r="G2728" i="17"/>
  <c r="G2729" i="17"/>
  <c r="G2730" i="17"/>
  <c r="G2731" i="17"/>
  <c r="G2732" i="17"/>
  <c r="G2733" i="17"/>
  <c r="G2734" i="17"/>
  <c r="G2735" i="17"/>
  <c r="G2736" i="17"/>
  <c r="G2737" i="17"/>
  <c r="G2738" i="17"/>
  <c r="G2739" i="17"/>
  <c r="G2740" i="17"/>
  <c r="G2741" i="17"/>
  <c r="G2742" i="17"/>
  <c r="G2743" i="17"/>
  <c r="G2744" i="17"/>
  <c r="G2745" i="17"/>
  <c r="G2746" i="17"/>
  <c r="G2747" i="17"/>
  <c r="G2748" i="17"/>
  <c r="G2751" i="17"/>
  <c r="G2752" i="17"/>
  <c r="G2753" i="17"/>
  <c r="G2754" i="17"/>
  <c r="G2755" i="17"/>
  <c r="G2756" i="17"/>
  <c r="G2757" i="17"/>
  <c r="G2758" i="17"/>
  <c r="G2759" i="17"/>
  <c r="G2760" i="17"/>
  <c r="G2761" i="17"/>
  <c r="G2762" i="17"/>
  <c r="G2763" i="17"/>
  <c r="G2764" i="17"/>
  <c r="G2765" i="17"/>
  <c r="G2766" i="17"/>
  <c r="G2767" i="17"/>
  <c r="G2768" i="17"/>
  <c r="G2769" i="17"/>
  <c r="G2770" i="17"/>
  <c r="G2772" i="17"/>
  <c r="G2773" i="17"/>
  <c r="G2774" i="17"/>
  <c r="G2780" i="17"/>
  <c r="G2781" i="17"/>
  <c r="G2782" i="17"/>
  <c r="G2783" i="17"/>
  <c r="G2784" i="17"/>
  <c r="G2785" i="17"/>
  <c r="G2786" i="17"/>
  <c r="G2787" i="17"/>
  <c r="G2788" i="17"/>
  <c r="G2789" i="17"/>
  <c r="G2790" i="17"/>
  <c r="G2791" i="17"/>
  <c r="G2792" i="17"/>
  <c r="G2794" i="17"/>
  <c r="G2795" i="17"/>
  <c r="G2796" i="17"/>
  <c r="G2797" i="17"/>
  <c r="G2798" i="17"/>
  <c r="G2799" i="17"/>
  <c r="G2800" i="17"/>
  <c r="G2801" i="17"/>
  <c r="G2802" i="17"/>
  <c r="G2803" i="17"/>
  <c r="G2804" i="17"/>
  <c r="G2805" i="17"/>
  <c r="G2806" i="17"/>
  <c r="G2808" i="17"/>
  <c r="G2809" i="17"/>
  <c r="G2810" i="17"/>
  <c r="G2811" i="17"/>
  <c r="G2813" i="17"/>
  <c r="G2814" i="17"/>
  <c r="G2815" i="17"/>
  <c r="G2816" i="17"/>
  <c r="G2817" i="17"/>
  <c r="G2818" i="17"/>
  <c r="G2819" i="17"/>
  <c r="G2820" i="17"/>
  <c r="G2821" i="17"/>
  <c r="G2822" i="17"/>
  <c r="G2824" i="17"/>
  <c r="G2825" i="17"/>
  <c r="G2826" i="17"/>
  <c r="G2827" i="17"/>
  <c r="G2828" i="17"/>
  <c r="G2829" i="17"/>
  <c r="G2830" i="17"/>
  <c r="G2831" i="17"/>
  <c r="G2832" i="17"/>
  <c r="G2833" i="17"/>
  <c r="G2834" i="17"/>
  <c r="G2835" i="17"/>
  <c r="G2836" i="17"/>
  <c r="G2837" i="17"/>
  <c r="G2838" i="17"/>
  <c r="G2839" i="17"/>
  <c r="G2840" i="17"/>
  <c r="G2841" i="17"/>
  <c r="G2842" i="17"/>
  <c r="G2843" i="17"/>
  <c r="G2844" i="17"/>
  <c r="G2845" i="17"/>
  <c r="G2846" i="17"/>
  <c r="G2847" i="17"/>
  <c r="G2848" i="17"/>
  <c r="G2849" i="17"/>
  <c r="G2858" i="17"/>
  <c r="G2867" i="17"/>
  <c r="G2868" i="17"/>
  <c r="G2869" i="17"/>
  <c r="G2870" i="17"/>
  <c r="G2871" i="17"/>
  <c r="G2872" i="17"/>
  <c r="G2873" i="17"/>
  <c r="G2874" i="17"/>
  <c r="G2875" i="17"/>
  <c r="G2876" i="17"/>
  <c r="G2877" i="17"/>
  <c r="G2878" i="17"/>
  <c r="G2879" i="17"/>
  <c r="G2880" i="17"/>
  <c r="G2888" i="17"/>
  <c r="G2889" i="17"/>
  <c r="G2890" i="17"/>
  <c r="G2891" i="17"/>
  <c r="G2892" i="17"/>
  <c r="G2893" i="17"/>
  <c r="G2894" i="17"/>
  <c r="G2895" i="17"/>
  <c r="G2896" i="17"/>
  <c r="G2897" i="17"/>
  <c r="G2898" i="17"/>
  <c r="G2899" i="17"/>
  <c r="G2900" i="17"/>
  <c r="G2901" i="17"/>
  <c r="G2902" i="17"/>
  <c r="G2903" i="17"/>
  <c r="G2904" i="17"/>
  <c r="G2906" i="17"/>
  <c r="G2907" i="17"/>
  <c r="G2922" i="17"/>
  <c r="G2923" i="17"/>
  <c r="G2924" i="17"/>
  <c r="G2925" i="17"/>
  <c r="G2926" i="17"/>
  <c r="G2927" i="17"/>
  <c r="G2932" i="17"/>
  <c r="G2933" i="17"/>
  <c r="G2934" i="17"/>
  <c r="G2935" i="17"/>
  <c r="G2936" i="17"/>
  <c r="G2937" i="17"/>
  <c r="G2938" i="17"/>
  <c r="G2939" i="17"/>
  <c r="G2940" i="17"/>
  <c r="G2941" i="17"/>
  <c r="G2942" i="17"/>
  <c r="G2943" i="17"/>
  <c r="G2944" i="17"/>
  <c r="G2945" i="17"/>
  <c r="G2946" i="17"/>
  <c r="G2947" i="17"/>
  <c r="G2950" i="17"/>
  <c r="G2951" i="17"/>
  <c r="G2952" i="17"/>
  <c r="G2953" i="17"/>
  <c r="G2954" i="17"/>
  <c r="G2955" i="17"/>
  <c r="G2956" i="17"/>
  <c r="G2958" i="17"/>
  <c r="G2959" i="17"/>
  <c r="G2960" i="17"/>
  <c r="G2961" i="17"/>
  <c r="G2962" i="17"/>
  <c r="G2963" i="17"/>
  <c r="G2964" i="17"/>
  <c r="G2965" i="17"/>
  <c r="G2966" i="17"/>
  <c r="G2967" i="17"/>
  <c r="G2968" i="17"/>
  <c r="G2969" i="17"/>
  <c r="G2970" i="17"/>
  <c r="G2971" i="17"/>
  <c r="G2975" i="17"/>
  <c r="G2978" i="17"/>
  <c r="G2979" i="17"/>
  <c r="G2980" i="17"/>
  <c r="G2981" i="17"/>
  <c r="G2982" i="17"/>
  <c r="G2983" i="17"/>
  <c r="G2984" i="17"/>
  <c r="G2985" i="17"/>
  <c r="G2986" i="17"/>
  <c r="G2987" i="17"/>
  <c r="G2989" i="17"/>
  <c r="G2992" i="17"/>
  <c r="G2993" i="17"/>
  <c r="G2994" i="17"/>
  <c r="G2995" i="17"/>
  <c r="G2998" i="17"/>
  <c r="G2999" i="17"/>
  <c r="G3000" i="17"/>
  <c r="G3001" i="17"/>
  <c r="G3002" i="17"/>
  <c r="G3003" i="17"/>
  <c r="G3005" i="17"/>
  <c r="G3006" i="17"/>
  <c r="G3007" i="17"/>
  <c r="G3008" i="17"/>
  <c r="G3015" i="17"/>
  <c r="G3016" i="17"/>
  <c r="G3017" i="17"/>
  <c r="G3018" i="17"/>
  <c r="G3019" i="17"/>
  <c r="G3020" i="17"/>
  <c r="G3022" i="17"/>
  <c r="G3027" i="17"/>
  <c r="G3030" i="17"/>
  <c r="G3031" i="17"/>
  <c r="G3032" i="17"/>
  <c r="G3035" i="17"/>
  <c r="G3038" i="17"/>
  <c r="G3040" i="17"/>
  <c r="G3041" i="17"/>
  <c r="G3042" i="17"/>
  <c r="G3043" i="17"/>
  <c r="G3044" i="17"/>
  <c r="G3045" i="17"/>
  <c r="G3046" i="17"/>
  <c r="G3047" i="17"/>
  <c r="G3048" i="17"/>
  <c r="G3049" i="17"/>
  <c r="G3050" i="17"/>
  <c r="G3051" i="17"/>
  <c r="G3052" i="17"/>
  <c r="G3053" i="17"/>
  <c r="G3054" i="17"/>
  <c r="G3055" i="17"/>
  <c r="G3056" i="17"/>
  <c r="G3057" i="17"/>
  <c r="G3058" i="17"/>
  <c r="G3059" i="17"/>
  <c r="G3060" i="17"/>
  <c r="G3061" i="17"/>
  <c r="G3062" i="17"/>
  <c r="G3063" i="17"/>
  <c r="G3064" i="17"/>
  <c r="G3065" i="17"/>
  <c r="G3066" i="17"/>
  <c r="G3067" i="17"/>
  <c r="G3068" i="17"/>
  <c r="G3069" i="17"/>
  <c r="G3070" i="17"/>
  <c r="G3071" i="17"/>
  <c r="G3072" i="17"/>
  <c r="G3073" i="17"/>
  <c r="G3074" i="17"/>
  <c r="G3075" i="17"/>
  <c r="G3076" i="17"/>
  <c r="G3077" i="17"/>
  <c r="G3078" i="17"/>
  <c r="G3079" i="17"/>
  <c r="G3080" i="17"/>
  <c r="G3081" i="17"/>
  <c r="G3082" i="17"/>
  <c r="G3083" i="17"/>
  <c r="G3084" i="17"/>
  <c r="G3085" i="17"/>
  <c r="G3086" i="17"/>
  <c r="G3087" i="17"/>
  <c r="G3088" i="17"/>
  <c r="G3090" i="17"/>
  <c r="G3091" i="17"/>
  <c r="G3092" i="17"/>
  <c r="G3093" i="17"/>
  <c r="G3094" i="17"/>
  <c r="G3099" i="17"/>
  <c r="G3107" i="17"/>
  <c r="G3115" i="17"/>
  <c r="G3122" i="17"/>
  <c r="G3123" i="17"/>
  <c r="G3124" i="17"/>
  <c r="G3127" i="17"/>
  <c r="G3128" i="17"/>
  <c r="G3129" i="17"/>
  <c r="G3130" i="17"/>
  <c r="G3131" i="17"/>
  <c r="G3132" i="17"/>
  <c r="G3133" i="17"/>
  <c r="G3134" i="17"/>
  <c r="G3135" i="17"/>
  <c r="G3136" i="17"/>
  <c r="G3137" i="17"/>
  <c r="G3138" i="17"/>
  <c r="G3139" i="17"/>
  <c r="G3140" i="17"/>
  <c r="G3141" i="17"/>
  <c r="G3142" i="17"/>
  <c r="G3143" i="17"/>
  <c r="G3144" i="17"/>
  <c r="G3145" i="17"/>
  <c r="G3146" i="17"/>
  <c r="G3147" i="17"/>
  <c r="G3148" i="17"/>
  <c r="G3149" i="17"/>
  <c r="G3150" i="17"/>
  <c r="G3151" i="17"/>
  <c r="G3152" i="17"/>
  <c r="G3153" i="17"/>
  <c r="G3154" i="17"/>
  <c r="G3155" i="17"/>
  <c r="G3156" i="17"/>
  <c r="G3157" i="17"/>
  <c r="G3158" i="17"/>
  <c r="G3159" i="17"/>
  <c r="G3160" i="17"/>
  <c r="G3161" i="17"/>
  <c r="G3162" i="17"/>
  <c r="G3163" i="17"/>
  <c r="G3164" i="17"/>
  <c r="G3165" i="17"/>
  <c r="G3166" i="17"/>
  <c r="G3167" i="17"/>
  <c r="G3168" i="17"/>
  <c r="G3169" i="17"/>
  <c r="G3170" i="17"/>
  <c r="G3171" i="17"/>
  <c r="G3172" i="17"/>
  <c r="G3173" i="17"/>
  <c r="G3174" i="17"/>
  <c r="G3175" i="17"/>
  <c r="G3176" i="17"/>
  <c r="G3177" i="17"/>
  <c r="G3179" i="17"/>
  <c r="G3187" i="17"/>
  <c r="G3195" i="17"/>
  <c r="G3211" i="17"/>
  <c r="G3212" i="17"/>
  <c r="G3213" i="17"/>
  <c r="G3214" i="17"/>
  <c r="G3215" i="17"/>
  <c r="G3216" i="17"/>
  <c r="G3217" i="17"/>
  <c r="G3218" i="17"/>
  <c r="G3219" i="17"/>
  <c r="G3220" i="17"/>
  <c r="G3221" i="17"/>
  <c r="G3222" i="17"/>
  <c r="G3223" i="17"/>
  <c r="G3224" i="17"/>
  <c r="G3225" i="17"/>
  <c r="G3226" i="17"/>
  <c r="G3227" i="17"/>
  <c r="G3228" i="17"/>
  <c r="G3233" i="17"/>
  <c r="G3234" i="17"/>
  <c r="G3235" i="17"/>
  <c r="G3236" i="17"/>
  <c r="G3237" i="17"/>
  <c r="G3239" i="17"/>
  <c r="G3240" i="17"/>
  <c r="G3241" i="17"/>
  <c r="G3242" i="17"/>
  <c r="G3243" i="17"/>
  <c r="G3245" i="17"/>
  <c r="G3246" i="17"/>
  <c r="G3247" i="17"/>
  <c r="G3248" i="17"/>
  <c r="G3249" i="17"/>
  <c r="G3250" i="17"/>
  <c r="G3251" i="17"/>
  <c r="G3252" i="17"/>
  <c r="G3253" i="17"/>
  <c r="G3254" i="17"/>
  <c r="G3255" i="17"/>
  <c r="G3256" i="17"/>
  <c r="G3257" i="17"/>
  <c r="G3259" i="17"/>
  <c r="G3261" i="17"/>
  <c r="G3262" i="17"/>
  <c r="G3263" i="17"/>
  <c r="G3264" i="17"/>
  <c r="G3265" i="17"/>
  <c r="G3268" i="17"/>
  <c r="G3269" i="17"/>
  <c r="G3275" i="17"/>
  <c r="G3283" i="17"/>
  <c r="G3292" i="17"/>
  <c r="G3293" i="17"/>
  <c r="G3294" i="17"/>
  <c r="G3295" i="17"/>
  <c r="G3296" i="17"/>
  <c r="G3297" i="17"/>
  <c r="G3298" i="17"/>
  <c r="G3299" i="17"/>
  <c r="G3300" i="17"/>
  <c r="G3301" i="17"/>
  <c r="G3302" i="17"/>
  <c r="G3303" i="17"/>
  <c r="G3304" i="17"/>
  <c r="G3305" i="17"/>
  <c r="G3306" i="17"/>
  <c r="G3307" i="17"/>
  <c r="G3308" i="17"/>
  <c r="G3309" i="17"/>
  <c r="G3310" i="17"/>
  <c r="G3311" i="17"/>
  <c r="G3312" i="17"/>
  <c r="G3313" i="17"/>
  <c r="G3314" i="17"/>
  <c r="G3315" i="17"/>
  <c r="G3316" i="17"/>
  <c r="G3317" i="17"/>
  <c r="G3318" i="17"/>
  <c r="G3319" i="17"/>
  <c r="G3320" i="17"/>
  <c r="G3321" i="17"/>
  <c r="G3322" i="17"/>
  <c r="G3323" i="17"/>
  <c r="G3324" i="17"/>
  <c r="G3325" i="17"/>
  <c r="G3326" i="17"/>
  <c r="G3327" i="17"/>
  <c r="G3330" i="17"/>
  <c r="G3331" i="17"/>
  <c r="G3332" i="17"/>
  <c r="G3333" i="17"/>
  <c r="G3334" i="17"/>
  <c r="G3335" i="17"/>
  <c r="G3338" i="17"/>
  <c r="G3339" i="17"/>
  <c r="G3340" i="17"/>
  <c r="G3341" i="17"/>
  <c r="G3343" i="17"/>
  <c r="G3344" i="17"/>
  <c r="G3346" i="17"/>
  <c r="G3347" i="17"/>
  <c r="G3348" i="17"/>
  <c r="G3349" i="17"/>
  <c r="G3350" i="17"/>
  <c r="G3352" i="17"/>
  <c r="G3353" i="17"/>
  <c r="G3354" i="17"/>
  <c r="G3355" i="17"/>
  <c r="G3363" i="17"/>
  <c r="G3371" i="17"/>
  <c r="G3373" i="17"/>
  <c r="G3374" i="17"/>
  <c r="G3376" i="17"/>
  <c r="G3377" i="17"/>
  <c r="G3378" i="17"/>
  <c r="G3379" i="17"/>
  <c r="G3380" i="17"/>
  <c r="G3381" i="17"/>
  <c r="G3382" i="17"/>
  <c r="G3383" i="17"/>
  <c r="G3384" i="17"/>
  <c r="G3385" i="17"/>
  <c r="G3386" i="17"/>
  <c r="G3387" i="17"/>
  <c r="G3388" i="17"/>
  <c r="G3389" i="17"/>
  <c r="G3390" i="17"/>
  <c r="G3391" i="17"/>
  <c r="G3392" i="17"/>
  <c r="G3393" i="17"/>
  <c r="G3394" i="17"/>
  <c r="G3395" i="17"/>
  <c r="G3396" i="17"/>
  <c r="G3397" i="17"/>
  <c r="G3398" i="17"/>
  <c r="G3399" i="17"/>
  <c r="G3400" i="17"/>
  <c r="G3402" i="17"/>
  <c r="G3403" i="17"/>
  <c r="G3404" i="17"/>
  <c r="G3405" i="17"/>
  <c r="G3406" i="17"/>
  <c r="G3407" i="17"/>
  <c r="G3408" i="17"/>
  <c r="G3409" i="17"/>
  <c r="G3410" i="17"/>
  <c r="G3411" i="17"/>
  <c r="G3412" i="17"/>
  <c r="G3413" i="17"/>
  <c r="G3414" i="17"/>
  <c r="G3418" i="17"/>
  <c r="G3419" i="17"/>
  <c r="G3420" i="17"/>
  <c r="G3421" i="17"/>
  <c r="G3422" i="17"/>
  <c r="G3423" i="17"/>
  <c r="G3424" i="17"/>
  <c r="G3426" i="17"/>
  <c r="G3427" i="17"/>
  <c r="G3429" i="17"/>
  <c r="G3430" i="17"/>
  <c r="G3431" i="17"/>
  <c r="G3433" i="17"/>
  <c r="G3435" i="17"/>
  <c r="G3438" i="17"/>
  <c r="G3441" i="17"/>
  <c r="G3442" i="17"/>
  <c r="G3443" i="17"/>
  <c r="G3444" i="17"/>
  <c r="G3445" i="17"/>
  <c r="G3446" i="17"/>
  <c r="G3447" i="17"/>
  <c r="G3448" i="17"/>
  <c r="G3449" i="17"/>
  <c r="G3450" i="17"/>
  <c r="G3451" i="17"/>
  <c r="G3452" i="17"/>
  <c r="G3453" i="17"/>
  <c r="G3454" i="17"/>
  <c r="G3455" i="17"/>
  <c r="G3456" i="17"/>
  <c r="G3457" i="17"/>
  <c r="G3458" i="17"/>
  <c r="G3459" i="17"/>
  <c r="G3460" i="17"/>
  <c r="G3461" i="17"/>
  <c r="G3462" i="17"/>
  <c r="G3463" i="17"/>
  <c r="G3464" i="17"/>
  <c r="G3465" i="17"/>
  <c r="G3468" i="17"/>
  <c r="G3469" i="17"/>
  <c r="G3470" i="17"/>
  <c r="G3471" i="17"/>
  <c r="G3472" i="17"/>
  <c r="G3473" i="17"/>
  <c r="G3474" i="17"/>
  <c r="G3475" i="17"/>
  <c r="G3476" i="17"/>
  <c r="G3477" i="17"/>
  <c r="G3478" i="17"/>
  <c r="G3479" i="17"/>
  <c r="G3480" i="17"/>
  <c r="G3481" i="17"/>
  <c r="G3482" i="17"/>
  <c r="G3483" i="17"/>
  <c r="G3484" i="17"/>
  <c r="G3485" i="17"/>
  <c r="G3486" i="17"/>
  <c r="G3487" i="17"/>
  <c r="G3488" i="17"/>
  <c r="G3489" i="17"/>
  <c r="G3490" i="17"/>
  <c r="G3491" i="17"/>
  <c r="G3492" i="17"/>
  <c r="G3493" i="17"/>
  <c r="G3494" i="17"/>
  <c r="G3495" i="17"/>
  <c r="G3496" i="17"/>
  <c r="G3497" i="17"/>
  <c r="G3498" i="17"/>
  <c r="G3499" i="17"/>
  <c r="G3500" i="17"/>
  <c r="G3501" i="17"/>
  <c r="G3502" i="17"/>
  <c r="G3503" i="17"/>
  <c r="G3504" i="17"/>
  <c r="G3505" i="17"/>
  <c r="G3506" i="17"/>
  <c r="G3507" i="17"/>
  <c r="G3508" i="17"/>
  <c r="G3509" i="17"/>
  <c r="G3510" i="17"/>
  <c r="G3511" i="17"/>
  <c r="G3512" i="17"/>
  <c r="G3513" i="17"/>
  <c r="G3514" i="17"/>
  <c r="G3515" i="17"/>
  <c r="G3516" i="17"/>
  <c r="G3517" i="17"/>
  <c r="G3519" i="17"/>
  <c r="G3521" i="17"/>
  <c r="G3523" i="17"/>
  <c r="G3526" i="17"/>
  <c r="G3527" i="17"/>
  <c r="G3530" i="17"/>
  <c r="G3531" i="17"/>
  <c r="G3532" i="17"/>
  <c r="G3533" i="17"/>
  <c r="G3536" i="17"/>
  <c r="G3537" i="17"/>
  <c r="G3538" i="17"/>
  <c r="G3539" i="17"/>
  <c r="G3540" i="17"/>
  <c r="G3541" i="17"/>
  <c r="G3542" i="17"/>
  <c r="G3543" i="17"/>
  <c r="G3544" i="17"/>
  <c r="G3545" i="17"/>
  <c r="G3546" i="17"/>
  <c r="G3547" i="17"/>
  <c r="G3548" i="17"/>
  <c r="G3549" i="17"/>
  <c r="G3550" i="17"/>
  <c r="G3551" i="17"/>
  <c r="G3552" i="17"/>
  <c r="G3553" i="17"/>
  <c r="G3554" i="17"/>
  <c r="G3555" i="17"/>
  <c r="G3556" i="17"/>
  <c r="G3557" i="17"/>
  <c r="G3558" i="17"/>
  <c r="G3559" i="17"/>
  <c r="G3560" i="17"/>
  <c r="G3561" i="17"/>
  <c r="G3562" i="17"/>
  <c r="G3563" i="17"/>
  <c r="G3564" i="17"/>
  <c r="G3565" i="17"/>
  <c r="G3566" i="17"/>
  <c r="G3567" i="17"/>
  <c r="G3568" i="17"/>
  <c r="G3569" i="17"/>
  <c r="G3570" i="17"/>
  <c r="G3571" i="17"/>
  <c r="G3573" i="17"/>
  <c r="G3574" i="17"/>
  <c r="G3577" i="17"/>
  <c r="G3578" i="17"/>
  <c r="G3579" i="17"/>
  <c r="G3580" i="17"/>
  <c r="G3581" i="17"/>
  <c r="G3582" i="17"/>
  <c r="G3583" i="17"/>
  <c r="G3584" i="17"/>
  <c r="G3587" i="17"/>
  <c r="G3588" i="17"/>
  <c r="G3589" i="17"/>
  <c r="G3590" i="17"/>
  <c r="G3591" i="17"/>
  <c r="G3592" i="17"/>
  <c r="G3593" i="17"/>
  <c r="G3596" i="17"/>
  <c r="G3599" i="17"/>
  <c r="G3600" i="17"/>
  <c r="G3601" i="17"/>
  <c r="G3602" i="17"/>
  <c r="G3603" i="17"/>
  <c r="G3604" i="17"/>
  <c r="G3605" i="17"/>
  <c r="G3606" i="17"/>
  <c r="G3607" i="17"/>
  <c r="G3608" i="17"/>
  <c r="G3609" i="17"/>
  <c r="G3610" i="17"/>
  <c r="G3611" i="17"/>
  <c r="G3612" i="17"/>
  <c r="G3613" i="17"/>
  <c r="G3614" i="17"/>
  <c r="G3615" i="17"/>
  <c r="G3616" i="17"/>
  <c r="G3617" i="17"/>
  <c r="G3618" i="17"/>
  <c r="G3619" i="17"/>
  <c r="G3620" i="17"/>
  <c r="G3621" i="17"/>
  <c r="G3622" i="17"/>
  <c r="G3623" i="17"/>
  <c r="G3624" i="17"/>
  <c r="G3625" i="17"/>
  <c r="G3626" i="17"/>
  <c r="G3627" i="17"/>
  <c r="G3628" i="17"/>
  <c r="G3629" i="17"/>
  <c r="G3630" i="17"/>
  <c r="G3631" i="17"/>
  <c r="G3632" i="17"/>
  <c r="G3633" i="17"/>
  <c r="G3634" i="17"/>
  <c r="G3635" i="17"/>
  <c r="G3636" i="17"/>
  <c r="G3637" i="17"/>
  <c r="G3638" i="17"/>
  <c r="G3639" i="17"/>
  <c r="G3640" i="17"/>
  <c r="G3641" i="17"/>
  <c r="G3642" i="17"/>
  <c r="G3643" i="17"/>
  <c r="G3644" i="17"/>
  <c r="G3645" i="17"/>
  <c r="G3646" i="17"/>
  <c r="G3647" i="17"/>
  <c r="G3648" i="17"/>
  <c r="G3649" i="17"/>
  <c r="G3650" i="17"/>
  <c r="G3651" i="17"/>
  <c r="G3652" i="17"/>
  <c r="G3653" i="17"/>
  <c r="G3654" i="17"/>
  <c r="G3655" i="17"/>
  <c r="G3656" i="17"/>
  <c r="G3657" i="17"/>
  <c r="G3658" i="17"/>
  <c r="G3659" i="17"/>
  <c r="G3660" i="17"/>
  <c r="G3661" i="17"/>
  <c r="G3662" i="17"/>
  <c r="G3663" i="17"/>
  <c r="G3664" i="17"/>
  <c r="G3665" i="17"/>
  <c r="G3666" i="17"/>
  <c r="G3667" i="17"/>
  <c r="G3668" i="17"/>
  <c r="G3669" i="17"/>
  <c r="G3670" i="17"/>
  <c r="G3671" i="17"/>
  <c r="G3672" i="17"/>
  <c r="G3673" i="17"/>
  <c r="G3674" i="17"/>
  <c r="G3675" i="17"/>
  <c r="G3676" i="17"/>
  <c r="G3677" i="17"/>
  <c r="G3678" i="17"/>
  <c r="G3679" i="17"/>
  <c r="G3680" i="17"/>
  <c r="G3681" i="17"/>
  <c r="G3682" i="17"/>
  <c r="G3683" i="17"/>
  <c r="G3684" i="17"/>
  <c r="G3685" i="17"/>
  <c r="G3686" i="17"/>
  <c r="G3687" i="17"/>
  <c r="G3688" i="17"/>
  <c r="G3689" i="17"/>
  <c r="G3690" i="17"/>
  <c r="G3691" i="17"/>
  <c r="G3692" i="17"/>
  <c r="G3693" i="17"/>
  <c r="G3694" i="17"/>
  <c r="G3695" i="17"/>
  <c r="G3696" i="17"/>
  <c r="G3697" i="17"/>
  <c r="G3698" i="17"/>
  <c r="G3699" i="17"/>
  <c r="G3700" i="17"/>
  <c r="G3701" i="17"/>
  <c r="G3702" i="17"/>
  <c r="G3703" i="17"/>
  <c r="G3704" i="17"/>
  <c r="G3705" i="17"/>
  <c r="G3706" i="17"/>
  <c r="G3707" i="17"/>
  <c r="G3708" i="17"/>
  <c r="G3709" i="17"/>
  <c r="G3710" i="17"/>
  <c r="G3711" i="17"/>
  <c r="G3712" i="17"/>
  <c r="G3713" i="17"/>
  <c r="G3714" i="17"/>
  <c r="G3715" i="17"/>
  <c r="G3716" i="17"/>
  <c r="G3717" i="17"/>
  <c r="G3718" i="17"/>
  <c r="G3719" i="17"/>
  <c r="G3720" i="17"/>
  <c r="G3721" i="17"/>
  <c r="G3722" i="17"/>
  <c r="G3723" i="17"/>
  <c r="G3724" i="17"/>
  <c r="G3725" i="17"/>
  <c r="G3726" i="17"/>
  <c r="G3727" i="17"/>
  <c r="G3728" i="17"/>
  <c r="G3729" i="17"/>
  <c r="G3730" i="17"/>
  <c r="G3731" i="17"/>
  <c r="G3732" i="17"/>
  <c r="G3733" i="17"/>
  <c r="G3734" i="17"/>
  <c r="G3735" i="17"/>
  <c r="G3736" i="17"/>
  <c r="G3737" i="17"/>
  <c r="G3738" i="17"/>
  <c r="G3739" i="17"/>
  <c r="G3740" i="17"/>
  <c r="G3741" i="17"/>
  <c r="G3742" i="17"/>
  <c r="G3743" i="17"/>
  <c r="G3744" i="17"/>
  <c r="G3745" i="17"/>
  <c r="G3746" i="17"/>
  <c r="G3747" i="17"/>
  <c r="G3748" i="17"/>
  <c r="G3749" i="17"/>
  <c r="G3750" i="17"/>
  <c r="G3751" i="17"/>
  <c r="G3752" i="17"/>
  <c r="G3753" i="17"/>
  <c r="G3754" i="17"/>
  <c r="G3755" i="17"/>
  <c r="G3756" i="17"/>
  <c r="G3757" i="17"/>
  <c r="G3758" i="17"/>
  <c r="G3759" i="17"/>
  <c r="G3760" i="17"/>
  <c r="G3761" i="17"/>
  <c r="G3762" i="17"/>
  <c r="G3763" i="17"/>
  <c r="G3764" i="17"/>
  <c r="G3765" i="17"/>
  <c r="G3766" i="17"/>
  <c r="G3767" i="17"/>
  <c r="G3768" i="17"/>
  <c r="G3769" i="17"/>
  <c r="G3770" i="17"/>
  <c r="G3771" i="17"/>
  <c r="G3772" i="17"/>
  <c r="G3773" i="17"/>
  <c r="G3774" i="17"/>
  <c r="G3775" i="17"/>
  <c r="G3776" i="17"/>
  <c r="G3778" i="17"/>
  <c r="G3780" i="17"/>
  <c r="G3781" i="17"/>
  <c r="G3782" i="17"/>
  <c r="G3783" i="17"/>
  <c r="G3786" i="17"/>
  <c r="G3787" i="17"/>
  <c r="G3788" i="17"/>
  <c r="G3789" i="17"/>
  <c r="G3790" i="17"/>
  <c r="G3791" i="17"/>
  <c r="G3792" i="17"/>
  <c r="G3793" i="17"/>
  <c r="G3794" i="17"/>
  <c r="G3795" i="17"/>
  <c r="G3796" i="17"/>
  <c r="G3797" i="17"/>
  <c r="G3798" i="17"/>
  <c r="G3799" i="17"/>
  <c r="G3800" i="17"/>
  <c r="G3801" i="17"/>
  <c r="G3802" i="17"/>
  <c r="G3803" i="17"/>
  <c r="G3804" i="17"/>
  <c r="G3805" i="17"/>
  <c r="G3806" i="17"/>
  <c r="G3807" i="17"/>
  <c r="G3808" i="17"/>
  <c r="G3809" i="17"/>
  <c r="G3810" i="17"/>
  <c r="G3811" i="17"/>
  <c r="G3812" i="17"/>
  <c r="G3813" i="17"/>
  <c r="G3814" i="17"/>
  <c r="G3815" i="17"/>
  <c r="G3816" i="17"/>
  <c r="G3817" i="17"/>
  <c r="G3818" i="17"/>
  <c r="G3819" i="17"/>
  <c r="G3820" i="17"/>
  <c r="G3821" i="17"/>
  <c r="G3822" i="17"/>
  <c r="G3824" i="17"/>
  <c r="G3827" i="17"/>
  <c r="G3828" i="17"/>
  <c r="G3829" i="17"/>
  <c r="G3830" i="17"/>
  <c r="G3831" i="17"/>
  <c r="G3834" i="17"/>
  <c r="G3835" i="17"/>
  <c r="G3836" i="17"/>
  <c r="G3838" i="17"/>
  <c r="G3839" i="17"/>
  <c r="G3840" i="17"/>
  <c r="G3841" i="17"/>
  <c r="G3842" i="17"/>
  <c r="G3843" i="17"/>
  <c r="G3844" i="17"/>
  <c r="G3845" i="17"/>
  <c r="G3846" i="17"/>
  <c r="G3847" i="17"/>
  <c r="G3848" i="17"/>
  <c r="G3849" i="17"/>
  <c r="G3852" i="17"/>
  <c r="G3853" i="17"/>
  <c r="G3856" i="17"/>
  <c r="G3857" i="17"/>
  <c r="G3858" i="17"/>
  <c r="G3859" i="17"/>
  <c r="G3860" i="17"/>
  <c r="G3861" i="17"/>
  <c r="G3862" i="17"/>
  <c r="G3863" i="17"/>
  <c r="G3864" i="17"/>
  <c r="G3865" i="17"/>
  <c r="G3868" i="17"/>
  <c r="G3869" i="17"/>
  <c r="G3870" i="17"/>
  <c r="G3871" i="17"/>
  <c r="G3872" i="17"/>
  <c r="G3873" i="17"/>
  <c r="G3874" i="17"/>
  <c r="G3875" i="17"/>
  <c r="G3876" i="17"/>
  <c r="G3877" i="17"/>
  <c r="G3878" i="17"/>
  <c r="G3879" i="17"/>
  <c r="G3880" i="17"/>
  <c r="G3881" i="17"/>
  <c r="G3882" i="17"/>
  <c r="G3883" i="17"/>
  <c r="G3884" i="17"/>
  <c r="G3885" i="17"/>
  <c r="G3886" i="17"/>
  <c r="G3887" i="17"/>
  <c r="G3888" i="17"/>
  <c r="G3889" i="17"/>
  <c r="G3890" i="17"/>
  <c r="G3891" i="17"/>
  <c r="G3892" i="17"/>
  <c r="G3893" i="17"/>
  <c r="G3894" i="17"/>
  <c r="G3895" i="17"/>
  <c r="G3896" i="17"/>
  <c r="G3897" i="17"/>
  <c r="G3898" i="17"/>
  <c r="G3899" i="17"/>
  <c r="G3900" i="17"/>
  <c r="G3901" i="17"/>
  <c r="G3902" i="17"/>
  <c r="G3903" i="17"/>
  <c r="G3904" i="17"/>
  <c r="G3905" i="17"/>
  <c r="G3906" i="17"/>
  <c r="G3907" i="17"/>
  <c r="G3908" i="17"/>
  <c r="G3909" i="17"/>
  <c r="G3910" i="17"/>
  <c r="G3911" i="17"/>
  <c r="G3912" i="17"/>
  <c r="G3913" i="17"/>
  <c r="G3914" i="17"/>
  <c r="G3915" i="17"/>
  <c r="G3916" i="17"/>
  <c r="G3917" i="17"/>
  <c r="G3918" i="17"/>
  <c r="G3919" i="17"/>
  <c r="G3920" i="17"/>
  <c r="G3921" i="17"/>
  <c r="G3922" i="17"/>
  <c r="G3923" i="17"/>
  <c r="G3924" i="17"/>
  <c r="G3925" i="17"/>
  <c r="G3926" i="17"/>
  <c r="G3927" i="17"/>
  <c r="G3928" i="17"/>
  <c r="G3929" i="17"/>
  <c r="G3930" i="17"/>
  <c r="G3931" i="17"/>
  <c r="G3932" i="17"/>
  <c r="G3933" i="17"/>
  <c r="G3934" i="17"/>
  <c r="G3935" i="17"/>
  <c r="G3936" i="17"/>
  <c r="G3938" i="17"/>
  <c r="G3939" i="17"/>
  <c r="G3940" i="17"/>
  <c r="G3941" i="17"/>
  <c r="G3942" i="17"/>
  <c r="G3943" i="17"/>
  <c r="G3944" i="17"/>
  <c r="G3945" i="17"/>
  <c r="G3947" i="17"/>
  <c r="G3948" i="17"/>
  <c r="G3949" i="17"/>
  <c r="G3950" i="17"/>
  <c r="G3953" i="17"/>
  <c r="G3954" i="17"/>
  <c r="G3955" i="17"/>
  <c r="G3956" i="17"/>
  <c r="G3957" i="17"/>
  <c r="G3960" i="17"/>
  <c r="G3962" i="17"/>
  <c r="G3963" i="17"/>
  <c r="G3964" i="17"/>
  <c r="G3965" i="17"/>
  <c r="G3966" i="17"/>
  <c r="G3967" i="17"/>
  <c r="G3968" i="17"/>
  <c r="G3969" i="17"/>
  <c r="G3970" i="17"/>
  <c r="G3971" i="17"/>
  <c r="G3972" i="17"/>
  <c r="G3973" i="17"/>
  <c r="G3974" i="17"/>
  <c r="G3975" i="17"/>
  <c r="G3976" i="17"/>
  <c r="G3977" i="17"/>
  <c r="G3978" i="17"/>
  <c r="G3979" i="17"/>
  <c r="G3980" i="17"/>
  <c r="G3983" i="17"/>
  <c r="G3984" i="17"/>
  <c r="G3985" i="17"/>
  <c r="G3986" i="17"/>
  <c r="G3987" i="17"/>
  <c r="G3988" i="17"/>
  <c r="G3989" i="17"/>
  <c r="G3990" i="17"/>
  <c r="G3991" i="17"/>
  <c r="G3992" i="17"/>
  <c r="G3993" i="17"/>
  <c r="G3994" i="17"/>
  <c r="G3995" i="17"/>
  <c r="G3996" i="17"/>
  <c r="G3999" i="17"/>
  <c r="G4002" i="17"/>
  <c r="G4003" i="17"/>
  <c r="G4006" i="17"/>
  <c r="G4007" i="17"/>
  <c r="G4008" i="17"/>
  <c r="G4009" i="17"/>
  <c r="G4010" i="17"/>
  <c r="G4011" i="17"/>
  <c r="G4012" i="17"/>
  <c r="G4013" i="17"/>
  <c r="G4014" i="17"/>
  <c r="G4015" i="17"/>
  <c r="G4016" i="17"/>
  <c r="G4017" i="17"/>
  <c r="G4018" i="17"/>
  <c r="G4019" i="17"/>
  <c r="G4020" i="17"/>
  <c r="G4021" i="17"/>
  <c r="G4022" i="17"/>
  <c r="G4023" i="17"/>
  <c r="G4024" i="17"/>
  <c r="G4025" i="17"/>
  <c r="G4026" i="17"/>
  <c r="G4027" i="17"/>
  <c r="G4028" i="17"/>
  <c r="G4029" i="17"/>
  <c r="G4030" i="17"/>
  <c r="G4031" i="17"/>
  <c r="G4032" i="17"/>
  <c r="G4033" i="17"/>
  <c r="G4034" i="17"/>
  <c r="G4035" i="17"/>
  <c r="G4036" i="17"/>
  <c r="G4037" i="17"/>
  <c r="G4038" i="17"/>
  <c r="G4039" i="17"/>
  <c r="G4040" i="17"/>
  <c r="G4041" i="17"/>
  <c r="G4042" i="17"/>
  <c r="G4043" i="17"/>
  <c r="G4044" i="17"/>
  <c r="G4045" i="17"/>
  <c r="G4046" i="17"/>
  <c r="G4049" i="17"/>
  <c r="G4050" i="17"/>
  <c r="G4051" i="17"/>
  <c r="G4052" i="17"/>
  <c r="G4053" i="17"/>
  <c r="G4054" i="17"/>
  <c r="G4055" i="17"/>
  <c r="G4056" i="17"/>
  <c r="G4057" i="17"/>
  <c r="G4058" i="17"/>
  <c r="G4059" i="17"/>
  <c r="G4060" i="17"/>
  <c r="G4061" i="17"/>
  <c r="G4062" i="17"/>
  <c r="G4063" i="17"/>
  <c r="G4064" i="17"/>
  <c r="G4065" i="17"/>
  <c r="G4066" i="17"/>
  <c r="G4067" i="17"/>
  <c r="G4070" i="17"/>
  <c r="G4071" i="17"/>
  <c r="G4074" i="17"/>
  <c r="G4077" i="17"/>
  <c r="G2" i="17"/>
  <c r="C3" i="22"/>
  <c r="G1751" i="17" s="1"/>
  <c r="C4" i="22"/>
  <c r="G1749" i="17" s="1"/>
  <c r="C5" i="22"/>
  <c r="G1620" i="17" s="1"/>
  <c r="C6" i="22"/>
  <c r="G1937" i="17" s="1"/>
  <c r="C7" i="22"/>
  <c r="G1942" i="17" s="1"/>
  <c r="C8" i="22"/>
  <c r="G2080" i="17" s="1"/>
  <c r="C9" i="22"/>
  <c r="G2338" i="17" s="1"/>
  <c r="C10" i="22"/>
  <c r="G2345" i="17" s="1"/>
  <c r="C11" i="22"/>
  <c r="G1750" i="17" s="1"/>
  <c r="C12" i="22"/>
  <c r="G2081" i="17" s="1"/>
  <c r="C13" i="22"/>
  <c r="G2082" i="17" s="1"/>
  <c r="C14" i="22"/>
  <c r="G1888" i="17" s="1"/>
  <c r="C15" i="22"/>
  <c r="G2339" i="17" s="1"/>
  <c r="C16" i="22"/>
  <c r="G2340" i="17" s="1"/>
  <c r="C17" i="22"/>
  <c r="G2346" i="17" s="1"/>
  <c r="C18" i="22"/>
  <c r="G2348" i="17" s="1"/>
  <c r="C19" i="22"/>
  <c r="G1621" i="17" s="1"/>
  <c r="C20" i="22"/>
  <c r="G1672" i="17" s="1"/>
  <c r="C21" i="22"/>
  <c r="G2327" i="17" s="1"/>
  <c r="C22" i="22"/>
  <c r="G2230" i="17" s="1"/>
  <c r="C23" i="22"/>
  <c r="G2326" i="17" s="1"/>
  <c r="C24" i="22"/>
  <c r="G2324" i="17" s="1"/>
  <c r="C25" i="22"/>
  <c r="G1671" i="17" s="1"/>
  <c r="C26" i="22"/>
  <c r="G618" i="17" s="1"/>
  <c r="C27" i="22"/>
  <c r="G616" i="17" s="1"/>
  <c r="C28" i="22"/>
  <c r="G1669" i="17" s="1"/>
  <c r="C29" i="22"/>
  <c r="G1898" i="17" s="1"/>
  <c r="C30" i="22"/>
  <c r="G1899" i="17" s="1"/>
  <c r="C31" i="22"/>
  <c r="G1401" i="17" s="1"/>
  <c r="C32" i="22"/>
  <c r="G1306" i="17" s="1"/>
  <c r="C33" i="22"/>
  <c r="G2227" i="17" s="1"/>
  <c r="C34" i="22"/>
  <c r="G2319" i="17" s="1"/>
  <c r="C35" i="22"/>
  <c r="G1892" i="17" s="1"/>
  <c r="C36" i="22"/>
  <c r="G2321" i="17" s="1"/>
  <c r="C37" i="22"/>
  <c r="G1893" i="17" s="1"/>
  <c r="C38" i="22"/>
  <c r="G1894" i="17" s="1"/>
  <c r="C39" i="22"/>
  <c r="G2105" i="17" s="1"/>
  <c r="C40" i="22"/>
  <c r="G1896" i="17" s="1"/>
  <c r="C41" i="22"/>
  <c r="G6" i="17" s="1"/>
  <c r="C42" i="22"/>
  <c r="G12" i="17" s="1"/>
  <c r="C43" i="22"/>
  <c r="G2083" i="17" s="1"/>
  <c r="C44" i="22"/>
  <c r="G1932" i="17" s="1"/>
  <c r="C45" i="22"/>
  <c r="G14" i="17" s="1"/>
  <c r="C46" i="22"/>
  <c r="G15" i="17" s="1"/>
  <c r="C47" i="22"/>
  <c r="G16" i="17" s="1"/>
  <c r="C48" i="22"/>
  <c r="G17" i="17" s="1"/>
  <c r="C49" i="22"/>
  <c r="G1382" i="17" s="1"/>
  <c r="C50" i="22"/>
  <c r="G1400" i="17" s="1"/>
  <c r="C51" i="22"/>
  <c r="G1953" i="17" s="1"/>
  <c r="C52" i="22"/>
  <c r="G1946" i="17" s="1"/>
  <c r="C53" i="22"/>
  <c r="G1947" i="17" s="1"/>
  <c r="C54" i="22"/>
  <c r="G1948" i="17" s="1"/>
  <c r="C55" i="22"/>
  <c r="G1944" i="17" s="1"/>
  <c r="C56" i="22"/>
  <c r="G1945" i="17" s="1"/>
  <c r="C57" i="22"/>
  <c r="G1938" i="17" s="1"/>
  <c r="C58" i="22"/>
  <c r="G1933" i="17" s="1"/>
  <c r="C59" i="22"/>
  <c r="G1934" i="17" s="1"/>
  <c r="C60" i="22"/>
  <c r="G1936" i="17" s="1"/>
  <c r="C61" i="22"/>
  <c r="G1943" i="17" s="1"/>
  <c r="C62" i="22"/>
  <c r="G1935" i="17" s="1"/>
  <c r="C63" i="22"/>
  <c r="G2349" i="17" s="1"/>
  <c r="C64" i="22"/>
  <c r="G2347" i="17" s="1"/>
  <c r="C65" i="22"/>
  <c r="G2344" i="17" s="1"/>
  <c r="C66" i="22"/>
  <c r="G2343" i="17" s="1"/>
  <c r="C67" i="22"/>
  <c r="G134" i="17" s="1"/>
  <c r="C68" i="22"/>
  <c r="G135" i="17" s="1"/>
  <c r="C69" i="22"/>
  <c r="G136" i="17" s="1"/>
  <c r="C70" i="22"/>
  <c r="G137" i="17" s="1"/>
  <c r="C71" i="22"/>
  <c r="G138" i="17" s="1"/>
  <c r="C72" i="22"/>
  <c r="G139" i="17" s="1"/>
  <c r="C73" i="22"/>
  <c r="G132" i="17" s="1"/>
  <c r="C74" i="22"/>
  <c r="G142" i="17" s="1"/>
  <c r="C75" i="22"/>
  <c r="G143" i="17" s="1"/>
  <c r="C76" i="22"/>
  <c r="G1925" i="17" s="1"/>
  <c r="C77" i="22"/>
  <c r="G133" i="17" s="1"/>
  <c r="C78" i="22"/>
  <c r="G1918" i="17" s="1"/>
  <c r="C79" i="22"/>
  <c r="G1670" i="17" s="1"/>
  <c r="C80" i="22"/>
  <c r="G1419" i="17" s="1"/>
  <c r="C81" i="22"/>
  <c r="G1402" i="17" s="1"/>
  <c r="C82" i="22"/>
  <c r="G2976" i="17" s="1"/>
  <c r="C83" i="22"/>
  <c r="G149" i="17" s="1"/>
  <c r="C84" i="22"/>
  <c r="G150" i="17" s="1"/>
  <c r="C85" i="22"/>
  <c r="G2120" i="17" s="1"/>
  <c r="C86" i="22"/>
  <c r="G2977" i="17" s="1"/>
  <c r="C87" i="22"/>
  <c r="C88" i="22"/>
  <c r="G1397" i="17" s="1"/>
  <c r="C89" i="22"/>
  <c r="G1673" i="17" s="1"/>
  <c r="C90" i="22"/>
  <c r="G1939" i="17" s="1"/>
  <c r="C91" i="22"/>
  <c r="G1940" i="17" s="1"/>
  <c r="C92" i="22"/>
  <c r="G1951" i="17" s="1"/>
  <c r="C93" i="22"/>
  <c r="G1950" i="17" s="1"/>
  <c r="C94" i="22"/>
  <c r="G1312" i="17" s="1"/>
  <c r="C95" i="22"/>
  <c r="G1453" i="17" s="1"/>
  <c r="C96" i="22"/>
  <c r="G1907" i="17" s="1"/>
  <c r="C97" i="22"/>
  <c r="G1403" i="17" s="1"/>
  <c r="C98" i="22"/>
  <c r="G1889" i="17" s="1"/>
  <c r="C99" i="22"/>
  <c r="G1902" i="17" s="1"/>
  <c r="C100" i="22"/>
  <c r="G1903" i="17" s="1"/>
  <c r="C101" i="22"/>
  <c r="G1905" i="17" s="1"/>
  <c r="C102" i="22"/>
  <c r="G1384" i="17" s="1"/>
  <c r="C103" i="22"/>
  <c r="G2974" i="17" s="1"/>
  <c r="C104" i="22"/>
  <c r="G2002" i="17" s="1"/>
  <c r="C105" i="22"/>
  <c r="G2001" i="17" s="1"/>
  <c r="C106" i="22"/>
  <c r="G2997" i="17" s="1"/>
  <c r="C107" i="22"/>
  <c r="G28" i="17" s="1"/>
  <c r="C108" i="22"/>
  <c r="G29" i="17" s="1"/>
  <c r="C109" i="22"/>
  <c r="G30" i="17" s="1"/>
  <c r="C110" i="22"/>
  <c r="G32" i="17" s="1"/>
  <c r="C111" i="22"/>
  <c r="G33" i="17" s="1"/>
  <c r="C112" i="22"/>
  <c r="G34" i="17" s="1"/>
  <c r="C113" i="22"/>
  <c r="G25" i="17" s="1"/>
  <c r="C114" i="22"/>
  <c r="G35" i="17" s="1"/>
  <c r="C115" i="22"/>
  <c r="G40" i="17" s="1"/>
  <c r="C116" i="22"/>
  <c r="G3342" i="17" s="1"/>
  <c r="C117" i="22"/>
  <c r="G2238" i="17" s="1"/>
  <c r="C118" i="22"/>
  <c r="G2988" i="17" s="1"/>
  <c r="C119" i="22"/>
  <c r="G50" i="17" s="1"/>
  <c r="C120" i="22"/>
  <c r="G2138" i="17" s="1"/>
  <c r="C121" i="22"/>
  <c r="G1912" i="17" s="1"/>
  <c r="C122" i="22"/>
  <c r="G1398" i="17" s="1"/>
  <c r="C123" i="22"/>
  <c r="G1399" i="17" s="1"/>
  <c r="C124" i="22"/>
  <c r="G1404" i="17" s="1"/>
  <c r="C125" i="22"/>
  <c r="G49" i="17" s="1"/>
  <c r="C126" i="22"/>
  <c r="G3004" i="17" s="1"/>
  <c r="C127" i="22"/>
  <c r="G2996" i="17" s="1"/>
  <c r="C128" i="22"/>
  <c r="G1452" i="17" s="1"/>
  <c r="C129" i="22"/>
  <c r="G3014" i="17" s="1"/>
  <c r="C130" i="22"/>
  <c r="G20" i="17" s="1"/>
  <c r="C131" i="22"/>
  <c r="G1313" i="17" s="1"/>
  <c r="C132" i="22"/>
  <c r="G1314" i="17" s="1"/>
  <c r="C133" i="22"/>
  <c r="G1315" i="17" s="1"/>
  <c r="C134" i="22"/>
  <c r="G1310" i="17" s="1"/>
  <c r="C135" i="22"/>
  <c r="G1311" i="17" s="1"/>
  <c r="C136" i="22"/>
  <c r="G1450" i="17" s="1"/>
  <c r="C137" i="22"/>
  <c r="G1451" i="17" s="1"/>
  <c r="C138" i="22"/>
  <c r="G1954" i="17" s="1"/>
  <c r="C139" i="22"/>
  <c r="G1949" i="17" s="1"/>
  <c r="C140" i="22"/>
  <c r="G140" i="17" s="1"/>
  <c r="C141" i="22"/>
  <c r="G141" i="17" s="1"/>
  <c r="C142" i="22"/>
  <c r="C143" i="22"/>
  <c r="G1922" i="17" s="1"/>
  <c r="C144" i="22"/>
  <c r="G128" i="17" s="1"/>
  <c r="C145" i="22"/>
  <c r="G129" i="17" s="1"/>
  <c r="C146" i="22"/>
  <c r="G130" i="17" s="1"/>
  <c r="C147" i="22"/>
  <c r="G131" i="17" s="1"/>
  <c r="C148" i="22"/>
  <c r="G1580" i="17" s="1"/>
  <c r="C149" i="22"/>
  <c r="G2990" i="17" s="1"/>
  <c r="C150" i="22"/>
  <c r="G146" i="17" s="1"/>
  <c r="C151" i="22"/>
  <c r="G2991" i="17" s="1"/>
  <c r="C152" i="22"/>
  <c r="G1388" i="17" s="1"/>
  <c r="C153" i="22"/>
  <c r="G56" i="17" s="1"/>
  <c r="C154" i="22"/>
  <c r="G3401" i="17" s="1"/>
  <c r="C155" i="22"/>
  <c r="G3357" i="17" s="1"/>
  <c r="C156" i="22"/>
  <c r="G3358" i="17" s="1"/>
  <c r="C157" i="22"/>
  <c r="G2030" i="17" s="1"/>
  <c r="C158" i="22"/>
  <c r="G103" i="17" s="1"/>
  <c r="C159" i="22"/>
  <c r="G2029" i="17" s="1"/>
  <c r="C160" i="22"/>
  <c r="G1390" i="17" s="1"/>
  <c r="C161" i="22"/>
  <c r="G1389" i="17" s="1"/>
  <c r="C162" i="22"/>
  <c r="G1391" i="17" s="1"/>
  <c r="C163" i="22"/>
  <c r="G3351" i="17" s="1"/>
  <c r="C164" i="22"/>
  <c r="C165" i="22"/>
  <c r="G2027" i="17" s="1"/>
  <c r="C166" i="22"/>
  <c r="G3356" i="17" s="1"/>
  <c r="C167" i="22"/>
  <c r="G3359" i="17" s="1"/>
  <c r="C168" i="22"/>
  <c r="G3360" i="17" s="1"/>
  <c r="C169" i="22"/>
  <c r="G3361" i="17" s="1"/>
  <c r="C170" i="22"/>
  <c r="G3362" i="17" s="1"/>
  <c r="C171" i="22"/>
  <c r="C172" i="22"/>
  <c r="G3364" i="17" s="1"/>
  <c r="C173" i="22"/>
  <c r="G3365" i="17" s="1"/>
  <c r="C174" i="22"/>
  <c r="G3368" i="17" s="1"/>
  <c r="C175" i="22"/>
  <c r="G144" i="17" s="1"/>
  <c r="C176" i="22"/>
  <c r="G94" i="17" s="1"/>
  <c r="C177" i="22"/>
  <c r="G97" i="17" s="1"/>
  <c r="C178" i="22"/>
  <c r="G96" i="17" s="1"/>
  <c r="C179" i="22"/>
  <c r="C180" i="22"/>
  <c r="G3367" i="17" s="1"/>
  <c r="C181" i="22"/>
  <c r="G3366" i="17" s="1"/>
  <c r="C182" i="22"/>
  <c r="G2231" i="17" s="1"/>
  <c r="C183" i="22"/>
  <c r="G3375" i="17" s="1"/>
  <c r="C184" i="22"/>
  <c r="G2232" i="17" s="1"/>
  <c r="C185" i="22"/>
  <c r="G2233" i="17" s="1"/>
  <c r="C186" i="22"/>
  <c r="G145" i="17" s="1"/>
  <c r="C187" i="22"/>
  <c r="G2032" i="17" s="1"/>
  <c r="C188" i="22"/>
  <c r="G1941" i="17" s="1"/>
  <c r="C189" i="22"/>
  <c r="G85" i="17" s="1"/>
  <c r="C190" i="22"/>
  <c r="G1955" i="17" s="1"/>
  <c r="C191" i="22"/>
  <c r="G1956" i="17" s="1"/>
  <c r="C192" i="22"/>
  <c r="G1957" i="17" s="1"/>
  <c r="C193" i="22"/>
  <c r="G1958" i="17" s="1"/>
  <c r="C194" i="22"/>
  <c r="G1959" i="17" s="1"/>
  <c r="C195" i="22"/>
  <c r="G90" i="17" s="1"/>
  <c r="C196" i="22"/>
  <c r="G822" i="17" s="1"/>
  <c r="C197" i="22"/>
  <c r="G823" i="17" s="1"/>
  <c r="C198" i="22"/>
  <c r="G824" i="17" s="1"/>
  <c r="C199" i="22"/>
  <c r="G825" i="17" s="1"/>
  <c r="C200" i="22"/>
  <c r="G826" i="17" s="1"/>
  <c r="C201" i="22"/>
  <c r="G107" i="17" s="1"/>
  <c r="C202" i="22"/>
  <c r="G113" i="17" s="1"/>
  <c r="C203" i="22"/>
  <c r="G1952" i="17" s="1"/>
  <c r="C204" i="22"/>
  <c r="G101" i="17" s="1"/>
  <c r="C205" i="22"/>
  <c r="G100" i="17" s="1"/>
  <c r="C206" i="22"/>
  <c r="G3192" i="17" s="1"/>
  <c r="C207" i="22"/>
  <c r="G99" i="17" s="1"/>
  <c r="C208" i="22"/>
  <c r="G98" i="17" s="1"/>
  <c r="C209" i="22"/>
  <c r="G86" i="17" s="1"/>
  <c r="C210" i="22"/>
  <c r="G88" i="17" s="1"/>
  <c r="C211" i="22"/>
  <c r="G108" i="17" s="1"/>
  <c r="C212" i="22"/>
  <c r="G109" i="17" s="1"/>
  <c r="C213" i="22"/>
  <c r="G3039" i="17" s="1"/>
  <c r="C214" i="22"/>
  <c r="G3025" i="17" s="1"/>
  <c r="C215" i="22"/>
  <c r="G2031" i="17" s="1"/>
  <c r="C216" i="22"/>
  <c r="G3036" i="17" s="1"/>
  <c r="C217" i="22"/>
  <c r="C218" i="22"/>
  <c r="G3026" i="17" s="1"/>
  <c r="C219" i="22"/>
  <c r="G3033" i="17" s="1"/>
  <c r="C220" i="22"/>
  <c r="G3024" i="17" s="1"/>
  <c r="C221" i="22"/>
  <c r="G3037" i="17" s="1"/>
  <c r="C222" i="22"/>
  <c r="C223" i="22"/>
  <c r="G3028" i="17" s="1"/>
  <c r="C224" i="22"/>
  <c r="G3029" i="17" s="1"/>
  <c r="C225" i="22"/>
  <c r="G3178" i="17" s="1"/>
  <c r="C226" i="22"/>
  <c r="C227" i="22"/>
  <c r="G3180" i="17" s="1"/>
  <c r="C228" i="22"/>
  <c r="G3181" i="17" s="1"/>
  <c r="C229" i="22"/>
  <c r="G3182" i="17" s="1"/>
  <c r="C230" i="22"/>
  <c r="G3183" i="17" s="1"/>
  <c r="C231" i="22"/>
  <c r="G3184" i="17" s="1"/>
  <c r="C232" i="22"/>
  <c r="G3185" i="17" s="1"/>
  <c r="C233" i="22"/>
  <c r="G3186" i="17" s="1"/>
  <c r="C234" i="22"/>
  <c r="G3189" i="17" s="1"/>
  <c r="C235" i="22"/>
  <c r="G93" i="17" s="1"/>
  <c r="C236" i="22"/>
  <c r="C237" i="22"/>
  <c r="G3188" i="17" s="1"/>
  <c r="C238" i="22"/>
  <c r="G3190" i="17" s="1"/>
  <c r="C239" i="22"/>
  <c r="G3191" i="17" s="1"/>
  <c r="C240" i="22"/>
  <c r="G1674" i="17" s="1"/>
  <c r="C241" i="22"/>
  <c r="G1675" i="17" s="1"/>
  <c r="C242" i="22"/>
  <c r="G2028" i="17" s="1"/>
  <c r="C243" i="22"/>
  <c r="G3034" i="17" s="1"/>
  <c r="C244" i="22"/>
  <c r="C245" i="22"/>
  <c r="G3011" i="17" s="1"/>
  <c r="C246" i="22"/>
  <c r="G3012" i="17" s="1"/>
  <c r="C247" i="22"/>
  <c r="G3013" i="17" s="1"/>
  <c r="C248" i="22"/>
  <c r="G3009" i="17" s="1"/>
  <c r="C249" i="22"/>
  <c r="G1392" i="17" s="1"/>
  <c r="C250" i="22"/>
  <c r="G1393" i="17" s="1"/>
  <c r="C251" i="22"/>
  <c r="G3023" i="17" s="1"/>
  <c r="C252" i="22"/>
  <c r="G3345" i="17" s="1"/>
  <c r="C253" i="22"/>
  <c r="G3021" i="17" s="1"/>
  <c r="C254" i="22"/>
  <c r="C255" i="22"/>
  <c r="G121" i="17" s="1"/>
  <c r="C256" i="22"/>
  <c r="G1960" i="17" s="1"/>
  <c r="C257" i="22"/>
  <c r="G111" i="17" s="1"/>
  <c r="C258" i="22"/>
  <c r="G827" i="17" s="1"/>
  <c r="C259" i="22"/>
  <c r="G828" i="17" s="1"/>
  <c r="C260" i="22"/>
  <c r="G829" i="17" s="1"/>
  <c r="C261" i="22"/>
  <c r="G830" i="17" s="1"/>
  <c r="C262" i="22"/>
  <c r="G831" i="17" s="1"/>
  <c r="C263" i="22"/>
  <c r="G832" i="17" s="1"/>
  <c r="C264" i="22"/>
  <c r="G833" i="17" s="1"/>
  <c r="C265" i="22"/>
  <c r="G834" i="17" s="1"/>
  <c r="C266" i="22"/>
  <c r="G835" i="17" s="1"/>
  <c r="C267" i="22"/>
  <c r="G117" i="17" s="1"/>
  <c r="C268" i="22"/>
  <c r="G3372" i="17" s="1"/>
  <c r="C269" i="22"/>
  <c r="G3369" i="17" s="1"/>
  <c r="C270" i="22"/>
  <c r="G3370" i="17" s="1"/>
  <c r="C271" i="22"/>
  <c r="G1581" i="17" s="1"/>
  <c r="C272" i="22"/>
  <c r="G2003" i="17" s="1"/>
  <c r="C273" i="22"/>
  <c r="G624" i="17" s="1"/>
  <c r="C274" i="22"/>
  <c r="G630" i="17" s="1"/>
  <c r="C275" i="22"/>
  <c r="G627" i="17" s="1"/>
  <c r="C276" i="22"/>
  <c r="G626" i="17" s="1"/>
  <c r="C277" i="22"/>
  <c r="G628" i="17" s="1"/>
  <c r="C278" i="22"/>
  <c r="G3010" i="17" s="1"/>
  <c r="C279" i="22"/>
  <c r="G1307" i="17" s="1"/>
  <c r="C280" i="22"/>
  <c r="G1394" i="17" s="1"/>
  <c r="C281" i="22"/>
  <c r="G3120" i="17" s="1"/>
  <c r="C282" i="22"/>
  <c r="G3121" i="17" s="1"/>
  <c r="C283" i="22"/>
  <c r="G3125" i="17" s="1"/>
  <c r="C284" i="22"/>
  <c r="G3126" i="17" s="1"/>
  <c r="C285" i="22"/>
  <c r="G3117" i="17" s="1"/>
  <c r="C286" i="22"/>
  <c r="G3089" i="17" s="1"/>
  <c r="C287" i="22"/>
  <c r="G3415" i="17" s="1"/>
  <c r="C288" i="22"/>
  <c r="G3118" i="17" s="1"/>
  <c r="C289" i="22"/>
  <c r="G3105" i="17" s="1"/>
  <c r="C290" i="22"/>
  <c r="G3417" i="17" s="1"/>
  <c r="C291" i="22"/>
  <c r="G3416" i="17" s="1"/>
  <c r="C292" i="22"/>
  <c r="G3096" i="17" s="1"/>
  <c r="C293" i="22"/>
  <c r="G3097" i="17" s="1"/>
  <c r="C294" i="22"/>
  <c r="G3102" i="17" s="1"/>
  <c r="C295" i="22"/>
  <c r="G3101" i="17" s="1"/>
  <c r="C296" i="22"/>
  <c r="G3100" i="17" s="1"/>
  <c r="C297" i="22"/>
  <c r="C298" i="22"/>
  <c r="G3098" i="17" s="1"/>
  <c r="C299" i="22"/>
  <c r="G3103" i="17" s="1"/>
  <c r="C300" i="22"/>
  <c r="G3114" i="17" s="1"/>
  <c r="C301" i="22"/>
  <c r="G3116" i="17" s="1"/>
  <c r="C302" i="22"/>
  <c r="C303" i="22"/>
  <c r="G3119" i="17" s="1"/>
  <c r="C304" i="22"/>
  <c r="G3104" i="17" s="1"/>
  <c r="C305" i="22"/>
  <c r="G3109" i="17" s="1"/>
  <c r="C306" i="22"/>
  <c r="G3110" i="17" s="1"/>
  <c r="C307" i="22"/>
  <c r="G3108" i="17" s="1"/>
  <c r="C308" i="22"/>
  <c r="G3111" i="17" s="1"/>
  <c r="C309" i="22"/>
  <c r="G3112" i="17" s="1"/>
  <c r="C310" i="22"/>
  <c r="G3113" i="17" s="1"/>
  <c r="C311" i="22"/>
  <c r="G3106" i="17" s="1"/>
  <c r="C312" i="22"/>
  <c r="C313" i="22"/>
  <c r="G3095" i="17" s="1"/>
  <c r="C314" i="22"/>
  <c r="G1826" i="17" s="1"/>
  <c r="C315" i="22"/>
  <c r="G1057" i="17" s="1"/>
  <c r="C316" i="22"/>
  <c r="G1058" i="17" s="1"/>
  <c r="C317" i="22"/>
  <c r="G1060" i="17" s="1"/>
  <c r="C318" i="22"/>
  <c r="G1061" i="17" s="1"/>
  <c r="C319" i="22"/>
  <c r="G1063" i="17" s="1"/>
  <c r="C320" i="22"/>
  <c r="G1064" i="17" s="1"/>
  <c r="C321" i="22"/>
  <c r="G1065" i="17" s="1"/>
  <c r="C322" i="22"/>
  <c r="G1067" i="17" s="1"/>
  <c r="C323" i="22"/>
  <c r="G1059" i="17" s="1"/>
  <c r="C324" i="22"/>
  <c r="G1062" i="17" s="1"/>
  <c r="C325" i="22"/>
  <c r="G1066" i="17" s="1"/>
  <c r="C326" i="22"/>
  <c r="G1068" i="17" s="1"/>
  <c r="C327" i="22"/>
  <c r="G1069" i="17" s="1"/>
  <c r="C328" i="22"/>
  <c r="G1543" i="17" s="1"/>
  <c r="C329" i="22"/>
  <c r="G1544" i="17" s="1"/>
  <c r="C330" i="22"/>
  <c r="G1545" i="17" s="1"/>
  <c r="C331" i="22"/>
  <c r="G1546" i="17" s="1"/>
  <c r="C332" i="22"/>
  <c r="G1547" i="17" s="1"/>
  <c r="C333" i="22"/>
  <c r="G1548" i="17" s="1"/>
  <c r="C334" i="22"/>
  <c r="G1549" i="17" s="1"/>
  <c r="C335" i="22"/>
  <c r="G1550" i="17" s="1"/>
  <c r="C336" i="22"/>
  <c r="G3274" i="17" s="1"/>
  <c r="C337" i="22"/>
  <c r="C338" i="22"/>
  <c r="G3276" i="17" s="1"/>
  <c r="C339" i="22"/>
  <c r="G3277" i="17" s="1"/>
  <c r="C340" i="22"/>
  <c r="G3278" i="17" s="1"/>
  <c r="C341" i="22"/>
  <c r="G3279" i="17" s="1"/>
  <c r="C342" i="22"/>
  <c r="G3280" i="17" s="1"/>
  <c r="C343" i="22"/>
  <c r="G3281" i="17" s="1"/>
  <c r="C344" i="22"/>
  <c r="G3282" i="17" s="1"/>
  <c r="C345" i="22"/>
  <c r="C346" i="22"/>
  <c r="G3284" i="17" s="1"/>
  <c r="C347" i="22"/>
  <c r="G3285" i="17" s="1"/>
  <c r="C348" i="22"/>
  <c r="G3286" i="17" s="1"/>
  <c r="C349" i="22"/>
  <c r="G3287" i="17" s="1"/>
  <c r="C350" i="22"/>
  <c r="G3288" i="17" s="1"/>
  <c r="C351" i="22"/>
  <c r="G3289" i="17" s="1"/>
  <c r="C352" i="22"/>
  <c r="G3272" i="17" s="1"/>
  <c r="C353" i="22"/>
  <c r="G1052" i="17" s="1"/>
  <c r="C354" i="22"/>
  <c r="G1053" i="17" s="1"/>
  <c r="C355" i="22"/>
  <c r="G1054" i="17" s="1"/>
  <c r="C356" i="22"/>
  <c r="G1055" i="17" s="1"/>
  <c r="C357" i="22"/>
  <c r="G1056" i="17" s="1"/>
  <c r="C358" i="22"/>
  <c r="G3290" i="17" s="1"/>
  <c r="C359" i="22"/>
  <c r="G3273" i="17" s="1"/>
  <c r="C360" i="22"/>
  <c r="G151" i="17" s="1"/>
  <c r="C361" i="22"/>
  <c r="G1690" i="17" s="1"/>
  <c r="C362" i="22"/>
  <c r="G163" i="17" s="1"/>
  <c r="C363" i="22"/>
  <c r="G153" i="17" s="1"/>
  <c r="C364" i="22"/>
  <c r="G154" i="17" s="1"/>
  <c r="C365" i="22"/>
  <c r="G155" i="17" s="1"/>
  <c r="C366" i="22"/>
  <c r="G156" i="17" s="1"/>
  <c r="C367" i="22"/>
  <c r="G157" i="17" s="1"/>
  <c r="C368" i="22"/>
  <c r="G3201" i="17" s="1"/>
  <c r="C369" i="22"/>
  <c r="G3208" i="17" s="1"/>
  <c r="C370" i="22"/>
  <c r="G3425" i="17" s="1"/>
  <c r="C371" i="22"/>
  <c r="G349" i="17" s="1"/>
  <c r="C372" i="22"/>
  <c r="G125" i="17" s="1"/>
  <c r="C373" i="22"/>
  <c r="G126" i="17" s="1"/>
  <c r="C374" i="22"/>
  <c r="G127" i="17" s="1"/>
  <c r="C375" i="22"/>
  <c r="G2627" i="17" s="1"/>
  <c r="C376" i="22"/>
  <c r="G2614" i="17" s="1"/>
  <c r="C377" i="22"/>
  <c r="G2615" i="17" s="1"/>
  <c r="C378" i="22"/>
  <c r="G2616" i="17" s="1"/>
  <c r="C379" i="22"/>
  <c r="G2617" i="17" s="1"/>
  <c r="C380" i="22"/>
  <c r="G2618" i="17" s="1"/>
  <c r="C381" i="22"/>
  <c r="G2619" i="17" s="1"/>
  <c r="C382" i="22"/>
  <c r="G2620" i="17" s="1"/>
  <c r="C383" i="22"/>
  <c r="G2621" i="17" s="1"/>
  <c r="C384" i="22"/>
  <c r="G2624" i="17" s="1"/>
  <c r="C385" i="22"/>
  <c r="G3229" i="17" s="1"/>
  <c r="C386" i="22"/>
  <c r="G3230" i="17" s="1"/>
  <c r="C387" i="22"/>
  <c r="G3232" i="17" s="1"/>
  <c r="C388" i="22"/>
  <c r="G3238" i="17" s="1"/>
  <c r="C389" i="22"/>
  <c r="G841" i="17" s="1"/>
  <c r="C390" i="22"/>
  <c r="G843" i="17" s="1"/>
  <c r="C391" i="22"/>
  <c r="G844" i="17" s="1"/>
  <c r="C392" i="22"/>
  <c r="G3231" i="17" s="1"/>
  <c r="C393" i="22"/>
  <c r="G842" i="17" s="1"/>
  <c r="C394" i="22"/>
  <c r="G3193" i="17" s="1"/>
  <c r="C395" i="22"/>
  <c r="G3194" i="17" s="1"/>
  <c r="C396" i="22"/>
  <c r="C397" i="22"/>
  <c r="G3196" i="17" s="1"/>
  <c r="C398" i="22"/>
  <c r="G3197" i="17" s="1"/>
  <c r="C399" i="22"/>
  <c r="G3198" i="17" s="1"/>
  <c r="C400" i="22"/>
  <c r="G3199" i="17" s="1"/>
  <c r="C401" i="22"/>
  <c r="G3200" i="17" s="1"/>
  <c r="C402" i="22"/>
  <c r="G3202" i="17" s="1"/>
  <c r="C403" i="22"/>
  <c r="G3203" i="17" s="1"/>
  <c r="C404" i="22"/>
  <c r="G3204" i="17" s="1"/>
  <c r="C405" i="22"/>
  <c r="G3205" i="17" s="1"/>
  <c r="C406" i="22"/>
  <c r="G3206" i="17" s="1"/>
  <c r="C407" i="22"/>
  <c r="G3207" i="17" s="1"/>
  <c r="C408" i="22"/>
  <c r="G3209" i="17" s="1"/>
  <c r="C409" i="22"/>
  <c r="G3210" i="17" s="1"/>
  <c r="C410" i="22"/>
  <c r="G347" i="17" s="1"/>
  <c r="C411" i="22"/>
  <c r="G348" i="17" s="1"/>
  <c r="C412" i="22"/>
  <c r="G1449" i="17" s="1"/>
  <c r="C413" i="22"/>
  <c r="G2241" i="17" s="1"/>
  <c r="C414" i="22"/>
  <c r="G2242" i="17" s="1"/>
  <c r="C415" i="22"/>
  <c r="G2243" i="17" s="1"/>
  <c r="C416" i="22"/>
  <c r="G286" i="17" s="1"/>
  <c r="C417" i="22"/>
  <c r="G2245" i="17" s="1"/>
  <c r="C418" i="22"/>
  <c r="G350" i="17" s="1"/>
  <c r="C419" i="22"/>
  <c r="G287" i="17" s="1"/>
  <c r="C420" i="22"/>
  <c r="G2537" i="17" s="1"/>
  <c r="C421" i="22"/>
  <c r="G2538" i="17" s="1"/>
  <c r="C422" i="22"/>
  <c r="G2244" i="17" s="1"/>
  <c r="C423" i="22"/>
  <c r="G210" i="17" s="1"/>
  <c r="C424" i="22"/>
  <c r="G1430" i="17" s="1"/>
  <c r="C425" i="22"/>
  <c r="G176" i="17" s="1"/>
  <c r="C426" i="22"/>
  <c r="G167" i="17" s="1"/>
  <c r="C427" i="22"/>
  <c r="G223" i="17" s="1"/>
  <c r="C428" i="22"/>
  <c r="G1426" i="17" s="1"/>
  <c r="C429" i="22"/>
  <c r="G1410" i="17" s="1"/>
  <c r="C430" i="22"/>
  <c r="G1411" i="17" s="1"/>
  <c r="C431" i="22"/>
  <c r="G295" i="17" s="1"/>
  <c r="C432" i="22"/>
  <c r="G309" i="17" s="1"/>
  <c r="C433" i="22"/>
  <c r="G310" i="17" s="1"/>
  <c r="C434" i="22"/>
  <c r="G260" i="17" s="1"/>
  <c r="C435" i="22"/>
  <c r="G322" i="17" s="1"/>
  <c r="C436" i="22"/>
  <c r="G365" i="17" s="1"/>
  <c r="C437" i="22"/>
  <c r="G1406" i="17" s="1"/>
  <c r="C438" i="22"/>
  <c r="G1407" i="17" s="1"/>
  <c r="C439" i="22"/>
  <c r="G192" i="17" s="1"/>
  <c r="C440" i="22"/>
  <c r="G2543" i="17" s="1"/>
  <c r="C441" i="22"/>
  <c r="G2544" i="17" s="1"/>
  <c r="C442" i="22"/>
  <c r="G296" i="17" s="1"/>
  <c r="C443" i="22"/>
  <c r="G275" i="17" s="1"/>
  <c r="C444" i="22"/>
  <c r="G274" i="17" s="1"/>
  <c r="C445" i="22"/>
  <c r="G294" i="17" s="1"/>
  <c r="C446" i="22"/>
  <c r="G311" i="17" s="1"/>
  <c r="C447" i="22"/>
  <c r="G220" i="17" s="1"/>
  <c r="C448" i="22"/>
  <c r="G312" i="17" s="1"/>
  <c r="C449" i="22"/>
  <c r="G212" i="17" s="1"/>
  <c r="C450" i="22"/>
  <c r="G1437" i="17" s="1"/>
  <c r="C451" i="22"/>
  <c r="G211" i="17" s="1"/>
  <c r="C452" i="22"/>
  <c r="G230" i="17" s="1"/>
  <c r="C453" i="22"/>
  <c r="G204" i="17" s="1"/>
  <c r="C454" i="22"/>
  <c r="G2579" i="17" s="1"/>
  <c r="C455" i="22"/>
  <c r="G1433" i="17" s="1"/>
  <c r="C456" i="22"/>
  <c r="G1434" i="17" s="1"/>
  <c r="C457" i="22"/>
  <c r="G2585" i="17" s="1"/>
  <c r="C458" i="22"/>
  <c r="G2586" i="17" s="1"/>
  <c r="C459" i="22"/>
  <c r="G215" i="17" s="1"/>
  <c r="C460" i="22"/>
  <c r="G217" i="17" s="1"/>
  <c r="C461" i="22"/>
  <c r="G218" i="17" s="1"/>
  <c r="C462" i="22"/>
  <c r="G219" i="17" s="1"/>
  <c r="C463" i="22"/>
  <c r="G1436" i="17" s="1"/>
  <c r="C464" i="22"/>
  <c r="G221" i="17" s="1"/>
  <c r="C465" i="22"/>
  <c r="G1414" i="17" s="1"/>
  <c r="C466" i="22"/>
  <c r="G1431" i="17" s="1"/>
  <c r="C467" i="22"/>
  <c r="G293" i="17" s="1"/>
  <c r="C468" i="22"/>
  <c r="G2545" i="17" s="1"/>
  <c r="C469" i="22"/>
  <c r="G2546" i="17" s="1"/>
  <c r="C470" i="22"/>
  <c r="G201" i="17" s="1"/>
  <c r="C471" i="22"/>
  <c r="G202" i="17" s="1"/>
  <c r="C472" i="22"/>
  <c r="G302" i="17" s="1"/>
  <c r="C473" i="22"/>
  <c r="G304" i="17" s="1"/>
  <c r="C474" i="22"/>
  <c r="G299" i="17" s="1"/>
  <c r="C475" i="22"/>
  <c r="G278" i="17" s="1"/>
  <c r="C476" i="22"/>
  <c r="G1420" i="17" s="1"/>
  <c r="C477" i="22"/>
  <c r="G1413" i="17" s="1"/>
  <c r="C478" i="22"/>
  <c r="G308" i="17" s="1"/>
  <c r="C479" i="22"/>
  <c r="G1448" i="17" s="1"/>
  <c r="C480" i="22"/>
  <c r="G1405" i="17" s="1"/>
  <c r="C481" i="22"/>
  <c r="G1408" i="17" s="1"/>
  <c r="C482" i="22"/>
  <c r="G1409" i="17" s="1"/>
  <c r="C483" i="22"/>
  <c r="G1412" i="17" s="1"/>
  <c r="C484" i="22"/>
  <c r="G281" i="17" s="1"/>
  <c r="C485" i="22"/>
  <c r="G2596" i="17" s="1"/>
  <c r="C486" i="22"/>
  <c r="G277" i="17" s="1"/>
  <c r="C487" i="22"/>
  <c r="G298" i="17" s="1"/>
  <c r="C488" i="22"/>
  <c r="G300" i="17" s="1"/>
  <c r="C489" i="22"/>
  <c r="G213" i="17" s="1"/>
  <c r="C490" i="22"/>
  <c r="G214" i="17" s="1"/>
  <c r="C491" i="22"/>
  <c r="G209" i="17" s="1"/>
  <c r="C492" i="22"/>
  <c r="G1435" i="17" s="1"/>
  <c r="C493" i="22"/>
  <c r="G2584" i="17" s="1"/>
  <c r="C494" i="22"/>
  <c r="G292" i="17" s="1"/>
  <c r="C495" i="22"/>
  <c r="G288" i="17" s="1"/>
  <c r="C496" i="22"/>
  <c r="G289" i="17" s="1"/>
  <c r="C497" i="22"/>
  <c r="G291" i="17" s="1"/>
  <c r="C498" i="22"/>
  <c r="G290" i="17" s="1"/>
  <c r="C499" i="22"/>
  <c r="G285" i="17" s="1"/>
  <c r="C500" i="22"/>
  <c r="G284" i="17" s="1"/>
  <c r="C501" i="22"/>
  <c r="G354" i="17" s="1"/>
  <c r="C502" i="22"/>
  <c r="G352" i="17" s="1"/>
  <c r="C503" i="22"/>
  <c r="G262" i="17" s="1"/>
  <c r="C504" i="22"/>
  <c r="G1432" i="17" s="1"/>
  <c r="C505" i="22"/>
  <c r="G216" i="17" s="1"/>
  <c r="C506" i="22"/>
  <c r="G1445" i="17" s="1"/>
  <c r="C507" i="22"/>
  <c r="G325" i="17" s="1"/>
  <c r="C508" i="22"/>
  <c r="G320" i="17" s="1"/>
  <c r="C509" i="22"/>
  <c r="G1156" i="17" s="1"/>
  <c r="C510" i="22"/>
  <c r="G346" i="17" s="1"/>
  <c r="C511" i="22"/>
  <c r="G1754" i="17" s="1"/>
  <c r="C512" i="22"/>
  <c r="G203" i="17" s="1"/>
  <c r="C513" i="22"/>
  <c r="G205" i="17" s="1"/>
  <c r="C514" i="22"/>
  <c r="G206" i="17" s="1"/>
  <c r="C515" i="22"/>
  <c r="G207" i="17" s="1"/>
  <c r="C516" i="22"/>
  <c r="G208" i="17" s="1"/>
  <c r="C517" i="22"/>
  <c r="G1421" i="17" s="1"/>
  <c r="C518" i="22"/>
  <c r="G361" i="17" s="1"/>
  <c r="C519" i="22"/>
  <c r="G1415" i="17" s="1"/>
  <c r="C520" i="22"/>
  <c r="G1416" i="17" s="1"/>
  <c r="C521" i="22"/>
  <c r="G1417" i="17" s="1"/>
  <c r="C522" i="22"/>
  <c r="G245" i="17" s="1"/>
  <c r="C523" i="22"/>
  <c r="G2604" i="17" s="1"/>
  <c r="C524" i="22"/>
  <c r="G316" i="17" s="1"/>
  <c r="C525" i="22"/>
  <c r="G314" i="17" s="1"/>
  <c r="C526" i="22"/>
  <c r="G313" i="17" s="1"/>
  <c r="C527" i="22"/>
  <c r="G318" i="17" s="1"/>
  <c r="C528" i="22"/>
  <c r="G317" i="17" s="1"/>
  <c r="C529" i="22"/>
  <c r="G315" i="17" s="1"/>
  <c r="C530" i="22"/>
  <c r="G2612" i="17" s="1"/>
  <c r="C531" i="22"/>
  <c r="G2625" i="17" s="1"/>
  <c r="C532" i="22"/>
  <c r="G321" i="17" s="1"/>
  <c r="C533" i="22"/>
  <c r="G324" i="17" s="1"/>
  <c r="C534" i="22"/>
  <c r="G323" i="17" s="1"/>
  <c r="C535" i="22"/>
  <c r="G2626" i="17" s="1"/>
  <c r="C536" i="22"/>
  <c r="G2673" i="17" s="1"/>
  <c r="C537" i="22"/>
  <c r="G297" i="17" s="1"/>
  <c r="C538" i="22"/>
  <c r="G198" i="17" s="1"/>
  <c r="C539" i="22"/>
  <c r="G279" i="17" s="1"/>
  <c r="C540" i="22"/>
  <c r="G280" i="17" s="1"/>
  <c r="C541" i="22"/>
  <c r="G2632" i="17" s="1"/>
  <c r="C542" i="22"/>
  <c r="G1165" i="17" s="1"/>
  <c r="C543" i="22"/>
  <c r="G261" i="17" s="1"/>
  <c r="C544" i="22"/>
  <c r="G837" i="17" s="1"/>
  <c r="C545" i="22"/>
  <c r="G372" i="17" s="1"/>
  <c r="C546" i="22"/>
  <c r="G419" i="17" s="1"/>
  <c r="C547" i="22"/>
  <c r="G2637" i="17" s="1"/>
  <c r="C548" i="22"/>
  <c r="G2522" i="17" s="1"/>
  <c r="C549" i="22"/>
  <c r="G222" i="17" s="1"/>
  <c r="C550" i="22"/>
  <c r="G319" i="17" s="1"/>
  <c r="C551" i="22"/>
  <c r="G396" i="17" s="1"/>
  <c r="C552" i="22"/>
  <c r="G397" i="17" s="1"/>
  <c r="C553" i="22"/>
  <c r="G388" i="17" s="1"/>
  <c r="C554" i="22"/>
  <c r="G389" i="17" s="1"/>
  <c r="C555" i="22"/>
  <c r="G390" i="17" s="1"/>
  <c r="C556" i="22"/>
  <c r="G394" i="17" s="1"/>
  <c r="C557" i="22"/>
  <c r="G391" i="17" s="1"/>
  <c r="C558" i="22"/>
  <c r="G399" i="17" s="1"/>
  <c r="C559" i="22"/>
  <c r="G398" i="17" s="1"/>
  <c r="C560" i="22"/>
  <c r="G392" i="17" s="1"/>
  <c r="C561" i="22"/>
  <c r="G393" i="17" s="1"/>
  <c r="C562" i="22"/>
  <c r="G395" i="17" s="1"/>
  <c r="C563" i="22"/>
  <c r="G1677" i="17" s="1"/>
  <c r="C564" i="22"/>
  <c r="G373" i="17" s="1"/>
  <c r="C565" i="22"/>
  <c r="G307" i="17" s="1"/>
  <c r="C566" i="22"/>
  <c r="G305" i="17" s="1"/>
  <c r="C567" i="22"/>
  <c r="G303" i="17" s="1"/>
  <c r="C568" i="22"/>
  <c r="G283" i="17" s="1"/>
  <c r="C569" i="22"/>
  <c r="G276" i="17" s="1"/>
  <c r="C570" i="22"/>
  <c r="G1676" i="17" s="1"/>
  <c r="C571" i="22"/>
  <c r="G420" i="17" s="1"/>
  <c r="C572" i="22"/>
  <c r="G258" i="17" s="1"/>
  <c r="C573" i="22"/>
  <c r="G351" i="17" s="1"/>
  <c r="C574" i="22"/>
  <c r="G257" i="17" s="1"/>
  <c r="C575" i="22"/>
  <c r="G1461" i="17" s="1"/>
  <c r="C576" i="22"/>
  <c r="G417" i="17" s="1"/>
  <c r="C577" i="22"/>
  <c r="G418" i="17" s="1"/>
  <c r="C578" i="22"/>
  <c r="G240" i="17" s="1"/>
  <c r="C579" i="22"/>
  <c r="G1157" i="17" s="1"/>
  <c r="C580" i="22"/>
  <c r="G246" i="17" s="1"/>
  <c r="C581" i="22"/>
  <c r="G353" i="17" s="1"/>
  <c r="C582" i="22"/>
  <c r="G241" i="17" s="1"/>
  <c r="C583" i="22"/>
  <c r="G247" i="17" s="1"/>
  <c r="C584" i="22"/>
  <c r="G248" i="17" s="1"/>
  <c r="C585" i="22"/>
  <c r="G1440" i="17" s="1"/>
  <c r="C586" i="22"/>
  <c r="G1438" i="17" s="1"/>
  <c r="C587" i="22"/>
  <c r="G2597" i="17" s="1"/>
  <c r="C588" i="22"/>
  <c r="G1158" i="17" s="1"/>
  <c r="C589" i="22"/>
  <c r="G2634" i="17" s="1"/>
  <c r="C590" i="22"/>
  <c r="G2635" i="17" s="1"/>
  <c r="C591" i="22"/>
  <c r="G2638" i="17" s="1"/>
  <c r="C592" i="22"/>
  <c r="G1444" i="17" s="1"/>
  <c r="C593" i="22"/>
  <c r="G2644" i="17" s="1"/>
  <c r="C594" i="22"/>
  <c r="G364" i="17" s="1"/>
  <c r="C595" i="22"/>
  <c r="G259" i="17" s="1"/>
  <c r="C596" i="22"/>
  <c r="G2636" i="17" s="1"/>
  <c r="C597" i="22"/>
  <c r="G2633" i="17" s="1"/>
  <c r="C598" i="22"/>
  <c r="G885" i="17" s="1"/>
  <c r="C599" i="22"/>
  <c r="G467" i="17" s="1"/>
  <c r="C600" i="22"/>
  <c r="G468" i="17" s="1"/>
  <c r="C601" i="22"/>
  <c r="G469" i="17" s="1"/>
  <c r="C602" i="22"/>
  <c r="G492" i="17" s="1"/>
  <c r="C603" i="22"/>
  <c r="G465" i="17" s="1"/>
  <c r="C604" i="22"/>
  <c r="G466" i="17" s="1"/>
  <c r="C605" i="22"/>
  <c r="G1472" i="17" s="1"/>
  <c r="C606" i="22"/>
  <c r="G460" i="17" s="1"/>
  <c r="C607" i="22"/>
  <c r="G461" i="17" s="1"/>
  <c r="C608" i="22"/>
  <c r="G2605" i="17" s="1"/>
  <c r="C609" i="22"/>
  <c r="G2127" i="17" s="1"/>
  <c r="C610" i="22"/>
  <c r="G439" i="17" s="1"/>
  <c r="C611" i="22"/>
  <c r="G435" i="17" s="1"/>
  <c r="C612" i="22"/>
  <c r="G2542" i="17" s="1"/>
  <c r="C613" i="22"/>
  <c r="G908" i="17" s="1"/>
  <c r="C614" i="22"/>
  <c r="G1194" i="17" s="1"/>
  <c r="C615" i="22"/>
  <c r="G491" i="17" s="1"/>
  <c r="C616" i="22"/>
  <c r="G2779" i="17" s="1"/>
  <c r="C617" i="22"/>
  <c r="G2778" i="17" s="1"/>
  <c r="C618" i="22"/>
  <c r="G458" i="17" s="1"/>
  <c r="C619" i="22"/>
  <c r="G459" i="17" s="1"/>
  <c r="C620" i="22"/>
  <c r="G932" i="17" s="1"/>
  <c r="C621" i="22"/>
  <c r="G1195" i="17" s="1"/>
  <c r="C622" i="22"/>
  <c r="G1196" i="17" s="1"/>
  <c r="C623" i="22"/>
  <c r="G2775" i="17" s="1"/>
  <c r="C624" i="22"/>
  <c r="G2776" i="17" s="1"/>
  <c r="C625" i="22"/>
  <c r="G931" i="17" s="1"/>
  <c r="C626" i="22"/>
  <c r="G933" i="17" s="1"/>
  <c r="C627" i="22"/>
  <c r="G926" i="17" s="1"/>
  <c r="C628" i="22"/>
  <c r="G929" i="17" s="1"/>
  <c r="C629" i="22"/>
  <c r="G928" i="17" s="1"/>
  <c r="C630" i="22"/>
  <c r="G927" i="17" s="1"/>
  <c r="C631" i="22"/>
  <c r="G930" i="17" s="1"/>
  <c r="C632" i="22"/>
  <c r="G490" i="17" s="1"/>
  <c r="C633" i="22"/>
  <c r="G2777" i="17" s="1"/>
  <c r="C634" i="22"/>
  <c r="G344" i="17" s="1"/>
  <c r="C635" i="22"/>
  <c r="G451" i="17" s="1"/>
  <c r="C636" i="22"/>
  <c r="G345" i="17" s="1"/>
  <c r="C637" i="22"/>
  <c r="G343" i="17" s="1"/>
  <c r="C638" i="22"/>
  <c r="G342" i="17" s="1"/>
  <c r="C639" i="22"/>
  <c r="G1583" i="17" s="1"/>
  <c r="C640" i="22"/>
  <c r="G124" i="17" s="1"/>
  <c r="C641" i="22"/>
  <c r="G474" i="17" s="1"/>
  <c r="C642" i="22"/>
  <c r="G2771" i="17" s="1"/>
  <c r="C643" i="22"/>
  <c r="G1225" i="17" s="1"/>
  <c r="C644" i="22"/>
  <c r="G1223" i="17" s="1"/>
  <c r="C645" i="22"/>
  <c r="G1224" i="17" s="1"/>
  <c r="C646" i="22"/>
  <c r="G165" i="17" s="1"/>
  <c r="C647" i="22"/>
  <c r="G452" i="17" s="1"/>
  <c r="C648" i="22"/>
  <c r="G935" i="17" s="1"/>
  <c r="C649" i="22"/>
  <c r="G512" i="17" s="1"/>
  <c r="C650" i="22"/>
  <c r="G934" i="17" s="1"/>
  <c r="C651" i="22"/>
  <c r="G463" i="17" s="1"/>
  <c r="C652" i="22"/>
  <c r="G497" i="17" s="1"/>
  <c r="C653" i="22"/>
  <c r="G498" i="17" s="1"/>
  <c r="C654" i="22"/>
  <c r="G499" i="17" s="1"/>
  <c r="C655" i="22"/>
  <c r="G500" i="17" s="1"/>
  <c r="C656" i="22"/>
  <c r="G501" i="17" s="1"/>
  <c r="C657" i="22"/>
  <c r="G502" i="17" s="1"/>
  <c r="C658" i="22"/>
  <c r="G503" i="17" s="1"/>
  <c r="C659" i="22"/>
  <c r="G514" i="17" s="1"/>
  <c r="C660" i="22"/>
  <c r="G2583" i="17" s="1"/>
  <c r="C661" i="22"/>
  <c r="G2582" i="17" s="1"/>
  <c r="C662" i="22"/>
  <c r="G440" i="17" s="1"/>
  <c r="C663" i="22"/>
  <c r="G2607" i="17" s="1"/>
  <c r="C664" i="22"/>
  <c r="G2606" i="17" s="1"/>
  <c r="C665" i="22"/>
  <c r="G2749" i="17" s="1"/>
  <c r="C666" i="22"/>
  <c r="G2750" i="17" s="1"/>
  <c r="C667" i="22"/>
  <c r="G432" i="17" s="1"/>
  <c r="C668" i="22"/>
  <c r="G450" i="17" s="1"/>
  <c r="C669" i="22"/>
  <c r="G340" i="17" s="1"/>
  <c r="C670" i="22"/>
  <c r="G341" i="17" s="1"/>
  <c r="C671" i="22"/>
  <c r="G2688" i="17" s="1"/>
  <c r="C672" i="22"/>
  <c r="G2709" i="17" s="1"/>
  <c r="C673" i="22"/>
  <c r="G2689" i="17" s="1"/>
  <c r="C674" i="22"/>
  <c r="G1188" i="17" s="1"/>
  <c r="C675" i="22"/>
  <c r="G1189" i="17" s="1"/>
  <c r="C676" i="22"/>
  <c r="G1191" i="17" s="1"/>
  <c r="C677" i="22"/>
  <c r="G1190" i="17" s="1"/>
  <c r="C678" i="22"/>
  <c r="G1192" i="17" s="1"/>
  <c r="C679" i="22"/>
  <c r="G1176" i="17" s="1"/>
  <c r="C680" i="22"/>
  <c r="G1175" i="17" s="1"/>
  <c r="C681" i="22"/>
  <c r="G1471" i="17" s="1"/>
  <c r="C682" i="22"/>
  <c r="G1193" i="17" s="1"/>
  <c r="C683" i="22"/>
  <c r="G1184" i="17" s="1"/>
  <c r="C684" i="22"/>
  <c r="G1183" i="17" s="1"/>
  <c r="C685" i="22"/>
  <c r="G1179" i="17" s="1"/>
  <c r="C686" i="22"/>
  <c r="G1181" i="17" s="1"/>
  <c r="C687" i="22"/>
  <c r="G464" i="17" s="1"/>
  <c r="C688" i="22"/>
  <c r="G496" i="17" s="1"/>
  <c r="C689" i="22"/>
  <c r="G1475" i="17" s="1"/>
  <c r="C690" i="22"/>
  <c r="G1473" i="17" s="1"/>
  <c r="C691" i="22"/>
  <c r="G1474" i="17" s="1"/>
  <c r="C692" i="22"/>
  <c r="G2710" i="17" s="1"/>
  <c r="C693" i="22"/>
  <c r="G2701" i="17" s="1"/>
  <c r="C694" i="22"/>
  <c r="G1173" i="17" s="1"/>
  <c r="C695" i="22"/>
  <c r="G1152" i="17" s="1"/>
  <c r="C696" i="22"/>
  <c r="G1476" i="17" s="1"/>
  <c r="C697" i="22"/>
  <c r="G489" i="17" s="1"/>
  <c r="C698" i="22"/>
  <c r="G2649" i="17" s="1"/>
  <c r="C699" i="22"/>
  <c r="G1174" i="17" s="1"/>
  <c r="C700" i="22"/>
  <c r="G1470" i="17" s="1"/>
  <c r="C701" i="22"/>
  <c r="G470" i="17" s="1"/>
  <c r="C702" i="22"/>
  <c r="G471" i="17" s="1"/>
  <c r="C703" i="22"/>
  <c r="G472" i="17" s="1"/>
  <c r="C704" i="22"/>
  <c r="G473" i="17" s="1"/>
  <c r="C705" i="22"/>
  <c r="G1277" i="17" s="1"/>
  <c r="C706" i="22"/>
  <c r="G2659" i="17" s="1"/>
  <c r="C707" i="22"/>
  <c r="G2648" i="17" s="1"/>
  <c r="C708" i="22"/>
  <c r="G1477" i="17" s="1"/>
  <c r="C709" i="22"/>
  <c r="G453" i="17" s="1"/>
  <c r="C710" i="22"/>
  <c r="G505" i="17" s="1"/>
  <c r="C711" i="22"/>
  <c r="G2650" i="17" s="1"/>
  <c r="C712" i="22"/>
  <c r="G1479" i="17" s="1"/>
  <c r="C713" i="22"/>
  <c r="G1478" i="17" s="1"/>
  <c r="C714" i="22"/>
  <c r="G1227" i="17" s="1"/>
  <c r="C715" i="22"/>
  <c r="G1228" i="17" s="1"/>
  <c r="C716" i="22"/>
  <c r="G1229" i="17" s="1"/>
  <c r="C717" i="22"/>
  <c r="G1178" i="17" s="1"/>
  <c r="C718" i="22"/>
  <c r="G1177" i="17" s="1"/>
  <c r="C719" i="22"/>
  <c r="G1180" i="17" s="1"/>
  <c r="C720" i="22"/>
  <c r="G2647" i="17" s="1"/>
  <c r="C721" i="22"/>
  <c r="G1232" i="17" s="1"/>
  <c r="C722" i="22"/>
  <c r="G434" i="17" s="1"/>
  <c r="C723" i="22"/>
  <c r="G339" i="17" s="1"/>
  <c r="C724" i="22"/>
  <c r="G251" i="17" s="1"/>
  <c r="C725" i="22"/>
  <c r="G1234" i="17" s="1"/>
  <c r="C726" i="22"/>
  <c r="G1233" i="17" s="1"/>
  <c r="C727" i="22"/>
  <c r="G433" i="17" s="1"/>
  <c r="C728" i="22"/>
  <c r="G1208" i="17" s="1"/>
  <c r="C729" i="22"/>
  <c r="G905" i="17" s="1"/>
  <c r="C730" i="22"/>
  <c r="G907" i="17" s="1"/>
  <c r="C731" i="22"/>
  <c r="G906" i="17" s="1"/>
  <c r="C732" i="22"/>
  <c r="G1207" i="17" s="1"/>
  <c r="C733" i="22"/>
  <c r="G1218" i="17" s="1"/>
  <c r="C734" i="22"/>
  <c r="G1217" i="17" s="1"/>
  <c r="C735" i="22"/>
  <c r="G1219" i="17" s="1"/>
  <c r="C736" i="22"/>
  <c r="G504" i="17" s="1"/>
  <c r="C737" i="22"/>
  <c r="G913" i="17" s="1"/>
  <c r="C738" i="22"/>
  <c r="G457" i="17" s="1"/>
  <c r="C739" i="22"/>
  <c r="G2928" i="17" s="1"/>
  <c r="C740" i="22"/>
  <c r="G2881" i="17" s="1"/>
  <c r="C741" i="22"/>
  <c r="G2882" i="17" s="1"/>
  <c r="C742" i="22"/>
  <c r="G596" i="17" s="1"/>
  <c r="C743" i="22"/>
  <c r="G597" i="17" s="1"/>
  <c r="C744" i="22"/>
  <c r="G598" i="17" s="1"/>
  <c r="C745" i="22"/>
  <c r="G602" i="17" s="1"/>
  <c r="C746" i="22"/>
  <c r="G1291" i="17" s="1"/>
  <c r="C747" i="22"/>
  <c r="G600" i="17" s="1"/>
  <c r="C748" i="22"/>
  <c r="G1292" i="17" s="1"/>
  <c r="C749" i="22"/>
  <c r="G2793" i="17" s="1"/>
  <c r="C750" i="22"/>
  <c r="G573" i="17" s="1"/>
  <c r="C751" i="22"/>
  <c r="G572" i="17" s="1"/>
  <c r="C752" i="22"/>
  <c r="G583" i="17" s="1"/>
  <c r="C753" i="22"/>
  <c r="G1271" i="17" s="1"/>
  <c r="C754" i="22"/>
  <c r="G1319" i="17" s="1"/>
  <c r="C755" i="22"/>
  <c r="G1495" i="17" s="1"/>
  <c r="C756" i="22"/>
  <c r="G1707" i="17" s="1"/>
  <c r="C757" i="22"/>
  <c r="G547" i="17" s="1"/>
  <c r="C758" i="22"/>
  <c r="G2288" i="17" s="1"/>
  <c r="C759" i="22"/>
  <c r="G1258" i="17" s="1"/>
  <c r="C760" i="22"/>
  <c r="G605" i="17" s="1"/>
  <c r="C761" i="22"/>
  <c r="G2905" i="17" s="1"/>
  <c r="C762" i="22"/>
  <c r="G2930" i="17" s="1"/>
  <c r="C763" i="22"/>
  <c r="G2931" i="17" s="1"/>
  <c r="C764" i="22"/>
  <c r="G1249" i="17" s="1"/>
  <c r="C765" i="22"/>
  <c r="G2862" i="17" s="1"/>
  <c r="C766" i="22"/>
  <c r="G2852" i="17" s="1"/>
  <c r="C767" i="22"/>
  <c r="G585" i="17" s="1"/>
  <c r="C768" i="22"/>
  <c r="G971" i="17" s="1"/>
  <c r="C769" i="22"/>
  <c r="G970" i="17" s="1"/>
  <c r="C770" i="22"/>
  <c r="G545" i="17" s="1"/>
  <c r="C771" i="22"/>
  <c r="G559" i="17" s="1"/>
  <c r="C772" i="22"/>
  <c r="G560" i="17" s="1"/>
  <c r="C773" i="22"/>
  <c r="G558" i="17" s="1"/>
  <c r="C774" i="22"/>
  <c r="G557" i="17" s="1"/>
  <c r="C775" i="22"/>
  <c r="G2885" i="17" s="1"/>
  <c r="C776" i="22"/>
  <c r="G2886" i="17" s="1"/>
  <c r="C777" i="22"/>
  <c r="G1679" i="17" s="1"/>
  <c r="C778" i="22"/>
  <c r="G546" i="17" s="1"/>
  <c r="C779" i="22"/>
  <c r="G969" i="17" s="1"/>
  <c r="C780" i="22"/>
  <c r="G531" i="17" s="1"/>
  <c r="C781" i="22"/>
  <c r="G1587" i="17" s="1"/>
  <c r="C782" i="22"/>
  <c r="G2883" i="17" s="1"/>
  <c r="C783" i="22"/>
  <c r="G2884" i="17" s="1"/>
  <c r="C784" i="22"/>
  <c r="G530" i="17" s="1"/>
  <c r="C785" i="22"/>
  <c r="G2855" i="17" s="1"/>
  <c r="C786" i="22"/>
  <c r="G529" i="17" s="1"/>
  <c r="C787" i="22"/>
  <c r="G2918" i="17" s="1"/>
  <c r="C788" i="22"/>
  <c r="G2921" i="17" s="1"/>
  <c r="C789" i="22"/>
  <c r="G1248" i="17" s="1"/>
  <c r="C790" i="22"/>
  <c r="G1005" i="17" s="1"/>
  <c r="C791" i="22"/>
  <c r="G1006" i="17" s="1"/>
  <c r="C792" i="22"/>
  <c r="G1711" i="17" s="1"/>
  <c r="C793" i="22"/>
  <c r="G2908" i="17" s="1"/>
  <c r="C794" i="22"/>
  <c r="G2912" i="17" s="1"/>
  <c r="C795" i="22"/>
  <c r="G525" i="17" s="1"/>
  <c r="C796" i="22"/>
  <c r="G2389" i="17" s="1"/>
  <c r="C797" i="22"/>
  <c r="G1263" i="17" s="1"/>
  <c r="C798" i="22"/>
  <c r="G1265" i="17" s="1"/>
  <c r="C799" i="22"/>
  <c r="G1264" i="17" s="1"/>
  <c r="C800" i="22"/>
  <c r="G1266" i="17" s="1"/>
  <c r="C801" i="22"/>
  <c r="G1496" i="17" s="1"/>
  <c r="C802" i="22"/>
  <c r="G1480" i="17" s="1"/>
  <c r="C803" i="22"/>
  <c r="G1490" i="17" s="1"/>
  <c r="C804" i="22"/>
  <c r="G1489" i="17" s="1"/>
  <c r="C805" i="22"/>
  <c r="G1235" i="17" s="1"/>
  <c r="C806" i="22"/>
  <c r="G1506" i="17" s="1"/>
  <c r="C807" i="22"/>
  <c r="G2290" i="17" s="1"/>
  <c r="C808" i="22"/>
  <c r="G2289" i="17" s="1"/>
  <c r="C809" i="22"/>
  <c r="G1243" i="17" s="1"/>
  <c r="C810" i="22"/>
  <c r="G2812" i="17" s="1"/>
  <c r="C811" i="22"/>
  <c r="G2807" i="17" s="1"/>
  <c r="C812" i="22"/>
  <c r="G548" i="17" s="1"/>
  <c r="C813" i="22"/>
  <c r="G549" i="17" s="1"/>
  <c r="C814" i="22"/>
  <c r="G584" i="17" s="1"/>
  <c r="C815" i="22"/>
  <c r="G959" i="17" s="1"/>
  <c r="C816" i="22"/>
  <c r="G581" i="17" s="1"/>
  <c r="C817" i="22"/>
  <c r="G580" i="17" s="1"/>
  <c r="C818" i="22"/>
  <c r="G1238" i="17" s="1"/>
  <c r="C819" i="22"/>
  <c r="G1237" i="17" s="1"/>
  <c r="C820" i="22"/>
  <c r="G1236" i="17" s="1"/>
  <c r="C821" i="22"/>
  <c r="G2860" i="17" s="1"/>
  <c r="C822" i="22"/>
  <c r="G2851" i="17" s="1"/>
  <c r="C823" i="22"/>
  <c r="G535" i="17" s="1"/>
  <c r="C824" i="22"/>
  <c r="G1505" i="17" s="1"/>
  <c r="C825" i="22"/>
  <c r="G1501" i="17" s="1"/>
  <c r="C826" i="22"/>
  <c r="G1320" i="17" s="1"/>
  <c r="C827" i="22"/>
  <c r="G2887" i="17" s="1"/>
  <c r="C828" i="22"/>
  <c r="G566" i="17" s="1"/>
  <c r="C829" i="22"/>
  <c r="G567" i="17" s="1"/>
  <c r="C830" i="22"/>
  <c r="G1284" i="17" s="1"/>
  <c r="C831" i="22"/>
  <c r="G1285" i="17" s="1"/>
  <c r="C832" i="22"/>
  <c r="G2913" i="17" s="1"/>
  <c r="C833" i="22"/>
  <c r="G2914" i="17" s="1"/>
  <c r="C834" i="22"/>
  <c r="G2915" i="17" s="1"/>
  <c r="C835" i="22"/>
  <c r="G2916" i="17" s="1"/>
  <c r="C836" i="22"/>
  <c r="G2917" i="17" s="1"/>
  <c r="C837" i="22"/>
  <c r="G1244" i="17" s="1"/>
  <c r="C838" i="22"/>
  <c r="G1245" i="17" s="1"/>
  <c r="C839" i="22"/>
  <c r="G2910" i="17" s="1"/>
  <c r="C840" i="22"/>
  <c r="G2911" i="17" s="1"/>
  <c r="C841" i="22"/>
  <c r="G2920" i="17" s="1"/>
  <c r="C842" i="22"/>
  <c r="G2909" i="17" s="1"/>
  <c r="C843" i="22"/>
  <c r="G2919" i="17" s="1"/>
  <c r="C844" i="22"/>
  <c r="G1502" i="17" s="1"/>
  <c r="C845" i="22"/>
  <c r="G2850" i="17" s="1"/>
  <c r="C846" i="22"/>
  <c r="G2859" i="17" s="1"/>
  <c r="C847" i="22"/>
  <c r="G2864" i="17" s="1"/>
  <c r="C848" i="22"/>
  <c r="G2863" i="17" s="1"/>
  <c r="C849" i="22"/>
  <c r="G2853" i="17" s="1"/>
  <c r="C850" i="22"/>
  <c r="G2861" i="17" s="1"/>
  <c r="C851" i="22"/>
  <c r="G2854" i="17" s="1"/>
  <c r="C852" i="22"/>
  <c r="G2866" i="17" s="1"/>
  <c r="C853" i="22"/>
  <c r="G2865" i="17" s="1"/>
  <c r="C854" i="22"/>
  <c r="G2856" i="17" s="1"/>
  <c r="C855" i="22"/>
  <c r="G2857" i="17" s="1"/>
  <c r="C856" i="22"/>
  <c r="G526" i="17" s="1"/>
  <c r="C857" i="22"/>
  <c r="G536" i="17" s="1"/>
  <c r="C858" i="22"/>
  <c r="G537" i="17" s="1"/>
  <c r="C859" i="22"/>
  <c r="G2388" i="17" s="1"/>
  <c r="C860" i="22"/>
  <c r="G565" i="17" s="1"/>
  <c r="C861" i="22"/>
  <c r="G989" i="17" s="1"/>
  <c r="C862" i="22"/>
  <c r="G987" i="17" s="1"/>
  <c r="C863" i="22"/>
  <c r="G988" i="17" s="1"/>
  <c r="C864" i="22"/>
  <c r="G2823" i="17" s="1"/>
  <c r="C865" i="22"/>
  <c r="G960" i="17" s="1"/>
  <c r="C866" i="22"/>
  <c r="G571" i="17" s="1"/>
  <c r="C867" i="22"/>
  <c r="G609" i="17" s="1"/>
  <c r="C868" i="22"/>
  <c r="G1293" i="17" s="1"/>
  <c r="C869" i="22"/>
  <c r="G1283" i="17" s="1"/>
  <c r="C870" i="22"/>
  <c r="G1507" i="17" s="1"/>
  <c r="C871" i="22"/>
  <c r="G1516" i="17" s="1"/>
  <c r="C872" i="22"/>
  <c r="G1515" i="17" s="1"/>
  <c r="C873" i="22"/>
  <c r="G2929" i="17" s="1"/>
  <c r="C874" i="22"/>
  <c r="G1272" i="17" s="1"/>
  <c r="C875" i="22"/>
  <c r="G1276" i="17" s="1"/>
  <c r="C876" i="22"/>
  <c r="G1274" i="17" s="1"/>
  <c r="C877" i="22"/>
  <c r="G1275" i="17" s="1"/>
  <c r="C878" i="22"/>
  <c r="G1273" i="17" s="1"/>
  <c r="C879" i="22"/>
  <c r="G1281" i="17" s="1"/>
  <c r="C880" i="22"/>
  <c r="C881" i="22"/>
  <c r="C882" i="22"/>
  <c r="C883" i="22"/>
  <c r="C884" i="22"/>
  <c r="C885" i="22"/>
  <c r="G612" i="17" s="1"/>
  <c r="C886" i="22"/>
  <c r="G1009" i="17" s="1"/>
  <c r="C887" i="22"/>
  <c r="G1010" i="17" s="1"/>
  <c r="C888" i="22"/>
  <c r="G2400" i="17" s="1"/>
  <c r="C889" i="22"/>
  <c r="G2399" i="17" s="1"/>
  <c r="C890" i="22"/>
  <c r="G2948" i="17" s="1"/>
  <c r="C891" i="22"/>
  <c r="G2296" i="17" s="1"/>
  <c r="C892" i="22"/>
  <c r="G1287" i="17" s="1"/>
  <c r="C893" i="22"/>
  <c r="G1286" i="17" s="1"/>
  <c r="C894" i="22"/>
  <c r="G2949" i="17" s="1"/>
  <c r="C895" i="22"/>
  <c r="G2412" i="17" s="1"/>
  <c r="C896" i="22"/>
  <c r="G2413" i="17" s="1"/>
  <c r="C897" i="22"/>
  <c r="G2401" i="17" s="1"/>
  <c r="C898" i="22"/>
  <c r="C2" i="22"/>
  <c r="G1926" i="17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585" i="17"/>
  <c r="B586" i="17"/>
  <c r="B587" i="17"/>
  <c r="B588" i="17"/>
  <c r="B589" i="17"/>
  <c r="B590" i="17"/>
  <c r="B591" i="17"/>
  <c r="B592" i="17"/>
  <c r="B593" i="17"/>
  <c r="B594" i="17"/>
  <c r="B595" i="17"/>
  <c r="B596" i="17"/>
  <c r="B597" i="17"/>
  <c r="B598" i="17"/>
  <c r="B599" i="17"/>
  <c r="B600" i="17"/>
  <c r="B601" i="17"/>
  <c r="B602" i="17"/>
  <c r="B603" i="17"/>
  <c r="B604" i="17"/>
  <c r="B605" i="17"/>
  <c r="B606" i="17"/>
  <c r="B607" i="17"/>
  <c r="B608" i="17"/>
  <c r="B609" i="17"/>
  <c r="B610" i="17"/>
  <c r="B611" i="17"/>
  <c r="B612" i="17"/>
  <c r="B613" i="17"/>
  <c r="B614" i="17"/>
  <c r="B615" i="17"/>
  <c r="B616" i="17"/>
  <c r="B617" i="17"/>
  <c r="B618" i="17"/>
  <c r="B619" i="17"/>
  <c r="B620" i="17"/>
  <c r="B621" i="17"/>
  <c r="B622" i="17"/>
  <c r="B623" i="17"/>
  <c r="B624" i="17"/>
  <c r="B625" i="17"/>
  <c r="B626" i="17"/>
  <c r="B627" i="17"/>
  <c r="B628" i="17"/>
  <c r="B629" i="17"/>
  <c r="B630" i="17"/>
  <c r="B631" i="17"/>
  <c r="B632" i="17"/>
  <c r="B633" i="17"/>
  <c r="B634" i="17"/>
  <c r="B635" i="17"/>
  <c r="B636" i="17"/>
  <c r="B637" i="17"/>
  <c r="B638" i="17"/>
  <c r="B639" i="17"/>
  <c r="B640" i="17"/>
  <c r="B641" i="17"/>
  <c r="B642" i="17"/>
  <c r="B643" i="17"/>
  <c r="B644" i="17"/>
  <c r="B645" i="17"/>
  <c r="B646" i="17"/>
  <c r="B647" i="17"/>
  <c r="B648" i="17"/>
  <c r="B649" i="17"/>
  <c r="B650" i="17"/>
  <c r="B651" i="17"/>
  <c r="B652" i="17"/>
  <c r="B653" i="17"/>
  <c r="B654" i="17"/>
  <c r="B655" i="17"/>
  <c r="B656" i="17"/>
  <c r="B657" i="17"/>
  <c r="B658" i="17"/>
  <c r="B659" i="17"/>
  <c r="B660" i="17"/>
  <c r="B661" i="17"/>
  <c r="B662" i="17"/>
  <c r="B663" i="17"/>
  <c r="B664" i="17"/>
  <c r="B665" i="17"/>
  <c r="B666" i="17"/>
  <c r="B667" i="17"/>
  <c r="B668" i="17"/>
  <c r="B669" i="17"/>
  <c r="B670" i="17"/>
  <c r="B671" i="17"/>
  <c r="B672" i="17"/>
  <c r="B673" i="17"/>
  <c r="B674" i="17"/>
  <c r="B675" i="17"/>
  <c r="B676" i="17"/>
  <c r="B677" i="17"/>
  <c r="B678" i="17"/>
  <c r="B679" i="17"/>
  <c r="B680" i="17"/>
  <c r="B681" i="17"/>
  <c r="B682" i="17"/>
  <c r="B683" i="17"/>
  <c r="B684" i="17"/>
  <c r="B685" i="17"/>
  <c r="B686" i="17"/>
  <c r="B687" i="17"/>
  <c r="B688" i="17"/>
  <c r="B689" i="17"/>
  <c r="B690" i="17"/>
  <c r="B691" i="17"/>
  <c r="B692" i="17"/>
  <c r="B693" i="17"/>
  <c r="B694" i="17"/>
  <c r="B695" i="17"/>
  <c r="B696" i="17"/>
  <c r="B697" i="17"/>
  <c r="B698" i="17"/>
  <c r="B699" i="17"/>
  <c r="B700" i="17"/>
  <c r="B701" i="17"/>
  <c r="B702" i="17"/>
  <c r="B703" i="17"/>
  <c r="B704" i="17"/>
  <c r="B705" i="17"/>
  <c r="B706" i="17"/>
  <c r="B707" i="17"/>
  <c r="B708" i="17"/>
  <c r="B709" i="17"/>
  <c r="B710" i="17"/>
  <c r="B711" i="17"/>
  <c r="B712" i="17"/>
  <c r="B713" i="17"/>
  <c r="B714" i="17"/>
  <c r="B715" i="17"/>
  <c r="B716" i="17"/>
  <c r="B717" i="17"/>
  <c r="B718" i="17"/>
  <c r="B719" i="17"/>
  <c r="B720" i="17"/>
  <c r="B721" i="17"/>
  <c r="B722" i="17"/>
  <c r="B723" i="17"/>
  <c r="B724" i="17"/>
  <c r="B725" i="17"/>
  <c r="B726" i="17"/>
  <c r="B727" i="17"/>
  <c r="B728" i="17"/>
  <c r="B729" i="17"/>
  <c r="B730" i="17"/>
  <c r="B731" i="17"/>
  <c r="B732" i="17"/>
  <c r="B733" i="17"/>
  <c r="B734" i="17"/>
  <c r="B735" i="17"/>
  <c r="B736" i="17"/>
  <c r="B737" i="17"/>
  <c r="B738" i="17"/>
  <c r="B739" i="17"/>
  <c r="B740" i="17"/>
  <c r="B741" i="17"/>
  <c r="B742" i="17"/>
  <c r="B743" i="17"/>
  <c r="B744" i="17"/>
  <c r="B745" i="17"/>
  <c r="B746" i="17"/>
  <c r="B747" i="17"/>
  <c r="B748" i="17"/>
  <c r="B749" i="17"/>
  <c r="B750" i="17"/>
  <c r="B751" i="17"/>
  <c r="B752" i="17"/>
  <c r="B753" i="17"/>
  <c r="B754" i="17"/>
  <c r="B755" i="17"/>
  <c r="B756" i="17"/>
  <c r="B757" i="17"/>
  <c r="B758" i="17"/>
  <c r="B759" i="17"/>
  <c r="B760" i="17"/>
  <c r="B761" i="17"/>
  <c r="B762" i="17"/>
  <c r="B763" i="17"/>
  <c r="B764" i="17"/>
  <c r="B765" i="17"/>
  <c r="B766" i="17"/>
  <c r="B767" i="17"/>
  <c r="B768" i="17"/>
  <c r="B769" i="17"/>
  <c r="B770" i="17"/>
  <c r="B771" i="17"/>
  <c r="B772" i="17"/>
  <c r="B773" i="17"/>
  <c r="B774" i="17"/>
  <c r="B775" i="17"/>
  <c r="B776" i="17"/>
  <c r="B777" i="17"/>
  <c r="B778" i="17"/>
  <c r="B779" i="17"/>
  <c r="B780" i="17"/>
  <c r="B781" i="17"/>
  <c r="B782" i="17"/>
  <c r="B783" i="17"/>
  <c r="B784" i="17"/>
  <c r="B785" i="17"/>
  <c r="B786" i="17"/>
  <c r="B787" i="17"/>
  <c r="B788" i="17"/>
  <c r="B789" i="17"/>
  <c r="B790" i="17"/>
  <c r="B791" i="17"/>
  <c r="B792" i="17"/>
  <c r="B793" i="17"/>
  <c r="B794" i="17"/>
  <c r="B795" i="17"/>
  <c r="B796" i="17"/>
  <c r="B797" i="17"/>
  <c r="B798" i="17"/>
  <c r="B799" i="17"/>
  <c r="B800" i="17"/>
  <c r="B801" i="17"/>
  <c r="B802" i="17"/>
  <c r="B803" i="17"/>
  <c r="B804" i="17"/>
  <c r="B805" i="17"/>
  <c r="B806" i="17"/>
  <c r="B807" i="17"/>
  <c r="B808" i="17"/>
  <c r="B809" i="17"/>
  <c r="B810" i="17"/>
  <c r="B811" i="17"/>
  <c r="B812" i="17"/>
  <c r="B813" i="17"/>
  <c r="B814" i="17"/>
  <c r="B815" i="17"/>
  <c r="B816" i="17"/>
  <c r="B817" i="17"/>
  <c r="B818" i="17"/>
  <c r="B819" i="17"/>
  <c r="B820" i="17"/>
  <c r="B821" i="17"/>
  <c r="B822" i="17"/>
  <c r="B823" i="17"/>
  <c r="B824" i="17"/>
  <c r="B825" i="17"/>
  <c r="B826" i="17"/>
  <c r="B827" i="17"/>
  <c r="B828" i="17"/>
  <c r="B829" i="17"/>
  <c r="B830" i="17"/>
  <c r="B831" i="17"/>
  <c r="B832" i="17"/>
  <c r="B833" i="17"/>
  <c r="B834" i="17"/>
  <c r="B835" i="17"/>
  <c r="B836" i="17"/>
  <c r="B837" i="17"/>
  <c r="B838" i="17"/>
  <c r="B839" i="17"/>
  <c r="B840" i="17"/>
  <c r="B841" i="17"/>
  <c r="B842" i="17"/>
  <c r="B843" i="17"/>
  <c r="B844" i="17"/>
  <c r="B845" i="17"/>
  <c r="B846" i="17"/>
  <c r="B847" i="17"/>
  <c r="B848" i="17"/>
  <c r="B849" i="17"/>
  <c r="B850" i="17"/>
  <c r="B851" i="17"/>
  <c r="B852" i="17"/>
  <c r="B853" i="17"/>
  <c r="B854" i="17"/>
  <c r="B855" i="17"/>
  <c r="B856" i="17"/>
  <c r="B857" i="17"/>
  <c r="B858" i="17"/>
  <c r="B859" i="17"/>
  <c r="B860" i="17"/>
  <c r="B861" i="17"/>
  <c r="B862" i="17"/>
  <c r="B863" i="17"/>
  <c r="B864" i="17"/>
  <c r="B865" i="17"/>
  <c r="B866" i="17"/>
  <c r="B867" i="17"/>
  <c r="B868" i="17"/>
  <c r="B869" i="17"/>
  <c r="B870" i="17"/>
  <c r="B871" i="17"/>
  <c r="B872" i="17"/>
  <c r="B873" i="17"/>
  <c r="B874" i="17"/>
  <c r="B875" i="17"/>
  <c r="B876" i="17"/>
  <c r="B877" i="17"/>
  <c r="B878" i="17"/>
  <c r="B879" i="17"/>
  <c r="B880" i="17"/>
  <c r="B881" i="17"/>
  <c r="B882" i="17"/>
  <c r="B883" i="17"/>
  <c r="B884" i="17"/>
  <c r="B885" i="17"/>
  <c r="B886" i="17"/>
  <c r="B887" i="17"/>
  <c r="B888" i="17"/>
  <c r="B889" i="17"/>
  <c r="B890" i="17"/>
  <c r="B891" i="17"/>
  <c r="B892" i="17"/>
  <c r="B893" i="17"/>
  <c r="B894" i="17"/>
  <c r="B895" i="17"/>
  <c r="B896" i="17"/>
  <c r="B897" i="17"/>
  <c r="B898" i="17"/>
  <c r="B899" i="17"/>
  <c r="B900" i="17"/>
  <c r="B901" i="17"/>
  <c r="B902" i="17"/>
  <c r="B903" i="17"/>
  <c r="B904" i="17"/>
  <c r="B905" i="17"/>
  <c r="B906" i="17"/>
  <c r="B907" i="17"/>
  <c r="B908" i="17"/>
  <c r="B909" i="17"/>
  <c r="B910" i="17"/>
  <c r="B911" i="17"/>
  <c r="B912" i="17"/>
  <c r="B913" i="17"/>
  <c r="B914" i="17"/>
  <c r="B915" i="17"/>
  <c r="B916" i="17"/>
  <c r="B917" i="17"/>
  <c r="B918" i="17"/>
  <c r="B919" i="17"/>
  <c r="B920" i="17"/>
  <c r="B921" i="17"/>
  <c r="B922" i="17"/>
  <c r="B923" i="17"/>
  <c r="B924" i="17"/>
  <c r="B925" i="17"/>
  <c r="B926" i="17"/>
  <c r="B927" i="17"/>
  <c r="B928" i="17"/>
  <c r="B929" i="17"/>
  <c r="B930" i="17"/>
  <c r="B931" i="17"/>
  <c r="B932" i="17"/>
  <c r="B933" i="17"/>
  <c r="B934" i="17"/>
  <c r="B935" i="17"/>
  <c r="B936" i="17"/>
  <c r="B937" i="17"/>
  <c r="B938" i="17"/>
  <c r="B939" i="17"/>
  <c r="B940" i="17"/>
  <c r="B941" i="17"/>
  <c r="B942" i="17"/>
  <c r="B943" i="17"/>
  <c r="B944" i="17"/>
  <c r="B945" i="17"/>
  <c r="B946" i="17"/>
  <c r="B947" i="17"/>
  <c r="B948" i="17"/>
  <c r="B949" i="17"/>
  <c r="B950" i="17"/>
  <c r="B951" i="17"/>
  <c r="B952" i="17"/>
  <c r="B953" i="17"/>
  <c r="B954" i="17"/>
  <c r="B955" i="17"/>
  <c r="B956" i="17"/>
  <c r="B957" i="17"/>
  <c r="B958" i="17"/>
  <c r="B959" i="17"/>
  <c r="B960" i="17"/>
  <c r="B961" i="17"/>
  <c r="B962" i="17"/>
  <c r="B963" i="17"/>
  <c r="B964" i="17"/>
  <c r="B965" i="17"/>
  <c r="B966" i="17"/>
  <c r="B967" i="17"/>
  <c r="B968" i="17"/>
  <c r="B969" i="17"/>
  <c r="B970" i="17"/>
  <c r="B971" i="17"/>
  <c r="B972" i="17"/>
  <c r="B973" i="17"/>
  <c r="B974" i="17"/>
  <c r="B975" i="17"/>
  <c r="B976" i="17"/>
  <c r="B977" i="17"/>
  <c r="B978" i="17"/>
  <c r="B979" i="17"/>
  <c r="B980" i="17"/>
  <c r="B981" i="17"/>
  <c r="B982" i="17"/>
  <c r="B983" i="17"/>
  <c r="B984" i="17"/>
  <c r="B985" i="17"/>
  <c r="B986" i="17"/>
  <c r="B987" i="17"/>
  <c r="B988" i="17"/>
  <c r="B989" i="17"/>
  <c r="B990" i="17"/>
  <c r="B991" i="17"/>
  <c r="B992" i="17"/>
  <c r="B993" i="17"/>
  <c r="B994" i="17"/>
  <c r="B995" i="17"/>
  <c r="B996" i="17"/>
  <c r="B997" i="17"/>
  <c r="B998" i="17"/>
  <c r="B999" i="17"/>
  <c r="B1000" i="17"/>
  <c r="B1001" i="17"/>
  <c r="B1002" i="17"/>
  <c r="B1003" i="17"/>
  <c r="B1004" i="17"/>
  <c r="B1005" i="17"/>
  <c r="B1006" i="17"/>
  <c r="B1007" i="17"/>
  <c r="B1008" i="17"/>
  <c r="B1009" i="17"/>
  <c r="B1010" i="17"/>
  <c r="B1011" i="17"/>
  <c r="B1012" i="17"/>
  <c r="B1013" i="17"/>
  <c r="B1014" i="17"/>
  <c r="B1015" i="17"/>
  <c r="B1016" i="17"/>
  <c r="B1017" i="17"/>
  <c r="B1018" i="17"/>
  <c r="B1019" i="17"/>
  <c r="B1020" i="17"/>
  <c r="B1021" i="17"/>
  <c r="B1022" i="17"/>
  <c r="B1023" i="17"/>
  <c r="B1024" i="17"/>
  <c r="B1025" i="17"/>
  <c r="B1026" i="17"/>
  <c r="B1027" i="17"/>
  <c r="B1028" i="17"/>
  <c r="B1029" i="17"/>
  <c r="B1030" i="17"/>
  <c r="B1031" i="17"/>
  <c r="B1032" i="17"/>
  <c r="B1033" i="17"/>
  <c r="B1034" i="17"/>
  <c r="B1035" i="17"/>
  <c r="B1036" i="17"/>
  <c r="B1037" i="17"/>
  <c r="B1038" i="17"/>
  <c r="B1039" i="17"/>
  <c r="B1040" i="17"/>
  <c r="B1041" i="17"/>
  <c r="B1042" i="17"/>
  <c r="B1043" i="17"/>
  <c r="B1044" i="17"/>
  <c r="B1045" i="17"/>
  <c r="B1046" i="17"/>
  <c r="B1047" i="17"/>
  <c r="B1048" i="17"/>
  <c r="B1049" i="17"/>
  <c r="B1050" i="17"/>
  <c r="B1051" i="17"/>
  <c r="B1052" i="17"/>
  <c r="B1053" i="17"/>
  <c r="B1054" i="17"/>
  <c r="B1055" i="17"/>
  <c r="B1056" i="17"/>
  <c r="B1057" i="17"/>
  <c r="B1058" i="17"/>
  <c r="B1059" i="17"/>
  <c r="B1060" i="17"/>
  <c r="B1061" i="17"/>
  <c r="B1062" i="17"/>
  <c r="B1063" i="17"/>
  <c r="B1064" i="17"/>
  <c r="B1065" i="17"/>
  <c r="B1066" i="17"/>
  <c r="B1067" i="17"/>
  <c r="B1068" i="17"/>
  <c r="B1069" i="17"/>
  <c r="B1070" i="17"/>
  <c r="B1071" i="17"/>
  <c r="B1072" i="17"/>
  <c r="B1073" i="17"/>
  <c r="B1074" i="17"/>
  <c r="B1075" i="17"/>
  <c r="B1076" i="17"/>
  <c r="B1077" i="17"/>
  <c r="B1078" i="17"/>
  <c r="B1079" i="17"/>
  <c r="B1080" i="17"/>
  <c r="B1081" i="17"/>
  <c r="B1082" i="17"/>
  <c r="B1083" i="17"/>
  <c r="B1084" i="17"/>
  <c r="B1085" i="17"/>
  <c r="B1086" i="17"/>
  <c r="B1087" i="17"/>
  <c r="B1088" i="17"/>
  <c r="B1089" i="17"/>
  <c r="B1090" i="17"/>
  <c r="B1091" i="17"/>
  <c r="B1092" i="17"/>
  <c r="B1093" i="17"/>
  <c r="B1094" i="17"/>
  <c r="B1095" i="17"/>
  <c r="B1096" i="17"/>
  <c r="B1097" i="17"/>
  <c r="B1098" i="17"/>
  <c r="B1099" i="17"/>
  <c r="B1100" i="17"/>
  <c r="B1101" i="17"/>
  <c r="B1102" i="17"/>
  <c r="B1103" i="17"/>
  <c r="B1104" i="17"/>
  <c r="B1105" i="17"/>
  <c r="B1106" i="17"/>
  <c r="B1107" i="17"/>
  <c r="B1108" i="17"/>
  <c r="B1109" i="17"/>
  <c r="B1110" i="17"/>
  <c r="B1111" i="17"/>
  <c r="B1112" i="17"/>
  <c r="B1113" i="17"/>
  <c r="B1114" i="17"/>
  <c r="B1115" i="17"/>
  <c r="B1116" i="17"/>
  <c r="B1117" i="17"/>
  <c r="B1118" i="17"/>
  <c r="B1119" i="17"/>
  <c r="B1120" i="17"/>
  <c r="B1121" i="17"/>
  <c r="B1122" i="17"/>
  <c r="B1123" i="17"/>
  <c r="B1124" i="17"/>
  <c r="B1125" i="17"/>
  <c r="B1126" i="17"/>
  <c r="B1127" i="17"/>
  <c r="B1128" i="17"/>
  <c r="B1129" i="17"/>
  <c r="B1130" i="17"/>
  <c r="B1131" i="17"/>
  <c r="B1132" i="17"/>
  <c r="B1133" i="17"/>
  <c r="B1134" i="17"/>
  <c r="B1135" i="17"/>
  <c r="B1136" i="17"/>
  <c r="B1137" i="17"/>
  <c r="B1138" i="17"/>
  <c r="B1139" i="17"/>
  <c r="B1140" i="17"/>
  <c r="B1141" i="17"/>
  <c r="B1142" i="17"/>
  <c r="B1143" i="17"/>
  <c r="B1144" i="17"/>
  <c r="B1145" i="17"/>
  <c r="B1146" i="17"/>
  <c r="B1147" i="17"/>
  <c r="B1148" i="17"/>
  <c r="B1149" i="17"/>
  <c r="B1150" i="17"/>
  <c r="B1151" i="17"/>
  <c r="B1152" i="17"/>
  <c r="B1153" i="17"/>
  <c r="B1154" i="17"/>
  <c r="B1155" i="17"/>
  <c r="B1156" i="17"/>
  <c r="B1157" i="17"/>
  <c r="B1158" i="17"/>
  <c r="B1159" i="17"/>
  <c r="B1160" i="17"/>
  <c r="B1161" i="17"/>
  <c r="B1162" i="17"/>
  <c r="B1163" i="17"/>
  <c r="B1164" i="17"/>
  <c r="B1165" i="17"/>
  <c r="B1166" i="17"/>
  <c r="B1167" i="17"/>
  <c r="B1168" i="17"/>
  <c r="B1169" i="17"/>
  <c r="B1170" i="17"/>
  <c r="B1171" i="17"/>
  <c r="B1172" i="17"/>
  <c r="B1173" i="17"/>
  <c r="B1174" i="17"/>
  <c r="B1175" i="17"/>
  <c r="B1176" i="17"/>
  <c r="B1177" i="17"/>
  <c r="B1178" i="17"/>
  <c r="B1179" i="17"/>
  <c r="B1180" i="17"/>
  <c r="B1181" i="17"/>
  <c r="B1182" i="17"/>
  <c r="B1183" i="17"/>
  <c r="B1184" i="17"/>
  <c r="B1185" i="17"/>
  <c r="B1186" i="17"/>
  <c r="B1187" i="17"/>
  <c r="B1188" i="17"/>
  <c r="B1189" i="17"/>
  <c r="B1190" i="17"/>
  <c r="B1191" i="17"/>
  <c r="B1192" i="17"/>
  <c r="B1193" i="17"/>
  <c r="B1194" i="17"/>
  <c r="B1195" i="17"/>
  <c r="B1196" i="17"/>
  <c r="B1197" i="17"/>
  <c r="B1198" i="17"/>
  <c r="B1199" i="17"/>
  <c r="B1200" i="17"/>
  <c r="B1201" i="17"/>
  <c r="B1202" i="17"/>
  <c r="B1203" i="17"/>
  <c r="B1204" i="17"/>
  <c r="B1205" i="17"/>
  <c r="B1206" i="17"/>
  <c r="B1207" i="17"/>
  <c r="B1208" i="17"/>
  <c r="B1209" i="17"/>
  <c r="B1210" i="17"/>
  <c r="B1211" i="17"/>
  <c r="B1212" i="17"/>
  <c r="B1213" i="17"/>
  <c r="B1214" i="17"/>
  <c r="B1215" i="17"/>
  <c r="B1216" i="17"/>
  <c r="B1217" i="17"/>
  <c r="B1218" i="17"/>
  <c r="B1219" i="17"/>
  <c r="B1220" i="17"/>
  <c r="B1221" i="17"/>
  <c r="B1222" i="17"/>
  <c r="B1223" i="17"/>
  <c r="B1224" i="17"/>
  <c r="B1225" i="17"/>
  <c r="B1226" i="17"/>
  <c r="B1227" i="17"/>
  <c r="B1228" i="17"/>
  <c r="B1229" i="17"/>
  <c r="B1230" i="17"/>
  <c r="B1231" i="17"/>
  <c r="B1232" i="17"/>
  <c r="B1233" i="17"/>
  <c r="B1234" i="17"/>
  <c r="B1235" i="17"/>
  <c r="B1236" i="17"/>
  <c r="B1237" i="17"/>
  <c r="B1238" i="17"/>
  <c r="B1239" i="17"/>
  <c r="B1240" i="17"/>
  <c r="B1241" i="17"/>
  <c r="B1242" i="17"/>
  <c r="B1243" i="17"/>
  <c r="B1244" i="17"/>
  <c r="B1245" i="17"/>
  <c r="B1246" i="17"/>
  <c r="B1247" i="17"/>
  <c r="B1248" i="17"/>
  <c r="B1249" i="17"/>
  <c r="B1250" i="17"/>
  <c r="B1251" i="17"/>
  <c r="B1252" i="17"/>
  <c r="B1253" i="17"/>
  <c r="B1254" i="17"/>
  <c r="B1255" i="17"/>
  <c r="B1256" i="17"/>
  <c r="B1257" i="17"/>
  <c r="B1258" i="17"/>
  <c r="B1259" i="17"/>
  <c r="B1260" i="17"/>
  <c r="B1261" i="17"/>
  <c r="B1262" i="17"/>
  <c r="B1263" i="17"/>
  <c r="B1264" i="17"/>
  <c r="B1265" i="17"/>
  <c r="B1266" i="17"/>
  <c r="B1267" i="17"/>
  <c r="B1268" i="17"/>
  <c r="B1269" i="17"/>
  <c r="B1270" i="17"/>
  <c r="B1271" i="17"/>
  <c r="B1272" i="17"/>
  <c r="B1273" i="17"/>
  <c r="B1274" i="17"/>
  <c r="B1275" i="17"/>
  <c r="B1276" i="17"/>
  <c r="B1277" i="17"/>
  <c r="B1278" i="17"/>
  <c r="B1279" i="17"/>
  <c r="B1280" i="17"/>
  <c r="B1281" i="17"/>
  <c r="B1282" i="17"/>
  <c r="B1283" i="17"/>
  <c r="B1284" i="17"/>
  <c r="B1285" i="17"/>
  <c r="B1286" i="17"/>
  <c r="B1287" i="17"/>
  <c r="B1288" i="17"/>
  <c r="B1289" i="17"/>
  <c r="B1290" i="17"/>
  <c r="B1291" i="17"/>
  <c r="B1292" i="17"/>
  <c r="B1293" i="17"/>
  <c r="B1294" i="17"/>
  <c r="B1295" i="17"/>
  <c r="B1296" i="17"/>
  <c r="B1297" i="17"/>
  <c r="B1298" i="17"/>
  <c r="B1299" i="17"/>
  <c r="B1300" i="17"/>
  <c r="B1301" i="17"/>
  <c r="B1302" i="17"/>
  <c r="B1303" i="17"/>
  <c r="B1304" i="17"/>
  <c r="B1305" i="17"/>
  <c r="B1306" i="17"/>
  <c r="B1307" i="17"/>
  <c r="B1308" i="17"/>
  <c r="B1309" i="17"/>
  <c r="B1310" i="17"/>
  <c r="B1311" i="17"/>
  <c r="B1312" i="17"/>
  <c r="B1313" i="17"/>
  <c r="B1314" i="17"/>
  <c r="B1315" i="17"/>
  <c r="B1316" i="17"/>
  <c r="B1317" i="17"/>
  <c r="B1318" i="17"/>
  <c r="B1319" i="17"/>
  <c r="B1320" i="17"/>
  <c r="B1321" i="17"/>
  <c r="B1322" i="17"/>
  <c r="B1323" i="17"/>
  <c r="B1324" i="17"/>
  <c r="B1325" i="17"/>
  <c r="B1326" i="17"/>
  <c r="B1327" i="17"/>
  <c r="B1328" i="17"/>
  <c r="B1329" i="17"/>
  <c r="B1330" i="17"/>
  <c r="B1331" i="17"/>
  <c r="B1332" i="17"/>
  <c r="B1333" i="17"/>
  <c r="B1334" i="17"/>
  <c r="B1335" i="17"/>
  <c r="B1336" i="17"/>
  <c r="B1337" i="17"/>
  <c r="B1338" i="17"/>
  <c r="B1339" i="17"/>
  <c r="B1340" i="17"/>
  <c r="B1341" i="17"/>
  <c r="B1342" i="17"/>
  <c r="B1343" i="17"/>
  <c r="B1344" i="17"/>
  <c r="B1345" i="17"/>
  <c r="B1346" i="17"/>
  <c r="B1347" i="17"/>
  <c r="B1348" i="17"/>
  <c r="B1349" i="17"/>
  <c r="B1350" i="17"/>
  <c r="B1351" i="17"/>
  <c r="B1352" i="17"/>
  <c r="B1353" i="17"/>
  <c r="B1354" i="17"/>
  <c r="B1355" i="17"/>
  <c r="B1356" i="17"/>
  <c r="B1357" i="17"/>
  <c r="B1358" i="17"/>
  <c r="B1359" i="17"/>
  <c r="B1360" i="17"/>
  <c r="B1361" i="17"/>
  <c r="B1362" i="17"/>
  <c r="B1363" i="17"/>
  <c r="B1364" i="17"/>
  <c r="B1365" i="17"/>
  <c r="B1366" i="17"/>
  <c r="B1367" i="17"/>
  <c r="B1368" i="17"/>
  <c r="B1369" i="17"/>
  <c r="B1370" i="17"/>
  <c r="B1371" i="17"/>
  <c r="B1372" i="17"/>
  <c r="B1373" i="17"/>
  <c r="B1374" i="17"/>
  <c r="B1375" i="17"/>
  <c r="B1376" i="17"/>
  <c r="B1377" i="17"/>
  <c r="B1378" i="17"/>
  <c r="B1379" i="17"/>
  <c r="B1380" i="17"/>
  <c r="B1381" i="17"/>
  <c r="B1382" i="17"/>
  <c r="B1383" i="17"/>
  <c r="B1384" i="17"/>
  <c r="B1385" i="17"/>
  <c r="B1386" i="17"/>
  <c r="B1387" i="17"/>
  <c r="B1388" i="17"/>
  <c r="B1389" i="17"/>
  <c r="B1390" i="17"/>
  <c r="B1391" i="17"/>
  <c r="B1392" i="17"/>
  <c r="B1393" i="17"/>
  <c r="B1394" i="17"/>
  <c r="B1395" i="17"/>
  <c r="B1396" i="17"/>
  <c r="B1397" i="17"/>
  <c r="B1398" i="17"/>
  <c r="B1399" i="17"/>
  <c r="B1400" i="17"/>
  <c r="B1401" i="17"/>
  <c r="B1402" i="17"/>
  <c r="B1403" i="17"/>
  <c r="B1404" i="17"/>
  <c r="B1405" i="17"/>
  <c r="B1406" i="17"/>
  <c r="B1407" i="17"/>
  <c r="B1408" i="17"/>
  <c r="B1409" i="17"/>
  <c r="B1410" i="17"/>
  <c r="B1411" i="17"/>
  <c r="B1412" i="17"/>
  <c r="B1413" i="17"/>
  <c r="B1414" i="17"/>
  <c r="B1415" i="17"/>
  <c r="B1416" i="17"/>
  <c r="B1417" i="17"/>
  <c r="B1418" i="17"/>
  <c r="B1419" i="17"/>
  <c r="B1420" i="17"/>
  <c r="B1421" i="17"/>
  <c r="B1422" i="17"/>
  <c r="B1423" i="17"/>
  <c r="B1424" i="17"/>
  <c r="B1425" i="17"/>
  <c r="B1426" i="17"/>
  <c r="B1427" i="17"/>
  <c r="B1428" i="17"/>
  <c r="B1429" i="17"/>
  <c r="B1430" i="17"/>
  <c r="B1431" i="17"/>
  <c r="B1432" i="17"/>
  <c r="B1433" i="17"/>
  <c r="B1434" i="17"/>
  <c r="B1435" i="17"/>
  <c r="B1436" i="17"/>
  <c r="B1437" i="17"/>
  <c r="B1438" i="17"/>
  <c r="B1439" i="17"/>
  <c r="B1440" i="17"/>
  <c r="B1441" i="17"/>
  <c r="B1442" i="17"/>
  <c r="B1443" i="17"/>
  <c r="B1444" i="17"/>
  <c r="B1445" i="17"/>
  <c r="B1446" i="17"/>
  <c r="B1447" i="17"/>
  <c r="B1448" i="17"/>
  <c r="B1449" i="17"/>
  <c r="B1450" i="17"/>
  <c r="B1451" i="17"/>
  <c r="B1452" i="17"/>
  <c r="B1453" i="17"/>
  <c r="B1454" i="17"/>
  <c r="B1455" i="17"/>
  <c r="B1456" i="17"/>
  <c r="B1457" i="17"/>
  <c r="B1458" i="17"/>
  <c r="B1459" i="17"/>
  <c r="B1460" i="17"/>
  <c r="B1461" i="17"/>
  <c r="B1462" i="17"/>
  <c r="B1463" i="17"/>
  <c r="B1464" i="17"/>
  <c r="B1465" i="17"/>
  <c r="B1466" i="17"/>
  <c r="B1467" i="17"/>
  <c r="B1468" i="17"/>
  <c r="B1469" i="17"/>
  <c r="B1470" i="17"/>
  <c r="B1471" i="17"/>
  <c r="B1472" i="17"/>
  <c r="B1473" i="17"/>
  <c r="B1474" i="17"/>
  <c r="B1475" i="17"/>
  <c r="B1476" i="17"/>
  <c r="B1477" i="17"/>
  <c r="B1478" i="17"/>
  <c r="B1479" i="17"/>
  <c r="B1480" i="17"/>
  <c r="B1481" i="17"/>
  <c r="B1482" i="17"/>
  <c r="B1483" i="17"/>
  <c r="B1484" i="17"/>
  <c r="B1485" i="17"/>
  <c r="B1486" i="17"/>
  <c r="B1487" i="17"/>
  <c r="B1488" i="17"/>
  <c r="B1489" i="17"/>
  <c r="B1490" i="17"/>
  <c r="B1491" i="17"/>
  <c r="B1492" i="17"/>
  <c r="B1493" i="17"/>
  <c r="B1494" i="17"/>
  <c r="B1495" i="17"/>
  <c r="B1496" i="17"/>
  <c r="B1497" i="17"/>
  <c r="B1498" i="17"/>
  <c r="B1499" i="17"/>
  <c r="B1500" i="17"/>
  <c r="B1501" i="17"/>
  <c r="B1502" i="17"/>
  <c r="B1503" i="17"/>
  <c r="B1504" i="17"/>
  <c r="B1505" i="17"/>
  <c r="B1506" i="17"/>
  <c r="B1507" i="17"/>
  <c r="B1508" i="17"/>
  <c r="B1509" i="17"/>
  <c r="B1510" i="17"/>
  <c r="B1511" i="17"/>
  <c r="B1512" i="17"/>
  <c r="B1513" i="17"/>
  <c r="B1514" i="17"/>
  <c r="B1515" i="17"/>
  <c r="B1516" i="17"/>
  <c r="B1517" i="17"/>
  <c r="B1518" i="17"/>
  <c r="B1519" i="17"/>
  <c r="B1520" i="17"/>
  <c r="B1521" i="17"/>
  <c r="B1522" i="17"/>
  <c r="B1523" i="17"/>
  <c r="B1524" i="17"/>
  <c r="B1525" i="17"/>
  <c r="B1526" i="17"/>
  <c r="B1527" i="17"/>
  <c r="B1528" i="17"/>
  <c r="B1529" i="17"/>
  <c r="B1530" i="17"/>
  <c r="B1531" i="17"/>
  <c r="B1532" i="17"/>
  <c r="B1533" i="17"/>
  <c r="B1534" i="17"/>
  <c r="B1535" i="17"/>
  <c r="B1536" i="17"/>
  <c r="B1537" i="17"/>
  <c r="B1538" i="17"/>
  <c r="B1539" i="17"/>
  <c r="B1540" i="17"/>
  <c r="B1541" i="17"/>
  <c r="B1542" i="17"/>
  <c r="B1543" i="17"/>
  <c r="B1544" i="17"/>
  <c r="B1545" i="17"/>
  <c r="B1546" i="17"/>
  <c r="B1547" i="17"/>
  <c r="B1548" i="17"/>
  <c r="B1549" i="17"/>
  <c r="B1550" i="17"/>
  <c r="B1551" i="17"/>
  <c r="B1552" i="17"/>
  <c r="B1553" i="17"/>
  <c r="B1554" i="17"/>
  <c r="B1555" i="17"/>
  <c r="B1556" i="17"/>
  <c r="B1557" i="17"/>
  <c r="B1558" i="17"/>
  <c r="B1559" i="17"/>
  <c r="B1560" i="17"/>
  <c r="B1561" i="17"/>
  <c r="B1562" i="17"/>
  <c r="B1563" i="17"/>
  <c r="B1564" i="17"/>
  <c r="B1565" i="17"/>
  <c r="B1566" i="17"/>
  <c r="B1567" i="17"/>
  <c r="B1568" i="17"/>
  <c r="B1569" i="17"/>
  <c r="B1570" i="17"/>
  <c r="B1571" i="17"/>
  <c r="B1572" i="17"/>
  <c r="B1573" i="17"/>
  <c r="B1574" i="17"/>
  <c r="B1575" i="17"/>
  <c r="B1576" i="17"/>
  <c r="B1577" i="17"/>
  <c r="B1578" i="17"/>
  <c r="B1579" i="17"/>
  <c r="B1580" i="17"/>
  <c r="B1581" i="17"/>
  <c r="B1582" i="17"/>
  <c r="B1583" i="17"/>
  <c r="B1584" i="17"/>
  <c r="B1585" i="17"/>
  <c r="B1586" i="17"/>
  <c r="B1587" i="17"/>
  <c r="B1588" i="17"/>
  <c r="B1589" i="17"/>
  <c r="B1590" i="17"/>
  <c r="B1591" i="17"/>
  <c r="B1592" i="17"/>
  <c r="B1593" i="17"/>
  <c r="B1594" i="17"/>
  <c r="B1595" i="17"/>
  <c r="B1596" i="17"/>
  <c r="B1597" i="17"/>
  <c r="B1598" i="17"/>
  <c r="B1599" i="17"/>
  <c r="B1600" i="17"/>
  <c r="B1601" i="17"/>
  <c r="B1602" i="17"/>
  <c r="B1603" i="17"/>
  <c r="B1604" i="17"/>
  <c r="B1605" i="17"/>
  <c r="B1606" i="17"/>
  <c r="B1607" i="17"/>
  <c r="B1608" i="17"/>
  <c r="B1609" i="17"/>
  <c r="B1610" i="17"/>
  <c r="B1611" i="17"/>
  <c r="B1612" i="17"/>
  <c r="B1613" i="17"/>
  <c r="B1614" i="17"/>
  <c r="B1615" i="17"/>
  <c r="B1616" i="17"/>
  <c r="B1617" i="17"/>
  <c r="B1618" i="17"/>
  <c r="B1619" i="17"/>
  <c r="B1620" i="17"/>
  <c r="B1621" i="17"/>
  <c r="B1622" i="17"/>
  <c r="B1623" i="17"/>
  <c r="B1624" i="17"/>
  <c r="B1625" i="17"/>
  <c r="B1626" i="17"/>
  <c r="B1627" i="17"/>
  <c r="B1628" i="17"/>
  <c r="B1629" i="17"/>
  <c r="B1630" i="17"/>
  <c r="B1631" i="17"/>
  <c r="B1632" i="17"/>
  <c r="B1633" i="17"/>
  <c r="B1634" i="17"/>
  <c r="B1635" i="17"/>
  <c r="B1636" i="17"/>
  <c r="B1637" i="17"/>
  <c r="B1638" i="17"/>
  <c r="B1639" i="17"/>
  <c r="B1640" i="17"/>
  <c r="B1641" i="17"/>
  <c r="B1642" i="17"/>
  <c r="B1643" i="17"/>
  <c r="B1644" i="17"/>
  <c r="B1645" i="17"/>
  <c r="B1646" i="17"/>
  <c r="B1647" i="17"/>
  <c r="B1648" i="17"/>
  <c r="B1649" i="17"/>
  <c r="B1650" i="17"/>
  <c r="B1651" i="17"/>
  <c r="B1652" i="17"/>
  <c r="B1653" i="17"/>
  <c r="B1654" i="17"/>
  <c r="B1655" i="17"/>
  <c r="B1656" i="17"/>
  <c r="B1657" i="17"/>
  <c r="B1658" i="17"/>
  <c r="B1659" i="17"/>
  <c r="B1660" i="17"/>
  <c r="B1661" i="17"/>
  <c r="B1662" i="17"/>
  <c r="B1663" i="17"/>
  <c r="B1664" i="17"/>
  <c r="B1665" i="17"/>
  <c r="B1666" i="17"/>
  <c r="B1667" i="17"/>
  <c r="B1668" i="17"/>
  <c r="B1669" i="17"/>
  <c r="B1670" i="17"/>
  <c r="B1671" i="17"/>
  <c r="B1672" i="17"/>
  <c r="B1673" i="17"/>
  <c r="B1674" i="17"/>
  <c r="B1675" i="17"/>
  <c r="B1676" i="17"/>
  <c r="B1677" i="17"/>
  <c r="B1678" i="17"/>
  <c r="B1679" i="17"/>
  <c r="B1680" i="17"/>
  <c r="B1681" i="17"/>
  <c r="B1682" i="17"/>
  <c r="B1683" i="17"/>
  <c r="B1684" i="17"/>
  <c r="B1685" i="17"/>
  <c r="B1686" i="17"/>
  <c r="B1687" i="17"/>
  <c r="B1688" i="17"/>
  <c r="B1689" i="17"/>
  <c r="B1690" i="17"/>
  <c r="B1691" i="17"/>
  <c r="B1692" i="17"/>
  <c r="B1693" i="17"/>
  <c r="B1694" i="17"/>
  <c r="B1695" i="17"/>
  <c r="B1696" i="17"/>
  <c r="B1697" i="17"/>
  <c r="B1698" i="17"/>
  <c r="B1699" i="17"/>
  <c r="B1700" i="17"/>
  <c r="B1701" i="17"/>
  <c r="B1702" i="17"/>
  <c r="B1703" i="17"/>
  <c r="B1704" i="17"/>
  <c r="B1705" i="17"/>
  <c r="B1706" i="17"/>
  <c r="B1707" i="17"/>
  <c r="B1708" i="17"/>
  <c r="B1709" i="17"/>
  <c r="B1710" i="17"/>
  <c r="B1711" i="17"/>
  <c r="B1712" i="17"/>
  <c r="B1713" i="17"/>
  <c r="B1714" i="17"/>
  <c r="B1715" i="17"/>
  <c r="B1716" i="17"/>
  <c r="B1717" i="17"/>
  <c r="B1718" i="17"/>
  <c r="B1719" i="17"/>
  <c r="B1720" i="17"/>
  <c r="B1721" i="17"/>
  <c r="B1722" i="17"/>
  <c r="B1723" i="17"/>
  <c r="B1724" i="17"/>
  <c r="B1725" i="17"/>
  <c r="B1726" i="17"/>
  <c r="B1727" i="17"/>
  <c r="B1728" i="17"/>
  <c r="B1729" i="17"/>
  <c r="B1730" i="17"/>
  <c r="B1731" i="17"/>
  <c r="B1732" i="17"/>
  <c r="B1733" i="17"/>
  <c r="B1734" i="17"/>
  <c r="B1735" i="17"/>
  <c r="B1736" i="17"/>
  <c r="B1737" i="17"/>
  <c r="B1738" i="17"/>
  <c r="B1739" i="17"/>
  <c r="B1740" i="17"/>
  <c r="B1741" i="17"/>
  <c r="B1742" i="17"/>
  <c r="B1743" i="17"/>
  <c r="B1744" i="17"/>
  <c r="B1745" i="17"/>
  <c r="B1746" i="17"/>
  <c r="B1747" i="17"/>
  <c r="B1748" i="17"/>
  <c r="B1749" i="17"/>
  <c r="B1750" i="17"/>
  <c r="B1751" i="17"/>
  <c r="B1752" i="17"/>
  <c r="B1753" i="17"/>
  <c r="B1754" i="17"/>
  <c r="B1755" i="17"/>
  <c r="B1756" i="17"/>
  <c r="B1757" i="17"/>
  <c r="B1758" i="17"/>
  <c r="B1759" i="17"/>
  <c r="B1760" i="17"/>
  <c r="B1761" i="17"/>
  <c r="B1762" i="17"/>
  <c r="B1763" i="17"/>
  <c r="B1764" i="17"/>
  <c r="B1765" i="17"/>
  <c r="B1766" i="17"/>
  <c r="B1767" i="17"/>
  <c r="B1768" i="17"/>
  <c r="B1769" i="17"/>
  <c r="B1770" i="17"/>
  <c r="B1771" i="17"/>
  <c r="B1772" i="17"/>
  <c r="B1773" i="17"/>
  <c r="B1774" i="17"/>
  <c r="B1775" i="17"/>
  <c r="B1776" i="17"/>
  <c r="B1777" i="17"/>
  <c r="B1778" i="17"/>
  <c r="B1779" i="17"/>
  <c r="B1780" i="17"/>
  <c r="B1781" i="17"/>
  <c r="B1782" i="17"/>
  <c r="B1783" i="17"/>
  <c r="B1784" i="17"/>
  <c r="B1785" i="17"/>
  <c r="B1786" i="17"/>
  <c r="B1787" i="17"/>
  <c r="B1788" i="17"/>
  <c r="B1789" i="17"/>
  <c r="B1790" i="17"/>
  <c r="B1791" i="17"/>
  <c r="B1792" i="17"/>
  <c r="B1793" i="17"/>
  <c r="B1794" i="17"/>
  <c r="B1795" i="17"/>
  <c r="B1796" i="17"/>
  <c r="B1797" i="17"/>
  <c r="B1798" i="17"/>
  <c r="B1799" i="17"/>
  <c r="B1800" i="17"/>
  <c r="B1801" i="17"/>
  <c r="B1802" i="17"/>
  <c r="B1803" i="17"/>
  <c r="B1804" i="17"/>
  <c r="B1805" i="17"/>
  <c r="B1806" i="17"/>
  <c r="B1807" i="17"/>
  <c r="B1808" i="17"/>
  <c r="B1809" i="17"/>
  <c r="B1810" i="17"/>
  <c r="B1811" i="17"/>
  <c r="B1812" i="17"/>
  <c r="B1813" i="17"/>
  <c r="B1814" i="17"/>
  <c r="B1815" i="17"/>
  <c r="B1816" i="17"/>
  <c r="B1817" i="17"/>
  <c r="B1818" i="17"/>
  <c r="B1819" i="17"/>
  <c r="B1820" i="17"/>
  <c r="B1821" i="17"/>
  <c r="B1822" i="17"/>
  <c r="B1823" i="17"/>
  <c r="B1824" i="17"/>
  <c r="B1825" i="17"/>
  <c r="B1826" i="17"/>
  <c r="B1827" i="17"/>
  <c r="B1828" i="17"/>
  <c r="B1829" i="17"/>
  <c r="B1830" i="17"/>
  <c r="B1831" i="17"/>
  <c r="B1832" i="17"/>
  <c r="B1833" i="17"/>
  <c r="B1834" i="17"/>
  <c r="B1835" i="17"/>
  <c r="B1836" i="17"/>
  <c r="B1837" i="17"/>
  <c r="B1838" i="17"/>
  <c r="B1839" i="17"/>
  <c r="B1840" i="17"/>
  <c r="B1841" i="17"/>
  <c r="B1842" i="17"/>
  <c r="B1843" i="17"/>
  <c r="B1844" i="17"/>
  <c r="B1845" i="17"/>
  <c r="B1846" i="17"/>
  <c r="B1847" i="17"/>
  <c r="B1848" i="17"/>
  <c r="B1849" i="17"/>
  <c r="B1850" i="17"/>
  <c r="B1851" i="17"/>
  <c r="B1852" i="17"/>
  <c r="B1853" i="17"/>
  <c r="B1854" i="17"/>
  <c r="B1855" i="17"/>
  <c r="B1856" i="17"/>
  <c r="B1857" i="17"/>
  <c r="B1858" i="17"/>
  <c r="B1859" i="17"/>
  <c r="B1860" i="17"/>
  <c r="B1861" i="17"/>
  <c r="B1862" i="17"/>
  <c r="B1863" i="17"/>
  <c r="B1864" i="17"/>
  <c r="B1865" i="17"/>
  <c r="B1866" i="17"/>
  <c r="B1867" i="17"/>
  <c r="B1868" i="17"/>
  <c r="B1869" i="17"/>
  <c r="B1870" i="17"/>
  <c r="B1871" i="17"/>
  <c r="B1872" i="17"/>
  <c r="B1873" i="17"/>
  <c r="B1874" i="17"/>
  <c r="B1875" i="17"/>
  <c r="B1876" i="17"/>
  <c r="B1877" i="17"/>
  <c r="B1878" i="17"/>
  <c r="B1879" i="17"/>
  <c r="B1880" i="17"/>
  <c r="B1881" i="17"/>
  <c r="B1882" i="17"/>
  <c r="B1883" i="17"/>
  <c r="B1884" i="17"/>
  <c r="B1885" i="17"/>
  <c r="B1886" i="17"/>
  <c r="B1887" i="17"/>
  <c r="B1888" i="17"/>
  <c r="B1889" i="17"/>
  <c r="B1890" i="17"/>
  <c r="B1891" i="17"/>
  <c r="B1892" i="17"/>
  <c r="B1893" i="17"/>
  <c r="B1894" i="17"/>
  <c r="B1895" i="17"/>
  <c r="B1896" i="17"/>
  <c r="B1897" i="17"/>
  <c r="B1898" i="17"/>
  <c r="B1899" i="17"/>
  <c r="B1900" i="17"/>
  <c r="B1901" i="17"/>
  <c r="B1902" i="17"/>
  <c r="B1903" i="17"/>
  <c r="B1904" i="17"/>
  <c r="B1905" i="17"/>
  <c r="B1906" i="17"/>
  <c r="B1907" i="17"/>
  <c r="B1908" i="17"/>
  <c r="B1909" i="17"/>
  <c r="B1910" i="17"/>
  <c r="B1911" i="17"/>
  <c r="B1912" i="17"/>
  <c r="B1913" i="17"/>
  <c r="B1914" i="17"/>
  <c r="B1915" i="17"/>
  <c r="B1916" i="17"/>
  <c r="B1917" i="17"/>
  <c r="B1918" i="17"/>
  <c r="B1919" i="17"/>
  <c r="B1920" i="17"/>
  <c r="B1921" i="17"/>
  <c r="B1922" i="17"/>
  <c r="B1923" i="17"/>
  <c r="B1924" i="17"/>
  <c r="B1925" i="17"/>
  <c r="B1926" i="17"/>
  <c r="B1927" i="17"/>
  <c r="B1928" i="17"/>
  <c r="B1929" i="17"/>
  <c r="B1930" i="17"/>
  <c r="B1931" i="17"/>
  <c r="B1932" i="17"/>
  <c r="B1933" i="17"/>
  <c r="B1934" i="17"/>
  <c r="B1935" i="17"/>
  <c r="B1936" i="17"/>
  <c r="B1937" i="17"/>
  <c r="B1938" i="17"/>
  <c r="B1939" i="17"/>
  <c r="B1940" i="17"/>
  <c r="B1941" i="17"/>
  <c r="B1942" i="17"/>
  <c r="B1943" i="17"/>
  <c r="B1944" i="17"/>
  <c r="B1945" i="17"/>
  <c r="B1946" i="17"/>
  <c r="B1947" i="17"/>
  <c r="B1948" i="17"/>
  <c r="B1949" i="17"/>
  <c r="B1950" i="17"/>
  <c r="B1951" i="17"/>
  <c r="B1952" i="17"/>
  <c r="B1953" i="17"/>
  <c r="B1954" i="17"/>
  <c r="B1955" i="17"/>
  <c r="B1956" i="17"/>
  <c r="B1957" i="17"/>
  <c r="B1958" i="17"/>
  <c r="B1959" i="17"/>
  <c r="B1960" i="17"/>
  <c r="B1961" i="17"/>
  <c r="B1962" i="17"/>
  <c r="B1963" i="17"/>
  <c r="B1964" i="17"/>
  <c r="B1965" i="17"/>
  <c r="B1966" i="17"/>
  <c r="B1967" i="17"/>
  <c r="B1968" i="17"/>
  <c r="B1969" i="17"/>
  <c r="B1970" i="17"/>
  <c r="B1971" i="17"/>
  <c r="B1972" i="17"/>
  <c r="B1973" i="17"/>
  <c r="B1974" i="17"/>
  <c r="B1975" i="17"/>
  <c r="B1976" i="17"/>
  <c r="B1977" i="17"/>
  <c r="B1978" i="17"/>
  <c r="B1979" i="17"/>
  <c r="B1980" i="17"/>
  <c r="B1981" i="17"/>
  <c r="B1982" i="17"/>
  <c r="B1983" i="17"/>
  <c r="B1984" i="17"/>
  <c r="B1985" i="17"/>
  <c r="B1986" i="17"/>
  <c r="B1987" i="17"/>
  <c r="B1988" i="17"/>
  <c r="B1989" i="17"/>
  <c r="B1990" i="17"/>
  <c r="B1991" i="17"/>
  <c r="B1992" i="17"/>
  <c r="B1993" i="17"/>
  <c r="B1994" i="17"/>
  <c r="B1995" i="17"/>
  <c r="B1996" i="17"/>
  <c r="B1997" i="17"/>
  <c r="B1998" i="17"/>
  <c r="B1999" i="17"/>
  <c r="B2000" i="17"/>
  <c r="B2001" i="17"/>
  <c r="B2002" i="17"/>
  <c r="B2003" i="17"/>
  <c r="B2004" i="17"/>
  <c r="B2005" i="17"/>
  <c r="B2006" i="17"/>
  <c r="B2007" i="17"/>
  <c r="B2008" i="17"/>
  <c r="B2009" i="17"/>
  <c r="B2010" i="17"/>
  <c r="B2011" i="17"/>
  <c r="B2012" i="17"/>
  <c r="B2013" i="17"/>
  <c r="B2014" i="17"/>
  <c r="B2015" i="17"/>
  <c r="B2016" i="17"/>
  <c r="B2017" i="17"/>
  <c r="B2018" i="17"/>
  <c r="B2019" i="17"/>
  <c r="B2020" i="17"/>
  <c r="B2021" i="17"/>
  <c r="B2022" i="17"/>
  <c r="B2023" i="17"/>
  <c r="B2024" i="17"/>
  <c r="B2025" i="17"/>
  <c r="B2026" i="17"/>
  <c r="B2027" i="17"/>
  <c r="B2028" i="17"/>
  <c r="B2029" i="17"/>
  <c r="B2030" i="17"/>
  <c r="B2031" i="17"/>
  <c r="B2032" i="17"/>
  <c r="B2033" i="17"/>
  <c r="B2034" i="17"/>
  <c r="B2035" i="17"/>
  <c r="B2036" i="17"/>
  <c r="B2037" i="17"/>
  <c r="B2038" i="17"/>
  <c r="B2039" i="17"/>
  <c r="B2040" i="17"/>
  <c r="B2041" i="17"/>
  <c r="B2042" i="17"/>
  <c r="B2043" i="17"/>
  <c r="B2044" i="17"/>
  <c r="B2045" i="17"/>
  <c r="B2046" i="17"/>
  <c r="B2047" i="17"/>
  <c r="B2048" i="17"/>
  <c r="B2049" i="17"/>
  <c r="B2050" i="17"/>
  <c r="B2051" i="17"/>
  <c r="B2052" i="17"/>
  <c r="B2053" i="17"/>
  <c r="B2054" i="17"/>
  <c r="B2055" i="17"/>
  <c r="B2056" i="17"/>
  <c r="B2057" i="17"/>
  <c r="B2058" i="17"/>
  <c r="B2059" i="17"/>
  <c r="B2060" i="17"/>
  <c r="B2061" i="17"/>
  <c r="B2062" i="17"/>
  <c r="B2063" i="17"/>
  <c r="B2064" i="17"/>
  <c r="B2065" i="17"/>
  <c r="B2066" i="17"/>
  <c r="B2067" i="17"/>
  <c r="B2068" i="17"/>
  <c r="B2069" i="17"/>
  <c r="B2070" i="17"/>
  <c r="B2071" i="17"/>
  <c r="B2072" i="17"/>
  <c r="B2073" i="17"/>
  <c r="B2074" i="17"/>
  <c r="B2075" i="17"/>
  <c r="B2076" i="17"/>
  <c r="B2077" i="17"/>
  <c r="B2078" i="17"/>
  <c r="B2079" i="17"/>
  <c r="B2080" i="17"/>
  <c r="B2081" i="17"/>
  <c r="B2082" i="17"/>
  <c r="B2083" i="17"/>
  <c r="B2084" i="17"/>
  <c r="B2085" i="17"/>
  <c r="B2086" i="17"/>
  <c r="B2087" i="17"/>
  <c r="B2088" i="17"/>
  <c r="B2089" i="17"/>
  <c r="B2090" i="17"/>
  <c r="B2091" i="17"/>
  <c r="B2092" i="17"/>
  <c r="B2093" i="17"/>
  <c r="B2094" i="17"/>
  <c r="B2095" i="17"/>
  <c r="B2096" i="17"/>
  <c r="B2097" i="17"/>
  <c r="B2098" i="17"/>
  <c r="B2099" i="17"/>
  <c r="B2100" i="17"/>
  <c r="B2101" i="17"/>
  <c r="B2102" i="17"/>
  <c r="B2103" i="17"/>
  <c r="B2104" i="17"/>
  <c r="B2105" i="17"/>
  <c r="B2106" i="17"/>
  <c r="B2107" i="17"/>
  <c r="B2108" i="17"/>
  <c r="B2109" i="17"/>
  <c r="B2110" i="17"/>
  <c r="B2111" i="17"/>
  <c r="B2112" i="17"/>
  <c r="B2113" i="17"/>
  <c r="B2114" i="17"/>
  <c r="B2115" i="17"/>
  <c r="B2116" i="17"/>
  <c r="B2117" i="17"/>
  <c r="B2118" i="17"/>
  <c r="B2119" i="17"/>
  <c r="B2120" i="17"/>
  <c r="B2121" i="17"/>
  <c r="B2122" i="17"/>
  <c r="B2123" i="17"/>
  <c r="B2124" i="17"/>
  <c r="B2125" i="17"/>
  <c r="B2126" i="17"/>
  <c r="B2127" i="17"/>
  <c r="B2128" i="17"/>
  <c r="B2129" i="17"/>
  <c r="B2130" i="17"/>
  <c r="B2131" i="17"/>
  <c r="B2132" i="17"/>
  <c r="B2133" i="17"/>
  <c r="B2134" i="17"/>
  <c r="B2135" i="17"/>
  <c r="B2136" i="17"/>
  <c r="B2137" i="17"/>
  <c r="B2138" i="17"/>
  <c r="B2139" i="17"/>
  <c r="B2140" i="17"/>
  <c r="B2141" i="17"/>
  <c r="B2142" i="17"/>
  <c r="B2143" i="17"/>
  <c r="B2144" i="17"/>
  <c r="B2145" i="17"/>
  <c r="B2146" i="17"/>
  <c r="B2147" i="17"/>
  <c r="B2148" i="17"/>
  <c r="B2149" i="17"/>
  <c r="B2150" i="17"/>
  <c r="B2151" i="17"/>
  <c r="B2152" i="17"/>
  <c r="B2153" i="17"/>
  <c r="B2154" i="17"/>
  <c r="B2155" i="17"/>
  <c r="B2156" i="17"/>
  <c r="B2157" i="17"/>
  <c r="B2158" i="17"/>
  <c r="B2159" i="17"/>
  <c r="B2160" i="17"/>
  <c r="B2161" i="17"/>
  <c r="B2162" i="17"/>
  <c r="B2163" i="17"/>
  <c r="B2164" i="17"/>
  <c r="B2165" i="17"/>
  <c r="B2166" i="17"/>
  <c r="B2167" i="17"/>
  <c r="B2168" i="17"/>
  <c r="B2169" i="17"/>
  <c r="B2170" i="17"/>
  <c r="B2171" i="17"/>
  <c r="B2172" i="17"/>
  <c r="B2173" i="17"/>
  <c r="B2174" i="17"/>
  <c r="B2175" i="17"/>
  <c r="B2176" i="17"/>
  <c r="B2177" i="17"/>
  <c r="B2178" i="17"/>
  <c r="B2179" i="17"/>
  <c r="B2180" i="17"/>
  <c r="B2181" i="17"/>
  <c r="B2182" i="17"/>
  <c r="B2183" i="17"/>
  <c r="B2184" i="17"/>
  <c r="B2185" i="17"/>
  <c r="B2186" i="17"/>
  <c r="B2187" i="17"/>
  <c r="B2188" i="17"/>
  <c r="B2189" i="17"/>
  <c r="B2190" i="17"/>
  <c r="B2191" i="17"/>
  <c r="B2192" i="17"/>
  <c r="B2193" i="17"/>
  <c r="B2194" i="17"/>
  <c r="B2195" i="17"/>
  <c r="B2196" i="17"/>
  <c r="B2197" i="17"/>
  <c r="B2198" i="17"/>
  <c r="B2199" i="17"/>
  <c r="B2200" i="17"/>
  <c r="B2201" i="17"/>
  <c r="B2202" i="17"/>
  <c r="B2203" i="17"/>
  <c r="B2204" i="17"/>
  <c r="B2205" i="17"/>
  <c r="B2206" i="17"/>
  <c r="B2207" i="17"/>
  <c r="B2208" i="17"/>
  <c r="B2209" i="17"/>
  <c r="B2210" i="17"/>
  <c r="B2211" i="17"/>
  <c r="B2212" i="17"/>
  <c r="B2213" i="17"/>
  <c r="B2214" i="17"/>
  <c r="B2215" i="17"/>
  <c r="B2216" i="17"/>
  <c r="B2217" i="17"/>
  <c r="B2218" i="17"/>
  <c r="B2219" i="17"/>
  <c r="B2220" i="17"/>
  <c r="B2221" i="17"/>
  <c r="B2222" i="17"/>
  <c r="B2223" i="17"/>
  <c r="B2224" i="17"/>
  <c r="B2225" i="17"/>
  <c r="B2226" i="17"/>
  <c r="B2227" i="17"/>
  <c r="B2228" i="17"/>
  <c r="B2229" i="17"/>
  <c r="B2230" i="17"/>
  <c r="B2231" i="17"/>
  <c r="B2232" i="17"/>
  <c r="B2233" i="17"/>
  <c r="B2234" i="17"/>
  <c r="B2235" i="17"/>
  <c r="B2236" i="17"/>
  <c r="B2237" i="17"/>
  <c r="B2238" i="17"/>
  <c r="B2239" i="17"/>
  <c r="B2240" i="17"/>
  <c r="B2241" i="17"/>
  <c r="B2242" i="17"/>
  <c r="B2243" i="17"/>
  <c r="B2244" i="17"/>
  <c r="B2245" i="17"/>
  <c r="B2246" i="17"/>
  <c r="B2247" i="17"/>
  <c r="B2248" i="17"/>
  <c r="B2249" i="17"/>
  <c r="B2250" i="17"/>
  <c r="B2251" i="17"/>
  <c r="B2252" i="17"/>
  <c r="B2253" i="17"/>
  <c r="B2254" i="17"/>
  <c r="B2255" i="17"/>
  <c r="B2256" i="17"/>
  <c r="B2257" i="17"/>
  <c r="B2258" i="17"/>
  <c r="B2259" i="17"/>
  <c r="B2260" i="17"/>
  <c r="B2261" i="17"/>
  <c r="B2262" i="17"/>
  <c r="B2263" i="17"/>
  <c r="B2264" i="17"/>
  <c r="B2265" i="17"/>
  <c r="B2266" i="17"/>
  <c r="B2267" i="17"/>
  <c r="B2268" i="17"/>
  <c r="B2269" i="17"/>
  <c r="B2270" i="17"/>
  <c r="B2271" i="17"/>
  <c r="B2272" i="17"/>
  <c r="B2273" i="17"/>
  <c r="B2274" i="17"/>
  <c r="B2275" i="17"/>
  <c r="B2276" i="17"/>
  <c r="B2277" i="17"/>
  <c r="B2278" i="17"/>
  <c r="B2279" i="17"/>
  <c r="B2280" i="17"/>
  <c r="B2281" i="17"/>
  <c r="B2282" i="17"/>
  <c r="B2283" i="17"/>
  <c r="B2284" i="17"/>
  <c r="B2285" i="17"/>
  <c r="B2286" i="17"/>
  <c r="B2287" i="17"/>
  <c r="B2288" i="17"/>
  <c r="B2289" i="17"/>
  <c r="B2290" i="17"/>
  <c r="B2291" i="17"/>
  <c r="B2292" i="17"/>
  <c r="B2293" i="17"/>
  <c r="B2294" i="17"/>
  <c r="B2295" i="17"/>
  <c r="B2296" i="17"/>
  <c r="B2297" i="17"/>
  <c r="B2298" i="17"/>
  <c r="B2299" i="17"/>
  <c r="B2300" i="17"/>
  <c r="B2301" i="17"/>
  <c r="B2302" i="17"/>
  <c r="B2303" i="17"/>
  <c r="B2304" i="17"/>
  <c r="B2305" i="17"/>
  <c r="B2306" i="17"/>
  <c r="B2307" i="17"/>
  <c r="B2308" i="17"/>
  <c r="B2309" i="17"/>
  <c r="B2310" i="17"/>
  <c r="B2311" i="17"/>
  <c r="B2312" i="17"/>
  <c r="B2313" i="17"/>
  <c r="B2314" i="17"/>
  <c r="B2315" i="17"/>
  <c r="B2316" i="17"/>
  <c r="B2317" i="17"/>
  <c r="B2318" i="17"/>
  <c r="B2319" i="17"/>
  <c r="B2320" i="17"/>
  <c r="B2321" i="17"/>
  <c r="B2322" i="17"/>
  <c r="B2323" i="17"/>
  <c r="B2324" i="17"/>
  <c r="B2325" i="17"/>
  <c r="B2326" i="17"/>
  <c r="B2327" i="17"/>
  <c r="B2328" i="17"/>
  <c r="B2329" i="17"/>
  <c r="B2330" i="17"/>
  <c r="B2331" i="17"/>
  <c r="B2332" i="17"/>
  <c r="B2333" i="17"/>
  <c r="B2334" i="17"/>
  <c r="B2335" i="17"/>
  <c r="B2336" i="17"/>
  <c r="B2337" i="17"/>
  <c r="B2338" i="17"/>
  <c r="B2339" i="17"/>
  <c r="B2340" i="17"/>
  <c r="B2341" i="17"/>
  <c r="B2342" i="17"/>
  <c r="B2343" i="17"/>
  <c r="B2344" i="17"/>
  <c r="B2345" i="17"/>
  <c r="B2346" i="17"/>
  <c r="B2347" i="17"/>
  <c r="B2348" i="17"/>
  <c r="B2349" i="17"/>
  <c r="B2350" i="17"/>
  <c r="B2351" i="17"/>
  <c r="B2352" i="17"/>
  <c r="B2353" i="17"/>
  <c r="B2354" i="17"/>
  <c r="B2355" i="17"/>
  <c r="B2356" i="17"/>
  <c r="B2357" i="17"/>
  <c r="B2358" i="17"/>
  <c r="B2359" i="17"/>
  <c r="B2360" i="17"/>
  <c r="B2361" i="17"/>
  <c r="B2362" i="17"/>
  <c r="B2363" i="17"/>
  <c r="B2364" i="17"/>
  <c r="B2365" i="17"/>
  <c r="B2366" i="17"/>
  <c r="B2367" i="17"/>
  <c r="B2368" i="17"/>
  <c r="B2369" i="17"/>
  <c r="B2370" i="17"/>
  <c r="B2371" i="17"/>
  <c r="B2372" i="17"/>
  <c r="B2373" i="17"/>
  <c r="B2374" i="17"/>
  <c r="B2375" i="17"/>
  <c r="B2376" i="17"/>
  <c r="B2377" i="17"/>
  <c r="B2378" i="17"/>
  <c r="B2379" i="17"/>
  <c r="B2380" i="17"/>
  <c r="B2381" i="17"/>
  <c r="B2382" i="17"/>
  <c r="B2383" i="17"/>
  <c r="B2384" i="17"/>
  <c r="B2385" i="17"/>
  <c r="B2386" i="17"/>
  <c r="B2387" i="17"/>
  <c r="B2388" i="17"/>
  <c r="B2389" i="17"/>
  <c r="B2390" i="17"/>
  <c r="B2391" i="17"/>
  <c r="B2392" i="17"/>
  <c r="B2393" i="17"/>
  <c r="B2394" i="17"/>
  <c r="B2395" i="17"/>
  <c r="B2396" i="17"/>
  <c r="B2397" i="17"/>
  <c r="B2398" i="17"/>
  <c r="B2399" i="17"/>
  <c r="B2400" i="17"/>
  <c r="B2401" i="17"/>
  <c r="B2402" i="17"/>
  <c r="B2403" i="17"/>
  <c r="B2404" i="17"/>
  <c r="B2405" i="17"/>
  <c r="B2406" i="17"/>
  <c r="B2407" i="17"/>
  <c r="B2408" i="17"/>
  <c r="B2409" i="17"/>
  <c r="B2410" i="17"/>
  <c r="B2411" i="17"/>
  <c r="B2412" i="17"/>
  <c r="B2413" i="17"/>
  <c r="B2414" i="17"/>
  <c r="B2415" i="17"/>
  <c r="B2416" i="17"/>
  <c r="B2417" i="17"/>
  <c r="B2418" i="17"/>
  <c r="B2419" i="17"/>
  <c r="B2420" i="17"/>
  <c r="B2421" i="17"/>
  <c r="B2422" i="17"/>
  <c r="B2423" i="17"/>
  <c r="B2424" i="17"/>
  <c r="B2425" i="17"/>
  <c r="B2426" i="17"/>
  <c r="B2427" i="17"/>
  <c r="B2428" i="17"/>
  <c r="B2429" i="17"/>
  <c r="B2430" i="17"/>
  <c r="B2431" i="17"/>
  <c r="B2432" i="17"/>
  <c r="B2433" i="17"/>
  <c r="B2434" i="17"/>
  <c r="B2435" i="17"/>
  <c r="B2436" i="17"/>
  <c r="B2437" i="17"/>
  <c r="B2438" i="17"/>
  <c r="B2439" i="17"/>
  <c r="B2440" i="17"/>
  <c r="B2441" i="17"/>
  <c r="B2442" i="17"/>
  <c r="B2443" i="17"/>
  <c r="B2444" i="17"/>
  <c r="B2445" i="17"/>
  <c r="B2446" i="17"/>
  <c r="B2447" i="17"/>
  <c r="B2448" i="17"/>
  <c r="B2449" i="17"/>
  <c r="B2450" i="17"/>
  <c r="B2451" i="17"/>
  <c r="B2452" i="17"/>
  <c r="B2453" i="17"/>
  <c r="B2454" i="17"/>
  <c r="B2455" i="17"/>
  <c r="B2456" i="17"/>
  <c r="B2457" i="17"/>
  <c r="B2458" i="17"/>
  <c r="B2459" i="17"/>
  <c r="B2460" i="17"/>
  <c r="B2461" i="17"/>
  <c r="B2462" i="17"/>
  <c r="B2463" i="17"/>
  <c r="B2464" i="17"/>
  <c r="B2465" i="17"/>
  <c r="B2466" i="17"/>
  <c r="B2467" i="17"/>
  <c r="B2468" i="17"/>
  <c r="B2469" i="17"/>
  <c r="B2470" i="17"/>
  <c r="B2471" i="17"/>
  <c r="B2472" i="17"/>
  <c r="B2473" i="17"/>
  <c r="B2474" i="17"/>
  <c r="B2475" i="17"/>
  <c r="B2476" i="17"/>
  <c r="B2477" i="17"/>
  <c r="B2478" i="17"/>
  <c r="B2479" i="17"/>
  <c r="B2480" i="17"/>
  <c r="B2481" i="17"/>
  <c r="B2482" i="17"/>
  <c r="B2483" i="17"/>
  <c r="B2484" i="17"/>
  <c r="B2485" i="17"/>
  <c r="B2486" i="17"/>
  <c r="B2487" i="17"/>
  <c r="B2488" i="17"/>
  <c r="B2489" i="17"/>
  <c r="B2490" i="17"/>
  <c r="B2491" i="17"/>
  <c r="B2492" i="17"/>
  <c r="B2493" i="17"/>
  <c r="B2494" i="17"/>
  <c r="B2495" i="17"/>
  <c r="B2496" i="17"/>
  <c r="B2497" i="17"/>
  <c r="B2498" i="17"/>
  <c r="B2499" i="17"/>
  <c r="B2500" i="17"/>
  <c r="B2501" i="17"/>
  <c r="B2502" i="17"/>
  <c r="B2503" i="17"/>
  <c r="B2504" i="17"/>
  <c r="B2505" i="17"/>
  <c r="B2506" i="17"/>
  <c r="B2507" i="17"/>
  <c r="B2508" i="17"/>
  <c r="B2509" i="17"/>
  <c r="B2510" i="17"/>
  <c r="B2511" i="17"/>
  <c r="B2512" i="17"/>
  <c r="B2513" i="17"/>
  <c r="B2514" i="17"/>
  <c r="B2515" i="17"/>
  <c r="B2516" i="17"/>
  <c r="B2517" i="17"/>
  <c r="B2518" i="17"/>
  <c r="B2519" i="17"/>
  <c r="B2520" i="17"/>
  <c r="B2521" i="17"/>
  <c r="B2522" i="17"/>
  <c r="B2523" i="17"/>
  <c r="B2524" i="17"/>
  <c r="B2525" i="17"/>
  <c r="B2526" i="17"/>
  <c r="B2527" i="17"/>
  <c r="B2528" i="17"/>
  <c r="B2529" i="17"/>
  <c r="B2530" i="17"/>
  <c r="B2531" i="17"/>
  <c r="B2532" i="17"/>
  <c r="B2533" i="17"/>
  <c r="B2534" i="17"/>
  <c r="B2535" i="17"/>
  <c r="B2536" i="17"/>
  <c r="B2537" i="17"/>
  <c r="B2538" i="17"/>
  <c r="B2539" i="17"/>
  <c r="B2540" i="17"/>
  <c r="B2541" i="17"/>
  <c r="B2542" i="17"/>
  <c r="B2543" i="17"/>
  <c r="B2544" i="17"/>
  <c r="B2545" i="17"/>
  <c r="B2546" i="17"/>
  <c r="B2547" i="17"/>
  <c r="B2548" i="17"/>
  <c r="B2549" i="17"/>
  <c r="B2550" i="17"/>
  <c r="B2551" i="17"/>
  <c r="B2552" i="17"/>
  <c r="B2553" i="17"/>
  <c r="B2554" i="17"/>
  <c r="B2555" i="17"/>
  <c r="B2556" i="17"/>
  <c r="B2557" i="17"/>
  <c r="B2558" i="17"/>
  <c r="B2559" i="17"/>
  <c r="B2560" i="17"/>
  <c r="B2561" i="17"/>
  <c r="B2562" i="17"/>
  <c r="B2563" i="17"/>
  <c r="B2564" i="17"/>
  <c r="B2565" i="17"/>
  <c r="B2566" i="17"/>
  <c r="B2567" i="17"/>
  <c r="B2568" i="17"/>
  <c r="B2569" i="17"/>
  <c r="B2570" i="17"/>
  <c r="B2571" i="17"/>
  <c r="B2572" i="17"/>
  <c r="B2573" i="17"/>
  <c r="B2574" i="17"/>
  <c r="B2575" i="17"/>
  <c r="B2576" i="17"/>
  <c r="B2577" i="17"/>
  <c r="B2578" i="17"/>
  <c r="B2579" i="17"/>
  <c r="B2580" i="17"/>
  <c r="B2581" i="17"/>
  <c r="B2582" i="17"/>
  <c r="B2583" i="17"/>
  <c r="B2584" i="17"/>
  <c r="B2585" i="17"/>
  <c r="B2586" i="17"/>
  <c r="B2587" i="17"/>
  <c r="B2588" i="17"/>
  <c r="B2589" i="17"/>
  <c r="B2590" i="17"/>
  <c r="B2591" i="17"/>
  <c r="B2592" i="17"/>
  <c r="B2593" i="17"/>
  <c r="B2594" i="17"/>
  <c r="B2595" i="17"/>
  <c r="B2596" i="17"/>
  <c r="B2597" i="17"/>
  <c r="B2598" i="17"/>
  <c r="B2599" i="17"/>
  <c r="B2600" i="17"/>
  <c r="B2601" i="17"/>
  <c r="B2602" i="17"/>
  <c r="B2603" i="17"/>
  <c r="B2604" i="17"/>
  <c r="B2605" i="17"/>
  <c r="B2606" i="17"/>
  <c r="B2607" i="17"/>
  <c r="B2608" i="17"/>
  <c r="B2609" i="17"/>
  <c r="B2610" i="17"/>
  <c r="B2611" i="17"/>
  <c r="B2612" i="17"/>
  <c r="B2613" i="17"/>
  <c r="B2614" i="17"/>
  <c r="B2615" i="17"/>
  <c r="B2616" i="17"/>
  <c r="B2617" i="17"/>
  <c r="B2618" i="17"/>
  <c r="B2619" i="17"/>
  <c r="B2620" i="17"/>
  <c r="B2621" i="17"/>
  <c r="B2622" i="17"/>
  <c r="B2623" i="17"/>
  <c r="B2624" i="17"/>
  <c r="B2625" i="17"/>
  <c r="B2626" i="17"/>
  <c r="B2627" i="17"/>
  <c r="B2628" i="17"/>
  <c r="B2629" i="17"/>
  <c r="B2630" i="17"/>
  <c r="B2631" i="17"/>
  <c r="B2632" i="17"/>
  <c r="B2633" i="17"/>
  <c r="B2634" i="17"/>
  <c r="B2635" i="17"/>
  <c r="B2636" i="17"/>
  <c r="B2637" i="17"/>
  <c r="B2638" i="17"/>
  <c r="B2639" i="17"/>
  <c r="B2640" i="17"/>
  <c r="B2641" i="17"/>
  <c r="B2642" i="17"/>
  <c r="B2643" i="17"/>
  <c r="B2644" i="17"/>
  <c r="B2645" i="17"/>
  <c r="B2646" i="17"/>
  <c r="B2647" i="17"/>
  <c r="B2648" i="17"/>
  <c r="B2649" i="17"/>
  <c r="B2650" i="17"/>
  <c r="B2651" i="17"/>
  <c r="B2652" i="17"/>
  <c r="B2653" i="17"/>
  <c r="B2654" i="17"/>
  <c r="B2655" i="17"/>
  <c r="B2656" i="17"/>
  <c r="B2657" i="17"/>
  <c r="B2658" i="17"/>
  <c r="B2659" i="17"/>
  <c r="B2660" i="17"/>
  <c r="B2661" i="17"/>
  <c r="B2662" i="17"/>
  <c r="B2663" i="17"/>
  <c r="B2664" i="17"/>
  <c r="B2665" i="17"/>
  <c r="B2666" i="17"/>
  <c r="B2667" i="17"/>
  <c r="B2668" i="17"/>
  <c r="B2669" i="17"/>
  <c r="B2670" i="17"/>
  <c r="B2671" i="17"/>
  <c r="B2672" i="17"/>
  <c r="B2673" i="17"/>
  <c r="B2674" i="17"/>
  <c r="B2675" i="17"/>
  <c r="B2676" i="17"/>
  <c r="B2677" i="17"/>
  <c r="B2678" i="17"/>
  <c r="B2679" i="17"/>
  <c r="B2680" i="17"/>
  <c r="B2681" i="17"/>
  <c r="B2682" i="17"/>
  <c r="B2683" i="17"/>
  <c r="B2684" i="17"/>
  <c r="B2685" i="17"/>
  <c r="B2686" i="17"/>
  <c r="B2687" i="17"/>
  <c r="B2688" i="17"/>
  <c r="B2689" i="17"/>
  <c r="B2690" i="17"/>
  <c r="B2691" i="17"/>
  <c r="B2692" i="17"/>
  <c r="B2693" i="17"/>
  <c r="B2694" i="17"/>
  <c r="B2695" i="17"/>
  <c r="B2696" i="17"/>
  <c r="B2697" i="17"/>
  <c r="B2698" i="17"/>
  <c r="B2699" i="17"/>
  <c r="B2700" i="17"/>
  <c r="B2701" i="17"/>
  <c r="B2702" i="17"/>
  <c r="B2703" i="17"/>
  <c r="B2704" i="17"/>
  <c r="B2705" i="17"/>
  <c r="B2706" i="17"/>
  <c r="B2707" i="17"/>
  <c r="B2708" i="17"/>
  <c r="B2709" i="17"/>
  <c r="B2710" i="17"/>
  <c r="B2711" i="17"/>
  <c r="B2712" i="17"/>
  <c r="B2713" i="17"/>
  <c r="B2714" i="17"/>
  <c r="B2715" i="17"/>
  <c r="B2716" i="17"/>
  <c r="B2717" i="17"/>
  <c r="B2718" i="17"/>
  <c r="B2719" i="17"/>
  <c r="B2720" i="17"/>
  <c r="B2721" i="17"/>
  <c r="B2722" i="17"/>
  <c r="B2723" i="17"/>
  <c r="B2724" i="17"/>
  <c r="B2725" i="17"/>
  <c r="B2726" i="17"/>
  <c r="B2727" i="17"/>
  <c r="B2728" i="17"/>
  <c r="B2729" i="17"/>
  <c r="B2730" i="17"/>
  <c r="B2731" i="17"/>
  <c r="B2732" i="17"/>
  <c r="B2733" i="17"/>
  <c r="B2734" i="17"/>
  <c r="B2735" i="17"/>
  <c r="B2736" i="17"/>
  <c r="B2737" i="17"/>
  <c r="B2738" i="17"/>
  <c r="B2739" i="17"/>
  <c r="B2740" i="17"/>
  <c r="B2741" i="17"/>
  <c r="B2742" i="17"/>
  <c r="B2743" i="17"/>
  <c r="B2744" i="17"/>
  <c r="B2745" i="17"/>
  <c r="B2746" i="17"/>
  <c r="B2747" i="17"/>
  <c r="B2748" i="17"/>
  <c r="B2749" i="17"/>
  <c r="B2750" i="17"/>
  <c r="B2751" i="17"/>
  <c r="B2752" i="17"/>
  <c r="B2753" i="17"/>
  <c r="B2754" i="17"/>
  <c r="B2755" i="17"/>
  <c r="B2756" i="17"/>
  <c r="B2757" i="17"/>
  <c r="B2758" i="17"/>
  <c r="B2759" i="17"/>
  <c r="B2760" i="17"/>
  <c r="B2761" i="17"/>
  <c r="B2762" i="17"/>
  <c r="B2763" i="17"/>
  <c r="B2764" i="17"/>
  <c r="B2765" i="17"/>
  <c r="B2766" i="17"/>
  <c r="B2767" i="17"/>
  <c r="B2768" i="17"/>
  <c r="B2769" i="17"/>
  <c r="B2770" i="17"/>
  <c r="B2771" i="17"/>
  <c r="B2772" i="17"/>
  <c r="B2773" i="17"/>
  <c r="B2774" i="17"/>
  <c r="B2775" i="17"/>
  <c r="B2776" i="17"/>
  <c r="B2777" i="17"/>
  <c r="B2778" i="17"/>
  <c r="B2779" i="17"/>
  <c r="B2780" i="17"/>
  <c r="B2781" i="17"/>
  <c r="B2782" i="17"/>
  <c r="B2783" i="17"/>
  <c r="B2784" i="17"/>
  <c r="B2785" i="17"/>
  <c r="B2786" i="17"/>
  <c r="B2787" i="17"/>
  <c r="B2788" i="17"/>
  <c r="B2789" i="17"/>
  <c r="B2790" i="17"/>
  <c r="B2791" i="17"/>
  <c r="B2792" i="17"/>
  <c r="B2793" i="17"/>
  <c r="B2794" i="17"/>
  <c r="B2795" i="17"/>
  <c r="B2796" i="17"/>
  <c r="B2797" i="17"/>
  <c r="B2798" i="17"/>
  <c r="B2799" i="17"/>
  <c r="B2800" i="17"/>
  <c r="B2801" i="17"/>
  <c r="B2802" i="17"/>
  <c r="B2803" i="17"/>
  <c r="B2804" i="17"/>
  <c r="B2805" i="17"/>
  <c r="B2806" i="17"/>
  <c r="B2807" i="17"/>
  <c r="B2808" i="17"/>
  <c r="B2809" i="17"/>
  <c r="B2810" i="17"/>
  <c r="B2811" i="17"/>
  <c r="B2812" i="17"/>
  <c r="B2813" i="17"/>
  <c r="B2814" i="17"/>
  <c r="B2815" i="17"/>
  <c r="B2816" i="17"/>
  <c r="B2817" i="17"/>
  <c r="B2818" i="17"/>
  <c r="B2819" i="17"/>
  <c r="B2820" i="17"/>
  <c r="B2821" i="17"/>
  <c r="B2822" i="17"/>
  <c r="B2823" i="17"/>
  <c r="B2824" i="17"/>
  <c r="B2825" i="17"/>
  <c r="B2826" i="17"/>
  <c r="B2827" i="17"/>
  <c r="B2828" i="17"/>
  <c r="B2829" i="17"/>
  <c r="B2830" i="17"/>
  <c r="B2831" i="17"/>
  <c r="B2832" i="17"/>
  <c r="B2833" i="17"/>
  <c r="B2834" i="17"/>
  <c r="B2835" i="17"/>
  <c r="B2836" i="17"/>
  <c r="B2837" i="17"/>
  <c r="B2838" i="17"/>
  <c r="B2839" i="17"/>
  <c r="B2840" i="17"/>
  <c r="B2841" i="17"/>
  <c r="B2842" i="17"/>
  <c r="B2843" i="17"/>
  <c r="B2844" i="17"/>
  <c r="B2845" i="17"/>
  <c r="B2846" i="17"/>
  <c r="B2847" i="17"/>
  <c r="B2848" i="17"/>
  <c r="B2849" i="17"/>
  <c r="B2850" i="17"/>
  <c r="B2851" i="17"/>
  <c r="B2852" i="17"/>
  <c r="B2853" i="17"/>
  <c r="B2854" i="17"/>
  <c r="B2855" i="17"/>
  <c r="B2856" i="17"/>
  <c r="B2857" i="17"/>
  <c r="B2858" i="17"/>
  <c r="B2859" i="17"/>
  <c r="B2860" i="17"/>
  <c r="B2861" i="17"/>
  <c r="B2862" i="17"/>
  <c r="B2863" i="17"/>
  <c r="B2864" i="17"/>
  <c r="B2865" i="17"/>
  <c r="B2866" i="17"/>
  <c r="B2867" i="17"/>
  <c r="B2868" i="17"/>
  <c r="B2869" i="17"/>
  <c r="B2870" i="17"/>
  <c r="B2871" i="17"/>
  <c r="B2872" i="17"/>
  <c r="B2873" i="17"/>
  <c r="B2874" i="17"/>
  <c r="B2875" i="17"/>
  <c r="B2876" i="17"/>
  <c r="B2877" i="17"/>
  <c r="B2878" i="17"/>
  <c r="B2879" i="17"/>
  <c r="B2880" i="17"/>
  <c r="B2881" i="17"/>
  <c r="B2882" i="17"/>
  <c r="B2883" i="17"/>
  <c r="B2884" i="17"/>
  <c r="B2885" i="17"/>
  <c r="B2886" i="17"/>
  <c r="B2887" i="17"/>
  <c r="B2888" i="17"/>
  <c r="B2889" i="17"/>
  <c r="B2890" i="17"/>
  <c r="B2891" i="17"/>
  <c r="B2892" i="17"/>
  <c r="B2893" i="17"/>
  <c r="B2894" i="17"/>
  <c r="B2895" i="17"/>
  <c r="B2896" i="17"/>
  <c r="B2897" i="17"/>
  <c r="B2898" i="17"/>
  <c r="B2899" i="17"/>
  <c r="B2900" i="17"/>
  <c r="B2901" i="17"/>
  <c r="B2902" i="17"/>
  <c r="B2903" i="17"/>
  <c r="B2904" i="17"/>
  <c r="B2905" i="17"/>
  <c r="B2906" i="17"/>
  <c r="B2907" i="17"/>
  <c r="B2908" i="17"/>
  <c r="B2909" i="17"/>
  <c r="B2910" i="17"/>
  <c r="B2911" i="17"/>
  <c r="B2912" i="17"/>
  <c r="B2913" i="17"/>
  <c r="B2914" i="17"/>
  <c r="B2915" i="17"/>
  <c r="B2916" i="17"/>
  <c r="B2917" i="17"/>
  <c r="B2918" i="17"/>
  <c r="B2919" i="17"/>
  <c r="B2920" i="17"/>
  <c r="B2921" i="17"/>
  <c r="B2922" i="17"/>
  <c r="B2923" i="17"/>
  <c r="B2924" i="17"/>
  <c r="B2925" i="17"/>
  <c r="B2926" i="17"/>
  <c r="B2927" i="17"/>
  <c r="B2928" i="17"/>
  <c r="B2929" i="17"/>
  <c r="B2930" i="17"/>
  <c r="B2931" i="17"/>
  <c r="B2932" i="17"/>
  <c r="B2933" i="17"/>
  <c r="B2934" i="17"/>
  <c r="B2935" i="17"/>
  <c r="B2936" i="17"/>
  <c r="B2937" i="17"/>
  <c r="B2938" i="17"/>
  <c r="B2939" i="17"/>
  <c r="B2940" i="17"/>
  <c r="B2941" i="17"/>
  <c r="B2942" i="17"/>
  <c r="B2943" i="17"/>
  <c r="B2944" i="17"/>
  <c r="B2945" i="17"/>
  <c r="B2946" i="17"/>
  <c r="B2947" i="17"/>
  <c r="B2948" i="17"/>
  <c r="B2949" i="17"/>
  <c r="B2950" i="17"/>
  <c r="B2951" i="17"/>
  <c r="B2952" i="17"/>
  <c r="B2953" i="17"/>
  <c r="B2954" i="17"/>
  <c r="B2955" i="17"/>
  <c r="B2956" i="17"/>
  <c r="B2957" i="17"/>
  <c r="B2958" i="17"/>
  <c r="B2959" i="17"/>
  <c r="B2960" i="17"/>
  <c r="B2961" i="17"/>
  <c r="B2962" i="17"/>
  <c r="B2963" i="17"/>
  <c r="B2964" i="17"/>
  <c r="B2965" i="17"/>
  <c r="B2966" i="17"/>
  <c r="B2967" i="17"/>
  <c r="B2968" i="17"/>
  <c r="B2969" i="17"/>
  <c r="B2970" i="17"/>
  <c r="B2971" i="17"/>
  <c r="B2972" i="17"/>
  <c r="B2973" i="17"/>
  <c r="B2974" i="17"/>
  <c r="B2975" i="17"/>
  <c r="B2976" i="17"/>
  <c r="B2977" i="17"/>
  <c r="B2978" i="17"/>
  <c r="B2979" i="17"/>
  <c r="B2980" i="17"/>
  <c r="B2981" i="17"/>
  <c r="B2982" i="17"/>
  <c r="B2983" i="17"/>
  <c r="B2984" i="17"/>
  <c r="B2985" i="17"/>
  <c r="B2986" i="17"/>
  <c r="B2987" i="17"/>
  <c r="B2988" i="17"/>
  <c r="B2989" i="17"/>
  <c r="B2990" i="17"/>
  <c r="B2991" i="17"/>
  <c r="B2992" i="17"/>
  <c r="B2993" i="17"/>
  <c r="B2994" i="17"/>
  <c r="B2995" i="17"/>
  <c r="B2996" i="17"/>
  <c r="B2997" i="17"/>
  <c r="B2998" i="17"/>
  <c r="B2999" i="17"/>
  <c r="B3000" i="17"/>
  <c r="B3001" i="17"/>
  <c r="B3002" i="17"/>
  <c r="B3003" i="17"/>
  <c r="B3004" i="17"/>
  <c r="B3005" i="17"/>
  <c r="B3006" i="17"/>
  <c r="B3007" i="17"/>
  <c r="B3008" i="17"/>
  <c r="B3009" i="17"/>
  <c r="B3010" i="17"/>
  <c r="B3011" i="17"/>
  <c r="B3012" i="17"/>
  <c r="B3013" i="17"/>
  <c r="B3014" i="17"/>
  <c r="B3015" i="17"/>
  <c r="B3016" i="17"/>
  <c r="B3017" i="17"/>
  <c r="B3018" i="17"/>
  <c r="B3019" i="17"/>
  <c r="B3020" i="17"/>
  <c r="B3021" i="17"/>
  <c r="B3022" i="17"/>
  <c r="B3023" i="17"/>
  <c r="B3024" i="17"/>
  <c r="B3025" i="17"/>
  <c r="B3026" i="17"/>
  <c r="B3027" i="17"/>
  <c r="B3028" i="17"/>
  <c r="B3029" i="17"/>
  <c r="B3030" i="17"/>
  <c r="B3031" i="17"/>
  <c r="B3032" i="17"/>
  <c r="B3033" i="17"/>
  <c r="B3034" i="17"/>
  <c r="B3035" i="17"/>
  <c r="B3036" i="17"/>
  <c r="B3037" i="17"/>
  <c r="B3038" i="17"/>
  <c r="B3039" i="17"/>
  <c r="B3040" i="17"/>
  <c r="B3041" i="17"/>
  <c r="B3042" i="17"/>
  <c r="B3043" i="17"/>
  <c r="B3044" i="17"/>
  <c r="B3045" i="17"/>
  <c r="B3046" i="17"/>
  <c r="B3047" i="17"/>
  <c r="B3048" i="17"/>
  <c r="B3049" i="17"/>
  <c r="B3050" i="17"/>
  <c r="B3051" i="17"/>
  <c r="B3052" i="17"/>
  <c r="B3053" i="17"/>
  <c r="B3054" i="17"/>
  <c r="B3055" i="17"/>
  <c r="B3056" i="17"/>
  <c r="B3057" i="17"/>
  <c r="B3058" i="17"/>
  <c r="B3059" i="17"/>
  <c r="B3060" i="17"/>
  <c r="B3061" i="17"/>
  <c r="B3062" i="17"/>
  <c r="B3063" i="17"/>
  <c r="B3064" i="17"/>
  <c r="B3065" i="17"/>
  <c r="B3066" i="17"/>
  <c r="B3067" i="17"/>
  <c r="B3068" i="17"/>
  <c r="B3069" i="17"/>
  <c r="B3070" i="17"/>
  <c r="B3071" i="17"/>
  <c r="B3072" i="17"/>
  <c r="B3073" i="17"/>
  <c r="B3074" i="17"/>
  <c r="B3075" i="17"/>
  <c r="B3076" i="17"/>
  <c r="B3077" i="17"/>
  <c r="B3078" i="17"/>
  <c r="B3079" i="17"/>
  <c r="B3080" i="17"/>
  <c r="B3081" i="17"/>
  <c r="B3082" i="17"/>
  <c r="B3083" i="17"/>
  <c r="B3084" i="17"/>
  <c r="B3085" i="17"/>
  <c r="B3086" i="17"/>
  <c r="B3087" i="17"/>
  <c r="B3088" i="17"/>
  <c r="B3089" i="17"/>
  <c r="B3090" i="17"/>
  <c r="B3091" i="17"/>
  <c r="B3092" i="17"/>
  <c r="B3093" i="17"/>
  <c r="B3094" i="17"/>
  <c r="B3095" i="17"/>
  <c r="B3096" i="17"/>
  <c r="B3097" i="17"/>
  <c r="B3098" i="17"/>
  <c r="B3099" i="17"/>
  <c r="B3100" i="17"/>
  <c r="B3101" i="17"/>
  <c r="B3102" i="17"/>
  <c r="B3103" i="17"/>
  <c r="B3104" i="17"/>
  <c r="B3105" i="17"/>
  <c r="B3106" i="17"/>
  <c r="B3107" i="17"/>
  <c r="B3108" i="17"/>
  <c r="B3109" i="17"/>
  <c r="B3110" i="17"/>
  <c r="B3111" i="17"/>
  <c r="B3112" i="17"/>
  <c r="B3113" i="17"/>
  <c r="B3114" i="17"/>
  <c r="B3115" i="17"/>
  <c r="B3116" i="17"/>
  <c r="B3117" i="17"/>
  <c r="B3118" i="17"/>
  <c r="B3119" i="17"/>
  <c r="B3120" i="17"/>
  <c r="B3121" i="17"/>
  <c r="B3122" i="17"/>
  <c r="B3123" i="17"/>
  <c r="B3124" i="17"/>
  <c r="B3125" i="17"/>
  <c r="B3126" i="17"/>
  <c r="B3127" i="17"/>
  <c r="B3128" i="17"/>
  <c r="B3129" i="17"/>
  <c r="B3130" i="17"/>
  <c r="B3131" i="17"/>
  <c r="B3132" i="17"/>
  <c r="B3133" i="17"/>
  <c r="B3134" i="17"/>
  <c r="B3135" i="17"/>
  <c r="B3136" i="17"/>
  <c r="B3137" i="17"/>
  <c r="B3138" i="17"/>
  <c r="B3139" i="17"/>
  <c r="B3140" i="17"/>
  <c r="B3141" i="17"/>
  <c r="B3142" i="17"/>
  <c r="B3143" i="17"/>
  <c r="B3144" i="17"/>
  <c r="B3145" i="17"/>
  <c r="B3146" i="17"/>
  <c r="B3147" i="17"/>
  <c r="B3148" i="17"/>
  <c r="B3149" i="17"/>
  <c r="B3150" i="17"/>
  <c r="B3151" i="17"/>
  <c r="B3152" i="17"/>
  <c r="B3153" i="17"/>
  <c r="B3154" i="17"/>
  <c r="B3155" i="17"/>
  <c r="B3156" i="17"/>
  <c r="B3157" i="17"/>
  <c r="B3158" i="17"/>
  <c r="B3159" i="17"/>
  <c r="B3160" i="17"/>
  <c r="B3161" i="17"/>
  <c r="B3162" i="17"/>
  <c r="B3163" i="17"/>
  <c r="B3164" i="17"/>
  <c r="B3165" i="17"/>
  <c r="B3166" i="17"/>
  <c r="B3167" i="17"/>
  <c r="B3168" i="17"/>
  <c r="B3169" i="17"/>
  <c r="B3170" i="17"/>
  <c r="B3171" i="17"/>
  <c r="B3172" i="17"/>
  <c r="B3173" i="17"/>
  <c r="B3174" i="17"/>
  <c r="B3175" i="17"/>
  <c r="B3176" i="17"/>
  <c r="B3177" i="17"/>
  <c r="B3178" i="17"/>
  <c r="B3179" i="17"/>
  <c r="B3180" i="17"/>
  <c r="B3181" i="17"/>
  <c r="B3182" i="17"/>
  <c r="B3183" i="17"/>
  <c r="B3184" i="17"/>
  <c r="B3185" i="17"/>
  <c r="B3186" i="17"/>
  <c r="B3187" i="17"/>
  <c r="B3188" i="17"/>
  <c r="B3189" i="17"/>
  <c r="B3190" i="17"/>
  <c r="B3191" i="17"/>
  <c r="B3192" i="17"/>
  <c r="B3193" i="17"/>
  <c r="B3194" i="17"/>
  <c r="B3195" i="17"/>
  <c r="B3196" i="17"/>
  <c r="B3197" i="17"/>
  <c r="B3198" i="17"/>
  <c r="B3199" i="17"/>
  <c r="B3200" i="17"/>
  <c r="B3201" i="17"/>
  <c r="B3202" i="17"/>
  <c r="B3203" i="17"/>
  <c r="B3204" i="17"/>
  <c r="B3205" i="17"/>
  <c r="B3206" i="17"/>
  <c r="B3207" i="17"/>
  <c r="B3208" i="17"/>
  <c r="B3209" i="17"/>
  <c r="B3210" i="17"/>
  <c r="B3211" i="17"/>
  <c r="B3212" i="17"/>
  <c r="B3213" i="17"/>
  <c r="B3214" i="17"/>
  <c r="B3215" i="17"/>
  <c r="B3216" i="17"/>
  <c r="B3217" i="17"/>
  <c r="B3218" i="17"/>
  <c r="B3219" i="17"/>
  <c r="B3220" i="17"/>
  <c r="B3221" i="17"/>
  <c r="B3222" i="17"/>
  <c r="B3223" i="17"/>
  <c r="B3224" i="17"/>
  <c r="B3225" i="17"/>
  <c r="B3226" i="17"/>
  <c r="B3227" i="17"/>
  <c r="B3228" i="17"/>
  <c r="B3229" i="17"/>
  <c r="B3230" i="17"/>
  <c r="B3231" i="17"/>
  <c r="B3232" i="17"/>
  <c r="B3233" i="17"/>
  <c r="B3234" i="17"/>
  <c r="B3235" i="17"/>
  <c r="B3236" i="17"/>
  <c r="B3237" i="17"/>
  <c r="B3238" i="17"/>
  <c r="B3239" i="17"/>
  <c r="B3240" i="17"/>
  <c r="B3241" i="17"/>
  <c r="B3242" i="17"/>
  <c r="B3243" i="17"/>
  <c r="B3244" i="17"/>
  <c r="B3245" i="17"/>
  <c r="B3246" i="17"/>
  <c r="B3247" i="17"/>
  <c r="B3248" i="17"/>
  <c r="B3249" i="17"/>
  <c r="B3250" i="17"/>
  <c r="B3251" i="17"/>
  <c r="B3252" i="17"/>
  <c r="B3253" i="17"/>
  <c r="B3254" i="17"/>
  <c r="B3255" i="17"/>
  <c r="B3256" i="17"/>
  <c r="B3257" i="17"/>
  <c r="B3258" i="17"/>
  <c r="B3259" i="17"/>
  <c r="B3260" i="17"/>
  <c r="B3261" i="17"/>
  <c r="B3262" i="17"/>
  <c r="B3263" i="17"/>
  <c r="B3264" i="17"/>
  <c r="B3265" i="17"/>
  <c r="B3266" i="17"/>
  <c r="B3267" i="17"/>
  <c r="B3268" i="17"/>
  <c r="B3269" i="17"/>
  <c r="B3270" i="17"/>
  <c r="B3271" i="17"/>
  <c r="B3272" i="17"/>
  <c r="B3273" i="17"/>
  <c r="B3274" i="17"/>
  <c r="B3275" i="17"/>
  <c r="B3276" i="17"/>
  <c r="B3277" i="17"/>
  <c r="B3278" i="17"/>
  <c r="B3279" i="17"/>
  <c r="B3280" i="17"/>
  <c r="B3281" i="17"/>
  <c r="B3282" i="17"/>
  <c r="B3283" i="17"/>
  <c r="B3284" i="17"/>
  <c r="B3285" i="17"/>
  <c r="B3286" i="17"/>
  <c r="B3287" i="17"/>
  <c r="B3288" i="17"/>
  <c r="B3289" i="17"/>
  <c r="B3290" i="17"/>
  <c r="B3291" i="17"/>
  <c r="B3292" i="17"/>
  <c r="B3293" i="17"/>
  <c r="B3294" i="17"/>
  <c r="B3295" i="17"/>
  <c r="B3296" i="17"/>
  <c r="B3297" i="17"/>
  <c r="B3298" i="17"/>
  <c r="B3299" i="17"/>
  <c r="B3300" i="17"/>
  <c r="B3301" i="17"/>
  <c r="B3302" i="17"/>
  <c r="B3303" i="17"/>
  <c r="B3304" i="17"/>
  <c r="B3305" i="17"/>
  <c r="B3306" i="17"/>
  <c r="B3307" i="17"/>
  <c r="B3308" i="17"/>
  <c r="B3309" i="17"/>
  <c r="B3310" i="17"/>
  <c r="B3311" i="17"/>
  <c r="B3312" i="17"/>
  <c r="B3313" i="17"/>
  <c r="B3314" i="17"/>
  <c r="B3315" i="17"/>
  <c r="B3316" i="17"/>
  <c r="B3317" i="17"/>
  <c r="B3318" i="17"/>
  <c r="B3319" i="17"/>
  <c r="B3320" i="17"/>
  <c r="B3321" i="17"/>
  <c r="B3322" i="17"/>
  <c r="B3323" i="17"/>
  <c r="B3324" i="17"/>
  <c r="B3325" i="17"/>
  <c r="B3326" i="17"/>
  <c r="B3327" i="17"/>
  <c r="B3328" i="17"/>
  <c r="B3329" i="17"/>
  <c r="B3330" i="17"/>
  <c r="B3331" i="17"/>
  <c r="B3332" i="17"/>
  <c r="B3333" i="17"/>
  <c r="B3334" i="17"/>
  <c r="B3335" i="17"/>
  <c r="B3336" i="17"/>
  <c r="B3337" i="17"/>
  <c r="B3338" i="17"/>
  <c r="B3339" i="17"/>
  <c r="B3340" i="17"/>
  <c r="B3341" i="17"/>
  <c r="B3342" i="17"/>
  <c r="B3343" i="17"/>
  <c r="B3344" i="17"/>
  <c r="B3345" i="17"/>
  <c r="B3346" i="17"/>
  <c r="B3347" i="17"/>
  <c r="B3348" i="17"/>
  <c r="B3349" i="17"/>
  <c r="B3350" i="17"/>
  <c r="B3351" i="17"/>
  <c r="B3352" i="17"/>
  <c r="B3353" i="17"/>
  <c r="B3354" i="17"/>
  <c r="B3355" i="17"/>
  <c r="B3356" i="17"/>
  <c r="B3357" i="17"/>
  <c r="B3358" i="17"/>
  <c r="B3359" i="17"/>
  <c r="B3360" i="17"/>
  <c r="B3361" i="17"/>
  <c r="B3362" i="17"/>
  <c r="B3363" i="17"/>
  <c r="B3364" i="17"/>
  <c r="B3365" i="17"/>
  <c r="B3366" i="17"/>
  <c r="B3367" i="17"/>
  <c r="B3368" i="17"/>
  <c r="B3369" i="17"/>
  <c r="B3370" i="17"/>
  <c r="B3371" i="17"/>
  <c r="B3372" i="17"/>
  <c r="B3373" i="17"/>
  <c r="B3374" i="17"/>
  <c r="B3375" i="17"/>
  <c r="B3376" i="17"/>
  <c r="B3377" i="17"/>
  <c r="B3378" i="17"/>
  <c r="B3379" i="17"/>
  <c r="B3380" i="17"/>
  <c r="B3381" i="17"/>
  <c r="B3382" i="17"/>
  <c r="B3383" i="17"/>
  <c r="B3384" i="17"/>
  <c r="B3385" i="17"/>
  <c r="B3386" i="17"/>
  <c r="B3387" i="17"/>
  <c r="B3388" i="17"/>
  <c r="B3389" i="17"/>
  <c r="B3390" i="17"/>
  <c r="B3391" i="17"/>
  <c r="B3392" i="17"/>
  <c r="B3393" i="17"/>
  <c r="B3394" i="17"/>
  <c r="B3395" i="17"/>
  <c r="B3396" i="17"/>
  <c r="B3397" i="17"/>
  <c r="B3398" i="17"/>
  <c r="B3399" i="17"/>
  <c r="B3400" i="17"/>
  <c r="B3401" i="17"/>
  <c r="B3402" i="17"/>
  <c r="B3403" i="17"/>
  <c r="B3404" i="17"/>
  <c r="B3405" i="17"/>
  <c r="B3406" i="17"/>
  <c r="B3407" i="17"/>
  <c r="B3408" i="17"/>
  <c r="B3409" i="17"/>
  <c r="B3410" i="17"/>
  <c r="B3411" i="17"/>
  <c r="B3412" i="17"/>
  <c r="B3413" i="17"/>
  <c r="B3414" i="17"/>
  <c r="B3415" i="17"/>
  <c r="B3416" i="17"/>
  <c r="B3417" i="17"/>
  <c r="B3418" i="17"/>
  <c r="B3419" i="17"/>
  <c r="B3420" i="17"/>
  <c r="B3421" i="17"/>
  <c r="B3422" i="17"/>
  <c r="B3423" i="17"/>
  <c r="B3424" i="17"/>
  <c r="B3425" i="17"/>
  <c r="B3426" i="17"/>
  <c r="B3427" i="17"/>
  <c r="B3428" i="17"/>
  <c r="B3429" i="17"/>
  <c r="B3430" i="17"/>
  <c r="B3431" i="17"/>
  <c r="B3432" i="17"/>
  <c r="B3433" i="17"/>
  <c r="B3434" i="17"/>
  <c r="B3435" i="17"/>
  <c r="B3436" i="17"/>
  <c r="B3437" i="17"/>
  <c r="B3438" i="17"/>
  <c r="B3439" i="17"/>
  <c r="B3440" i="17"/>
  <c r="B3441" i="17"/>
  <c r="B3442" i="17"/>
  <c r="B3443" i="17"/>
  <c r="B3444" i="17"/>
  <c r="B3445" i="17"/>
  <c r="B3446" i="17"/>
  <c r="B3447" i="17"/>
  <c r="B3448" i="17"/>
  <c r="B3449" i="17"/>
  <c r="B3450" i="17"/>
  <c r="B3451" i="17"/>
  <c r="B3452" i="17"/>
  <c r="B3453" i="17"/>
  <c r="B3454" i="17"/>
  <c r="B3455" i="17"/>
  <c r="B3456" i="17"/>
  <c r="B3457" i="17"/>
  <c r="B3458" i="17"/>
  <c r="B3459" i="17"/>
  <c r="B3460" i="17"/>
  <c r="B3461" i="17"/>
  <c r="B3462" i="17"/>
  <c r="B3463" i="17"/>
  <c r="B3464" i="17"/>
  <c r="B3465" i="17"/>
  <c r="B3466" i="17"/>
  <c r="B3467" i="17"/>
  <c r="B3468" i="17"/>
  <c r="B3469" i="17"/>
  <c r="B3470" i="17"/>
  <c r="B3471" i="17"/>
  <c r="B3472" i="17"/>
  <c r="B3473" i="17"/>
  <c r="B3474" i="17"/>
  <c r="B3475" i="17"/>
  <c r="B3476" i="17"/>
  <c r="B3477" i="17"/>
  <c r="B3478" i="17"/>
  <c r="B3479" i="17"/>
  <c r="B3480" i="17"/>
  <c r="B3481" i="17"/>
  <c r="B3482" i="17"/>
  <c r="B3483" i="17"/>
  <c r="B3484" i="17"/>
  <c r="B3485" i="17"/>
  <c r="B3486" i="17"/>
  <c r="B3487" i="17"/>
  <c r="B3488" i="17"/>
  <c r="B3489" i="17"/>
  <c r="B3490" i="17"/>
  <c r="B3491" i="17"/>
  <c r="B3492" i="17"/>
  <c r="B3493" i="17"/>
  <c r="B3494" i="17"/>
  <c r="B3495" i="17"/>
  <c r="B3496" i="17"/>
  <c r="B3497" i="17"/>
  <c r="B3498" i="17"/>
  <c r="B3499" i="17"/>
  <c r="B3500" i="17"/>
  <c r="B3501" i="17"/>
  <c r="B3502" i="17"/>
  <c r="B3503" i="17"/>
  <c r="B3504" i="17"/>
  <c r="B3505" i="17"/>
  <c r="B3506" i="17"/>
  <c r="B3507" i="17"/>
  <c r="B3508" i="17"/>
  <c r="B3509" i="17"/>
  <c r="B3510" i="17"/>
  <c r="B3511" i="17"/>
  <c r="B3512" i="17"/>
  <c r="B3513" i="17"/>
  <c r="B3514" i="17"/>
  <c r="B3515" i="17"/>
  <c r="B3516" i="17"/>
  <c r="B3517" i="17"/>
  <c r="B3518" i="17"/>
  <c r="B3519" i="17"/>
  <c r="B3520" i="17"/>
  <c r="B3521" i="17"/>
  <c r="B3522" i="17"/>
  <c r="B3523" i="17"/>
  <c r="B3524" i="17"/>
  <c r="B3525" i="17"/>
  <c r="B3526" i="17"/>
  <c r="B3527" i="17"/>
  <c r="B3528" i="17"/>
  <c r="B3529" i="17"/>
  <c r="B3530" i="17"/>
  <c r="B3531" i="17"/>
  <c r="B3532" i="17"/>
  <c r="B3533" i="17"/>
  <c r="B3534" i="17"/>
  <c r="B3535" i="17"/>
  <c r="B3536" i="17"/>
  <c r="B3537" i="17"/>
  <c r="B3538" i="17"/>
  <c r="B3539" i="17"/>
  <c r="B3540" i="17"/>
  <c r="B3541" i="17"/>
  <c r="B3542" i="17"/>
  <c r="B3543" i="17"/>
  <c r="B3544" i="17"/>
  <c r="B3545" i="17"/>
  <c r="B3546" i="17"/>
  <c r="B3547" i="17"/>
  <c r="B3548" i="17"/>
  <c r="B3549" i="17"/>
  <c r="B3550" i="17"/>
  <c r="B3551" i="17"/>
  <c r="B3552" i="17"/>
  <c r="B3553" i="17"/>
  <c r="B3554" i="17"/>
  <c r="B3555" i="17"/>
  <c r="B3556" i="17"/>
  <c r="B3557" i="17"/>
  <c r="B3558" i="17"/>
  <c r="B3559" i="17"/>
  <c r="B3560" i="17"/>
  <c r="B3561" i="17"/>
  <c r="B3562" i="17"/>
  <c r="B3563" i="17"/>
  <c r="B3564" i="17"/>
  <c r="B3565" i="17"/>
  <c r="B3566" i="17"/>
  <c r="B3567" i="17"/>
  <c r="B3568" i="17"/>
  <c r="B3569" i="17"/>
  <c r="B3570" i="17"/>
  <c r="B3571" i="17"/>
  <c r="B3572" i="17"/>
  <c r="B3573" i="17"/>
  <c r="B3574" i="17"/>
  <c r="B3575" i="17"/>
  <c r="B3576" i="17"/>
  <c r="B3577" i="17"/>
  <c r="B3578" i="17"/>
  <c r="B3579" i="17"/>
  <c r="B3580" i="17"/>
  <c r="B3581" i="17"/>
  <c r="B3582" i="17"/>
  <c r="B3583" i="17"/>
  <c r="B3584" i="17"/>
  <c r="B3585" i="17"/>
  <c r="B3586" i="17"/>
  <c r="B3587" i="17"/>
  <c r="B3588" i="17"/>
  <c r="B3589" i="17"/>
  <c r="B3590" i="17"/>
  <c r="B3591" i="17"/>
  <c r="B3592" i="17"/>
  <c r="B3593" i="17"/>
  <c r="B3594" i="17"/>
  <c r="B3595" i="17"/>
  <c r="B3596" i="17"/>
  <c r="B3597" i="17"/>
  <c r="B3598" i="17"/>
  <c r="B3599" i="17"/>
  <c r="B3600" i="17"/>
  <c r="B3601" i="17"/>
  <c r="B3602" i="17"/>
  <c r="B3603" i="17"/>
  <c r="B3604" i="17"/>
  <c r="B3605" i="17"/>
  <c r="B3606" i="17"/>
  <c r="B3607" i="17"/>
  <c r="B3608" i="17"/>
  <c r="B3609" i="17"/>
  <c r="B3610" i="17"/>
  <c r="B3611" i="17"/>
  <c r="B3612" i="17"/>
  <c r="B3613" i="17"/>
  <c r="B3614" i="17"/>
  <c r="B3615" i="17"/>
  <c r="B3616" i="17"/>
  <c r="B3617" i="17"/>
  <c r="B3618" i="17"/>
  <c r="B3619" i="17"/>
  <c r="B3620" i="17"/>
  <c r="B3621" i="17"/>
  <c r="B3622" i="17"/>
  <c r="B3623" i="17"/>
  <c r="B3624" i="17"/>
  <c r="B3625" i="17"/>
  <c r="B3626" i="17"/>
  <c r="B3627" i="17"/>
  <c r="B3628" i="17"/>
  <c r="B3629" i="17"/>
  <c r="B3630" i="17"/>
  <c r="B3631" i="17"/>
  <c r="B3632" i="17"/>
  <c r="B3633" i="17"/>
  <c r="B3634" i="17"/>
  <c r="B3635" i="17"/>
  <c r="B3636" i="17"/>
  <c r="B3637" i="17"/>
  <c r="B3638" i="17"/>
  <c r="B3639" i="17"/>
  <c r="B3640" i="17"/>
  <c r="B3641" i="17"/>
  <c r="B3642" i="17"/>
  <c r="B3643" i="17"/>
  <c r="B3644" i="17"/>
  <c r="B3645" i="17"/>
  <c r="B3646" i="17"/>
  <c r="B3647" i="17"/>
  <c r="B3648" i="17"/>
  <c r="B3649" i="17"/>
  <c r="B3650" i="17"/>
  <c r="B3651" i="17"/>
  <c r="B3652" i="17"/>
  <c r="B3653" i="17"/>
  <c r="B3654" i="17"/>
  <c r="B3655" i="17"/>
  <c r="B3656" i="17"/>
  <c r="B3657" i="17"/>
  <c r="B3658" i="17"/>
  <c r="B3659" i="17"/>
  <c r="B3660" i="17"/>
  <c r="B3661" i="17"/>
  <c r="B3662" i="17"/>
  <c r="B3663" i="17"/>
  <c r="B3664" i="17"/>
  <c r="B3665" i="17"/>
  <c r="B3666" i="17"/>
  <c r="B3667" i="17"/>
  <c r="B3668" i="17"/>
  <c r="B3669" i="17"/>
  <c r="B3670" i="17"/>
  <c r="B3671" i="17"/>
  <c r="B3672" i="17"/>
  <c r="B3673" i="17"/>
  <c r="B3674" i="17"/>
  <c r="B3675" i="17"/>
  <c r="B3676" i="17"/>
  <c r="B3677" i="17"/>
  <c r="B3678" i="17"/>
  <c r="B3679" i="17"/>
  <c r="B3680" i="17"/>
  <c r="B3681" i="17"/>
  <c r="B3682" i="17"/>
  <c r="B3683" i="17"/>
  <c r="B3684" i="17"/>
  <c r="B3685" i="17"/>
  <c r="B3686" i="17"/>
  <c r="B3687" i="17"/>
  <c r="B3688" i="17"/>
  <c r="B3689" i="17"/>
  <c r="B3690" i="17"/>
  <c r="B3691" i="17"/>
  <c r="B3692" i="17"/>
  <c r="B3693" i="17"/>
  <c r="B3694" i="17"/>
  <c r="B3695" i="17"/>
  <c r="B3696" i="17"/>
  <c r="B3697" i="17"/>
  <c r="B3698" i="17"/>
  <c r="B3699" i="17"/>
  <c r="B3700" i="17"/>
  <c r="B3701" i="17"/>
  <c r="B3702" i="17"/>
  <c r="B3703" i="17"/>
  <c r="B3704" i="17"/>
  <c r="B3705" i="17"/>
  <c r="B3706" i="17"/>
  <c r="B3707" i="17"/>
  <c r="B3708" i="17"/>
  <c r="B3709" i="17"/>
  <c r="B3710" i="17"/>
  <c r="B3711" i="17"/>
  <c r="B3712" i="17"/>
  <c r="B3713" i="17"/>
  <c r="B3714" i="17"/>
  <c r="B3715" i="17"/>
  <c r="B3716" i="17"/>
  <c r="B3717" i="17"/>
  <c r="B3718" i="17"/>
  <c r="B3719" i="17"/>
  <c r="B3720" i="17"/>
  <c r="B3721" i="17"/>
  <c r="B3722" i="17"/>
  <c r="B3723" i="17"/>
  <c r="B3724" i="17"/>
  <c r="B3725" i="17"/>
  <c r="B3726" i="17"/>
  <c r="B3727" i="17"/>
  <c r="B3728" i="17"/>
  <c r="B3729" i="17"/>
  <c r="B3730" i="17"/>
  <c r="B3731" i="17"/>
  <c r="B3732" i="17"/>
  <c r="B3733" i="17"/>
  <c r="B3734" i="17"/>
  <c r="B3735" i="17"/>
  <c r="B3736" i="17"/>
  <c r="B3737" i="17"/>
  <c r="B3738" i="17"/>
  <c r="B3739" i="17"/>
  <c r="B3740" i="17"/>
  <c r="B3741" i="17"/>
  <c r="B3742" i="17"/>
  <c r="B3743" i="17"/>
  <c r="B3744" i="17"/>
  <c r="B3745" i="17"/>
  <c r="B3746" i="17"/>
  <c r="B3747" i="17"/>
  <c r="B3748" i="17"/>
  <c r="B3749" i="17"/>
  <c r="B3750" i="17"/>
  <c r="B3751" i="17"/>
  <c r="B3752" i="17"/>
  <c r="B3753" i="17"/>
  <c r="B3754" i="17"/>
  <c r="B3755" i="17"/>
  <c r="B3756" i="17"/>
  <c r="B3757" i="17"/>
  <c r="B3758" i="17"/>
  <c r="B3759" i="17"/>
  <c r="B3760" i="17"/>
  <c r="B3761" i="17"/>
  <c r="B3762" i="17"/>
  <c r="B3763" i="17"/>
  <c r="B3764" i="17"/>
  <c r="B3765" i="17"/>
  <c r="B3766" i="17"/>
  <c r="B3767" i="17"/>
  <c r="B3768" i="17"/>
  <c r="B3769" i="17"/>
  <c r="B3770" i="17"/>
  <c r="B3771" i="17"/>
  <c r="B3772" i="17"/>
  <c r="B3773" i="17"/>
  <c r="B3774" i="17"/>
  <c r="B3775" i="17"/>
  <c r="B3776" i="17"/>
  <c r="B3777" i="17"/>
  <c r="B3778" i="17"/>
  <c r="B3779" i="17"/>
  <c r="B3780" i="17"/>
  <c r="B3781" i="17"/>
  <c r="B3782" i="17"/>
  <c r="B3783" i="17"/>
  <c r="B3784" i="17"/>
  <c r="B3785" i="17"/>
  <c r="B3786" i="17"/>
  <c r="B3787" i="17"/>
  <c r="B3788" i="17"/>
  <c r="B3789" i="17"/>
  <c r="B3790" i="17"/>
  <c r="B3791" i="17"/>
  <c r="B3792" i="17"/>
  <c r="B3793" i="17"/>
  <c r="B3794" i="17"/>
  <c r="B3795" i="17"/>
  <c r="B3796" i="17"/>
  <c r="B3797" i="17"/>
  <c r="B3798" i="17"/>
  <c r="B3799" i="17"/>
  <c r="B3800" i="17"/>
  <c r="B3801" i="17"/>
  <c r="B3802" i="17"/>
  <c r="B3803" i="17"/>
  <c r="B3804" i="17"/>
  <c r="B3805" i="17"/>
  <c r="B3806" i="17"/>
  <c r="B3807" i="17"/>
  <c r="B3808" i="17"/>
  <c r="B3809" i="17"/>
  <c r="B3810" i="17"/>
  <c r="B3811" i="17"/>
  <c r="B3812" i="17"/>
  <c r="B3813" i="17"/>
  <c r="B3814" i="17"/>
  <c r="B3815" i="17"/>
  <c r="B3816" i="17"/>
  <c r="B3817" i="17"/>
  <c r="B3818" i="17"/>
  <c r="B3819" i="17"/>
  <c r="B3820" i="17"/>
  <c r="B3821" i="17"/>
  <c r="B3822" i="17"/>
  <c r="B3823" i="17"/>
  <c r="B3824" i="17"/>
  <c r="B3825" i="17"/>
  <c r="B3826" i="17"/>
  <c r="B3827" i="17"/>
  <c r="B3828" i="17"/>
  <c r="B3829" i="17"/>
  <c r="B3830" i="17"/>
  <c r="B3831" i="17"/>
  <c r="B3832" i="17"/>
  <c r="B3833" i="17"/>
  <c r="B3834" i="17"/>
  <c r="B3835" i="17"/>
  <c r="B3836" i="17"/>
  <c r="B3837" i="17"/>
  <c r="B3838" i="17"/>
  <c r="B3839" i="17"/>
  <c r="B3840" i="17"/>
  <c r="B3841" i="17"/>
  <c r="B3842" i="17"/>
  <c r="B3843" i="17"/>
  <c r="B3844" i="17"/>
  <c r="B3845" i="17"/>
  <c r="B3846" i="17"/>
  <c r="B3847" i="17"/>
  <c r="B3848" i="17"/>
  <c r="B3849" i="17"/>
  <c r="B3850" i="17"/>
  <c r="B3851" i="17"/>
  <c r="B3852" i="17"/>
  <c r="B3853" i="17"/>
  <c r="B3854" i="17"/>
  <c r="B3855" i="17"/>
  <c r="B3856" i="17"/>
  <c r="B3857" i="17"/>
  <c r="B3858" i="17"/>
  <c r="B3859" i="17"/>
  <c r="B3860" i="17"/>
  <c r="B3861" i="17"/>
  <c r="B3862" i="17"/>
  <c r="B3863" i="17"/>
  <c r="B3864" i="17"/>
  <c r="B3865" i="17"/>
  <c r="B3866" i="17"/>
  <c r="B3867" i="17"/>
  <c r="B3868" i="17"/>
  <c r="B3869" i="17"/>
  <c r="B3870" i="17"/>
  <c r="B3871" i="17"/>
  <c r="B3872" i="17"/>
  <c r="B3873" i="17"/>
  <c r="B3874" i="17"/>
  <c r="B3875" i="17"/>
  <c r="B3876" i="17"/>
  <c r="B3877" i="17"/>
  <c r="B3878" i="17"/>
  <c r="B3879" i="17"/>
  <c r="B3880" i="17"/>
  <c r="B3881" i="17"/>
  <c r="B3882" i="17"/>
  <c r="B3883" i="17"/>
  <c r="B3884" i="17"/>
  <c r="B3885" i="17"/>
  <c r="B3886" i="17"/>
  <c r="B3887" i="17"/>
  <c r="B3888" i="17"/>
  <c r="B3889" i="17"/>
  <c r="B3890" i="17"/>
  <c r="B3891" i="17"/>
  <c r="B3892" i="17"/>
  <c r="B3893" i="17"/>
  <c r="B3894" i="17"/>
  <c r="B3895" i="17"/>
  <c r="B3896" i="17"/>
  <c r="B3897" i="17"/>
  <c r="B3898" i="17"/>
  <c r="B3899" i="17"/>
  <c r="B3900" i="17"/>
  <c r="B3901" i="17"/>
  <c r="B3902" i="17"/>
  <c r="B3903" i="17"/>
  <c r="B3904" i="17"/>
  <c r="B3905" i="17"/>
  <c r="B3906" i="17"/>
  <c r="B3907" i="17"/>
  <c r="B3908" i="17"/>
  <c r="B3909" i="17"/>
  <c r="B3910" i="17"/>
  <c r="B3911" i="17"/>
  <c r="B3912" i="17"/>
  <c r="B3913" i="17"/>
  <c r="B3914" i="17"/>
  <c r="B3915" i="17"/>
  <c r="B3916" i="17"/>
  <c r="B3917" i="17"/>
  <c r="B3918" i="17"/>
  <c r="B3919" i="17"/>
  <c r="B3920" i="17"/>
  <c r="B3921" i="17"/>
  <c r="B3922" i="17"/>
  <c r="B3923" i="17"/>
  <c r="B3924" i="17"/>
  <c r="B3925" i="17"/>
  <c r="B3926" i="17"/>
  <c r="B3927" i="17"/>
  <c r="B3928" i="17"/>
  <c r="B3929" i="17"/>
  <c r="B3930" i="17"/>
  <c r="B3931" i="17"/>
  <c r="B3932" i="17"/>
  <c r="B3933" i="17"/>
  <c r="B3934" i="17"/>
  <c r="B3935" i="17"/>
  <c r="B3936" i="17"/>
  <c r="B3937" i="17"/>
  <c r="B3938" i="17"/>
  <c r="B3939" i="17"/>
  <c r="B3940" i="17"/>
  <c r="B3941" i="17"/>
  <c r="B3942" i="17"/>
  <c r="B3943" i="17"/>
  <c r="B3944" i="17"/>
  <c r="B3945" i="17"/>
  <c r="B3946" i="17"/>
  <c r="B3947" i="17"/>
  <c r="B3948" i="17"/>
  <c r="B3949" i="17"/>
  <c r="B3950" i="17"/>
  <c r="B3951" i="17"/>
  <c r="B3952" i="17"/>
  <c r="B3953" i="17"/>
  <c r="B3954" i="17"/>
  <c r="B3955" i="17"/>
  <c r="B3956" i="17"/>
  <c r="B3957" i="17"/>
  <c r="B3958" i="17"/>
  <c r="B3959" i="17"/>
  <c r="B3960" i="17"/>
  <c r="B3961" i="17"/>
  <c r="B3962" i="17"/>
  <c r="B3963" i="17"/>
  <c r="B3964" i="17"/>
  <c r="B3965" i="17"/>
  <c r="B3966" i="17"/>
  <c r="B3967" i="17"/>
  <c r="B3968" i="17"/>
  <c r="B3969" i="17"/>
  <c r="B3970" i="17"/>
  <c r="B3971" i="17"/>
  <c r="B3972" i="17"/>
  <c r="B3973" i="17"/>
  <c r="B3974" i="17"/>
  <c r="B3975" i="17"/>
  <c r="B3976" i="17"/>
  <c r="B3977" i="17"/>
  <c r="B3978" i="17"/>
  <c r="B3979" i="17"/>
  <c r="B3980" i="17"/>
  <c r="B3981" i="17"/>
  <c r="B3982" i="17"/>
  <c r="B3983" i="17"/>
  <c r="B3984" i="17"/>
  <c r="B3985" i="17"/>
  <c r="B3986" i="17"/>
  <c r="B3987" i="17"/>
  <c r="B3988" i="17"/>
  <c r="B3989" i="17"/>
  <c r="B3990" i="17"/>
  <c r="B3991" i="17"/>
  <c r="B3992" i="17"/>
  <c r="B3993" i="17"/>
  <c r="B3994" i="17"/>
  <c r="B3995" i="17"/>
  <c r="B3996" i="17"/>
  <c r="B3997" i="17"/>
  <c r="B3998" i="17"/>
  <c r="B3999" i="17"/>
  <c r="B4000" i="17"/>
  <c r="B4001" i="17"/>
  <c r="B4002" i="17"/>
  <c r="B4003" i="17"/>
  <c r="B4004" i="17"/>
  <c r="B4005" i="17"/>
  <c r="B4006" i="17"/>
  <c r="B4007" i="17"/>
  <c r="B4008" i="17"/>
  <c r="B4009" i="17"/>
  <c r="B4010" i="17"/>
  <c r="B4011" i="17"/>
  <c r="B4012" i="17"/>
  <c r="B4013" i="17"/>
  <c r="B4014" i="17"/>
  <c r="B4015" i="17"/>
  <c r="B4016" i="17"/>
  <c r="B4017" i="17"/>
  <c r="B4018" i="17"/>
  <c r="B4019" i="17"/>
  <c r="B4020" i="17"/>
  <c r="B4021" i="17"/>
  <c r="B4022" i="17"/>
  <c r="B4023" i="17"/>
  <c r="B4024" i="17"/>
  <c r="B4025" i="17"/>
  <c r="B4026" i="17"/>
  <c r="B4027" i="17"/>
  <c r="B4028" i="17"/>
  <c r="B4029" i="17"/>
  <c r="B4030" i="17"/>
  <c r="B4031" i="17"/>
  <c r="B4032" i="17"/>
  <c r="B4033" i="17"/>
  <c r="B4034" i="17"/>
  <c r="B4035" i="17"/>
  <c r="B4036" i="17"/>
  <c r="B4037" i="17"/>
  <c r="B4038" i="17"/>
  <c r="B4039" i="17"/>
  <c r="B4040" i="17"/>
  <c r="B4041" i="17"/>
  <c r="B4042" i="17"/>
  <c r="B4043" i="17"/>
  <c r="B4044" i="17"/>
  <c r="B4045" i="17"/>
  <c r="B4046" i="17"/>
  <c r="B4047" i="17"/>
  <c r="B4048" i="17"/>
  <c r="B4049" i="17"/>
  <c r="B4050" i="17"/>
  <c r="B4051" i="17"/>
  <c r="B4052" i="17"/>
  <c r="B4053" i="17"/>
  <c r="B4054" i="17"/>
  <c r="B4055" i="17"/>
  <c r="B4056" i="17"/>
  <c r="B4057" i="17"/>
  <c r="B4058" i="17"/>
  <c r="B4059" i="17"/>
  <c r="B4060" i="17"/>
  <c r="B4061" i="17"/>
  <c r="B4062" i="17"/>
  <c r="B4063" i="17"/>
  <c r="B4064" i="17"/>
  <c r="B4065" i="17"/>
  <c r="B4066" i="17"/>
  <c r="B4067" i="17"/>
  <c r="B4068" i="17"/>
  <c r="B4069" i="17"/>
  <c r="B4070" i="17"/>
  <c r="B4071" i="17"/>
  <c r="B4072" i="17"/>
  <c r="B4073" i="17"/>
  <c r="B4074" i="17"/>
  <c r="B4075" i="17"/>
  <c r="B4076" i="17"/>
  <c r="B4077" i="17"/>
  <c r="B4078" i="17"/>
  <c r="B4079" i="17"/>
  <c r="B2" i="17"/>
  <c r="E4079" i="17"/>
  <c r="E4078" i="17"/>
  <c r="E4076" i="17"/>
  <c r="E4075" i="17"/>
  <c r="E4073" i="17"/>
  <c r="F4073" i="17" s="1"/>
  <c r="E4072" i="17"/>
  <c r="F4072" i="17" s="1"/>
  <c r="E4069" i="17"/>
  <c r="F4069" i="17" s="1"/>
  <c r="E4068" i="17"/>
  <c r="E4048" i="17"/>
  <c r="E4047" i="17"/>
  <c r="E4005" i="17"/>
  <c r="E4004" i="17"/>
  <c r="E4001" i="17"/>
  <c r="E4000" i="17"/>
  <c r="F4000" i="17" s="1"/>
  <c r="E3998" i="17"/>
  <c r="F3998" i="17" s="1"/>
  <c r="E3997" i="17"/>
  <c r="E3981" i="17"/>
  <c r="E3961" i="17"/>
  <c r="E3959" i="17"/>
  <c r="E3958" i="17"/>
  <c r="E3951" i="17"/>
  <c r="E3946" i="17"/>
  <c r="F3946" i="17" s="1"/>
  <c r="E3937" i="17"/>
  <c r="G3937" i="17" s="1"/>
  <c r="E3867" i="17"/>
  <c r="E3866" i="17"/>
  <c r="E3855" i="17"/>
  <c r="E3854" i="17"/>
  <c r="E3851" i="17"/>
  <c r="E3850" i="17"/>
  <c r="E3837" i="17"/>
  <c r="F3837" i="17" s="1"/>
  <c r="E3833" i="17"/>
  <c r="F3833" i="17" s="1"/>
  <c r="E3832" i="17"/>
  <c r="E3825" i="17"/>
  <c r="E3823" i="17"/>
  <c r="E3784" i="17"/>
  <c r="E3779" i="17"/>
  <c r="E3777" i="17"/>
  <c r="G3777" i="17" s="1"/>
  <c r="E3598" i="17"/>
  <c r="F3598" i="17" s="1"/>
  <c r="E3597" i="17"/>
  <c r="E3595" i="17"/>
  <c r="E3594" i="17"/>
  <c r="E3586" i="17"/>
  <c r="E3585" i="17"/>
  <c r="E3575" i="17"/>
  <c r="E3572" i="17"/>
  <c r="E3535" i="17"/>
  <c r="F3535" i="17" s="1"/>
  <c r="E3534" i="17"/>
  <c r="E3529" i="17"/>
  <c r="E3528" i="17"/>
  <c r="E3524" i="17"/>
  <c r="E3522" i="17"/>
  <c r="E3520" i="17"/>
  <c r="E3518" i="17"/>
  <c r="F3518" i="17" s="1"/>
  <c r="E3467" i="17"/>
  <c r="F3467" i="17" s="1"/>
  <c r="E3466" i="17"/>
  <c r="E3440" i="17"/>
  <c r="E3439" i="17"/>
  <c r="E3436" i="17"/>
  <c r="E3434" i="17"/>
  <c r="E3432" i="17"/>
  <c r="E3428" i="17"/>
  <c r="F3428" i="17" s="1"/>
  <c r="E3337" i="17"/>
  <c r="F3337" i="17" s="1"/>
  <c r="E3336" i="17"/>
  <c r="E3328" i="17"/>
  <c r="E3291" i="17"/>
  <c r="E3271" i="17"/>
  <c r="E3270" i="17"/>
  <c r="E3266" i="17"/>
  <c r="E3260" i="17"/>
  <c r="F3260" i="17" s="1"/>
  <c r="E3258" i="17"/>
  <c r="F3258" i="17" s="1"/>
  <c r="E3244" i="17"/>
  <c r="E2972" i="17"/>
  <c r="E2957" i="17"/>
  <c r="E2536" i="17"/>
  <c r="E2535" i="17"/>
  <c r="E2532" i="17"/>
  <c r="E2530" i="17"/>
  <c r="G2530" i="17" s="1"/>
  <c r="E2521" i="17"/>
  <c r="F2521" i="17" s="1"/>
  <c r="E2520" i="17"/>
  <c r="E2460" i="17"/>
  <c r="E2459" i="17"/>
  <c r="E2457" i="17"/>
  <c r="E2456" i="17"/>
  <c r="E2429" i="17"/>
  <c r="E2428" i="17"/>
  <c r="F2428" i="17" s="1"/>
  <c r="E2425" i="17"/>
  <c r="F2425" i="17" s="1"/>
  <c r="E2421" i="17"/>
  <c r="E2417" i="17"/>
  <c r="E2317" i="17"/>
  <c r="E2316" i="17"/>
  <c r="E2314" i="17"/>
  <c r="E2313" i="17"/>
  <c r="E2304" i="17"/>
  <c r="F2304" i="17" s="1"/>
  <c r="E2302" i="17"/>
  <c r="E2300" i="17"/>
  <c r="E2225" i="17"/>
  <c r="E2224" i="17"/>
  <c r="E2222" i="17"/>
  <c r="E2221" i="17"/>
  <c r="E2212" i="17"/>
  <c r="E2211" i="17"/>
  <c r="E2206" i="17"/>
  <c r="E2205" i="17"/>
  <c r="E2203" i="17"/>
  <c r="E2202" i="17"/>
  <c r="E2197" i="17"/>
  <c r="E2196" i="17"/>
  <c r="E2192" i="17"/>
  <c r="E2191" i="17"/>
  <c r="E2186" i="17"/>
  <c r="E2185" i="17"/>
  <c r="E2182" i="17"/>
  <c r="E2181" i="17"/>
  <c r="E2179" i="17"/>
  <c r="E2178" i="17"/>
  <c r="E2175" i="17"/>
  <c r="E2174" i="17"/>
  <c r="E2170" i="17"/>
  <c r="E2169" i="17"/>
  <c r="E2167" i="17"/>
  <c r="E2166" i="17"/>
  <c r="E2160" i="17"/>
  <c r="E2159" i="17"/>
  <c r="E2157" i="17"/>
  <c r="E2156" i="17"/>
  <c r="E2151" i="17"/>
  <c r="E2150" i="17"/>
  <c r="E2146" i="17"/>
  <c r="E2144" i="17"/>
  <c r="E2142" i="17"/>
  <c r="E2135" i="17"/>
  <c r="E2134" i="17"/>
  <c r="E2132" i="17"/>
  <c r="E2131" i="17"/>
  <c r="E2129" i="17"/>
  <c r="E2128" i="17"/>
  <c r="E2122" i="17"/>
  <c r="E2121" i="17"/>
  <c r="E2117" i="17"/>
  <c r="E2116" i="17"/>
  <c r="E2109" i="17"/>
  <c r="E2107" i="17"/>
  <c r="E2103" i="17"/>
  <c r="E2102" i="17"/>
  <c r="E2097" i="17"/>
  <c r="E2096" i="17"/>
  <c r="E2079" i="17"/>
  <c r="E2078" i="17"/>
  <c r="E2046" i="17"/>
  <c r="E2045" i="17"/>
  <c r="E2041" i="17"/>
  <c r="E2040" i="17"/>
  <c r="E2035" i="17"/>
  <c r="E2033" i="17"/>
  <c r="E2024" i="17"/>
  <c r="E2021" i="17"/>
  <c r="E2006" i="17"/>
  <c r="E1998" i="17"/>
  <c r="E1887" i="17"/>
  <c r="E1886" i="17"/>
  <c r="E1882" i="17"/>
  <c r="E1881" i="17"/>
  <c r="E1878" i="17"/>
  <c r="E1877" i="17"/>
  <c r="E1871" i="17"/>
  <c r="E1869" i="17"/>
  <c r="E1864" i="17"/>
  <c r="E1845" i="17"/>
  <c r="E1844" i="17"/>
  <c r="E1834" i="17"/>
  <c r="E1833" i="17"/>
  <c r="E1831" i="17"/>
  <c r="E1830" i="17"/>
  <c r="E1824" i="17"/>
  <c r="E1823" i="17"/>
  <c r="E1821" i="17"/>
  <c r="E1820" i="17"/>
  <c r="E1814" i="17"/>
  <c r="E1813" i="17"/>
  <c r="E1809" i="17"/>
  <c r="E1808" i="17"/>
  <c r="E1791" i="17"/>
  <c r="E1790" i="17"/>
  <c r="E1777" i="17"/>
  <c r="E1775" i="17"/>
  <c r="E1773" i="17"/>
  <c r="E1771" i="17"/>
  <c r="E1746" i="17"/>
  <c r="E1745" i="17"/>
  <c r="E1742" i="17"/>
  <c r="E1741" i="17"/>
  <c r="E1720" i="17"/>
  <c r="E1718" i="17"/>
  <c r="E1714" i="17"/>
  <c r="E1684" i="17"/>
  <c r="E1680" i="17"/>
  <c r="E1668" i="17"/>
  <c r="E1667" i="17"/>
  <c r="E1664" i="17"/>
  <c r="E1663" i="17"/>
  <c r="E1661" i="17"/>
  <c r="E1660" i="17"/>
  <c r="E1649" i="17"/>
  <c r="E1635" i="17"/>
  <c r="E1632" i="17"/>
  <c r="E1606" i="17"/>
  <c r="E1605" i="17"/>
  <c r="E1603" i="17"/>
  <c r="E1602" i="17"/>
  <c r="E1596" i="17"/>
  <c r="E1595" i="17"/>
  <c r="E1591" i="17"/>
  <c r="E1589" i="17"/>
  <c r="E1578" i="17"/>
  <c r="E1577" i="17"/>
  <c r="E1575" i="17"/>
  <c r="E1574" i="17"/>
  <c r="E1570" i="17"/>
  <c r="E1551" i="17"/>
  <c r="E1542" i="17"/>
  <c r="E1541" i="17"/>
  <c r="E1536" i="17"/>
  <c r="E1519" i="17"/>
  <c r="E1517" i="17"/>
  <c r="E1537" i="17" s="1"/>
  <c r="E1380" i="17"/>
  <c r="E1379" i="17"/>
  <c r="E1377" i="17"/>
  <c r="E1376" i="17"/>
  <c r="E1358" i="17"/>
  <c r="E1357" i="17"/>
  <c r="E1338" i="17"/>
  <c r="E1337" i="17"/>
  <c r="E1335" i="17"/>
  <c r="E1334" i="17"/>
  <c r="E1325" i="17"/>
  <c r="E1323" i="17"/>
  <c r="E1300" i="17"/>
  <c r="E1298" i="17"/>
  <c r="E1296" i="17"/>
  <c r="E1301" i="17" s="1"/>
  <c r="E1151" i="17"/>
  <c r="E1150" i="17"/>
  <c r="E1146" i="17"/>
  <c r="E1144" i="17"/>
  <c r="E1071" i="17"/>
  <c r="E1050" i="17"/>
  <c r="E1047" i="17"/>
  <c r="E1013" i="17"/>
  <c r="E1011" i="17"/>
  <c r="E787" i="17"/>
  <c r="E771" i="17"/>
  <c r="E636" i="17"/>
  <c r="E614" i="17"/>
  <c r="D4078" i="1"/>
  <c r="D4075" i="1"/>
  <c r="D4072" i="1"/>
  <c r="D4068" i="1"/>
  <c r="D4047" i="1"/>
  <c r="D4004" i="1"/>
  <c r="D4000" i="1"/>
  <c r="D3997" i="1"/>
  <c r="D3981" i="1"/>
  <c r="D3961" i="1"/>
  <c r="D3958" i="1"/>
  <c r="D3951" i="1"/>
  <c r="D3946" i="1"/>
  <c r="D3937" i="1"/>
  <c r="D3866" i="1"/>
  <c r="D3854" i="1"/>
  <c r="D3850" i="1"/>
  <c r="D3837" i="1"/>
  <c r="D3851" i="1" s="1"/>
  <c r="D3832" i="1"/>
  <c r="D3825" i="1"/>
  <c r="D3823" i="1"/>
  <c r="D3784" i="1"/>
  <c r="D3779" i="1"/>
  <c r="D3777" i="1"/>
  <c r="D3597" i="1"/>
  <c r="D3594" i="1"/>
  <c r="D3585" i="1"/>
  <c r="D3575" i="1"/>
  <c r="D3572" i="1"/>
  <c r="D3576" i="1" s="1"/>
  <c r="D3534" i="1"/>
  <c r="D3528" i="1"/>
  <c r="D3524" i="1"/>
  <c r="D3522" i="1"/>
  <c r="D3520" i="1"/>
  <c r="D3518" i="1"/>
  <c r="D3466" i="1"/>
  <c r="D3439" i="1"/>
  <c r="D3436" i="1"/>
  <c r="D3434" i="1"/>
  <c r="D3432" i="1"/>
  <c r="D3428" i="1"/>
  <c r="D3336" i="1"/>
  <c r="D3328" i="1"/>
  <c r="D3291" i="1"/>
  <c r="D3329" i="1" s="1"/>
  <c r="D3270" i="1"/>
  <c r="D3266" i="1"/>
  <c r="D3260" i="1"/>
  <c r="D3258" i="1"/>
  <c r="D3244" i="1"/>
  <c r="D2972" i="1"/>
  <c r="D2957" i="1"/>
  <c r="D2973" i="1" s="1"/>
  <c r="D2535" i="1"/>
  <c r="D2532" i="1"/>
  <c r="D2530" i="1"/>
  <c r="D2533" i="1" s="1"/>
  <c r="D2520" i="1"/>
  <c r="D2459" i="1"/>
  <c r="D2456" i="1"/>
  <c r="D2428" i="1"/>
  <c r="D2425" i="1"/>
  <c r="D2421" i="1"/>
  <c r="D2417" i="1"/>
  <c r="D2316" i="1"/>
  <c r="D2313" i="1"/>
  <c r="D2304" i="1"/>
  <c r="D2302" i="1"/>
  <c r="D2300" i="1"/>
  <c r="D2305" i="1" s="1"/>
  <c r="D2224" i="1"/>
  <c r="D2221" i="1"/>
  <c r="D2211" i="1"/>
  <c r="D2205" i="1"/>
  <c r="D2202" i="1"/>
  <c r="D2196" i="1"/>
  <c r="D2191" i="1"/>
  <c r="D2185" i="1"/>
  <c r="D2181" i="1"/>
  <c r="D2178" i="1"/>
  <c r="D2174" i="1"/>
  <c r="D2169" i="1"/>
  <c r="D2166" i="1"/>
  <c r="D2159" i="1"/>
  <c r="D2156" i="1"/>
  <c r="D2150" i="1"/>
  <c r="D2146" i="1"/>
  <c r="D2144" i="1"/>
  <c r="D2147" i="1" s="1"/>
  <c r="D2142" i="1"/>
  <c r="D2134" i="1"/>
  <c r="D2131" i="1"/>
  <c r="D2128" i="1"/>
  <c r="D2121" i="1"/>
  <c r="D2116" i="1"/>
  <c r="D2109" i="1"/>
  <c r="D2107" i="1"/>
  <c r="D2110" i="1" s="1"/>
  <c r="D2102" i="1"/>
  <c r="D2096" i="1"/>
  <c r="D2078" i="1"/>
  <c r="D2045" i="1"/>
  <c r="D2040" i="1"/>
  <c r="D2035" i="1"/>
  <c r="D2033" i="1"/>
  <c r="D2024" i="1"/>
  <c r="D2021" i="1"/>
  <c r="D2006" i="1"/>
  <c r="D1998" i="1"/>
  <c r="D1886" i="1"/>
  <c r="D1881" i="1"/>
  <c r="D1877" i="1"/>
  <c r="D1871" i="1"/>
  <c r="D1869" i="1"/>
  <c r="D1872" i="1" s="1"/>
  <c r="D1864" i="1"/>
  <c r="D1844" i="1"/>
  <c r="D1833" i="1"/>
  <c r="D1830" i="1"/>
  <c r="D1823" i="1"/>
  <c r="D1820" i="1"/>
  <c r="D1813" i="1"/>
  <c r="D1808" i="1"/>
  <c r="D1790" i="1"/>
  <c r="D1777" i="1"/>
  <c r="D1775" i="1"/>
  <c r="D1773" i="1"/>
  <c r="D1771" i="1"/>
  <c r="D1745" i="1"/>
  <c r="D1741" i="1"/>
  <c r="D1720" i="1"/>
  <c r="D1718" i="1"/>
  <c r="D1714" i="1"/>
  <c r="D1684" i="1"/>
  <c r="D1680" i="1"/>
  <c r="D1685" i="1" s="1"/>
  <c r="D1667" i="1"/>
  <c r="D1663" i="1"/>
  <c r="D1660" i="1"/>
  <c r="D1649" i="1"/>
  <c r="D1635" i="1"/>
  <c r="D1632" i="1"/>
  <c r="D1605" i="1"/>
  <c r="D1602" i="1"/>
  <c r="D1595" i="1"/>
  <c r="D1591" i="1"/>
  <c r="D1589" i="1"/>
  <c r="D1592" i="1" s="1"/>
  <c r="D1577" i="1"/>
  <c r="D1574" i="1"/>
  <c r="D1570" i="1"/>
  <c r="D1551" i="1"/>
  <c r="D1571" i="1" s="1"/>
  <c r="D1541" i="1"/>
  <c r="D1536" i="1"/>
  <c r="D1519" i="1"/>
  <c r="D1517" i="1"/>
  <c r="D1379" i="1"/>
  <c r="D1376" i="1"/>
  <c r="D1357" i="1"/>
  <c r="D1337" i="1"/>
  <c r="D1334" i="1"/>
  <c r="D1325" i="1"/>
  <c r="D1323" i="1"/>
  <c r="D1300" i="1"/>
  <c r="D1298" i="1"/>
  <c r="D1301" i="1" s="1"/>
  <c r="D1296" i="1"/>
  <c r="D1150" i="1"/>
  <c r="D1146" i="1"/>
  <c r="D1144" i="1"/>
  <c r="D1071" i="1"/>
  <c r="D1050" i="1"/>
  <c r="D1047" i="1"/>
  <c r="D1013" i="1"/>
  <c r="D1011" i="1"/>
  <c r="D787" i="1"/>
  <c r="D771" i="1"/>
  <c r="D636" i="1"/>
  <c r="D614" i="1"/>
  <c r="D4079" i="1"/>
  <c r="D4076" i="1"/>
  <c r="D4073" i="1"/>
  <c r="D4069" i="1"/>
  <c r="D4048" i="1"/>
  <c r="D4005" i="1"/>
  <c r="D4001" i="1"/>
  <c r="D3998" i="1"/>
  <c r="D3982" i="1"/>
  <c r="D3959" i="1"/>
  <c r="D3867" i="1"/>
  <c r="D3855" i="1"/>
  <c r="D3833" i="1"/>
  <c r="D3826" i="1"/>
  <c r="D3598" i="1"/>
  <c r="D3595" i="1"/>
  <c r="D3586" i="1"/>
  <c r="D3535" i="1"/>
  <c r="D3529" i="1"/>
  <c r="D3467" i="1"/>
  <c r="D3440" i="1"/>
  <c r="D3337" i="1"/>
  <c r="D3271" i="1"/>
  <c r="D2536" i="1"/>
  <c r="D2521" i="1"/>
  <c r="D2460" i="1"/>
  <c r="D2457" i="1"/>
  <c r="D2429" i="1"/>
  <c r="D2317" i="1"/>
  <c r="D2314" i="1"/>
  <c r="D2225" i="1"/>
  <c r="D2222" i="1"/>
  <c r="D2212" i="1"/>
  <c r="D2206" i="1"/>
  <c r="D2203" i="1"/>
  <c r="D2197" i="1"/>
  <c r="D2192" i="1"/>
  <c r="D2186" i="1"/>
  <c r="D2182" i="1"/>
  <c r="D2179" i="1"/>
  <c r="D2175" i="1"/>
  <c r="D2170" i="1"/>
  <c r="D2167" i="1"/>
  <c r="D2160" i="1"/>
  <c r="D2157" i="1"/>
  <c r="D2151" i="1"/>
  <c r="D2135" i="1"/>
  <c r="D2132" i="1"/>
  <c r="D2129" i="1"/>
  <c r="D2122" i="1"/>
  <c r="D2117" i="1"/>
  <c r="D2103" i="1"/>
  <c r="D2097" i="1"/>
  <c r="D2079" i="1"/>
  <c r="D2046" i="1"/>
  <c r="D2041" i="1"/>
  <c r="D2036" i="1"/>
  <c r="D1887" i="1"/>
  <c r="D1882" i="1"/>
  <c r="D1878" i="1"/>
  <c r="D1845" i="1"/>
  <c r="D1834" i="1"/>
  <c r="D1831" i="1"/>
  <c r="D1824" i="1"/>
  <c r="D1821" i="1"/>
  <c r="D1814" i="1"/>
  <c r="D1809" i="1"/>
  <c r="D1791" i="1"/>
  <c r="D1746" i="1"/>
  <c r="D1742" i="1"/>
  <c r="D1668" i="1"/>
  <c r="D1664" i="1"/>
  <c r="D1661" i="1"/>
  <c r="D1606" i="1"/>
  <c r="D1603" i="1"/>
  <c r="D1596" i="1"/>
  <c r="D1578" i="1"/>
  <c r="D1575" i="1"/>
  <c r="D1542" i="1"/>
  <c r="D1380" i="1"/>
  <c r="D1377" i="1"/>
  <c r="D1358" i="1"/>
  <c r="D1338" i="1"/>
  <c r="D1151" i="1"/>
  <c r="E17" i="48" l="1"/>
  <c r="H17" i="48"/>
  <c r="G23" i="48"/>
  <c r="G24" i="48" s="1"/>
  <c r="C17" i="48"/>
  <c r="C18" i="48" s="1"/>
  <c r="F1301" i="17"/>
  <c r="G1301" i="17"/>
  <c r="F1537" i="17"/>
  <c r="G1537" i="17"/>
  <c r="F1335" i="17"/>
  <c r="G1335" i="17"/>
  <c r="F2024" i="17"/>
  <c r="G2024" i="17"/>
  <c r="F3434" i="17"/>
  <c r="G3434" i="17"/>
  <c r="F1519" i="17"/>
  <c r="G1519" i="17"/>
  <c r="F1718" i="17"/>
  <c r="G1718" i="17"/>
  <c r="F2035" i="17"/>
  <c r="G2035" i="17"/>
  <c r="F2166" i="17"/>
  <c r="G2166" i="17"/>
  <c r="F2317" i="17"/>
  <c r="G2317" i="17"/>
  <c r="F3439" i="17"/>
  <c r="G3439" i="17"/>
  <c r="F3825" i="17"/>
  <c r="G3825" i="17"/>
  <c r="F4047" i="17"/>
  <c r="G4047" i="17"/>
  <c r="F4078" i="17"/>
  <c r="G4078" i="17"/>
  <c r="F1300" i="17"/>
  <c r="G1300" i="17"/>
  <c r="F1577" i="17"/>
  <c r="G1577" i="17"/>
  <c r="F1777" i="17"/>
  <c r="G1777" i="17"/>
  <c r="F2040" i="17"/>
  <c r="G2040" i="17"/>
  <c r="F2146" i="17"/>
  <c r="G2146" i="17"/>
  <c r="F2203" i="17"/>
  <c r="G2203" i="17"/>
  <c r="F2972" i="17"/>
  <c r="G2972" i="17"/>
  <c r="F3529" i="17"/>
  <c r="G3529" i="17"/>
  <c r="F3866" i="17"/>
  <c r="G3866" i="17"/>
  <c r="F4079" i="17"/>
  <c r="G4079" i="17"/>
  <c r="E1147" i="17"/>
  <c r="F1071" i="17"/>
  <c r="G1071" i="17"/>
  <c r="F1358" i="17"/>
  <c r="G1358" i="17"/>
  <c r="F1605" i="17"/>
  <c r="G1605" i="17"/>
  <c r="F1790" i="17"/>
  <c r="G1790" i="17"/>
  <c r="F1887" i="17"/>
  <c r="G1887" i="17"/>
  <c r="F2129" i="17"/>
  <c r="G2129" i="17"/>
  <c r="F2169" i="17"/>
  <c r="G2169" i="17"/>
  <c r="F2205" i="17"/>
  <c r="G2205" i="17"/>
  <c r="F3466" i="17"/>
  <c r="G3466" i="17"/>
  <c r="F3997" i="17"/>
  <c r="G3997" i="17"/>
  <c r="F636" i="17"/>
  <c r="G636" i="17"/>
  <c r="F1323" i="17"/>
  <c r="G1323" i="17"/>
  <c r="F1376" i="17"/>
  <c r="G1376" i="17"/>
  <c r="F1541" i="17"/>
  <c r="G1541" i="17"/>
  <c r="F1589" i="17"/>
  <c r="G1589" i="17"/>
  <c r="F1606" i="17"/>
  <c r="G1606" i="17"/>
  <c r="F1667" i="17"/>
  <c r="G1667" i="17"/>
  <c r="F1742" i="17"/>
  <c r="G1742" i="17"/>
  <c r="F1791" i="17"/>
  <c r="G1791" i="17"/>
  <c r="F1824" i="17"/>
  <c r="G1824" i="17"/>
  <c r="F1869" i="17"/>
  <c r="G1869" i="17"/>
  <c r="E2025" i="17"/>
  <c r="F1998" i="17"/>
  <c r="G1998" i="17"/>
  <c r="F2045" i="17"/>
  <c r="G2045" i="17"/>
  <c r="E2110" i="17"/>
  <c r="F2107" i="17"/>
  <c r="G2107" i="17"/>
  <c r="F2131" i="17"/>
  <c r="G2131" i="17"/>
  <c r="F2151" i="17"/>
  <c r="G2151" i="17"/>
  <c r="F2170" i="17"/>
  <c r="G2170" i="17"/>
  <c r="F2186" i="17"/>
  <c r="G2186" i="17"/>
  <c r="F2206" i="17"/>
  <c r="G2206" i="17"/>
  <c r="F1380" i="17"/>
  <c r="G1380" i="17"/>
  <c r="F1684" i="17"/>
  <c r="G1684" i="17"/>
  <c r="F1878" i="17"/>
  <c r="G1878" i="17"/>
  <c r="F2135" i="17"/>
  <c r="G2135" i="17"/>
  <c r="F2221" i="17"/>
  <c r="G2221" i="17"/>
  <c r="F3270" i="17"/>
  <c r="G3270" i="17"/>
  <c r="F3958" i="17"/>
  <c r="G3958" i="17"/>
  <c r="F1047" i="17"/>
  <c r="G1047" i="17"/>
  <c r="F1575" i="17"/>
  <c r="G1575" i="17"/>
  <c r="F1661" i="17"/>
  <c r="G1661" i="17"/>
  <c r="F1844" i="17"/>
  <c r="G1844" i="17"/>
  <c r="F2122" i="17"/>
  <c r="G2122" i="17"/>
  <c r="F2202" i="17"/>
  <c r="G2202" i="17"/>
  <c r="E3329" i="17"/>
  <c r="F3291" i="17"/>
  <c r="G3291" i="17"/>
  <c r="F3855" i="17"/>
  <c r="G3855" i="17"/>
  <c r="F1357" i="17"/>
  <c r="G1357" i="17"/>
  <c r="F1663" i="17"/>
  <c r="G1663" i="17"/>
  <c r="F1821" i="17"/>
  <c r="G1821" i="17"/>
  <c r="F2102" i="17"/>
  <c r="G2102" i="17"/>
  <c r="F2167" i="17"/>
  <c r="G2167" i="17"/>
  <c r="F2182" i="17"/>
  <c r="G2182" i="17"/>
  <c r="F3328" i="17"/>
  <c r="G3328" i="17"/>
  <c r="F3595" i="17"/>
  <c r="G3595" i="17"/>
  <c r="F4048" i="17"/>
  <c r="G4048" i="17"/>
  <c r="F1664" i="17"/>
  <c r="G1664" i="17"/>
  <c r="E1872" i="17"/>
  <c r="F1864" i="17"/>
  <c r="G1864" i="17"/>
  <c r="F2103" i="17"/>
  <c r="G2103" i="17"/>
  <c r="E2305" i="17"/>
  <c r="F2300" i="17"/>
  <c r="G2300" i="17"/>
  <c r="F2421" i="17"/>
  <c r="G2421" i="17"/>
  <c r="F3336" i="17"/>
  <c r="G3336" i="17"/>
  <c r="F3597" i="17"/>
  <c r="G3597" i="17"/>
  <c r="F3867" i="17"/>
  <c r="G3867" i="17"/>
  <c r="F1144" i="17"/>
  <c r="G1144" i="17"/>
  <c r="F771" i="17"/>
  <c r="G771" i="17"/>
  <c r="F1146" i="17"/>
  <c r="G1146" i="17"/>
  <c r="F1325" i="17"/>
  <c r="G1325" i="17"/>
  <c r="F1377" i="17"/>
  <c r="G1377" i="17"/>
  <c r="F1542" i="17"/>
  <c r="G1542" i="17"/>
  <c r="F1591" i="17"/>
  <c r="G1591" i="17"/>
  <c r="E1650" i="17"/>
  <c r="F1632" i="17"/>
  <c r="G1632" i="17"/>
  <c r="F1668" i="17"/>
  <c r="G1668" i="17"/>
  <c r="F1745" i="17"/>
  <c r="G1745" i="17"/>
  <c r="F1808" i="17"/>
  <c r="G1808" i="17"/>
  <c r="F1830" i="17"/>
  <c r="G1830" i="17"/>
  <c r="F1871" i="17"/>
  <c r="G1871" i="17"/>
  <c r="F2006" i="17"/>
  <c r="G2006" i="17"/>
  <c r="F2046" i="17"/>
  <c r="G2046" i="17"/>
  <c r="F2109" i="17"/>
  <c r="G2109" i="17"/>
  <c r="F2132" i="17"/>
  <c r="G2132" i="17"/>
  <c r="F2156" i="17"/>
  <c r="G2156" i="17"/>
  <c r="F2174" i="17"/>
  <c r="G2174" i="17"/>
  <c r="F2191" i="17"/>
  <c r="G2191" i="17"/>
  <c r="F2211" i="17"/>
  <c r="G2211" i="17"/>
  <c r="F1570" i="17"/>
  <c r="G1570" i="17"/>
  <c r="F1771" i="17"/>
  <c r="G1771" i="17"/>
  <c r="F2117" i="17"/>
  <c r="G2117" i="17"/>
  <c r="F2196" i="17"/>
  <c r="G2196" i="17"/>
  <c r="F2535" i="17"/>
  <c r="G2535" i="17"/>
  <c r="F3851" i="17"/>
  <c r="G3851" i="17"/>
  <c r="F1298" i="17"/>
  <c r="G1298" i="17"/>
  <c r="F1602" i="17"/>
  <c r="G1602" i="17"/>
  <c r="F1820" i="17"/>
  <c r="G1820" i="17"/>
  <c r="F1882" i="17"/>
  <c r="G1882" i="17"/>
  <c r="F2144" i="17"/>
  <c r="G2144" i="17"/>
  <c r="F2224" i="17"/>
  <c r="G2224" i="17"/>
  <c r="F3528" i="17"/>
  <c r="G3528" i="17"/>
  <c r="F1536" i="17"/>
  <c r="G1536" i="17"/>
  <c r="F1720" i="17"/>
  <c r="G1720" i="17"/>
  <c r="F1886" i="17"/>
  <c r="G1886" i="17"/>
  <c r="F2417" i="17"/>
  <c r="G2417" i="17"/>
  <c r="F2460" i="17"/>
  <c r="G2460" i="17"/>
  <c r="F3440" i="17"/>
  <c r="G3440" i="17"/>
  <c r="F3981" i="17"/>
  <c r="G3981" i="17"/>
  <c r="F1578" i="17"/>
  <c r="G1578" i="17"/>
  <c r="F1741" i="17"/>
  <c r="G1741" i="17"/>
  <c r="F1823" i="17"/>
  <c r="G1823" i="17"/>
  <c r="F2041" i="17"/>
  <c r="G2041" i="17"/>
  <c r="F2150" i="17"/>
  <c r="G2150" i="17"/>
  <c r="F2185" i="17"/>
  <c r="G2185" i="17"/>
  <c r="F2520" i="17"/>
  <c r="G2520" i="17"/>
  <c r="F3534" i="17"/>
  <c r="G3534" i="17"/>
  <c r="F3832" i="17"/>
  <c r="G3832" i="17"/>
  <c r="F4068" i="17"/>
  <c r="G4068" i="17"/>
  <c r="F787" i="17"/>
  <c r="G787" i="17"/>
  <c r="F1150" i="17"/>
  <c r="G1150" i="17"/>
  <c r="F1334" i="17"/>
  <c r="G1334" i="17"/>
  <c r="F1379" i="17"/>
  <c r="G1379" i="17"/>
  <c r="E1571" i="17"/>
  <c r="F1551" i="17"/>
  <c r="G1551" i="17"/>
  <c r="E1592" i="17"/>
  <c r="F1635" i="17"/>
  <c r="G1635" i="17"/>
  <c r="E1685" i="17"/>
  <c r="F1680" i="17"/>
  <c r="G1680" i="17"/>
  <c r="F1746" i="17"/>
  <c r="G1746" i="17"/>
  <c r="F1809" i="17"/>
  <c r="G1809" i="17"/>
  <c r="F1831" i="17"/>
  <c r="G1831" i="17"/>
  <c r="F1877" i="17"/>
  <c r="G1877" i="17"/>
  <c r="F2021" i="17"/>
  <c r="G2021" i="17"/>
  <c r="F2078" i="17"/>
  <c r="G2078" i="17"/>
  <c r="F2116" i="17"/>
  <c r="G2116" i="17"/>
  <c r="F2134" i="17"/>
  <c r="G2134" i="17"/>
  <c r="F2157" i="17"/>
  <c r="G2157" i="17"/>
  <c r="F2175" i="17"/>
  <c r="G2175" i="17"/>
  <c r="F2192" i="17"/>
  <c r="G2192" i="17"/>
  <c r="F2212" i="17"/>
  <c r="G2212" i="17"/>
  <c r="F2313" i="17"/>
  <c r="G2313" i="17"/>
  <c r="F2429" i="17"/>
  <c r="G2429" i="17"/>
  <c r="F2532" i="17"/>
  <c r="G2532" i="17"/>
  <c r="F3266" i="17"/>
  <c r="G3266" i="17"/>
  <c r="F3432" i="17"/>
  <c r="G3432" i="17"/>
  <c r="F3520" i="17"/>
  <c r="G3520" i="17"/>
  <c r="F3575" i="17"/>
  <c r="G3575" i="17"/>
  <c r="F3779" i="17"/>
  <c r="G3779" i="17"/>
  <c r="F3850" i="17"/>
  <c r="G3850" i="17"/>
  <c r="F3951" i="17"/>
  <c r="G3951" i="17"/>
  <c r="F4001" i="17"/>
  <c r="G4001" i="17"/>
  <c r="F1151" i="17"/>
  <c r="G1151" i="17"/>
  <c r="F1595" i="17"/>
  <c r="G1595" i="17"/>
  <c r="F1813" i="17"/>
  <c r="G1813" i="17"/>
  <c r="F2159" i="17"/>
  <c r="G2159" i="17"/>
  <c r="F2314" i="17"/>
  <c r="G2314" i="17"/>
  <c r="F3522" i="17"/>
  <c r="G3522" i="17"/>
  <c r="F4075" i="17"/>
  <c r="G4075" i="17"/>
  <c r="F1013" i="17"/>
  <c r="G1013" i="17"/>
  <c r="F1296" i="17"/>
  <c r="G1296" i="17"/>
  <c r="F1337" i="17"/>
  <c r="G1337" i="17"/>
  <c r="F1517" i="17"/>
  <c r="G1517" i="17"/>
  <c r="F1574" i="17"/>
  <c r="G1574" i="17"/>
  <c r="F1596" i="17"/>
  <c r="G1596" i="17"/>
  <c r="F1660" i="17"/>
  <c r="G1660" i="17"/>
  <c r="E1721" i="17"/>
  <c r="F1714" i="17"/>
  <c r="G1714" i="17"/>
  <c r="F1773" i="17"/>
  <c r="G1773" i="17"/>
  <c r="F1814" i="17"/>
  <c r="G1814" i="17"/>
  <c r="F1834" i="17"/>
  <c r="G1834" i="17"/>
  <c r="F1881" i="17"/>
  <c r="G1881" i="17"/>
  <c r="E2036" i="17"/>
  <c r="F2033" i="17"/>
  <c r="G2033" i="17"/>
  <c r="F2096" i="17"/>
  <c r="G2096" i="17"/>
  <c r="F2121" i="17"/>
  <c r="G2121" i="17"/>
  <c r="F2142" i="17"/>
  <c r="G2142" i="17"/>
  <c r="F2160" i="17"/>
  <c r="G2160" i="17"/>
  <c r="F2179" i="17"/>
  <c r="G2179" i="17"/>
  <c r="F2197" i="17"/>
  <c r="G2197" i="17"/>
  <c r="F2222" i="17"/>
  <c r="G2222" i="17"/>
  <c r="F2316" i="17"/>
  <c r="G2316" i="17"/>
  <c r="F2457" i="17"/>
  <c r="G2457" i="17"/>
  <c r="F2536" i="17"/>
  <c r="G2536" i="17"/>
  <c r="F3271" i="17"/>
  <c r="G3271" i="17"/>
  <c r="F3436" i="17"/>
  <c r="G3436" i="17"/>
  <c r="F3524" i="17"/>
  <c r="G3524" i="17"/>
  <c r="F3586" i="17"/>
  <c r="G3586" i="17"/>
  <c r="F3823" i="17"/>
  <c r="G3823" i="17"/>
  <c r="F3854" i="17"/>
  <c r="G3854" i="17"/>
  <c r="F3959" i="17"/>
  <c r="G3959" i="17"/>
  <c r="F4005" i="17"/>
  <c r="G4005" i="17"/>
  <c r="F4076" i="17"/>
  <c r="G4076" i="17"/>
  <c r="F2079" i="17"/>
  <c r="G2079" i="17"/>
  <c r="F3784" i="17"/>
  <c r="G3784" i="17"/>
  <c r="E2973" i="17"/>
  <c r="F2957" i="17"/>
  <c r="G2957" i="17"/>
  <c r="E1051" i="17"/>
  <c r="F1011" i="17"/>
  <c r="G1011" i="17"/>
  <c r="F1649" i="17"/>
  <c r="G1649" i="17"/>
  <c r="F1833" i="17"/>
  <c r="G1833" i="17"/>
  <c r="F2178" i="17"/>
  <c r="G2178" i="17"/>
  <c r="F2456" i="17"/>
  <c r="G2456" i="17"/>
  <c r="F3585" i="17"/>
  <c r="G3585" i="17"/>
  <c r="F4004" i="17"/>
  <c r="G4004" i="17"/>
  <c r="F1338" i="17"/>
  <c r="G1338" i="17"/>
  <c r="F1775" i="17"/>
  <c r="G1775" i="17"/>
  <c r="F2097" i="17"/>
  <c r="G2097" i="17"/>
  <c r="F2181" i="17"/>
  <c r="G2181" i="17"/>
  <c r="F2459" i="17"/>
  <c r="G2459" i="17"/>
  <c r="F3594" i="17"/>
  <c r="G3594" i="17"/>
  <c r="E3982" i="17"/>
  <c r="F3961" i="17"/>
  <c r="G3961" i="17"/>
  <c r="F1050" i="17"/>
  <c r="G1050" i="17"/>
  <c r="F1603" i="17"/>
  <c r="G1603" i="17"/>
  <c r="F1845" i="17"/>
  <c r="G1845" i="17"/>
  <c r="F2128" i="17"/>
  <c r="G2128" i="17"/>
  <c r="F2225" i="17"/>
  <c r="G2225" i="17"/>
  <c r="E3826" i="17"/>
  <c r="F614" i="17"/>
  <c r="G614" i="17"/>
  <c r="F3244" i="17"/>
  <c r="G3244" i="17"/>
  <c r="G3467" i="17"/>
  <c r="G3946" i="17"/>
  <c r="G3258" i="17"/>
  <c r="G2521" i="17"/>
  <c r="G2425" i="17"/>
  <c r="G4073" i="17"/>
  <c r="G3833" i="17"/>
  <c r="G3337" i="17"/>
  <c r="G4072" i="17"/>
  <c r="G4000" i="17"/>
  <c r="G3535" i="17"/>
  <c r="F2302" i="17"/>
  <c r="G2302" i="17"/>
  <c r="E3952" i="17"/>
  <c r="F3937" i="17"/>
  <c r="G3998" i="17"/>
  <c r="G3598" i="17"/>
  <c r="G3518" i="17"/>
  <c r="G2304" i="17"/>
  <c r="E2533" i="17"/>
  <c r="F2530" i="17"/>
  <c r="E3576" i="17"/>
  <c r="F3572" i="17"/>
  <c r="E3785" i="17"/>
  <c r="F3777" i="17"/>
  <c r="G4069" i="17"/>
  <c r="G3837" i="17"/>
  <c r="G2428" i="17"/>
  <c r="G3572" i="17"/>
  <c r="G3428" i="17"/>
  <c r="G3260" i="17"/>
  <c r="I23" i="48"/>
  <c r="I24" i="48" s="1"/>
  <c r="I18" i="48"/>
  <c r="B23" i="48"/>
  <c r="B24" i="48" s="1"/>
  <c r="B18" i="48"/>
  <c r="H23" i="48"/>
  <c r="H24" i="48" s="1"/>
  <c r="H18" i="48"/>
  <c r="F23" i="48"/>
  <c r="F24" i="48" s="1"/>
  <c r="F18" i="48"/>
  <c r="E23" i="48"/>
  <c r="E24" i="48" s="1"/>
  <c r="E18" i="48"/>
  <c r="E3437" i="17"/>
  <c r="E3525" i="17"/>
  <c r="E2147" i="17"/>
  <c r="E3267" i="17"/>
  <c r="E1778" i="17"/>
  <c r="E2426" i="17"/>
  <c r="E788" i="17"/>
  <c r="D1650" i="1"/>
  <c r="D1537" i="1"/>
  <c r="D3952" i="1"/>
  <c r="D3785" i="1"/>
  <c r="D3525" i="1"/>
  <c r="D3437" i="1"/>
  <c r="D3267" i="1"/>
  <c r="D2426" i="1"/>
  <c r="D2025" i="1"/>
  <c r="D1778" i="1"/>
  <c r="D1721" i="1"/>
  <c r="D1335" i="1"/>
  <c r="D1147" i="1"/>
  <c r="D1051" i="1"/>
  <c r="D788" i="1"/>
  <c r="C23" i="48" l="1"/>
  <c r="C24" i="48" s="1"/>
  <c r="F2147" i="17"/>
  <c r="G2147" i="17"/>
  <c r="F3576" i="17"/>
  <c r="G3576" i="17"/>
  <c r="F3952" i="17"/>
  <c r="G3952" i="17"/>
  <c r="F1571" i="17"/>
  <c r="G1571" i="17"/>
  <c r="F3329" i="17"/>
  <c r="G3329" i="17"/>
  <c r="F3525" i="17"/>
  <c r="G3525" i="17"/>
  <c r="F1650" i="17"/>
  <c r="G1650" i="17"/>
  <c r="F3437" i="17"/>
  <c r="G3437" i="17"/>
  <c r="F2533" i="17"/>
  <c r="G2533" i="17"/>
  <c r="F3826" i="17"/>
  <c r="G3826" i="17"/>
  <c r="F1051" i="17"/>
  <c r="G1051" i="17"/>
  <c r="F2036" i="17"/>
  <c r="G2036" i="17"/>
  <c r="F1685" i="17"/>
  <c r="G1685" i="17"/>
  <c r="F2305" i="17"/>
  <c r="G2305" i="17"/>
  <c r="E4080" i="17"/>
  <c r="F788" i="17"/>
  <c r="G788" i="17"/>
  <c r="F2025" i="17"/>
  <c r="G2025" i="17"/>
  <c r="F2426" i="17"/>
  <c r="G2426" i="17"/>
  <c r="F2973" i="17"/>
  <c r="G2973" i="17"/>
  <c r="F1721" i="17"/>
  <c r="G1721" i="17"/>
  <c r="F1592" i="17"/>
  <c r="G1592" i="17"/>
  <c r="F1778" i="17"/>
  <c r="G1778" i="17"/>
  <c r="F3785" i="17"/>
  <c r="G3785" i="17"/>
  <c r="F3267" i="17"/>
  <c r="G3267" i="17"/>
  <c r="F3982" i="17"/>
  <c r="G3982" i="17"/>
  <c r="F1872" i="17"/>
  <c r="G1872" i="17"/>
  <c r="F2110" i="17"/>
  <c r="G2110" i="17"/>
  <c r="F1147" i="17"/>
  <c r="G1147" i="17"/>
  <c r="D40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Marshall, Kimberly (DES)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Marshall, Kimberly (DES):</t>
        </r>
        <r>
          <rPr>
            <sz val="9"/>
            <color indexed="81"/>
            <rFont val="Tahoma"/>
            <family val="2"/>
          </rPr>
          <t xml:space="preserve">
Assumes purchasing with 20,000 miles on the vehicle.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Marshall, Kimberly (DES)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Marshall, Kimberly (DES):</t>
        </r>
        <r>
          <rPr>
            <sz val="9"/>
            <color indexed="81"/>
            <rFont val="Tahoma"/>
            <family val="2"/>
          </rPr>
          <t xml:space="preserve">
Used vehicles are not on contract. This is an estimated purchase price.</t>
        </r>
      </text>
    </comment>
    <comment ref="G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Marshall, Kimberly (DES):</t>
        </r>
        <r>
          <rPr>
            <sz val="9"/>
            <color indexed="81"/>
            <rFont val="Tahoma"/>
            <family val="2"/>
          </rPr>
          <t xml:space="preserve">
Presumed purchasing at 20,000 miles odometer reading</t>
        </r>
      </text>
    </comment>
    <comment ref="M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Marshall, Kimberly (DES):</t>
        </r>
        <r>
          <rPr>
            <sz val="9"/>
            <color indexed="81"/>
            <rFont val="Tahoma"/>
            <family val="2"/>
          </rPr>
          <t xml:space="preserve">
These numbers align with the commerce total cost of ownership analysis. However, this new technology requires some assumptions regarding the maintenance per mile over the vehicle lifetime. I estimated the maintenance per mile a $.01 higher for the used Leaf presuming that the initial 20,000 miles have virtually no maintenance expense.</t>
        </r>
      </text>
    </comment>
    <comment ref="E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Marshall, Kimberly (DES):</t>
        </r>
        <r>
          <rPr>
            <sz val="9"/>
            <color indexed="81"/>
            <rFont val="Tahoma"/>
            <family val="2"/>
          </rPr>
          <t xml:space="preserve">
The % of miles in which the plug-in hybrids will use the battery will affect their lifetime cost and is business use dependant.</t>
        </r>
      </text>
    </comment>
  </commentList>
</comments>
</file>

<file path=xl/sharedStrings.xml><?xml version="1.0" encoding="utf-8"?>
<sst xmlns="http://schemas.openxmlformats.org/spreadsheetml/2006/main" count="89449" uniqueCount="10631">
  <si>
    <t>server</t>
  </si>
  <si>
    <t>database</t>
  </si>
  <si>
    <t>proto</t>
  </si>
  <si>
    <t>user</t>
  </si>
  <si>
    <t>password</t>
  </si>
  <si>
    <t>Fleet Status Report</t>
  </si>
  <si>
    <t>enadboly2645,9123</t>
  </si>
  <si>
    <t>emsdba</t>
  </si>
  <si>
    <t>EALT</t>
  </si>
  <si>
    <t>SEDAN-HYBRID</t>
  </si>
  <si>
    <t>PERMANENT</t>
  </si>
  <si>
    <t>02106M</t>
  </si>
  <si>
    <t>TOYOTA</t>
  </si>
  <si>
    <t>PRIUS</t>
  </si>
  <si>
    <t>JTDKB22U253053223</t>
  </si>
  <si>
    <t>E140</t>
  </si>
  <si>
    <t>02109M</t>
  </si>
  <si>
    <t>JTDKB22U753053203</t>
  </si>
  <si>
    <t>E240</t>
  </si>
  <si>
    <t>02110M</t>
  </si>
  <si>
    <t>JTDKB22U753053380</t>
  </si>
  <si>
    <t>E303</t>
  </si>
  <si>
    <t>02113M</t>
  </si>
  <si>
    <t>JTDKB22U553053362</t>
  </si>
  <si>
    <t>02119M</t>
  </si>
  <si>
    <t>JTDKB22U357049996</t>
  </si>
  <si>
    <t>E195</t>
  </si>
  <si>
    <t>02142M</t>
  </si>
  <si>
    <t>JTDKB22U057049762</t>
  </si>
  <si>
    <t>E300</t>
  </si>
  <si>
    <t>02148M</t>
  </si>
  <si>
    <t>JTDKB22U857054188</t>
  </si>
  <si>
    <t>E540</t>
  </si>
  <si>
    <t>02149M</t>
  </si>
  <si>
    <t>JTDKB22U753123895</t>
  </si>
  <si>
    <t>E235</t>
  </si>
  <si>
    <t>02160M</t>
  </si>
  <si>
    <t>JTDKB22U553122485</t>
  </si>
  <si>
    <t>02998M</t>
  </si>
  <si>
    <t>JT2BK18U430082229</t>
  </si>
  <si>
    <t>E305</t>
  </si>
  <si>
    <t>03109M</t>
  </si>
  <si>
    <t>JTDKB22UX40048951</t>
  </si>
  <si>
    <t>03129M</t>
  </si>
  <si>
    <t>JTDKB22UX53053356</t>
  </si>
  <si>
    <t>03132M</t>
  </si>
  <si>
    <t>JTDKB22UX53072411</t>
  </si>
  <si>
    <t>03170M</t>
  </si>
  <si>
    <t>JTDKB22U353122775</t>
  </si>
  <si>
    <t>03171M</t>
  </si>
  <si>
    <t>JTDKB22U553122583</t>
  </si>
  <si>
    <t>03172M</t>
  </si>
  <si>
    <t>JTDKB22U753122388</t>
  </si>
  <si>
    <t>03173M</t>
  </si>
  <si>
    <t>JTDKB22U653122334</t>
  </si>
  <si>
    <t>03182M</t>
  </si>
  <si>
    <t>JTDKB22U753123623</t>
  </si>
  <si>
    <t>03183M</t>
  </si>
  <si>
    <t>JTDKB22U953123154</t>
  </si>
  <si>
    <t>03193M</t>
  </si>
  <si>
    <t>JTDKB22U967063712</t>
  </si>
  <si>
    <t>03197M</t>
  </si>
  <si>
    <t>JTDKB20U477600684</t>
  </si>
  <si>
    <t>03201M</t>
  </si>
  <si>
    <t>HONDA</t>
  </si>
  <si>
    <t>CIVIC</t>
  </si>
  <si>
    <t>JHMFA362X7S003051</t>
  </si>
  <si>
    <t>03205M</t>
  </si>
  <si>
    <t>JHMFA36207S010882</t>
  </si>
  <si>
    <t>E116</t>
  </si>
  <si>
    <t>03207M</t>
  </si>
  <si>
    <t>JHMFA36247S011016</t>
  </si>
  <si>
    <t>03208M</t>
  </si>
  <si>
    <t>JTDKB20U077608605</t>
  </si>
  <si>
    <t>E310</t>
  </si>
  <si>
    <t>03210M</t>
  </si>
  <si>
    <t>JTDKB20U773227700</t>
  </si>
  <si>
    <t>03211M</t>
  </si>
  <si>
    <t>JTDKB20U577086652</t>
  </si>
  <si>
    <t>03213M</t>
  </si>
  <si>
    <t>JTDKB20U077607065</t>
  </si>
  <si>
    <t>E495</t>
  </si>
  <si>
    <t>03215M</t>
  </si>
  <si>
    <t>JTDKB20U777607046</t>
  </si>
  <si>
    <t>03218M</t>
  </si>
  <si>
    <t>JTDKB20UX73233233</t>
  </si>
  <si>
    <t>03219M</t>
  </si>
  <si>
    <t>JTDKB20U173231175</t>
  </si>
  <si>
    <t>03220M</t>
  </si>
  <si>
    <t>JTDKB20U073233127</t>
  </si>
  <si>
    <t>03221M</t>
  </si>
  <si>
    <t>JTDKB20U973234910</t>
  </si>
  <si>
    <t>03222M</t>
  </si>
  <si>
    <t>JTDKB20U577613332</t>
  </si>
  <si>
    <t>03223M</t>
  </si>
  <si>
    <t>JTDKB20U177613778</t>
  </si>
  <si>
    <t>03224M</t>
  </si>
  <si>
    <t>JTDKB20U077613707</t>
  </si>
  <si>
    <t>03225M</t>
  </si>
  <si>
    <t>JTDKB20U573229025</t>
  </si>
  <si>
    <t>03226M</t>
  </si>
  <si>
    <t>JTDKB20U177610539</t>
  </si>
  <si>
    <t>03228M</t>
  </si>
  <si>
    <t>JTDKB20U577613833</t>
  </si>
  <si>
    <t>03229M</t>
  </si>
  <si>
    <t>JTDKB20U177614199</t>
  </si>
  <si>
    <t>03230M</t>
  </si>
  <si>
    <t>JTDKB20U077613853</t>
  </si>
  <si>
    <t>E375</t>
  </si>
  <si>
    <t>03232M</t>
  </si>
  <si>
    <t>JTDKB20U473228061</t>
  </si>
  <si>
    <t>03251M</t>
  </si>
  <si>
    <t>JTDKB20U673228045</t>
  </si>
  <si>
    <t>E103</t>
  </si>
  <si>
    <t>03253M</t>
  </si>
  <si>
    <t>JTDKB20U077607504</t>
  </si>
  <si>
    <t>03254M</t>
  </si>
  <si>
    <t>JTDKB20U777609251</t>
  </si>
  <si>
    <t>03264M</t>
  </si>
  <si>
    <t>JTDKB20U277610999</t>
  </si>
  <si>
    <t>E102</t>
  </si>
  <si>
    <t>03275M</t>
  </si>
  <si>
    <t>JHMFA36237S018149</t>
  </si>
  <si>
    <t>E357</t>
  </si>
  <si>
    <t>03286M</t>
  </si>
  <si>
    <t>JTDKB20U773239992</t>
  </si>
  <si>
    <t>03288M</t>
  </si>
  <si>
    <t>JTDKB20U677631810</t>
  </si>
  <si>
    <t>E350</t>
  </si>
  <si>
    <t>03289M</t>
  </si>
  <si>
    <t>JTDKB20U177643198</t>
  </si>
  <si>
    <t>03291M</t>
  </si>
  <si>
    <t>JTDKB20U577651501</t>
  </si>
  <si>
    <t>E179</t>
  </si>
  <si>
    <t>03293M</t>
  </si>
  <si>
    <t>JTDKB20U273234070</t>
  </si>
  <si>
    <t>E477</t>
  </si>
  <si>
    <t>03297M</t>
  </si>
  <si>
    <t>JTDKB20U377653036</t>
  </si>
  <si>
    <t>03311M</t>
  </si>
  <si>
    <t>JTDKB2OU987705707</t>
  </si>
  <si>
    <t>03312M</t>
  </si>
  <si>
    <t>JTDKB2OU887706878</t>
  </si>
  <si>
    <t>03313M</t>
  </si>
  <si>
    <t>JTDKB20U883309131</t>
  </si>
  <si>
    <t>03314M</t>
  </si>
  <si>
    <t>JTDKB20U183311707</t>
  </si>
  <si>
    <t>03315M</t>
  </si>
  <si>
    <t>JTDKB20U787701977</t>
  </si>
  <si>
    <t>03316M</t>
  </si>
  <si>
    <t>JTDKB20U587703968</t>
  </si>
  <si>
    <t>03318M</t>
  </si>
  <si>
    <t>JTDKB20U587706241</t>
  </si>
  <si>
    <t>03324M</t>
  </si>
  <si>
    <t>JTDKB20U183314610</t>
  </si>
  <si>
    <t>03325M</t>
  </si>
  <si>
    <t>JTDKB20UX87708020</t>
  </si>
  <si>
    <t>03327M</t>
  </si>
  <si>
    <t>JTDKB20U887711451</t>
  </si>
  <si>
    <t>03328M</t>
  </si>
  <si>
    <t>JTDKB20U187711873</t>
  </si>
  <si>
    <t>03329M</t>
  </si>
  <si>
    <t>JTDKB20U387709543</t>
  </si>
  <si>
    <t>03331M</t>
  </si>
  <si>
    <t>JTDKB20U183315210</t>
  </si>
  <si>
    <t>03332M</t>
  </si>
  <si>
    <t>JTDKB20U183316079</t>
  </si>
  <si>
    <t>03333M</t>
  </si>
  <si>
    <t>JTDKB20U983312474</t>
  </si>
  <si>
    <t>03334M</t>
  </si>
  <si>
    <t>JTDKB20U183313263</t>
  </si>
  <si>
    <t>03335M</t>
  </si>
  <si>
    <t>JTDKB20UX87707370</t>
  </si>
  <si>
    <t>03337M</t>
  </si>
  <si>
    <t>JTDKB20U483318294</t>
  </si>
  <si>
    <t>E478</t>
  </si>
  <si>
    <t>03338M</t>
  </si>
  <si>
    <t>JTDKB20U483313970</t>
  </si>
  <si>
    <t>03340M</t>
  </si>
  <si>
    <t>JTDKB20U687705759</t>
  </si>
  <si>
    <t>03341M</t>
  </si>
  <si>
    <t>JTDKB20U783318872</t>
  </si>
  <si>
    <t>03343M</t>
  </si>
  <si>
    <t>JTDKB20U787710078</t>
  </si>
  <si>
    <t>03345M</t>
  </si>
  <si>
    <t>JTDKB20U287711347</t>
  </si>
  <si>
    <t>03349M</t>
  </si>
  <si>
    <t>JTDKB20U187709072</t>
  </si>
  <si>
    <t>03356M</t>
  </si>
  <si>
    <t>JTDKB20U583312360</t>
  </si>
  <si>
    <t>03357M</t>
  </si>
  <si>
    <t>JTDKB20U997856273</t>
  </si>
  <si>
    <t>03358M</t>
  </si>
  <si>
    <t>JTDKN3DU2A0075289</t>
  </si>
  <si>
    <t>03359M</t>
  </si>
  <si>
    <t>JTDKN3DU7A1089036</t>
  </si>
  <si>
    <t>03360M</t>
  </si>
  <si>
    <t>JTDKN3DU4A5080898</t>
  </si>
  <si>
    <t>03361M</t>
  </si>
  <si>
    <t>JTDKN3DU7A5085240</t>
  </si>
  <si>
    <t>E670</t>
  </si>
  <si>
    <t>03362M</t>
  </si>
  <si>
    <t>JTDKN3DUXA0099968</t>
  </si>
  <si>
    <t>E315</t>
  </si>
  <si>
    <t>03363M</t>
  </si>
  <si>
    <t>JTDKN3DU7A0097143</t>
  </si>
  <si>
    <t>03372M</t>
  </si>
  <si>
    <t>JTDKB20U683318149</t>
  </si>
  <si>
    <t>03374M</t>
  </si>
  <si>
    <t>JTDKB20U387710336</t>
  </si>
  <si>
    <t>03376M</t>
  </si>
  <si>
    <t>JTDKB20U587707325</t>
  </si>
  <si>
    <t>03377M</t>
  </si>
  <si>
    <t>JTDKB20U783309752</t>
  </si>
  <si>
    <t>03379M</t>
  </si>
  <si>
    <t>JTDKB20U387706304</t>
  </si>
  <si>
    <t>03383M</t>
  </si>
  <si>
    <t>JTDKB20U683310438</t>
  </si>
  <si>
    <t>E354</t>
  </si>
  <si>
    <t>03384M</t>
  </si>
  <si>
    <t>JTDKB20U383309120</t>
  </si>
  <si>
    <t>03385M</t>
  </si>
  <si>
    <t>JTDKB20U987707473</t>
  </si>
  <si>
    <t>E107</t>
  </si>
  <si>
    <t>03386M</t>
  </si>
  <si>
    <t>JTDKB20UX83311690</t>
  </si>
  <si>
    <t>03395M</t>
  </si>
  <si>
    <t>JTDKB20U977601118</t>
  </si>
  <si>
    <t>03399M</t>
  </si>
  <si>
    <t>JTDKN3DU7A1152295</t>
  </si>
  <si>
    <t>E390</t>
  </si>
  <si>
    <t>03401M</t>
  </si>
  <si>
    <t>JHMFA36208S003061</t>
  </si>
  <si>
    <t>03402M</t>
  </si>
  <si>
    <t>JHMFA36208S002895</t>
  </si>
  <si>
    <t>03403M</t>
  </si>
  <si>
    <t>JHMFA362X8S002791</t>
  </si>
  <si>
    <t>03404M</t>
  </si>
  <si>
    <t>JHMFA36288S002451</t>
  </si>
  <si>
    <t>03405M</t>
  </si>
  <si>
    <t>JHMFA36228S001098</t>
  </si>
  <si>
    <t>03406M</t>
  </si>
  <si>
    <t>JHMFA36268S000052</t>
  </si>
  <si>
    <t>03407M</t>
  </si>
  <si>
    <t>JHMFA36298S003642</t>
  </si>
  <si>
    <t>03408M</t>
  </si>
  <si>
    <t>JHMFA36258S003590</t>
  </si>
  <si>
    <t>03409M</t>
  </si>
  <si>
    <t>JHMFA36248S003404</t>
  </si>
  <si>
    <t>03413M</t>
  </si>
  <si>
    <t>JHMFA36238S005791</t>
  </si>
  <si>
    <t>E467</t>
  </si>
  <si>
    <t>03417M</t>
  </si>
  <si>
    <t>JHMFA36228S010089</t>
  </si>
  <si>
    <t>03421M</t>
  </si>
  <si>
    <t>JHMFA36248S005475</t>
  </si>
  <si>
    <t>03423M</t>
  </si>
  <si>
    <t>JHMFA36278S007947</t>
  </si>
  <si>
    <t>03426M</t>
  </si>
  <si>
    <t>JHMFA36288S003695</t>
  </si>
  <si>
    <t>03427M</t>
  </si>
  <si>
    <t>JHMFA36268S008216</t>
  </si>
  <si>
    <t>03430M</t>
  </si>
  <si>
    <t>JHMFA36288S009142</t>
  </si>
  <si>
    <t>03432M</t>
  </si>
  <si>
    <t>JHMFA36248S009249</t>
  </si>
  <si>
    <t>03433M</t>
  </si>
  <si>
    <t>JHMFA36268S009141</t>
  </si>
  <si>
    <t>E360</t>
  </si>
  <si>
    <t>03434M</t>
  </si>
  <si>
    <t>JHMFA36288S009125</t>
  </si>
  <si>
    <t>03435M</t>
  </si>
  <si>
    <t>JHMFA36268S000004</t>
  </si>
  <si>
    <t>03437M</t>
  </si>
  <si>
    <t>JHMFA362X8S008431</t>
  </si>
  <si>
    <t>03438M</t>
  </si>
  <si>
    <t>JHMFA36228S009072</t>
  </si>
  <si>
    <t>03439M</t>
  </si>
  <si>
    <t>JHMFA36248S009137</t>
  </si>
  <si>
    <t>03442M</t>
  </si>
  <si>
    <t>JHMFA36298S010462</t>
  </si>
  <si>
    <t>03445M</t>
  </si>
  <si>
    <t>JHMFA36238S010103</t>
  </si>
  <si>
    <t>03451M</t>
  </si>
  <si>
    <t>JHMFA36288S010615</t>
  </si>
  <si>
    <t>03453M</t>
  </si>
  <si>
    <t>JHMFA36218S010732</t>
  </si>
  <si>
    <t>E275</t>
  </si>
  <si>
    <t>03455M</t>
  </si>
  <si>
    <t>JHMFA36278S009035</t>
  </si>
  <si>
    <t>03459M</t>
  </si>
  <si>
    <t>JHMFA36218S011511</t>
  </si>
  <si>
    <t>03460M</t>
  </si>
  <si>
    <t>JHMFA36268S010838</t>
  </si>
  <si>
    <t>03467M</t>
  </si>
  <si>
    <t>JHMFA3F25AS001070</t>
  </si>
  <si>
    <t>03589M</t>
  </si>
  <si>
    <t>FORD</t>
  </si>
  <si>
    <t>C-MAX</t>
  </si>
  <si>
    <t>SEDAN HYBRID</t>
  </si>
  <si>
    <t>1FADP5AUXEL511030</t>
  </si>
  <si>
    <t>03735M</t>
  </si>
  <si>
    <t>JHMFB4F2XCS010109</t>
  </si>
  <si>
    <t>03736M</t>
  </si>
  <si>
    <t>JHMFB4F2XCS009977</t>
  </si>
  <si>
    <t>03741M</t>
  </si>
  <si>
    <t>JHMFB4F27CS008804</t>
  </si>
  <si>
    <t>04317M</t>
  </si>
  <si>
    <t>JTDKB20U877594999</t>
  </si>
  <si>
    <t>04318M</t>
  </si>
  <si>
    <t>JTDKB20U473223555</t>
  </si>
  <si>
    <t>04319M</t>
  </si>
  <si>
    <t>JTDKB20U373225569</t>
  </si>
  <si>
    <t>04320M</t>
  </si>
  <si>
    <t>JTDKB20U477595793</t>
  </si>
  <si>
    <t>04321M</t>
  </si>
  <si>
    <t>JHMES96655S005172</t>
  </si>
  <si>
    <t>04322M</t>
  </si>
  <si>
    <t>JHMES966X5S012019</t>
  </si>
  <si>
    <t>04329M</t>
  </si>
  <si>
    <t>JTDKB22U957029784</t>
  </si>
  <si>
    <t>04330M</t>
  </si>
  <si>
    <t>JHMES96655S016236</t>
  </si>
  <si>
    <t>04332M</t>
  </si>
  <si>
    <t>JHMES96675S019560</t>
  </si>
  <si>
    <t>04336M</t>
  </si>
  <si>
    <t>JTDKB22U553122860</t>
  </si>
  <si>
    <t>04337M</t>
  </si>
  <si>
    <t>JTDKB22U653112998</t>
  </si>
  <si>
    <t>04339M</t>
  </si>
  <si>
    <t>JTDKB22U057054346</t>
  </si>
  <si>
    <t>04341M</t>
  </si>
  <si>
    <t>JTDKB20U377614155</t>
  </si>
  <si>
    <t>04342M</t>
  </si>
  <si>
    <t>JTDKB20U573262364</t>
  </si>
  <si>
    <t>04344M</t>
  </si>
  <si>
    <t>JHMES96635S020852</t>
  </si>
  <si>
    <t>04345M</t>
  </si>
  <si>
    <t>JHMES96635S020902</t>
  </si>
  <si>
    <t>04347M</t>
  </si>
  <si>
    <t>JHMFA36298S010459</t>
  </si>
  <si>
    <t>04348M</t>
  </si>
  <si>
    <t>JHMFA36298S011062</t>
  </si>
  <si>
    <t>04352M</t>
  </si>
  <si>
    <t>JTDKB20U877617150</t>
  </si>
  <si>
    <t>04400M</t>
  </si>
  <si>
    <t>JHMFA3F2XAS000108</t>
  </si>
  <si>
    <t>04403M</t>
  </si>
  <si>
    <t>JHMFA3F27AS000163</t>
  </si>
  <si>
    <t>04417M</t>
  </si>
  <si>
    <t>JTDKB22U963144734</t>
  </si>
  <si>
    <t>04420M</t>
  </si>
  <si>
    <t>JTDKB22U367064001</t>
  </si>
  <si>
    <t>04440M</t>
  </si>
  <si>
    <t>JHMFA3F26AS003863</t>
  </si>
  <si>
    <t>04442M</t>
  </si>
  <si>
    <t>JTDKN3DU6A0085940</t>
  </si>
  <si>
    <t>04449M</t>
  </si>
  <si>
    <t>JTDKN3DU6B1442903</t>
  </si>
  <si>
    <t>04450M</t>
  </si>
  <si>
    <t>JTDKN3DU7B1443669</t>
  </si>
  <si>
    <t>04451M</t>
  </si>
  <si>
    <t>JTDKN3DU1B5337646</t>
  </si>
  <si>
    <t>04452M</t>
  </si>
  <si>
    <t>JTDKN3DU5B5338976</t>
  </si>
  <si>
    <t>04453M</t>
  </si>
  <si>
    <t>JTDKN3DU7B5337764</t>
  </si>
  <si>
    <t>04457M</t>
  </si>
  <si>
    <t>JTDKN3DU7B1444109</t>
  </si>
  <si>
    <t>04458M</t>
  </si>
  <si>
    <t>JTDKN3DU1B5336822</t>
  </si>
  <si>
    <t>04459M</t>
  </si>
  <si>
    <t>JTDKN3DU5B1446036</t>
  </si>
  <si>
    <t>04461M</t>
  </si>
  <si>
    <t>INSIGHT</t>
  </si>
  <si>
    <t>JHMZE2H58BS011399</t>
  </si>
  <si>
    <t>04462M</t>
  </si>
  <si>
    <t>JTDKN3DUXB1442323</t>
  </si>
  <si>
    <t>04471M</t>
  </si>
  <si>
    <t>JTDKN3DU6B1444974</t>
  </si>
  <si>
    <t>04472M</t>
  </si>
  <si>
    <t>JTDKN3DU2B5338806</t>
  </si>
  <si>
    <t>04482M</t>
  </si>
  <si>
    <t>1FADP5AU1EL511031</t>
  </si>
  <si>
    <t>04519M</t>
  </si>
  <si>
    <t>JTDKB20U783313705</t>
  </si>
  <si>
    <t>04593M</t>
  </si>
  <si>
    <t>1FADP5AU0DL519992</t>
  </si>
  <si>
    <t>04594M</t>
  </si>
  <si>
    <t>1FADP5AU0DL521743</t>
  </si>
  <si>
    <t>04595M</t>
  </si>
  <si>
    <t>1FADP5AU2DL521744</t>
  </si>
  <si>
    <t>04629M</t>
  </si>
  <si>
    <t>JHMFB4F29CS010988</t>
  </si>
  <si>
    <t>04630M</t>
  </si>
  <si>
    <t>JHMFB4F27CS010939</t>
  </si>
  <si>
    <t>04631M</t>
  </si>
  <si>
    <t>JHMFB4F26CS010897</t>
  </si>
  <si>
    <t>04632M</t>
  </si>
  <si>
    <t>JHMFB4F29CS010943</t>
  </si>
  <si>
    <t>04633M</t>
  </si>
  <si>
    <t>JHMFB4F27CS010889</t>
  </si>
  <si>
    <t>04637M</t>
  </si>
  <si>
    <t>JHMFB4F2XCS010823</t>
  </si>
  <si>
    <t>04638M</t>
  </si>
  <si>
    <t>1FADP5AU2DL519993</t>
  </si>
  <si>
    <t>04649M</t>
  </si>
  <si>
    <t>1FADP5AU7DL519214</t>
  </si>
  <si>
    <t>04653M</t>
  </si>
  <si>
    <t>1FADP5AU4DL519221</t>
  </si>
  <si>
    <t>04655M</t>
  </si>
  <si>
    <t>1FADP5AU9DL519215</t>
  </si>
  <si>
    <t>04656M</t>
  </si>
  <si>
    <t>1FADP5AUXDL519210</t>
  </si>
  <si>
    <t>04657M</t>
  </si>
  <si>
    <t>1FADP5AU0DL519216</t>
  </si>
  <si>
    <t>04658M</t>
  </si>
  <si>
    <t>1FADP5AUXDL519224</t>
  </si>
  <si>
    <t>04659M</t>
  </si>
  <si>
    <t>1FADP5AU2DL519220</t>
  </si>
  <si>
    <t>E245</t>
  </si>
  <si>
    <t>04660M</t>
  </si>
  <si>
    <t>1FADP5AU3DL519212</t>
  </si>
  <si>
    <t>04661M</t>
  </si>
  <si>
    <t>1FADP5AU5DL519213</t>
  </si>
  <si>
    <t>04667M</t>
  </si>
  <si>
    <t>1FADP5AU7DL520007</t>
  </si>
  <si>
    <t>04668M</t>
  </si>
  <si>
    <t>1FADP5AU0DL520012</t>
  </si>
  <si>
    <t>E353</t>
  </si>
  <si>
    <t>04669M</t>
  </si>
  <si>
    <t>1FADP5AU9DL520011</t>
  </si>
  <si>
    <t>04670M</t>
  </si>
  <si>
    <t>1FADP5AU9DL519196</t>
  </si>
  <si>
    <t>04671M</t>
  </si>
  <si>
    <t>1FADP5AU9DL520008</t>
  </si>
  <si>
    <t>04672M</t>
  </si>
  <si>
    <t>1FADP5AU0DL520009</t>
  </si>
  <si>
    <t>04728M</t>
  </si>
  <si>
    <t>1FADP5AU8DL521733</t>
  </si>
  <si>
    <t>04730M</t>
  </si>
  <si>
    <t>1FADP5AU4DL521731</t>
  </si>
  <si>
    <t>04731M</t>
  </si>
  <si>
    <t>1FADP5AU7DL521741</t>
  </si>
  <si>
    <t>04732M</t>
  </si>
  <si>
    <t>1FADP5AU5DL521740</t>
  </si>
  <si>
    <t>04733M</t>
  </si>
  <si>
    <t>1FADP5AU9DL521742</t>
  </si>
  <si>
    <t>04734M</t>
  </si>
  <si>
    <t>1FADP5AU9DL521739</t>
  </si>
  <si>
    <t>04736M</t>
  </si>
  <si>
    <t>1FADP5AU7DL521738</t>
  </si>
  <si>
    <t>04737M</t>
  </si>
  <si>
    <t>1FADP5AU5DL521737</t>
  </si>
  <si>
    <t>E691</t>
  </si>
  <si>
    <t>04783M</t>
  </si>
  <si>
    <t>1FADP5AU6DL521746</t>
  </si>
  <si>
    <t>05028M</t>
  </si>
  <si>
    <t>1FADP5AU6DL524386</t>
  </si>
  <si>
    <t>05029M</t>
  </si>
  <si>
    <t>1FADP5AU4DL524385</t>
  </si>
  <si>
    <t>05030M</t>
  </si>
  <si>
    <t>1FADP5AU2DL524384</t>
  </si>
  <si>
    <t>05039M</t>
  </si>
  <si>
    <t>1FADP5AU3DL524393</t>
  </si>
  <si>
    <t>05040M</t>
  </si>
  <si>
    <t>1FADP5AU9DL524396</t>
  </si>
  <si>
    <t>05041M</t>
  </si>
  <si>
    <t>1FADP5AU0DL524397</t>
  </si>
  <si>
    <t>05042M</t>
  </si>
  <si>
    <t>1FADP5AU2DL524398</t>
  </si>
  <si>
    <t>05043M</t>
  </si>
  <si>
    <t>1FADP5AU7DL524395</t>
  </si>
  <si>
    <t>05048M</t>
  </si>
  <si>
    <t>1FADP5AU0DL527171</t>
  </si>
  <si>
    <t>05049M</t>
  </si>
  <si>
    <t>1FADP5AU2DL527172</t>
  </si>
  <si>
    <t>05050M</t>
  </si>
  <si>
    <t>1FADP5AU8DL527175</t>
  </si>
  <si>
    <t>05051M</t>
  </si>
  <si>
    <t>1FADP5AU1DL527177</t>
  </si>
  <si>
    <t>05052M</t>
  </si>
  <si>
    <t>1FADP5AU5DL527179</t>
  </si>
  <si>
    <t>05053M</t>
  </si>
  <si>
    <t>1FADP5AU4DL527173</t>
  </si>
  <si>
    <t>05054M</t>
  </si>
  <si>
    <t>1FADP5AU3DL527178</t>
  </si>
  <si>
    <t>05055M</t>
  </si>
  <si>
    <t>1FADP5AU1DL527180</t>
  </si>
  <si>
    <t>05056M</t>
  </si>
  <si>
    <t>1FADP5AU5DL527182</t>
  </si>
  <si>
    <t>05057M</t>
  </si>
  <si>
    <t>1FADP5AUXDL527176</t>
  </si>
  <si>
    <t>05058M</t>
  </si>
  <si>
    <t>1FADP5AU9DL527170</t>
  </si>
  <si>
    <t>05059M</t>
  </si>
  <si>
    <t>1FADP5AU6DL527174</t>
  </si>
  <si>
    <t>05068M</t>
  </si>
  <si>
    <t>1FADP5AU3DL527181</t>
  </si>
  <si>
    <t>05069M</t>
  </si>
  <si>
    <t>1FADP5AU7DL527183</t>
  </si>
  <si>
    <t>05070M</t>
  </si>
  <si>
    <t>1FADP5AU1DL519225</t>
  </si>
  <si>
    <t>05072M</t>
  </si>
  <si>
    <t>1FADP5AU6DL527188</t>
  </si>
  <si>
    <t>E370</t>
  </si>
  <si>
    <t>05073M</t>
  </si>
  <si>
    <t>1FADP5AU4DL527187</t>
  </si>
  <si>
    <t>05074M</t>
  </si>
  <si>
    <t>1FADP5AU0DL527185</t>
  </si>
  <si>
    <t>05075M</t>
  </si>
  <si>
    <t>1FADP5AU2DL527186</t>
  </si>
  <si>
    <t>05076M</t>
  </si>
  <si>
    <t>1FADP5AU3DL556423</t>
  </si>
  <si>
    <t>05080M</t>
  </si>
  <si>
    <t>1FADP5AU5DL524394</t>
  </si>
  <si>
    <t>05093M</t>
  </si>
  <si>
    <t>1FADP5AU4DL527190</t>
  </si>
  <si>
    <t>05104M</t>
  </si>
  <si>
    <t>1FADP5AU9DL532160</t>
  </si>
  <si>
    <t>05109M</t>
  </si>
  <si>
    <t>1FADP5AU0DL532161</t>
  </si>
  <si>
    <t>05124M</t>
  </si>
  <si>
    <t>1FADP5AU8DL532165</t>
  </si>
  <si>
    <t>05136M</t>
  </si>
  <si>
    <t>1FADP5AU1DL532167</t>
  </si>
  <si>
    <t>05137M</t>
  </si>
  <si>
    <t>1FADP5AUXDL532166</t>
  </si>
  <si>
    <t>05138M</t>
  </si>
  <si>
    <t>1FADP5AU3DL532168</t>
  </si>
  <si>
    <t>05146M</t>
  </si>
  <si>
    <t>1FADP5BU7DL532169</t>
  </si>
  <si>
    <t>05147M</t>
  </si>
  <si>
    <t>1FADP5AU8DL519996</t>
  </si>
  <si>
    <t>05150M</t>
  </si>
  <si>
    <t>1FADP5AU1DL535151</t>
  </si>
  <si>
    <t>05151M</t>
  </si>
  <si>
    <t>1FADP5AU5DL535153</t>
  </si>
  <si>
    <t>05172M</t>
  </si>
  <si>
    <t>1FADP5AU3DL535152</t>
  </si>
  <si>
    <t>05177M</t>
  </si>
  <si>
    <t>1FADP5AU1DL535165</t>
  </si>
  <si>
    <t>05190M</t>
  </si>
  <si>
    <t>1FADP5AU5DL535167</t>
  </si>
  <si>
    <t>05191M</t>
  </si>
  <si>
    <t>1FADP5AU3DL535166</t>
  </si>
  <si>
    <t>E340</t>
  </si>
  <si>
    <t>05193M</t>
  </si>
  <si>
    <t>1FADP5AU7DL535171</t>
  </si>
  <si>
    <t>05194M</t>
  </si>
  <si>
    <t>1FADP5AU5DL535170</t>
  </si>
  <si>
    <t>05195M</t>
  </si>
  <si>
    <t>1FADP5AU9DL535169</t>
  </si>
  <si>
    <t>05196M</t>
  </si>
  <si>
    <t>1FADP5AU7DL535168</t>
  </si>
  <si>
    <t>05235M</t>
  </si>
  <si>
    <t>1FADP5AU3EL511032</t>
  </si>
  <si>
    <t>05316M</t>
  </si>
  <si>
    <t>1FADP5AU5EL511033</t>
  </si>
  <si>
    <t>05317M</t>
  </si>
  <si>
    <t>1FADP5AU4EL511038</t>
  </si>
  <si>
    <t>05322M</t>
  </si>
  <si>
    <t>1FADP5AU0EL511036</t>
  </si>
  <si>
    <t>05323M</t>
  </si>
  <si>
    <t>1FADP5AU4EL511041</t>
  </si>
  <si>
    <t>05387M</t>
  </si>
  <si>
    <t>1FADP5AUXDL537352</t>
  </si>
  <si>
    <t>05388M</t>
  </si>
  <si>
    <t>1FADP5AU6DL537350</t>
  </si>
  <si>
    <t>05389M</t>
  </si>
  <si>
    <t>1FADP5AU8DL537351</t>
  </si>
  <si>
    <t>05390M</t>
  </si>
  <si>
    <t>1FADP5AU1DL537353</t>
  </si>
  <si>
    <t>05433M</t>
  </si>
  <si>
    <t>1FADP5AU3DL539511</t>
  </si>
  <si>
    <t>05434M</t>
  </si>
  <si>
    <t>1FADP5AU4DL539520</t>
  </si>
  <si>
    <t>05442M</t>
  </si>
  <si>
    <t>1FADP5AU6DL539518</t>
  </si>
  <si>
    <t>05443M</t>
  </si>
  <si>
    <t>1FADP5AU5DL539512</t>
  </si>
  <si>
    <t>05444M</t>
  </si>
  <si>
    <t>1FADP5AU8DL539519</t>
  </si>
  <si>
    <t>05445M</t>
  </si>
  <si>
    <t>1FADP5AU2DL539516</t>
  </si>
  <si>
    <t>05473M</t>
  </si>
  <si>
    <t>JTDKN3DU1C1539671</t>
  </si>
  <si>
    <t>05506M</t>
  </si>
  <si>
    <t>19XFB4F23EE000013</t>
  </si>
  <si>
    <t>05530M</t>
  </si>
  <si>
    <t>JHMFB4F23CS003602</t>
  </si>
  <si>
    <t>05543M</t>
  </si>
  <si>
    <t>1FADP5AU4DL521745</t>
  </si>
  <si>
    <t>05544M</t>
  </si>
  <si>
    <t>1FADP5AU8DL527189</t>
  </si>
  <si>
    <t>05545M</t>
  </si>
  <si>
    <t>1FADP5AU1DL521735</t>
  </si>
  <si>
    <t>05548M</t>
  </si>
  <si>
    <t>JHMZE2H59CS003250</t>
  </si>
  <si>
    <t>E100</t>
  </si>
  <si>
    <t>05549M</t>
  </si>
  <si>
    <t>CIVIC-HYBRID</t>
  </si>
  <si>
    <t>JHMFB4F20CS005551</t>
  </si>
  <si>
    <t>05550M</t>
  </si>
  <si>
    <t>JHMFB4F23CS007827</t>
  </si>
  <si>
    <t>05551M</t>
  </si>
  <si>
    <t>JHMZE2H53CS004247</t>
  </si>
  <si>
    <t>05552M</t>
  </si>
  <si>
    <t>JHMFB4F2XCS008456</t>
  </si>
  <si>
    <t>05558M</t>
  </si>
  <si>
    <t>1FADP5AU4DL519199</t>
  </si>
  <si>
    <t>05559M</t>
  </si>
  <si>
    <t>1FADP5AU8DL519206</t>
  </si>
  <si>
    <t>05560M</t>
  </si>
  <si>
    <t>1FADP5AU7DL519181</t>
  </si>
  <si>
    <t>05561M</t>
  </si>
  <si>
    <t>1FADP5AU3DL519209</t>
  </si>
  <si>
    <t>05562M</t>
  </si>
  <si>
    <t>1FADP5AU4DL519185</t>
  </si>
  <si>
    <t>05563M</t>
  </si>
  <si>
    <t>1FADP5AU6DL519172</t>
  </si>
  <si>
    <t>05564M</t>
  </si>
  <si>
    <t>1FADP5AU1DL519189</t>
  </si>
  <si>
    <t>05566M</t>
  </si>
  <si>
    <t>1FADP5AU2DL519184</t>
  </si>
  <si>
    <t>05569M</t>
  </si>
  <si>
    <t>1FADP5AU8DL519190</t>
  </si>
  <si>
    <t>05570M</t>
  </si>
  <si>
    <t>1FADP5AU0DL519197</t>
  </si>
  <si>
    <t>05571M</t>
  </si>
  <si>
    <t>1FADP5AU3DL519193</t>
  </si>
  <si>
    <t>05572M</t>
  </si>
  <si>
    <t>1FADP5AU2DL519170</t>
  </si>
  <si>
    <t>05574M</t>
  </si>
  <si>
    <t>JHMFB4F24CS009733</t>
  </si>
  <si>
    <t>05575M</t>
  </si>
  <si>
    <t>JHMFB4F25CS007764</t>
  </si>
  <si>
    <t>05576M</t>
  </si>
  <si>
    <t>1FADP5AU8DL519187</t>
  </si>
  <si>
    <t>05577M</t>
  </si>
  <si>
    <t>1FADP5AU5DL519180</t>
  </si>
  <si>
    <t>05578M</t>
  </si>
  <si>
    <t>1FADP5AU2DL519167</t>
  </si>
  <si>
    <t>05579M</t>
  </si>
  <si>
    <t>1FADP5AU1DL519208</t>
  </si>
  <si>
    <t>05581M</t>
  </si>
  <si>
    <t>1FADP5AU7DL519178</t>
  </si>
  <si>
    <t>05582M</t>
  </si>
  <si>
    <t>1FADP5AU6DL519169</t>
  </si>
  <si>
    <t>05583M</t>
  </si>
  <si>
    <t>1FADP5AU9DL519179</t>
  </si>
  <si>
    <t>05584M</t>
  </si>
  <si>
    <t>1FADP5AU6DL519205</t>
  </si>
  <si>
    <t>05585M</t>
  </si>
  <si>
    <t>1FADP5AUXDL519207</t>
  </si>
  <si>
    <t>05586M</t>
  </si>
  <si>
    <t>1FADP5AU2DL519203</t>
  </si>
  <si>
    <t>05588M</t>
  </si>
  <si>
    <t>1FADP5AU9DL519182</t>
  </si>
  <si>
    <t>05589M</t>
  </si>
  <si>
    <t>1FADP5AU7DL520010</t>
  </si>
  <si>
    <t>05590M</t>
  </si>
  <si>
    <t>1FADP5AU3DL519176</t>
  </si>
  <si>
    <t>05591M</t>
  </si>
  <si>
    <t>1FADP5AU0DL519183</t>
  </si>
  <si>
    <t>05593M</t>
  </si>
  <si>
    <t>1FADP5AU8DL519173</t>
  </si>
  <si>
    <t>05594M</t>
  </si>
  <si>
    <t>1FADP5AU4DL519171</t>
  </si>
  <si>
    <t>05595M</t>
  </si>
  <si>
    <t>1FADP5AU1DL519175</t>
  </si>
  <si>
    <t>05596M</t>
  </si>
  <si>
    <t>1FADP5AU4DL519168</t>
  </si>
  <si>
    <t>05597M</t>
  </si>
  <si>
    <t>1FADP5AU5DL519194</t>
  </si>
  <si>
    <t>05598M</t>
  </si>
  <si>
    <t>1FADP5AU7DL519195</t>
  </si>
  <si>
    <t>05599M</t>
  </si>
  <si>
    <t>1FADP5AU7DL519200</t>
  </si>
  <si>
    <t>05600M</t>
  </si>
  <si>
    <t>1FADP5AU4DL539517</t>
  </si>
  <si>
    <t>05601M</t>
  </si>
  <si>
    <t>1FADP5AU9DL539514</t>
  </si>
  <si>
    <t>05602M</t>
  </si>
  <si>
    <t>1FADP5AU7DL539513</t>
  </si>
  <si>
    <t>05603M</t>
  </si>
  <si>
    <t>1FADP5AU3DL539508</t>
  </si>
  <si>
    <t>05610M</t>
  </si>
  <si>
    <t>1FADP5AU1DL539510</t>
  </si>
  <si>
    <t>05611M</t>
  </si>
  <si>
    <t>1FADP5AU5DL539509</t>
  </si>
  <si>
    <t>05612M</t>
  </si>
  <si>
    <t>1FADP5AU1DL539507</t>
  </si>
  <si>
    <t>05613M</t>
  </si>
  <si>
    <t>1FADP5AUXDL539506</t>
  </si>
  <si>
    <t>05614M</t>
  </si>
  <si>
    <t>1FADP5AU8DL539505</t>
  </si>
  <si>
    <t>05615M</t>
  </si>
  <si>
    <t>1FADP5AU6DL539504</t>
  </si>
  <si>
    <t>05621M</t>
  </si>
  <si>
    <t>1FADP5AU1DL539524</t>
  </si>
  <si>
    <t>05622M</t>
  </si>
  <si>
    <t>1FADP5AU5DL539526</t>
  </si>
  <si>
    <t>05623M</t>
  </si>
  <si>
    <t>1FADP5AU9DL539528</t>
  </si>
  <si>
    <t>05624M</t>
  </si>
  <si>
    <t>1FADP5AUXDL539523</t>
  </si>
  <si>
    <t>05625M</t>
  </si>
  <si>
    <t>1FADP5AU8DL539522</t>
  </si>
  <si>
    <t>05626M</t>
  </si>
  <si>
    <t>1FADP5AU3DL539525</t>
  </si>
  <si>
    <t>05627M</t>
  </si>
  <si>
    <t>1FADP5AU7DL539527</t>
  </si>
  <si>
    <t>05628M</t>
  </si>
  <si>
    <t>1FADP5AU6DL539521</t>
  </si>
  <si>
    <t>E147</t>
  </si>
  <si>
    <t>05644M</t>
  </si>
  <si>
    <t>1FADP5AU9DL541389</t>
  </si>
  <si>
    <t>05645M</t>
  </si>
  <si>
    <t>1FADP5AU5DL541387</t>
  </si>
  <si>
    <t>05646M</t>
  </si>
  <si>
    <t>1FADP5AU7DL541388</t>
  </si>
  <si>
    <t>05647M</t>
  </si>
  <si>
    <t>1FADP5AU4DL535144</t>
  </si>
  <si>
    <t>05648M</t>
  </si>
  <si>
    <t>1FADP5AUXDL535164</t>
  </si>
  <si>
    <t>05649M</t>
  </si>
  <si>
    <t>1FADP5AU9DL541392</t>
  </si>
  <si>
    <t>05668M</t>
  </si>
  <si>
    <t>1FADP5AUXDL543362</t>
  </si>
  <si>
    <t>05681M</t>
  </si>
  <si>
    <t>1FADP5AU7DL543352</t>
  </si>
  <si>
    <t>05683M</t>
  </si>
  <si>
    <t>1FADP5AU2DL543355</t>
  </si>
  <si>
    <t>05685M</t>
  </si>
  <si>
    <t>1FADP5AU4DL543356</t>
  </si>
  <si>
    <t>05687M</t>
  </si>
  <si>
    <t>1FADP5AU8DL543361</t>
  </si>
  <si>
    <t>05689M</t>
  </si>
  <si>
    <t>1FADP5AU2DL535157</t>
  </si>
  <si>
    <t>05770M</t>
  </si>
  <si>
    <t>1FADP5AUXEL511044</t>
  </si>
  <si>
    <t>05773M</t>
  </si>
  <si>
    <t>1FADP5AU3EL511046</t>
  </si>
  <si>
    <t>05783M</t>
  </si>
  <si>
    <t>1FADP5AU7EL511048</t>
  </si>
  <si>
    <t>05785M</t>
  </si>
  <si>
    <t>1FADP5AU6EL511042</t>
  </si>
  <si>
    <t>05786M</t>
  </si>
  <si>
    <t>1FADP5AU8EL511043</t>
  </si>
  <si>
    <t>05787M</t>
  </si>
  <si>
    <t>1FADP5AU1EL511045</t>
  </si>
  <si>
    <t>05790M</t>
  </si>
  <si>
    <t>1FADP5AU5EL511047</t>
  </si>
  <si>
    <t>05800M</t>
  </si>
  <si>
    <t>1FADP5AU2DL519198</t>
  </si>
  <si>
    <t>05803M</t>
  </si>
  <si>
    <t>JHMFB4F28CS008911</t>
  </si>
  <si>
    <t>05804M</t>
  </si>
  <si>
    <t>JHMFB4F2XCS008344</t>
  </si>
  <si>
    <t>05805M</t>
  </si>
  <si>
    <t>JHMFB4F20CS008501</t>
  </si>
  <si>
    <t>05806M</t>
  </si>
  <si>
    <t>JHMFB4F23CS009741</t>
  </si>
  <si>
    <t>05825M</t>
  </si>
  <si>
    <t>1FADP5AU2DL544991</t>
  </si>
  <si>
    <t>05826M</t>
  </si>
  <si>
    <t>1FADP5AU0DL544990</t>
  </si>
  <si>
    <t>05829M</t>
  </si>
  <si>
    <t>1FADP5AU1DL546263</t>
  </si>
  <si>
    <t>05830M</t>
  </si>
  <si>
    <t>1FADP5AUXDL546262</t>
  </si>
  <si>
    <t>05831M</t>
  </si>
  <si>
    <t>1FADP5AU2DL543369</t>
  </si>
  <si>
    <t>05832M</t>
  </si>
  <si>
    <t>1FADP5AU9DL543370</t>
  </si>
  <si>
    <t>05833M</t>
  </si>
  <si>
    <t>1FADP5AU0DL543368</t>
  </si>
  <si>
    <t>05834M</t>
  </si>
  <si>
    <t>1FADP5AU9DL544986</t>
  </si>
  <si>
    <t>05848M</t>
  </si>
  <si>
    <t>1FADP5AU4EL511752</t>
  </si>
  <si>
    <t>05849M</t>
  </si>
  <si>
    <t>1FADP5AU0EL511750</t>
  </si>
  <si>
    <t>05891M</t>
  </si>
  <si>
    <t>1FADP5AU9DL543367</t>
  </si>
  <si>
    <t>05892M</t>
  </si>
  <si>
    <t>1FADP5AU3DL543364</t>
  </si>
  <si>
    <t>05893M</t>
  </si>
  <si>
    <t>1FADP5AU5DL543365</t>
  </si>
  <si>
    <t>E075</t>
  </si>
  <si>
    <t>05894M</t>
  </si>
  <si>
    <t>1FADP5AU1DL543363</t>
  </si>
  <si>
    <t>05895M</t>
  </si>
  <si>
    <t>1FADP5AU7DL543366</t>
  </si>
  <si>
    <t>05922M</t>
  </si>
  <si>
    <t>1FADP5AU1DL556422</t>
  </si>
  <si>
    <t>05952M</t>
  </si>
  <si>
    <t>1FADP5AU5DL546265</t>
  </si>
  <si>
    <t>05953M</t>
  </si>
  <si>
    <t>1FADP5AU3DL546264</t>
  </si>
  <si>
    <t>05957M</t>
  </si>
  <si>
    <t>1FADP5AU7DL546266</t>
  </si>
  <si>
    <t>05967M</t>
  </si>
  <si>
    <t>1FADP5AU0DL544987</t>
  </si>
  <si>
    <t>05974M</t>
  </si>
  <si>
    <t>1FADP5AU4DL544989</t>
  </si>
  <si>
    <t>05982M</t>
  </si>
  <si>
    <t>1FADP5AU8DL556420</t>
  </si>
  <si>
    <t>05983M</t>
  </si>
  <si>
    <t>1FADP5AU1DL556419</t>
  </si>
  <si>
    <t>05985M</t>
  </si>
  <si>
    <t>1FADP5AU1DL519998</t>
  </si>
  <si>
    <t>05987M</t>
  </si>
  <si>
    <t>1FADP5AU4DL520000</t>
  </si>
  <si>
    <t>05988M</t>
  </si>
  <si>
    <t>1FADP5AU6DL520001</t>
  </si>
  <si>
    <t>05994M</t>
  </si>
  <si>
    <t>1FADP5AU7DL556425</t>
  </si>
  <si>
    <t>05995M</t>
  </si>
  <si>
    <t>1FADP5AU0DL556427</t>
  </si>
  <si>
    <t>06005M</t>
  </si>
  <si>
    <t>1FADP5AU8DL546258</t>
  </si>
  <si>
    <t>06006M</t>
  </si>
  <si>
    <t>1FADP5AU0DL546254</t>
  </si>
  <si>
    <t>06007M</t>
  </si>
  <si>
    <t>1FADP5AU2DL546255</t>
  </si>
  <si>
    <t>06008M</t>
  </si>
  <si>
    <t>1FADP5AU4DL546256</t>
  </si>
  <si>
    <t>06009M</t>
  </si>
  <si>
    <t>1FADP5AU6DL546257</t>
  </si>
  <si>
    <t>06010M</t>
  </si>
  <si>
    <t>1FADP5AUXDL546259</t>
  </si>
  <si>
    <t>06011M</t>
  </si>
  <si>
    <t>1FADP5AU6DL546260</t>
  </si>
  <si>
    <t>06012M</t>
  </si>
  <si>
    <t>1FADP5AU8DL546261</t>
  </si>
  <si>
    <t>06038M</t>
  </si>
  <si>
    <t>1FADP5BU2DL556010</t>
  </si>
  <si>
    <t>06049M</t>
  </si>
  <si>
    <t>1FADP5AU9DL556409</t>
  </si>
  <si>
    <t>06050M</t>
  </si>
  <si>
    <t>1FADP5AU7DL556411</t>
  </si>
  <si>
    <t>06051M</t>
  </si>
  <si>
    <t>1FADP5AU9DL556412</t>
  </si>
  <si>
    <t>06052M</t>
  </si>
  <si>
    <t>1FADP5AU0DL556413</t>
  </si>
  <si>
    <t>06054M</t>
  </si>
  <si>
    <t>1FADP5AU8DL556417</t>
  </si>
  <si>
    <t>06055M</t>
  </si>
  <si>
    <t>1FADP5AU7DL556408</t>
  </si>
  <si>
    <t>06056M</t>
  </si>
  <si>
    <t>1FADP5AU5DL556410</t>
  </si>
  <si>
    <t>06057M</t>
  </si>
  <si>
    <t>1FADP5AUXDL556418</t>
  </si>
  <si>
    <t>06058M</t>
  </si>
  <si>
    <t>1FADP5AU2DL556414</t>
  </si>
  <si>
    <t>06059M</t>
  </si>
  <si>
    <t>1FADP5AU6DL556416</t>
  </si>
  <si>
    <t>06060M</t>
  </si>
  <si>
    <t>1FADP5AU3DL556406</t>
  </si>
  <si>
    <t>06061M</t>
  </si>
  <si>
    <t>1FADP5AU5DL556407</t>
  </si>
  <si>
    <t>06080M</t>
  </si>
  <si>
    <t>1FADP5AU2DL556428</t>
  </si>
  <si>
    <t>06081M</t>
  </si>
  <si>
    <t>1FADP5AU5DL556424</t>
  </si>
  <si>
    <t>06082M</t>
  </si>
  <si>
    <t>1FADP5AU9DL556426</t>
  </si>
  <si>
    <t>06083M</t>
  </si>
  <si>
    <t>1FADP5AUXDL556421</t>
  </si>
  <si>
    <t>06085M</t>
  </si>
  <si>
    <t>1FADP5AU0DL556430</t>
  </si>
  <si>
    <t>06087M</t>
  </si>
  <si>
    <t>1FADP5AU1EL505228</t>
  </si>
  <si>
    <t>06089M</t>
  </si>
  <si>
    <t>1FADP5AU0EL505236</t>
  </si>
  <si>
    <t>06090M</t>
  </si>
  <si>
    <t>1FADP5AU6EL505225</t>
  </si>
  <si>
    <t>06102M</t>
  </si>
  <si>
    <t>1FADP5AU3DL556440</t>
  </si>
  <si>
    <t>06105M</t>
  </si>
  <si>
    <t>1FADP5AU8DL520002</t>
  </si>
  <si>
    <t>06106M</t>
  </si>
  <si>
    <t>1FADP5AUXDL520003</t>
  </si>
  <si>
    <t>06109M</t>
  </si>
  <si>
    <t>1FADP5AU6DL556447</t>
  </si>
  <si>
    <t>E692</t>
  </si>
  <si>
    <t>06110M</t>
  </si>
  <si>
    <t>1FADP5AU9DL556443</t>
  </si>
  <si>
    <t>06111M</t>
  </si>
  <si>
    <t>1FADP5AU7DL556442</t>
  </si>
  <si>
    <t>06112M</t>
  </si>
  <si>
    <t>1FADP5AU0DL556444</t>
  </si>
  <si>
    <t>06113M</t>
  </si>
  <si>
    <t>1FADP5AU2DL556445</t>
  </si>
  <si>
    <t>06114M</t>
  </si>
  <si>
    <t>1FADP5AU4DL556446</t>
  </si>
  <si>
    <t>06115M</t>
  </si>
  <si>
    <t>1FADP5AUXDL556449</t>
  </si>
  <si>
    <t>06116M</t>
  </si>
  <si>
    <t>1FADP5AU6DL556450</t>
  </si>
  <si>
    <t>06117M</t>
  </si>
  <si>
    <t>1FADP5AU8DL556448</t>
  </si>
  <si>
    <t>06119M</t>
  </si>
  <si>
    <t>1FADP5AU0DL539515</t>
  </si>
  <si>
    <t>06120M</t>
  </si>
  <si>
    <t>1FADP5AU4EL505238</t>
  </si>
  <si>
    <t>06121M</t>
  </si>
  <si>
    <t>1FADP5AU8EL505226</t>
  </si>
  <si>
    <t>06122M</t>
  </si>
  <si>
    <t>1FADP5AUXEL505227</t>
  </si>
  <si>
    <t>06243M</t>
  </si>
  <si>
    <t>1FADP5AUXEL503607</t>
  </si>
  <si>
    <t>06244M</t>
  </si>
  <si>
    <t>1FADP5AU5EL507337</t>
  </si>
  <si>
    <t>E351</t>
  </si>
  <si>
    <t>06245M</t>
  </si>
  <si>
    <t>1FADP5AU8EL503606</t>
  </si>
  <si>
    <t>06246M</t>
  </si>
  <si>
    <t>1FADP5AUXEL505230</t>
  </si>
  <si>
    <t>06247M</t>
  </si>
  <si>
    <t>1FADP5AU9EL505235</t>
  </si>
  <si>
    <t>06248M</t>
  </si>
  <si>
    <t>1FADP5AU7EL505234</t>
  </si>
  <si>
    <t>06249M</t>
  </si>
  <si>
    <t>1FADP5AU3EL505232</t>
  </si>
  <si>
    <t>06250M</t>
  </si>
  <si>
    <t>1FADP5AU5EL505233</t>
  </si>
  <si>
    <t>06277M</t>
  </si>
  <si>
    <t>1FADP5AU7EL507338</t>
  </si>
  <si>
    <t>06281M</t>
  </si>
  <si>
    <t>1FADP5AU9EL507339</t>
  </si>
  <si>
    <t>06282M</t>
  </si>
  <si>
    <t>1FADP5AU5EL507340</t>
  </si>
  <si>
    <t>06302M</t>
  </si>
  <si>
    <t>1FADP5AU5EL508181</t>
  </si>
  <si>
    <t>06303M</t>
  </si>
  <si>
    <t>1FADP5AU1EL503608</t>
  </si>
  <si>
    <t>06304M</t>
  </si>
  <si>
    <t>1FADP5AU3EL507336</t>
  </si>
  <si>
    <t>06306M</t>
  </si>
  <si>
    <t>SEDAN SE HYBRID</t>
  </si>
  <si>
    <t>1FADP5AU2EL505237</t>
  </si>
  <si>
    <t>06336M</t>
  </si>
  <si>
    <t>1FADP5AU7EL508182</t>
  </si>
  <si>
    <t>06342M</t>
  </si>
  <si>
    <t>1FADP5AU6EL508965</t>
  </si>
  <si>
    <t>06348M</t>
  </si>
  <si>
    <t>1FADP5AU5EL508956</t>
  </si>
  <si>
    <t>06350M</t>
  </si>
  <si>
    <t>1FADP5AU9EL508961</t>
  </si>
  <si>
    <t>06374M</t>
  </si>
  <si>
    <t>1FADP5AU1EL508968</t>
  </si>
  <si>
    <t>06375M</t>
  </si>
  <si>
    <t>1FADP5AU8EL508966</t>
  </si>
  <si>
    <t>06376M</t>
  </si>
  <si>
    <t>1FADP5AUXEL508967</t>
  </si>
  <si>
    <t>06383M</t>
  </si>
  <si>
    <t>1FADP5AU3EL508969</t>
  </si>
  <si>
    <t>06384M</t>
  </si>
  <si>
    <t>1FADP5AUXEL508970</t>
  </si>
  <si>
    <t>06385M</t>
  </si>
  <si>
    <t>1FADP5AU1EL508971</t>
  </si>
  <si>
    <t>06389M</t>
  </si>
  <si>
    <t>1FADP5AU2EL511751</t>
  </si>
  <si>
    <t>06392M</t>
  </si>
  <si>
    <t>1FADP5AUXEL511755</t>
  </si>
  <si>
    <t>06393M</t>
  </si>
  <si>
    <t>1FADP5AU6EL511753</t>
  </si>
  <si>
    <t>06394M</t>
  </si>
  <si>
    <t>1FADP5AU8EL511754</t>
  </si>
  <si>
    <t>06495M</t>
  </si>
  <si>
    <t>19XFB4F28EE001285</t>
  </si>
  <si>
    <t>06671M</t>
  </si>
  <si>
    <t>1FADP5AU8EL512452</t>
  </si>
  <si>
    <t>06672M</t>
  </si>
  <si>
    <t>1FADP5AU6EL512451</t>
  </si>
  <si>
    <t>06720M</t>
  </si>
  <si>
    <t>1FADP5AUXEL513554</t>
  </si>
  <si>
    <t>06731M</t>
  </si>
  <si>
    <t>1FADP5AUXEL514378</t>
  </si>
  <si>
    <t>06732M</t>
  </si>
  <si>
    <t>19XFB4F27EE000886</t>
  </si>
  <si>
    <t>06733M</t>
  </si>
  <si>
    <t>19XFB4F2XEE000865</t>
  </si>
  <si>
    <t>06734M</t>
  </si>
  <si>
    <t>19XFB4F26EE200321</t>
  </si>
  <si>
    <t>06735M</t>
  </si>
  <si>
    <t>19XFB4F24EE200432</t>
  </si>
  <si>
    <t>06778M</t>
  </si>
  <si>
    <t>1FADP5AU1EL514379</t>
  </si>
  <si>
    <t>06787M</t>
  </si>
  <si>
    <t>1FADP5AU1EL519226</t>
  </si>
  <si>
    <t>06799M</t>
  </si>
  <si>
    <t>1FADP5AU2EL516237</t>
  </si>
  <si>
    <t>06800M</t>
  </si>
  <si>
    <t>1FADP5AU0EL516236</t>
  </si>
  <si>
    <t>06801M</t>
  </si>
  <si>
    <t>1FADP5AUXEL516244</t>
  </si>
  <si>
    <t>06802M</t>
  </si>
  <si>
    <t>1FADP5AU6EL516239</t>
  </si>
  <si>
    <t>06803M</t>
  </si>
  <si>
    <t>1FADP5AU4EL516241</t>
  </si>
  <si>
    <t>06804M</t>
  </si>
  <si>
    <t>1FADP5AU4EL516238</t>
  </si>
  <si>
    <t>06805M</t>
  </si>
  <si>
    <t>1FADP5AU2EL516240</t>
  </si>
  <si>
    <t>06806M</t>
  </si>
  <si>
    <t>1FADP5AU9EL516235</t>
  </si>
  <si>
    <t>06807M</t>
  </si>
  <si>
    <t>1FADP5AU6EL516242</t>
  </si>
  <si>
    <t>06808M</t>
  </si>
  <si>
    <t>1FADP5AU8EL516243</t>
  </si>
  <si>
    <t>06809M</t>
  </si>
  <si>
    <t>1FADP5AU1EL516245</t>
  </si>
  <si>
    <t>06829M</t>
  </si>
  <si>
    <t>1FADP5AU0EL516253</t>
  </si>
  <si>
    <t>06830M</t>
  </si>
  <si>
    <t>1FADP5AU2EL516254</t>
  </si>
  <si>
    <t>06848M</t>
  </si>
  <si>
    <t>1FADP5AU7EL516251</t>
  </si>
  <si>
    <t>06850M</t>
  </si>
  <si>
    <t>1FADP5AU2EL517646</t>
  </si>
  <si>
    <t>06851M</t>
  </si>
  <si>
    <t>1FADP5AU8EL517991</t>
  </si>
  <si>
    <t>06852M</t>
  </si>
  <si>
    <t>1FADP5AU5EL517995</t>
  </si>
  <si>
    <t>06853M</t>
  </si>
  <si>
    <t>1FADP5AUXEL517992</t>
  </si>
  <si>
    <t>06858M</t>
  </si>
  <si>
    <t>1FADP5AU1EL517993</t>
  </si>
  <si>
    <t>06859M</t>
  </si>
  <si>
    <t>1FADP5AU3EL517994</t>
  </si>
  <si>
    <t>06860M</t>
  </si>
  <si>
    <t>1FADP5AU7EL517996</t>
  </si>
  <si>
    <t>06897M</t>
  </si>
  <si>
    <t>19XFB4F26EE200285</t>
  </si>
  <si>
    <t>E461</t>
  </si>
  <si>
    <t>06898M</t>
  </si>
  <si>
    <t>19XFB4F27EE200716</t>
  </si>
  <si>
    <t>06899M</t>
  </si>
  <si>
    <t>19XFB4F28EE000878</t>
  </si>
  <si>
    <t>06900M</t>
  </si>
  <si>
    <t>19XFB4F25EE000627</t>
  </si>
  <si>
    <t>06919M</t>
  </si>
  <si>
    <t>19XFB4F23EE001114</t>
  </si>
  <si>
    <t>06922M</t>
  </si>
  <si>
    <t>1FADP5AU5EL519214</t>
  </si>
  <si>
    <t>06923M</t>
  </si>
  <si>
    <t>1FADP5AU7EL519215</t>
  </si>
  <si>
    <t>06924M</t>
  </si>
  <si>
    <t>19XFB4F27EE200912</t>
  </si>
  <si>
    <t>06940M</t>
  </si>
  <si>
    <t>1FADP5AU9EL519216</t>
  </si>
  <si>
    <t>06941M</t>
  </si>
  <si>
    <t>1FADP5AU0EL519217</t>
  </si>
  <si>
    <t>06942M</t>
  </si>
  <si>
    <t>1FADP5AU2EL519218</t>
  </si>
  <si>
    <t>06968M</t>
  </si>
  <si>
    <t>19XFB4F26EE000880</t>
  </si>
  <si>
    <t>06969M</t>
  </si>
  <si>
    <t>1FADP5AU2EL519221</t>
  </si>
  <si>
    <t>06970M</t>
  </si>
  <si>
    <t>1FADP5AU4EL519222</t>
  </si>
  <si>
    <t>06971M</t>
  </si>
  <si>
    <t>1FADP5AU8EL519224</t>
  </si>
  <si>
    <t>06972M</t>
  </si>
  <si>
    <t>1FADP5AU6EL519223</t>
  </si>
  <si>
    <t>06973M</t>
  </si>
  <si>
    <t>1FADP5AU0EL519220</t>
  </si>
  <si>
    <t>06974M</t>
  </si>
  <si>
    <t>1FADP5AU4EL519219</t>
  </si>
  <si>
    <t>06975M</t>
  </si>
  <si>
    <t>1FADP5AUXEL519225</t>
  </si>
  <si>
    <t>06982M</t>
  </si>
  <si>
    <t>1FADP5AU1EL519601</t>
  </si>
  <si>
    <t>07007M</t>
  </si>
  <si>
    <t>19XFB4F20EE001278</t>
  </si>
  <si>
    <t>07009M</t>
  </si>
  <si>
    <t>1FADP5AU9FL102129</t>
  </si>
  <si>
    <t>07010M</t>
  </si>
  <si>
    <t>1FADP5AU4EL517227</t>
  </si>
  <si>
    <t>07011M</t>
  </si>
  <si>
    <t>1FADP5AU0EL517645</t>
  </si>
  <si>
    <t>07015M</t>
  </si>
  <si>
    <t>1FADP5AU4FL110400</t>
  </si>
  <si>
    <t>07027M</t>
  </si>
  <si>
    <t>1FADP5AU5EL519603</t>
  </si>
  <si>
    <t>07028M</t>
  </si>
  <si>
    <t>1FADP5AU3EL519602</t>
  </si>
  <si>
    <t>07061M</t>
  </si>
  <si>
    <t>19XFB4F28EE200899</t>
  </si>
  <si>
    <t>07062M</t>
  </si>
  <si>
    <t>19XFB4F24EE001610</t>
  </si>
  <si>
    <t>07063M</t>
  </si>
  <si>
    <t>19XFB4F21EE001354</t>
  </si>
  <si>
    <t>07064M</t>
  </si>
  <si>
    <t>19XFB4F22EE001346</t>
  </si>
  <si>
    <t>07066M</t>
  </si>
  <si>
    <t>19XFB4F23EE001680</t>
  </si>
  <si>
    <t>07067M</t>
  </si>
  <si>
    <t>1FADP5AU1FL105641</t>
  </si>
  <si>
    <t>07068M</t>
  </si>
  <si>
    <t>1FADP5AU3FL105642</t>
  </si>
  <si>
    <t>07069M</t>
  </si>
  <si>
    <t>1FADP5AU7FL105644</t>
  </si>
  <si>
    <t>07071M</t>
  </si>
  <si>
    <t>1FADP5AU0FL105646</t>
  </si>
  <si>
    <t>07072M</t>
  </si>
  <si>
    <t>1FADP5AU2FL105647</t>
  </si>
  <si>
    <t>07073M</t>
  </si>
  <si>
    <t>1FADP5AU4FL105648</t>
  </si>
  <si>
    <t>07074M</t>
  </si>
  <si>
    <t>1FADP5AU5FL105643</t>
  </si>
  <si>
    <t>07075M</t>
  </si>
  <si>
    <t>1FADP5AU9FL105645</t>
  </si>
  <si>
    <t>07141M</t>
  </si>
  <si>
    <t>1FADP5AU1FL106661</t>
  </si>
  <si>
    <t>07142M</t>
  </si>
  <si>
    <t>1FADP5AU3FL106662</t>
  </si>
  <si>
    <t>07143M</t>
  </si>
  <si>
    <t>1FADP5AU5FL106663</t>
  </si>
  <si>
    <t>07144M</t>
  </si>
  <si>
    <t>1FADP5AUXFL106660</t>
  </si>
  <si>
    <t>07153M</t>
  </si>
  <si>
    <t>1FADP5AU0FL107607</t>
  </si>
  <si>
    <t>07155M</t>
  </si>
  <si>
    <t>1FADP5AU9FL107606</t>
  </si>
  <si>
    <t>07157M</t>
  </si>
  <si>
    <t>1FADP5AU0FL107610</t>
  </si>
  <si>
    <t>07174M</t>
  </si>
  <si>
    <t>1FADP5AU2FL107611</t>
  </si>
  <si>
    <t>E699</t>
  </si>
  <si>
    <t>07182M</t>
  </si>
  <si>
    <t>1FADP5BU8FL105649</t>
  </si>
  <si>
    <t>07211M</t>
  </si>
  <si>
    <t>1FADP5AU6FL110401</t>
  </si>
  <si>
    <t>07224M</t>
  </si>
  <si>
    <t>1FADP5AU1FL107616</t>
  </si>
  <si>
    <t>07225M</t>
  </si>
  <si>
    <t>1FADP5AU5FL108235</t>
  </si>
  <si>
    <t>07226M</t>
  </si>
  <si>
    <t>1FADP5AU3FL107617</t>
  </si>
  <si>
    <t>07338M</t>
  </si>
  <si>
    <t>19XFB4F24EE001073</t>
  </si>
  <si>
    <t>07343M</t>
  </si>
  <si>
    <t>19XFB4F21EE002150</t>
  </si>
  <si>
    <t>07345M</t>
  </si>
  <si>
    <t>19XFB4F25EE200391</t>
  </si>
  <si>
    <t>07366M</t>
  </si>
  <si>
    <t>1FADP5AU1FL110399</t>
  </si>
  <si>
    <t>07391M</t>
  </si>
  <si>
    <t>1FADP5AUXFL110403</t>
  </si>
  <si>
    <t>07419M</t>
  </si>
  <si>
    <t>1FADP5AUXFL110966</t>
  </si>
  <si>
    <t>07420M</t>
  </si>
  <si>
    <t>1FADP5AU1FL110967</t>
  </si>
  <si>
    <t>07442M</t>
  </si>
  <si>
    <t>1FADP5AU3FL110968</t>
  </si>
  <si>
    <t>07447M</t>
  </si>
  <si>
    <t>1FADP5AU0FL111446</t>
  </si>
  <si>
    <t>07460M</t>
  </si>
  <si>
    <t>19XFB4F20FE000844</t>
  </si>
  <si>
    <t>07471M</t>
  </si>
  <si>
    <t>1FADP5AU6FL115128</t>
  </si>
  <si>
    <t>07483M</t>
  </si>
  <si>
    <t>1FADP5AU8FL115129</t>
  </si>
  <si>
    <t>07485M</t>
  </si>
  <si>
    <t>19XFB4F20FE000052</t>
  </si>
  <si>
    <t>07497M</t>
  </si>
  <si>
    <t>19XFB4F29FE000048</t>
  </si>
  <si>
    <t>07498M</t>
  </si>
  <si>
    <t>19XFB4F2XFE000835</t>
  </si>
  <si>
    <t>07509M</t>
  </si>
  <si>
    <t>19XFB4F22FE000053</t>
  </si>
  <si>
    <t>07510M</t>
  </si>
  <si>
    <t>19XFB4F2XFE000057</t>
  </si>
  <si>
    <t>07511M</t>
  </si>
  <si>
    <t>19XFB4F21FE001002</t>
  </si>
  <si>
    <t>07515M</t>
  </si>
  <si>
    <t>19XFB4F21FE000836</t>
  </si>
  <si>
    <t>07532M</t>
  </si>
  <si>
    <t>19XFB4F29FE201271</t>
  </si>
  <si>
    <t>07533M</t>
  </si>
  <si>
    <t>19XFB4F20FE201062</t>
  </si>
  <si>
    <t>07534M</t>
  </si>
  <si>
    <t>19XFB4F24FE001723</t>
  </si>
  <si>
    <t>07535M</t>
  </si>
  <si>
    <t>19XFB4F22FE001882</t>
  </si>
  <si>
    <t>07551M</t>
  </si>
  <si>
    <t>19XFB4F27FE001490</t>
  </si>
  <si>
    <t>07572M</t>
  </si>
  <si>
    <t>1FADP5AU0FL118834</t>
  </si>
  <si>
    <t>07573M</t>
  </si>
  <si>
    <t>1FADP5AU2FL118835</t>
  </si>
  <si>
    <t>07576M</t>
  </si>
  <si>
    <t>19XFB4F25FE002038</t>
  </si>
  <si>
    <t>07587M</t>
  </si>
  <si>
    <t>19XFB4F24FE000653</t>
  </si>
  <si>
    <t>07589M</t>
  </si>
  <si>
    <t>19XFB4F28FE002180</t>
  </si>
  <si>
    <t>07590M</t>
  </si>
  <si>
    <t>19XFB4F2XFE001578</t>
  </si>
  <si>
    <t>07595M</t>
  </si>
  <si>
    <t>19XFB4F23FE002264</t>
  </si>
  <si>
    <t>07599M</t>
  </si>
  <si>
    <t>19XFB4F2XFE002522</t>
  </si>
  <si>
    <t>07604M</t>
  </si>
  <si>
    <t>19XFB4F23FE001454</t>
  </si>
  <si>
    <t>07694M</t>
  </si>
  <si>
    <t>19XFB4F27FE000355</t>
  </si>
  <si>
    <t>07702M</t>
  </si>
  <si>
    <t>19XFB4F28FE200368</t>
  </si>
  <si>
    <t>07703M</t>
  </si>
  <si>
    <t>19XFB4F25FE200411</t>
  </si>
  <si>
    <t>07725M</t>
  </si>
  <si>
    <t>19XFB4F20FE200770</t>
  </si>
  <si>
    <t>07762M</t>
  </si>
  <si>
    <t>19XFB4F2XFE201778</t>
  </si>
  <si>
    <t>07774M</t>
  </si>
  <si>
    <t>19XFB4F20FE002626</t>
  </si>
  <si>
    <t>07791M</t>
  </si>
  <si>
    <t>HYBRID</t>
  </si>
  <si>
    <t>JTDKN3DU7F0454988</t>
  </si>
  <si>
    <t>07802M</t>
  </si>
  <si>
    <t>JTDKN3DU4F0431961</t>
  </si>
  <si>
    <t>07803M</t>
  </si>
  <si>
    <t>JTDKN3DU1F0432596</t>
  </si>
  <si>
    <t>07804M</t>
  </si>
  <si>
    <t>JTDKN3DU2F1892456</t>
  </si>
  <si>
    <t>07805M</t>
  </si>
  <si>
    <t>JTDKN3DU2F0457569</t>
  </si>
  <si>
    <t>07806M</t>
  </si>
  <si>
    <t>JTDKN3DU7F1960119</t>
  </si>
  <si>
    <t>07807M</t>
  </si>
  <si>
    <t>JTDKN3DU9F0457567</t>
  </si>
  <si>
    <t>07809M</t>
  </si>
  <si>
    <t>JTDKN3DU9F1961840</t>
  </si>
  <si>
    <t>07810M</t>
  </si>
  <si>
    <t>JTDKN3DU0F0449289</t>
  </si>
  <si>
    <t>07811M</t>
  </si>
  <si>
    <t>JTDKN3DU8F0455213</t>
  </si>
  <si>
    <t>07812M</t>
  </si>
  <si>
    <t>JTDKN3DU1F0465419</t>
  </si>
  <si>
    <t>07813M</t>
  </si>
  <si>
    <t>JTDKN3DU0F0463211</t>
  </si>
  <si>
    <t>07814M</t>
  </si>
  <si>
    <t>JTDKN3DU0F1969941</t>
  </si>
  <si>
    <t>07816M</t>
  </si>
  <si>
    <t>JTDKN3DU4F0461848</t>
  </si>
  <si>
    <t>07855M</t>
  </si>
  <si>
    <t>19XFB4F27FE001988</t>
  </si>
  <si>
    <t>07859M</t>
  </si>
  <si>
    <t>19XFB4F23FE000045</t>
  </si>
  <si>
    <t>PROJECT</t>
  </si>
  <si>
    <t>02122M</t>
  </si>
  <si>
    <t>JTDKB22U857048973</t>
  </si>
  <si>
    <t>02159M</t>
  </si>
  <si>
    <t>JTDKB22U353122145</t>
  </si>
  <si>
    <t>02161M</t>
  </si>
  <si>
    <t>JTDKB22U053122281</t>
  </si>
  <si>
    <t>02163M</t>
  </si>
  <si>
    <t>JTDKB22U357054714</t>
  </si>
  <si>
    <t>03036M</t>
  </si>
  <si>
    <t>JTDKB22U340030114</t>
  </si>
  <si>
    <t>03111M</t>
  </si>
  <si>
    <t>JTDKB22U440049643</t>
  </si>
  <si>
    <t>03134M</t>
  </si>
  <si>
    <t>JTDKB22U353073352</t>
  </si>
  <si>
    <t>E376</t>
  </si>
  <si>
    <t>03285M</t>
  </si>
  <si>
    <t>JTDKB20U577638019</t>
  </si>
  <si>
    <t>03310M</t>
  </si>
  <si>
    <t>JTDKB2OU383315421</t>
  </si>
  <si>
    <t>03317M</t>
  </si>
  <si>
    <t>JTDKB20U387704701</t>
  </si>
  <si>
    <t>03342M</t>
  </si>
  <si>
    <t>JTDKB20U483318067</t>
  </si>
  <si>
    <t>03346M</t>
  </si>
  <si>
    <t>JTDKB20U087708026</t>
  </si>
  <si>
    <t>03375M</t>
  </si>
  <si>
    <t>JTDKB20U683317678</t>
  </si>
  <si>
    <t>03380M</t>
  </si>
  <si>
    <t>JTDKB20U487709020</t>
  </si>
  <si>
    <t>03400M</t>
  </si>
  <si>
    <t>JHMFA36288S002109</t>
  </si>
  <si>
    <t>03444M</t>
  </si>
  <si>
    <t>JHMFA36238S010585</t>
  </si>
  <si>
    <t>03461M</t>
  </si>
  <si>
    <t>JHMFA36268S010841</t>
  </si>
  <si>
    <t>04316M</t>
  </si>
  <si>
    <t>JTDKB20U073226601</t>
  </si>
  <si>
    <t>04340M</t>
  </si>
  <si>
    <t>JTDKB20U777614532</t>
  </si>
  <si>
    <t>04441M</t>
  </si>
  <si>
    <t>JHMFA3F20AS002420</t>
  </si>
  <si>
    <t>04454M</t>
  </si>
  <si>
    <t>JTDKN3DU3B1445080</t>
  </si>
  <si>
    <t>07818M</t>
  </si>
  <si>
    <t>JTDKN3DU1F1912129</t>
  </si>
  <si>
    <t>TRIP</t>
  </si>
  <si>
    <t>E179MP</t>
  </si>
  <si>
    <t>03347M</t>
  </si>
  <si>
    <t>JTDKB20U387708568</t>
  </si>
  <si>
    <t>03389M</t>
  </si>
  <si>
    <t>JHMFA36228S013610</t>
  </si>
  <si>
    <t>03448M</t>
  </si>
  <si>
    <t>JHMFA36268S010614</t>
  </si>
  <si>
    <t>03466M</t>
  </si>
  <si>
    <t>JHMFA36248S012233</t>
  </si>
  <si>
    <t>04301M</t>
  </si>
  <si>
    <t>JTDKB20UX77596513</t>
  </si>
  <si>
    <t>04315M</t>
  </si>
  <si>
    <t>JTDKB20U573209860</t>
  </si>
  <si>
    <t>04401M</t>
  </si>
  <si>
    <t>JHMFA3F24AS000380</t>
  </si>
  <si>
    <t>04402M</t>
  </si>
  <si>
    <t>JHMFA3F27AS000261</t>
  </si>
  <si>
    <t>04412M</t>
  </si>
  <si>
    <t>JTDKB22U067059063</t>
  </si>
  <si>
    <t>04455M</t>
  </si>
  <si>
    <t>JHMZE2H53CS001154</t>
  </si>
  <si>
    <t>04456M</t>
  </si>
  <si>
    <t>JHMZE2H52CS002098</t>
  </si>
  <si>
    <t>04460M</t>
  </si>
  <si>
    <t>JTDKN3DU0B1445053</t>
  </si>
  <si>
    <t>04473M</t>
  </si>
  <si>
    <t>JTDKN3DU2B5339437</t>
  </si>
  <si>
    <t>04634M</t>
  </si>
  <si>
    <t>JHMFB4F21CS010984</t>
  </si>
  <si>
    <t>04636M</t>
  </si>
  <si>
    <t>JHMFB4F23CS010758</t>
  </si>
  <si>
    <t>04654M</t>
  </si>
  <si>
    <t>1FADP5AU6DL519222</t>
  </si>
  <si>
    <t>04662M</t>
  </si>
  <si>
    <t>1FADP5AU1DL519211</t>
  </si>
  <si>
    <t>04663M</t>
  </si>
  <si>
    <t>1FADP5AU2DL519217</t>
  </si>
  <si>
    <t>04664M</t>
  </si>
  <si>
    <t>1FADP5AU4DL519218</t>
  </si>
  <si>
    <t>04665M</t>
  </si>
  <si>
    <t>1FADP5AU6DL519219</t>
  </si>
  <si>
    <t>04666M</t>
  </si>
  <si>
    <t>1FADP5AU8DL519223</t>
  </si>
  <si>
    <t>04726M</t>
  </si>
  <si>
    <t>1FADP5AU2DL521730</t>
  </si>
  <si>
    <t>04727M</t>
  </si>
  <si>
    <t>1FADP5AU6DL521732</t>
  </si>
  <si>
    <t>04729M</t>
  </si>
  <si>
    <t>1FADP5AUXDL521734</t>
  </si>
  <si>
    <t>04739M</t>
  </si>
  <si>
    <t>1FADP5AU3DL521736</t>
  </si>
  <si>
    <t>05071M</t>
  </si>
  <si>
    <t>1FADP5AU9DL527184</t>
  </si>
  <si>
    <t>05204M</t>
  </si>
  <si>
    <t>JTDKN3DU6A5194885</t>
  </si>
  <si>
    <t>05318M</t>
  </si>
  <si>
    <t>1FADP5AU9EL511035</t>
  </si>
  <si>
    <t>05319M</t>
  </si>
  <si>
    <t>1FADP5AU7EL511034</t>
  </si>
  <si>
    <t>05320M</t>
  </si>
  <si>
    <t>1FADP5AU2EL511037</t>
  </si>
  <si>
    <t>05321M</t>
  </si>
  <si>
    <t>1FADP5AU2EL511040</t>
  </si>
  <si>
    <t>05324M</t>
  </si>
  <si>
    <t>1FADP5AU6EL511039</t>
  </si>
  <si>
    <t>05333M</t>
  </si>
  <si>
    <t>19XFB4F22EE000018</t>
  </si>
  <si>
    <t>05370M</t>
  </si>
  <si>
    <t>JHMZE2H51CS001847</t>
  </si>
  <si>
    <t>05371M</t>
  </si>
  <si>
    <t>JHMZE2H58CS002297</t>
  </si>
  <si>
    <t>05372M</t>
  </si>
  <si>
    <t>JHMZE2H54CS001874</t>
  </si>
  <si>
    <t>05373M</t>
  </si>
  <si>
    <t>JHMZE2H50CS002603</t>
  </si>
  <si>
    <t>05374M</t>
  </si>
  <si>
    <t>JHMZE2H52CS002599</t>
  </si>
  <si>
    <t>05375M</t>
  </si>
  <si>
    <t>JHMZE2H50CS002598</t>
  </si>
  <si>
    <t>05471M</t>
  </si>
  <si>
    <t>JTDKN3DUXC1542147</t>
  </si>
  <si>
    <t>05472M</t>
  </si>
  <si>
    <t>JTDKN3DUXC1540480</t>
  </si>
  <si>
    <t>05474M</t>
  </si>
  <si>
    <t>JHMZE2H51CS002528</t>
  </si>
  <si>
    <t>05475M</t>
  </si>
  <si>
    <t>JHMZE2H59CS003216</t>
  </si>
  <si>
    <t>05507M</t>
  </si>
  <si>
    <t>19XFB4F29EE000016</t>
  </si>
  <si>
    <t>05509M</t>
  </si>
  <si>
    <t>19XFB4F25EE000014</t>
  </si>
  <si>
    <t>05510M</t>
  </si>
  <si>
    <t>19XFB4F24EE000019</t>
  </si>
  <si>
    <t>05565M</t>
  </si>
  <si>
    <t>1FADP5AU9DL519201</t>
  </si>
  <si>
    <t>05567M</t>
  </si>
  <si>
    <t>1FADP5AU6DL519186</t>
  </si>
  <si>
    <t>05568M</t>
  </si>
  <si>
    <t>1FADP5AUXDL519188</t>
  </si>
  <si>
    <t>05573M</t>
  </si>
  <si>
    <t>1FADP5AUXDL519174</t>
  </si>
  <si>
    <t>05580M</t>
  </si>
  <si>
    <t>1FADP5AUXDL519191</t>
  </si>
  <si>
    <t>05650M</t>
  </si>
  <si>
    <t>1FADP5AU2DL541394</t>
  </si>
  <si>
    <t>05651M</t>
  </si>
  <si>
    <t>1FADP5AU8DL541397</t>
  </si>
  <si>
    <t>05652M</t>
  </si>
  <si>
    <t>1FADP5AU4DL541400</t>
  </si>
  <si>
    <t>05653M</t>
  </si>
  <si>
    <t>1FADP5AU5DL541390</t>
  </si>
  <si>
    <t>05654M</t>
  </si>
  <si>
    <t>1FADP5AU7DL541391</t>
  </si>
  <si>
    <t>05655M</t>
  </si>
  <si>
    <t>1FADP5AU4DL541395</t>
  </si>
  <si>
    <t>05656M</t>
  </si>
  <si>
    <t>1FADP5AU6DL541396</t>
  </si>
  <si>
    <t>05657M</t>
  </si>
  <si>
    <t>1FADP5AU6DL541401</t>
  </si>
  <si>
    <t>05658M</t>
  </si>
  <si>
    <t>1FADP5AUXDL541403</t>
  </si>
  <si>
    <t>05659M</t>
  </si>
  <si>
    <t>1FADP5AU1DL541404</t>
  </si>
  <si>
    <t>05660M</t>
  </si>
  <si>
    <t>1FADP5AU3DL541405</t>
  </si>
  <si>
    <t>05661M</t>
  </si>
  <si>
    <t>1FADP5AU5DL541406</t>
  </si>
  <si>
    <t>05662M</t>
  </si>
  <si>
    <t>1FADP5AU7DL541407</t>
  </si>
  <si>
    <t>05664M</t>
  </si>
  <si>
    <t>1FADP5AUXDL541398</t>
  </si>
  <si>
    <t>05665M</t>
  </si>
  <si>
    <t>1FADP5AU1DL541399</t>
  </si>
  <si>
    <t>05667M</t>
  </si>
  <si>
    <t>1FADP5AU8DL541402</t>
  </si>
  <si>
    <t>05669M</t>
  </si>
  <si>
    <t>1FADP5AU0DL543354</t>
  </si>
  <si>
    <t>05670M</t>
  </si>
  <si>
    <t>1FADP5AU8DL543358</t>
  </si>
  <si>
    <t>05671M</t>
  </si>
  <si>
    <t>1FADP5AUXDL543359</t>
  </si>
  <si>
    <t>05672M</t>
  </si>
  <si>
    <t>1FADP5AU0DL535156</t>
  </si>
  <si>
    <t>05673M</t>
  </si>
  <si>
    <t>1FADP5AU4DL535158</t>
  </si>
  <si>
    <t>05674M</t>
  </si>
  <si>
    <t>1FADP5AU8DL535163</t>
  </si>
  <si>
    <t>05675M</t>
  </si>
  <si>
    <t>1FADP5AU6DL535159</t>
  </si>
  <si>
    <t>05676M</t>
  </si>
  <si>
    <t>1FADP5AU2DL535160</t>
  </si>
  <si>
    <t>05677M</t>
  </si>
  <si>
    <t>1FADP5AU4DL535161</t>
  </si>
  <si>
    <t>05678M</t>
  </si>
  <si>
    <t>1FADP5AU6DL535162</t>
  </si>
  <si>
    <t>05679M</t>
  </si>
  <si>
    <t>1FADP5AU9DL535155</t>
  </si>
  <si>
    <t>05680M</t>
  </si>
  <si>
    <t>1FADP5AU0DL541393</t>
  </si>
  <si>
    <t>05686M</t>
  </si>
  <si>
    <t>1FADP5AU6DL543357</t>
  </si>
  <si>
    <t>05690M</t>
  </si>
  <si>
    <t>1FADP5AU6DL543360</t>
  </si>
  <si>
    <t>05752M</t>
  </si>
  <si>
    <t>19XFB4F20EE000230</t>
  </si>
  <si>
    <t>05753M</t>
  </si>
  <si>
    <t>19XFB4F22EE000245</t>
  </si>
  <si>
    <t>05754M</t>
  </si>
  <si>
    <t>19XFB4F28EE000234</t>
  </si>
  <si>
    <t>05801M</t>
  </si>
  <si>
    <t>1FADP5AU1DL519192</t>
  </si>
  <si>
    <t>05802M</t>
  </si>
  <si>
    <t>1FADP5AU4DL519204</t>
  </si>
  <si>
    <t>05986M</t>
  </si>
  <si>
    <t>1FADP5AU3DL519999</t>
  </si>
  <si>
    <t>06053M</t>
  </si>
  <si>
    <t>1FADP5AU4DL556415</t>
  </si>
  <si>
    <t>06084M</t>
  </si>
  <si>
    <t>1FADP5AU4DL556429</t>
  </si>
  <si>
    <t>06086M</t>
  </si>
  <si>
    <t>1FADP5AU2DL556431</t>
  </si>
  <si>
    <t>06088M</t>
  </si>
  <si>
    <t>1FADP5AU1EL505231</t>
  </si>
  <si>
    <t>06093M</t>
  </si>
  <si>
    <t>1FADP5AU6DL556433</t>
  </si>
  <si>
    <t>06094M</t>
  </si>
  <si>
    <t>1FADP5AU4DL556432</t>
  </si>
  <si>
    <t>06095M</t>
  </si>
  <si>
    <t>1FADP5AUXDL556435</t>
  </si>
  <si>
    <t>06096M</t>
  </si>
  <si>
    <t>1FADP5AU8DL556434</t>
  </si>
  <si>
    <t>06097M</t>
  </si>
  <si>
    <t>1FADP5AU1DL556436</t>
  </si>
  <si>
    <t>06098M</t>
  </si>
  <si>
    <t>1FADP5AU5DL556441</t>
  </si>
  <si>
    <t>06099M</t>
  </si>
  <si>
    <t>1FADP5AU3DL556437</t>
  </si>
  <si>
    <t>06100M</t>
  </si>
  <si>
    <t>1FADP5AU5DL556438</t>
  </si>
  <si>
    <t>06101M</t>
  </si>
  <si>
    <t>1FADP5AU7DL556439</t>
  </si>
  <si>
    <t>06123M</t>
  </si>
  <si>
    <t>1FADP5AU3EL505229</t>
  </si>
  <si>
    <t>06339M</t>
  </si>
  <si>
    <t>1FADP5AU9EL508183</t>
  </si>
  <si>
    <t>06340M</t>
  </si>
  <si>
    <t>1FADP5AU2EL508185</t>
  </si>
  <si>
    <t>06341M</t>
  </si>
  <si>
    <t>1FADP5AU0EL508184</t>
  </si>
  <si>
    <t>06347M</t>
  </si>
  <si>
    <t>1FADP5AU2EL508963</t>
  </si>
  <si>
    <t>06349M</t>
  </si>
  <si>
    <t>1FADP5AU9EL508958</t>
  </si>
  <si>
    <t>06351M</t>
  </si>
  <si>
    <t>1FADP5AU4EL508964</t>
  </si>
  <si>
    <t>06352M</t>
  </si>
  <si>
    <t>1FADP5AU1EL508954</t>
  </si>
  <si>
    <t>06353M</t>
  </si>
  <si>
    <t>1FADP5AU3EL508955</t>
  </si>
  <si>
    <t>06354M</t>
  </si>
  <si>
    <t>1FADP5AU0EL508962</t>
  </si>
  <si>
    <t>06355M</t>
  </si>
  <si>
    <t>1FADP5AU7EL508957</t>
  </si>
  <si>
    <t>06357M</t>
  </si>
  <si>
    <t>1FADP5AU7EL508960</t>
  </si>
  <si>
    <t>06670M</t>
  </si>
  <si>
    <t>1FADP5AUXEL512453</t>
  </si>
  <si>
    <t>06827M</t>
  </si>
  <si>
    <t>1FADP5AU9EL516252</t>
  </si>
  <si>
    <t>06920M</t>
  </si>
  <si>
    <t>19XFB4F23EE000884</t>
  </si>
  <si>
    <t>06921M</t>
  </si>
  <si>
    <t>19XFB4F27EE001052</t>
  </si>
  <si>
    <t>06967M</t>
  </si>
  <si>
    <t>19XFB4F27EE000872</t>
  </si>
  <si>
    <t>07012M</t>
  </si>
  <si>
    <t>1FADP5AU8FL110402</t>
  </si>
  <si>
    <t>07065M</t>
  </si>
  <si>
    <t>19XFB4F2XEE001305</t>
  </si>
  <si>
    <t>07145M</t>
  </si>
  <si>
    <t>1FADP5AU3FL106659</t>
  </si>
  <si>
    <t>07154M</t>
  </si>
  <si>
    <t>1FADP5AU2FL107608</t>
  </si>
  <si>
    <t>07156M</t>
  </si>
  <si>
    <t>1FADP5AU4FL107609</t>
  </si>
  <si>
    <t>07344M</t>
  </si>
  <si>
    <t>19XFB4F24EE200107</t>
  </si>
  <si>
    <t>07390M</t>
  </si>
  <si>
    <t>1FADP5AU1FL110404</t>
  </si>
  <si>
    <t>07452M</t>
  </si>
  <si>
    <t>19XFB4F28FE000011</t>
  </si>
  <si>
    <t>07526M</t>
  </si>
  <si>
    <t>19XFB4F21FE001419</t>
  </si>
  <si>
    <t>07527M</t>
  </si>
  <si>
    <t>19XFB4F28FE001448</t>
  </si>
  <si>
    <t>07528M</t>
  </si>
  <si>
    <t>19XFB4F21FE001579</t>
  </si>
  <si>
    <t>07529M</t>
  </si>
  <si>
    <t>19XFB4F21FE001582</t>
  </si>
  <si>
    <t>07815M</t>
  </si>
  <si>
    <t>JTDKN3DU2F0461038</t>
  </si>
  <si>
    <t>UNASSIGNED</t>
  </si>
  <si>
    <t>03040M</t>
  </si>
  <si>
    <t>JTDKB22U440029960</t>
  </si>
  <si>
    <t>03180M</t>
  </si>
  <si>
    <t>JTDKB22UX53121672</t>
  </si>
  <si>
    <t>03181M</t>
  </si>
  <si>
    <t>JTDKB22U163144081</t>
  </si>
  <si>
    <t>03326M</t>
  </si>
  <si>
    <t>JTDKB20U287711333</t>
  </si>
  <si>
    <t>EALTB</t>
  </si>
  <si>
    <t>SEDAN-HYBRID-PREMIUM</t>
  </si>
  <si>
    <t>03468M</t>
  </si>
  <si>
    <t>CAMRY</t>
  </si>
  <si>
    <t>4T1BB46K29U080227</t>
  </si>
  <si>
    <t>03469M</t>
  </si>
  <si>
    <t>4T1BB46K19U079022</t>
  </si>
  <si>
    <t>03470M</t>
  </si>
  <si>
    <t>4T1BB46K29U079790</t>
  </si>
  <si>
    <t>03471M</t>
  </si>
  <si>
    <t>4T1BB46K79U082376</t>
  </si>
  <si>
    <t>03472M</t>
  </si>
  <si>
    <t>4T1BB46KX9U082498</t>
  </si>
  <si>
    <t>03473M</t>
  </si>
  <si>
    <t>4T1BB46K99U081732</t>
  </si>
  <si>
    <t>03474M</t>
  </si>
  <si>
    <t>4T1BB46K49U082223</t>
  </si>
  <si>
    <t>03475M</t>
  </si>
  <si>
    <t>4T1BB46K99U082508</t>
  </si>
  <si>
    <t>03476M</t>
  </si>
  <si>
    <t>4T1BB46K09U081974</t>
  </si>
  <si>
    <t>03477M</t>
  </si>
  <si>
    <t>4T1BB46K69U082336</t>
  </si>
  <si>
    <t>03480M</t>
  </si>
  <si>
    <t>4T1BB46K79U064847</t>
  </si>
  <si>
    <t>03482M</t>
  </si>
  <si>
    <t>4T1BB46K39U070547</t>
  </si>
  <si>
    <t>03483M</t>
  </si>
  <si>
    <t>4T1BB46K49U070038</t>
  </si>
  <si>
    <t>03484M</t>
  </si>
  <si>
    <t>4TIBB46K19U071227</t>
  </si>
  <si>
    <t>03485M</t>
  </si>
  <si>
    <t>4T1BB46K89U071273</t>
  </si>
  <si>
    <t>03486M</t>
  </si>
  <si>
    <t>4T1BB46K59U071943</t>
  </si>
  <si>
    <t>03487M</t>
  </si>
  <si>
    <t>4T1BB46K09U072076</t>
  </si>
  <si>
    <t>03489M</t>
  </si>
  <si>
    <t>4T1BB46KX9U075843</t>
  </si>
  <si>
    <t>03490M</t>
  </si>
  <si>
    <t>4T1BB46K99U074912</t>
  </si>
  <si>
    <t>03492M</t>
  </si>
  <si>
    <t>4T1BB46K29U076033</t>
  </si>
  <si>
    <t>03493M</t>
  </si>
  <si>
    <t>4T1BB46K69U075922</t>
  </si>
  <si>
    <t>03494M</t>
  </si>
  <si>
    <t>4T1BB46K99U075901</t>
  </si>
  <si>
    <t>03497M</t>
  </si>
  <si>
    <t>4T1BB46K89U076070</t>
  </si>
  <si>
    <t>03498M</t>
  </si>
  <si>
    <t>4T1BB46K49U077183</t>
  </si>
  <si>
    <t>03499M</t>
  </si>
  <si>
    <t>4T1BB46K99U079981</t>
  </si>
  <si>
    <t>03734M</t>
  </si>
  <si>
    <t>FUSION</t>
  </si>
  <si>
    <t>3FA6P0LU2DR149655</t>
  </si>
  <si>
    <t>04463M</t>
  </si>
  <si>
    <t>3FADP0L36CR171073</t>
  </si>
  <si>
    <t>04469M</t>
  </si>
  <si>
    <t>3FADP0L3XCR177684</t>
  </si>
  <si>
    <t>04474M</t>
  </si>
  <si>
    <t>3FADP0L35CR171081</t>
  </si>
  <si>
    <t>04475M</t>
  </si>
  <si>
    <t>3FADP0L38CR171074</t>
  </si>
  <si>
    <t>04476M</t>
  </si>
  <si>
    <t>3FADP0L3XCR171075</t>
  </si>
  <si>
    <t>04477M</t>
  </si>
  <si>
    <t>3FADP0L32CR171071</t>
  </si>
  <si>
    <t>04478M</t>
  </si>
  <si>
    <t>3FADP0L30CR171070</t>
  </si>
  <si>
    <t>04486M</t>
  </si>
  <si>
    <t>4T1BB46K38U062477</t>
  </si>
  <si>
    <t>04487M</t>
  </si>
  <si>
    <t>4T1BB46K08U060718</t>
  </si>
  <si>
    <t>04488M</t>
  </si>
  <si>
    <t>4T1BB46K18U060677</t>
  </si>
  <si>
    <t>04489M</t>
  </si>
  <si>
    <t>4T1BB46K58U043493</t>
  </si>
  <si>
    <t>04490M</t>
  </si>
  <si>
    <t>4T1BB46K68U061971</t>
  </si>
  <si>
    <t>04491M</t>
  </si>
  <si>
    <t>4T1BB46K68U060996</t>
  </si>
  <si>
    <t>04492M</t>
  </si>
  <si>
    <t>4T1BB46K48U060298</t>
  </si>
  <si>
    <t>04493M</t>
  </si>
  <si>
    <t>4T1BB46K28U053852</t>
  </si>
  <si>
    <t>04494M</t>
  </si>
  <si>
    <t>4T1BB46KX8U060466</t>
  </si>
  <si>
    <t>04495M</t>
  </si>
  <si>
    <t>4T1BB46KX8U045885</t>
  </si>
  <si>
    <t>04496M</t>
  </si>
  <si>
    <t>4T1BB46K38U041371</t>
  </si>
  <si>
    <t>04497M</t>
  </si>
  <si>
    <t>4T1BB46K28U046965</t>
  </si>
  <si>
    <t>04498M</t>
  </si>
  <si>
    <t>4T1BB46KX8U050875</t>
  </si>
  <si>
    <t>04499M</t>
  </si>
  <si>
    <t>4T1BB46K48U062150</t>
  </si>
  <si>
    <t>04725M</t>
  </si>
  <si>
    <t>3FA6P0LU1DR249617</t>
  </si>
  <si>
    <t>05092M</t>
  </si>
  <si>
    <t>3FA6P0LU2DR263042</t>
  </si>
  <si>
    <t>05341M</t>
  </si>
  <si>
    <t>3FADP0L33CR171077</t>
  </si>
  <si>
    <t>E118</t>
  </si>
  <si>
    <t>05342M</t>
  </si>
  <si>
    <t>3FADP0L37CR171079</t>
  </si>
  <si>
    <t>05344M</t>
  </si>
  <si>
    <t>3FADP0L34CR171072</t>
  </si>
  <si>
    <t>05345M</t>
  </si>
  <si>
    <t>3FADP0L32CR177680</t>
  </si>
  <si>
    <t>05346M</t>
  </si>
  <si>
    <t>3FADP0L35CR171078</t>
  </si>
  <si>
    <t>05347M</t>
  </si>
  <si>
    <t>3FADP0L35CR177687</t>
  </si>
  <si>
    <t>05348M</t>
  </si>
  <si>
    <t>3FADP0L37CR177688</t>
  </si>
  <si>
    <t>05349M</t>
  </si>
  <si>
    <t>3FADP0L36CR177679</t>
  </si>
  <si>
    <t>05356M</t>
  </si>
  <si>
    <t>3FADP0L37CR171082</t>
  </si>
  <si>
    <t>05376M</t>
  </si>
  <si>
    <t>3FA6P0LU2DR349189</t>
  </si>
  <si>
    <t>05377M</t>
  </si>
  <si>
    <t>3FA6P0LU2DR349192</t>
  </si>
  <si>
    <t>05378M</t>
  </si>
  <si>
    <t>3FA6P0LU0DR349191</t>
  </si>
  <si>
    <t>05850M</t>
  </si>
  <si>
    <t>3FA6P0UU0ER322654</t>
  </si>
  <si>
    <t>05968M</t>
  </si>
  <si>
    <t>3FA6P0LU1DR349183</t>
  </si>
  <si>
    <t>05969M</t>
  </si>
  <si>
    <t>3FA6P0LU3DR349184</t>
  </si>
  <si>
    <t>05970M</t>
  </si>
  <si>
    <t>3FA6P0LU5DR349185</t>
  </si>
  <si>
    <t>05971M</t>
  </si>
  <si>
    <t>3FA6P0LU7DR349186</t>
  </si>
  <si>
    <t>05972M</t>
  </si>
  <si>
    <t>3FA6P0LU9DR349187</t>
  </si>
  <si>
    <t>05973M</t>
  </si>
  <si>
    <t>3FA6P0LU0DR349188</t>
  </si>
  <si>
    <t>06025M</t>
  </si>
  <si>
    <t>3FA6P0LU9DR349190</t>
  </si>
  <si>
    <t>06026M</t>
  </si>
  <si>
    <t>3FA6P0LUXER171372</t>
  </si>
  <si>
    <t>06027M</t>
  </si>
  <si>
    <t>3FA6P0LU8ER171371</t>
  </si>
  <si>
    <t>06135M</t>
  </si>
  <si>
    <t>06182M</t>
  </si>
  <si>
    <t>3FA6P0LU9ER271544</t>
  </si>
  <si>
    <t>06210M</t>
  </si>
  <si>
    <t>3FA6P0UUXFR131602</t>
  </si>
  <si>
    <t>06219M</t>
  </si>
  <si>
    <t>3FA6P0LU1ER244368</t>
  </si>
  <si>
    <t>06221M</t>
  </si>
  <si>
    <t>3FA6P0LUXER244370</t>
  </si>
  <si>
    <t>06222M</t>
  </si>
  <si>
    <t>3FA6P0LU1ER244371</t>
  </si>
  <si>
    <t>06223M</t>
  </si>
  <si>
    <t>3FA6P0LU3ER244372</t>
  </si>
  <si>
    <t>06224M</t>
  </si>
  <si>
    <t>3FA6P0LU5ER244373</t>
  </si>
  <si>
    <t>06225M</t>
  </si>
  <si>
    <t>3FA6P0LU7ER244374</t>
  </si>
  <si>
    <t>06226M</t>
  </si>
  <si>
    <t>3FA6P0LU9ER244375</t>
  </si>
  <si>
    <t>06227M</t>
  </si>
  <si>
    <t>3FA6P0LU0ER244376</t>
  </si>
  <si>
    <t>06228M</t>
  </si>
  <si>
    <t>3FA6P0LU6ER244379</t>
  </si>
  <si>
    <t>06229M</t>
  </si>
  <si>
    <t>3FA6P0LU3ER244369</t>
  </si>
  <si>
    <t>06230M</t>
  </si>
  <si>
    <t>3FA6P0LU2ER244380</t>
  </si>
  <si>
    <t>06231M</t>
  </si>
  <si>
    <t>3FA6P0LU6ER244382</t>
  </si>
  <si>
    <t>06234M</t>
  </si>
  <si>
    <t>3FA6P0LU1ER244385</t>
  </si>
  <si>
    <t>06236M</t>
  </si>
  <si>
    <t>3FA6P0LU2ER244377</t>
  </si>
  <si>
    <t>06237M</t>
  </si>
  <si>
    <t>3FA6P0LU4ER244378</t>
  </si>
  <si>
    <t>06238M</t>
  </si>
  <si>
    <t>3FA6P0LU4ER244381</t>
  </si>
  <si>
    <t>06239M</t>
  </si>
  <si>
    <t>3FA6P0LU8ER244383</t>
  </si>
  <si>
    <t>06251M</t>
  </si>
  <si>
    <t>3FA6P0LU2ER245061</t>
  </si>
  <si>
    <t>06252M</t>
  </si>
  <si>
    <t>3FA6P0LU4ER245062</t>
  </si>
  <si>
    <t>06253M</t>
  </si>
  <si>
    <t>3FA6P0LU6ER245063</t>
  </si>
  <si>
    <t>06254M</t>
  </si>
  <si>
    <t>3FA6P0LU3ER244386</t>
  </si>
  <si>
    <t>06255M</t>
  </si>
  <si>
    <t>3FA6P0LU5ER244387</t>
  </si>
  <si>
    <t>06257M</t>
  </si>
  <si>
    <t>3FA6P0LU8ER271549</t>
  </si>
  <si>
    <t>06271M</t>
  </si>
  <si>
    <t>3FA6P0LU6ER271548</t>
  </si>
  <si>
    <t>06280M</t>
  </si>
  <si>
    <t>3FA6P0LU6ER285188</t>
  </si>
  <si>
    <t>06283M</t>
  </si>
  <si>
    <t>3FA6P0LU0ER271545</t>
  </si>
  <si>
    <t>06284M</t>
  </si>
  <si>
    <t>3FA6P0LU2ER271546</t>
  </si>
  <si>
    <t>06285M</t>
  </si>
  <si>
    <t>3FA6P0LU7ER271543</t>
  </si>
  <si>
    <t>06286M</t>
  </si>
  <si>
    <t>3FA6P0LU3ER259793</t>
  </si>
  <si>
    <t>06287M</t>
  </si>
  <si>
    <t>3FA6P0LU3ER271541</t>
  </si>
  <si>
    <t>06288M</t>
  </si>
  <si>
    <t>3FA6P0LU5ER259794</t>
  </si>
  <si>
    <t>06289M</t>
  </si>
  <si>
    <t>3FA6P0LU1ER259792</t>
  </si>
  <si>
    <t>06290M</t>
  </si>
  <si>
    <t>3FA6P0LU4ER271547</t>
  </si>
  <si>
    <t>06291M</t>
  </si>
  <si>
    <t>3FA6P0LU7ER259795</t>
  </si>
  <si>
    <t>06292M</t>
  </si>
  <si>
    <t>3FA6P0LU5ER271542</t>
  </si>
  <si>
    <t>06297M</t>
  </si>
  <si>
    <t>3FA6P0UU3FR131621</t>
  </si>
  <si>
    <t>06299M</t>
  </si>
  <si>
    <t>3FA6P0UU3FR307969</t>
  </si>
  <si>
    <t>06300M</t>
  </si>
  <si>
    <t>3FA6P0UUXFR307970</t>
  </si>
  <si>
    <t>06379M</t>
  </si>
  <si>
    <t>3FA6P0LU4ER293757</t>
  </si>
  <si>
    <t>06380M</t>
  </si>
  <si>
    <t>3FA6P0LU6ER293758</t>
  </si>
  <si>
    <t>06386M</t>
  </si>
  <si>
    <t>3FA6P0LU8ER293759</t>
  </si>
  <si>
    <t>06387M</t>
  </si>
  <si>
    <t>3FA6P0LU4ER293760</t>
  </si>
  <si>
    <t>06461M</t>
  </si>
  <si>
    <t>4T1BD1FK7EU140750</t>
  </si>
  <si>
    <t>06462M</t>
  </si>
  <si>
    <t>4T1BD1FK7EU140506</t>
  </si>
  <si>
    <t>06463M</t>
  </si>
  <si>
    <t>4T1BD1FK3EU140633</t>
  </si>
  <si>
    <t>06464M</t>
  </si>
  <si>
    <t>4T1BD1FK6EU139525</t>
  </si>
  <si>
    <t>06465M</t>
  </si>
  <si>
    <t>4T1BD1FK9EU140751</t>
  </si>
  <si>
    <t>06466M</t>
  </si>
  <si>
    <t>4T1BD1FK8EU140577</t>
  </si>
  <si>
    <t>06470M</t>
  </si>
  <si>
    <t>4T1BD1FK6EU140528</t>
  </si>
  <si>
    <t>06471M</t>
  </si>
  <si>
    <t>4T1BD1FK3EU140583</t>
  </si>
  <si>
    <t>06561M</t>
  </si>
  <si>
    <t>4T1BD1FK3EU140695</t>
  </si>
  <si>
    <t>06562M</t>
  </si>
  <si>
    <t>4T1BD1FK1EU106402</t>
  </si>
  <si>
    <t>06828M</t>
  </si>
  <si>
    <t>3FA6P0UU1FR131603</t>
  </si>
  <si>
    <t>06889M</t>
  </si>
  <si>
    <t>4T1BD1FK0EU097322</t>
  </si>
  <si>
    <t>06890M</t>
  </si>
  <si>
    <t>4T1BD1FK6EU098491</t>
  </si>
  <si>
    <t>06891M</t>
  </si>
  <si>
    <t>4T1BD1FK8EU098055</t>
  </si>
  <si>
    <t>06892M</t>
  </si>
  <si>
    <t>4T1BD1FK6EU102457</t>
  </si>
  <si>
    <t>06893M</t>
  </si>
  <si>
    <t>4T1BD1FK5EU097249</t>
  </si>
  <si>
    <t>06894M</t>
  </si>
  <si>
    <t>4T1BD1FK4EU109794</t>
  </si>
  <si>
    <t>06895M</t>
  </si>
  <si>
    <t>4T1BD1FK9EU103442</t>
  </si>
  <si>
    <t>06896M</t>
  </si>
  <si>
    <t>4T1BD1FK0EU106634</t>
  </si>
  <si>
    <t>06904M</t>
  </si>
  <si>
    <t>4T1BD1FKXEU101649</t>
  </si>
  <si>
    <t>06905M</t>
  </si>
  <si>
    <t>4T1BD1FK1EU110983</t>
  </si>
  <si>
    <t>06925M</t>
  </si>
  <si>
    <t>4T1BD1FK3EU136128</t>
  </si>
  <si>
    <t>06926M</t>
  </si>
  <si>
    <t>4T1BD1FK9EU136800</t>
  </si>
  <si>
    <t>06927M</t>
  </si>
  <si>
    <t>4T1BD1FK5EU135370</t>
  </si>
  <si>
    <t>06928M</t>
  </si>
  <si>
    <t>4T1BD1FK8EU139414</t>
  </si>
  <si>
    <t>06929M</t>
  </si>
  <si>
    <t>4T1BD1FK3EU135514</t>
  </si>
  <si>
    <t>06930M</t>
  </si>
  <si>
    <t>4T1BD1FK3EU139269</t>
  </si>
  <si>
    <t>06931M</t>
  </si>
  <si>
    <t>4T1BD1FK1EU135740</t>
  </si>
  <si>
    <t>06932M</t>
  </si>
  <si>
    <t>4T1BD1FK6EU135961</t>
  </si>
  <si>
    <t>06933M</t>
  </si>
  <si>
    <t>4T1BD1FK2EU135388</t>
  </si>
  <si>
    <t>06934M</t>
  </si>
  <si>
    <t>4T1BD1FK5EU140407</t>
  </si>
  <si>
    <t>06985M</t>
  </si>
  <si>
    <t>3FA6P0UU3FR131618</t>
  </si>
  <si>
    <t>06987M</t>
  </si>
  <si>
    <t>3FA6P0UU1FR131617</t>
  </si>
  <si>
    <t>06988M</t>
  </si>
  <si>
    <t>3FA6P0UU5FR131622</t>
  </si>
  <si>
    <t>06989M</t>
  </si>
  <si>
    <t>3FA6P0UU8FR131615</t>
  </si>
  <si>
    <t>06990M</t>
  </si>
  <si>
    <t>3FA6P0UUXFR131616</t>
  </si>
  <si>
    <t>06991M</t>
  </si>
  <si>
    <t>3FA6P0UU7FR131623</t>
  </si>
  <si>
    <t>06992M</t>
  </si>
  <si>
    <t>3FA6P0UU1FR131620</t>
  </si>
  <si>
    <t>06993M</t>
  </si>
  <si>
    <t>3FA6P0UU6FR131614</t>
  </si>
  <si>
    <t>06994M</t>
  </si>
  <si>
    <t>3FA6P0UU5FR131619</t>
  </si>
  <si>
    <t>07013M</t>
  </si>
  <si>
    <t>3FA6P0UU2FR131626</t>
  </si>
  <si>
    <t>07014M</t>
  </si>
  <si>
    <t>3FA6P0UU4FR131627</t>
  </si>
  <si>
    <t>07025M</t>
  </si>
  <si>
    <t>3FA6P0UU0FR131625</t>
  </si>
  <si>
    <t>07026M</t>
  </si>
  <si>
    <t>3FA6P0UU9FR131624</t>
  </si>
  <si>
    <t>07041M</t>
  </si>
  <si>
    <t>3FA6P0UU0FR145993</t>
  </si>
  <si>
    <t>07160M</t>
  </si>
  <si>
    <t>4T1BD1FK9EU122069</t>
  </si>
  <si>
    <t>07176M</t>
  </si>
  <si>
    <t>3FA6P0UU5FR208327</t>
  </si>
  <si>
    <t>07177M</t>
  </si>
  <si>
    <t>3FA6P0UU7FR208328</t>
  </si>
  <si>
    <t>07179M</t>
  </si>
  <si>
    <t>3FA6P0UU6FR199301</t>
  </si>
  <si>
    <t>07183M</t>
  </si>
  <si>
    <t>3FA6P0UU5FR163258</t>
  </si>
  <si>
    <t>07184M</t>
  </si>
  <si>
    <t>3FA6P0UU7FR163259</t>
  </si>
  <si>
    <t>07185M</t>
  </si>
  <si>
    <t>3FA6P0UU3FR163260</t>
  </si>
  <si>
    <t>07219M</t>
  </si>
  <si>
    <t>4T1BD1FK5EU141539</t>
  </si>
  <si>
    <t>07221M</t>
  </si>
  <si>
    <t>4T1BD1FK5FU143163</t>
  </si>
  <si>
    <t>07222M</t>
  </si>
  <si>
    <t>3FA6P0UU1FR228588</t>
  </si>
  <si>
    <t>07229M</t>
  </si>
  <si>
    <t>3FA6P0UU3DR228589</t>
  </si>
  <si>
    <t>07235M</t>
  </si>
  <si>
    <t>4T1BD1FK8EU125903</t>
  </si>
  <si>
    <t>07236M</t>
  </si>
  <si>
    <t>4T1BD1FK3FU170538</t>
  </si>
  <si>
    <t>07301M</t>
  </si>
  <si>
    <t>3FA6P0UU3FR248745</t>
  </si>
  <si>
    <t>07302M</t>
  </si>
  <si>
    <t>3FA6P0UU1FR248744</t>
  </si>
  <si>
    <t>07304M</t>
  </si>
  <si>
    <t>3FA6P0UUXFR248743</t>
  </si>
  <si>
    <t>07332M</t>
  </si>
  <si>
    <t>3FA6P0UU1FR266144</t>
  </si>
  <si>
    <t>07333M</t>
  </si>
  <si>
    <t>3FA6P0UU3FR266145</t>
  </si>
  <si>
    <t>07334M</t>
  </si>
  <si>
    <t>3FA6P0UU5FR266146</t>
  </si>
  <si>
    <t>07339M</t>
  </si>
  <si>
    <t>4T1BD1FK6FU159811</t>
  </si>
  <si>
    <t>07340M</t>
  </si>
  <si>
    <t>4T1BD1FK9FU159981</t>
  </si>
  <si>
    <t>07341M</t>
  </si>
  <si>
    <t>4T1BD1FK9FU159575</t>
  </si>
  <si>
    <t>07346M</t>
  </si>
  <si>
    <t>3FA6P0UU9FR282897</t>
  </si>
  <si>
    <t>07351M</t>
  </si>
  <si>
    <t>3FA6P0UU0FR282898</t>
  </si>
  <si>
    <t>07369M</t>
  </si>
  <si>
    <t>3FA6P0UU5FR296392</t>
  </si>
  <si>
    <t>07392M</t>
  </si>
  <si>
    <t>4T1BD1FK5FU158729</t>
  </si>
  <si>
    <t>07428M</t>
  </si>
  <si>
    <t>4T1BD1FK8FU170387</t>
  </si>
  <si>
    <t>07429M</t>
  </si>
  <si>
    <t>4T1BD1FK0FU168567</t>
  </si>
  <si>
    <t>07430M</t>
  </si>
  <si>
    <t>4T1BD1FK8FU170597</t>
  </si>
  <si>
    <t>07450M</t>
  </si>
  <si>
    <t>3FA6P0LU5GR176563</t>
  </si>
  <si>
    <t>07477M</t>
  </si>
  <si>
    <t>4T1BD1FKXFU172593</t>
  </si>
  <si>
    <t>07478M</t>
  </si>
  <si>
    <t>4T1BD1FKXFU172366</t>
  </si>
  <si>
    <t>07479M</t>
  </si>
  <si>
    <t>4T1BD1FK3FU172158</t>
  </si>
  <si>
    <t>07480M</t>
  </si>
  <si>
    <t>4T1BD1FK9FU172164</t>
  </si>
  <si>
    <t>07481M</t>
  </si>
  <si>
    <t>4T1BD1FK0FU172375</t>
  </si>
  <si>
    <t>07482M</t>
  </si>
  <si>
    <t>4T1BD1FK4FU168748</t>
  </si>
  <si>
    <t>07496M</t>
  </si>
  <si>
    <t>3FA6P0UU1FR307968</t>
  </si>
  <si>
    <t>07523M</t>
  </si>
  <si>
    <t>4T1BD1FK9FU166381</t>
  </si>
  <si>
    <t>07524M</t>
  </si>
  <si>
    <t>4T1BD1FKXFU166227</t>
  </si>
  <si>
    <t>07525M</t>
  </si>
  <si>
    <t>4T1BD1FK9FU166056</t>
  </si>
  <si>
    <t>07591M</t>
  </si>
  <si>
    <t>4T1BD1FK0FU174188</t>
  </si>
  <si>
    <t>07592M</t>
  </si>
  <si>
    <t>4T1BD1FK9FU171290</t>
  </si>
  <si>
    <t>07593M</t>
  </si>
  <si>
    <t>3FA6P0UU3GR127425</t>
  </si>
  <si>
    <t>07603M</t>
  </si>
  <si>
    <t>4T1BD1FKXFU169287</t>
  </si>
  <si>
    <t>07605M</t>
  </si>
  <si>
    <t>4T1BD1FK4FU172525</t>
  </si>
  <si>
    <t>07609M</t>
  </si>
  <si>
    <t>4T1BD1FKXFU168737</t>
  </si>
  <si>
    <t>07610M</t>
  </si>
  <si>
    <t>4T1BD1FK5FU170282</t>
  </si>
  <si>
    <t>07639M</t>
  </si>
  <si>
    <t>3FA6P0LU3GR176562</t>
  </si>
  <si>
    <t>07653M</t>
  </si>
  <si>
    <t>3FA6P0UU8GR147511</t>
  </si>
  <si>
    <t>07658M</t>
  </si>
  <si>
    <t>4T1BD1FK0FU173414</t>
  </si>
  <si>
    <t>07682M</t>
  </si>
  <si>
    <t>4T1BD1FK6FU171912</t>
  </si>
  <si>
    <t>07692M</t>
  </si>
  <si>
    <t>4T1BD1FK4FU165591</t>
  </si>
  <si>
    <t>07704M</t>
  </si>
  <si>
    <t>3FA6P0UU8GR176569</t>
  </si>
  <si>
    <t>07705M</t>
  </si>
  <si>
    <t>3FA6P0UU4GR176570</t>
  </si>
  <si>
    <t>07751M</t>
  </si>
  <si>
    <t>3FA6P0UU6GR199378</t>
  </si>
  <si>
    <t>07779M</t>
  </si>
  <si>
    <t>4T1BD1FKXFU151226</t>
  </si>
  <si>
    <t>07780M</t>
  </si>
  <si>
    <t>4T1BD1FK0FU161974</t>
  </si>
  <si>
    <t>07890M</t>
  </si>
  <si>
    <t>4T1BD1FK4FU151108</t>
  </si>
  <si>
    <t>07854M</t>
  </si>
  <si>
    <t>3FADP0L39AR121281</t>
  </si>
  <si>
    <t>03727M</t>
  </si>
  <si>
    <t>3FA6P0LU7DR149652</t>
  </si>
  <si>
    <t>03728M</t>
  </si>
  <si>
    <t>3FA6P0LU9DR149653</t>
  </si>
  <si>
    <t>03729M</t>
  </si>
  <si>
    <t>3FA6P0LU0DR149654</t>
  </si>
  <si>
    <t>04467M</t>
  </si>
  <si>
    <t>3FADP0L36CR177682</t>
  </si>
  <si>
    <t>04468M</t>
  </si>
  <si>
    <t>3FADP0L38CR177683</t>
  </si>
  <si>
    <t>04470M</t>
  </si>
  <si>
    <t>3FADP0L34CR177681</t>
  </si>
  <si>
    <t>05343M</t>
  </si>
  <si>
    <t>3FADP0L31CR171076</t>
  </si>
  <si>
    <t>05350M</t>
  </si>
  <si>
    <t>3FADP0L39CR177689</t>
  </si>
  <si>
    <t>05351M</t>
  </si>
  <si>
    <t>3FADP0L35CR177690</t>
  </si>
  <si>
    <t>05352M</t>
  </si>
  <si>
    <t>3FADP0L33CR171080</t>
  </si>
  <si>
    <t>05357M</t>
  </si>
  <si>
    <t>3FADP0L39CR171083</t>
  </si>
  <si>
    <t>05358M</t>
  </si>
  <si>
    <t>3FADP0L33CR177686</t>
  </si>
  <si>
    <t>05359M</t>
  </si>
  <si>
    <t>3FADP0L31CR177685</t>
  </si>
  <si>
    <t>05618M</t>
  </si>
  <si>
    <t>3FA6P0LU8ER244366</t>
  </si>
  <si>
    <t>05792M</t>
  </si>
  <si>
    <t>3FA6P0UU5ER322651</t>
  </si>
  <si>
    <t>05793M</t>
  </si>
  <si>
    <t>3FA6P0UU9ER322653</t>
  </si>
  <si>
    <t>05807M</t>
  </si>
  <si>
    <t>3FA6P0LU4DR149656</t>
  </si>
  <si>
    <t>05808M</t>
  </si>
  <si>
    <t>3FA6P0LU6DR149657</t>
  </si>
  <si>
    <t>05809M</t>
  </si>
  <si>
    <t>3FA6P0LU8DR149658</t>
  </si>
  <si>
    <t>05810M</t>
  </si>
  <si>
    <t>3FA6P0LUXDR149659</t>
  </si>
  <si>
    <t>06103M</t>
  </si>
  <si>
    <t>3FA6P0LU6ER244365</t>
  </si>
  <si>
    <t>06240M</t>
  </si>
  <si>
    <t>3FA6P0LUXER244384</t>
  </si>
  <si>
    <t>06338M</t>
  </si>
  <si>
    <t>3FA6P0LU2ER293756</t>
  </si>
  <si>
    <t>06906M</t>
  </si>
  <si>
    <t>4T1BD1FK7EU106758</t>
  </si>
  <si>
    <t>06907M</t>
  </si>
  <si>
    <t>4T1BD1FK9EU103540</t>
  </si>
  <si>
    <t>06908M</t>
  </si>
  <si>
    <t>4T1BD1FK4EU109567</t>
  </si>
  <si>
    <t>06909M</t>
  </si>
  <si>
    <t>4T1BD1FK7EU104590</t>
  </si>
  <si>
    <t>07594M</t>
  </si>
  <si>
    <t>3FA6P0UU5GR127426</t>
  </si>
  <si>
    <t>07681M</t>
  </si>
  <si>
    <t>4T1BD1FK8FU174052</t>
  </si>
  <si>
    <t>07749M</t>
  </si>
  <si>
    <t>3FA6P0UU4GR199377</t>
  </si>
  <si>
    <t>07776M</t>
  </si>
  <si>
    <t>4T1BD1FK1FU170182</t>
  </si>
  <si>
    <t>07777M</t>
  </si>
  <si>
    <t>4T1BD1FK1FU169310</t>
  </si>
  <si>
    <t>07778M</t>
  </si>
  <si>
    <t>4T1BD1FK6FU166676</t>
  </si>
  <si>
    <t>09997M</t>
  </si>
  <si>
    <t>PLACE HOLDER FOR ENTERPRISE RENTAL</t>
  </si>
  <si>
    <t>EALTCON</t>
  </si>
  <si>
    <t>SEDAN-HYBRID-CONSOLIDATED</t>
  </si>
  <si>
    <t>MANAGED VEHICLE</t>
  </si>
  <si>
    <t>04421M</t>
  </si>
  <si>
    <t>JTDKN3DU1A1112505</t>
  </si>
  <si>
    <t>04422M</t>
  </si>
  <si>
    <t>JTDKN3DU4A0083586</t>
  </si>
  <si>
    <t>04423M</t>
  </si>
  <si>
    <t>JTDKN3DU0A1114438</t>
  </si>
  <si>
    <t>04424M</t>
  </si>
  <si>
    <t>JTDKN3DU0A0084458</t>
  </si>
  <si>
    <t>04425M</t>
  </si>
  <si>
    <t>JTDKN3DU2A1114022</t>
  </si>
  <si>
    <t>04426M</t>
  </si>
  <si>
    <t>JTDKN3DU6A0082701</t>
  </si>
  <si>
    <t>04427M</t>
  </si>
  <si>
    <t>JTDKN3DU4A1111848</t>
  </si>
  <si>
    <t>04428M</t>
  </si>
  <si>
    <t>JHMFA3F2XAS000352</t>
  </si>
  <si>
    <t>04429M</t>
  </si>
  <si>
    <t>JTDKN3DU7A0082514</t>
  </si>
  <si>
    <t>04430M</t>
  </si>
  <si>
    <t>JTDKN3DUXA0083283</t>
  </si>
  <si>
    <t>04431M</t>
  </si>
  <si>
    <t>JHMFA3F28AS000690</t>
  </si>
  <si>
    <t>04432M</t>
  </si>
  <si>
    <t>JTDKN3DU4A0085208</t>
  </si>
  <si>
    <t>04433M</t>
  </si>
  <si>
    <t>JTDKN3DU9A1110078</t>
  </si>
  <si>
    <t>04434M</t>
  </si>
  <si>
    <t>JTDKN3DUGA1110863</t>
  </si>
  <si>
    <t>04435M</t>
  </si>
  <si>
    <t>JHMFA3F23AS000693</t>
  </si>
  <si>
    <t>04436M</t>
  </si>
  <si>
    <t>JTDKN3DU3A0086592</t>
  </si>
  <si>
    <t>04437M</t>
  </si>
  <si>
    <t>JHMFA3F26AS001403</t>
  </si>
  <si>
    <t>04438M</t>
  </si>
  <si>
    <t>JHMFA3F29AS001198</t>
  </si>
  <si>
    <t>05272M</t>
  </si>
  <si>
    <t>JTDKB20UX77619708</t>
  </si>
  <si>
    <t>04300M</t>
  </si>
  <si>
    <t>JTDKB20U577597634</t>
  </si>
  <si>
    <t>E163</t>
  </si>
  <si>
    <t>04302M</t>
  </si>
  <si>
    <t>JTDKB20U683317566</t>
  </si>
  <si>
    <t>E124</t>
  </si>
  <si>
    <t>04306M</t>
  </si>
  <si>
    <t>JTDKB22U767058492</t>
  </si>
  <si>
    <t>04308M</t>
  </si>
  <si>
    <t>JTDKB20UX77651073</t>
  </si>
  <si>
    <t>04309M</t>
  </si>
  <si>
    <t>JTDKB20U977613866</t>
  </si>
  <si>
    <t>04310M</t>
  </si>
  <si>
    <t>JTDKB22U053122099</t>
  </si>
  <si>
    <t>04365M</t>
  </si>
  <si>
    <t>JTDKB20UX87711841</t>
  </si>
  <si>
    <t>04408M</t>
  </si>
  <si>
    <t>JHMFA36218S014229</t>
  </si>
  <si>
    <t>04409M</t>
  </si>
  <si>
    <t>JHMFA36288S020464</t>
  </si>
  <si>
    <t>04410M</t>
  </si>
  <si>
    <t>JTDKB20U857030590</t>
  </si>
  <si>
    <t>04465M</t>
  </si>
  <si>
    <t>JTDKB20U777613770</t>
  </si>
  <si>
    <t>04466M</t>
  </si>
  <si>
    <t>JTDKB22U440050288</t>
  </si>
  <si>
    <t>04479M</t>
  </si>
  <si>
    <t>JTDKB20U177575078</t>
  </si>
  <si>
    <t>04483M</t>
  </si>
  <si>
    <t>JHMFA362X7S017628</t>
  </si>
  <si>
    <t>04484M</t>
  </si>
  <si>
    <t>JTDKB20U573234001</t>
  </si>
  <si>
    <t>04627M</t>
  </si>
  <si>
    <t>JTDKN3DU8A0064314</t>
  </si>
  <si>
    <t>05203M</t>
  </si>
  <si>
    <t>JTDKN3DU9A0203446</t>
  </si>
  <si>
    <t>05214M</t>
  </si>
  <si>
    <t>JTDKB20U987709532</t>
  </si>
  <si>
    <t>05259M</t>
  </si>
  <si>
    <t>JTDKB20U457030585</t>
  </si>
  <si>
    <t>05260M</t>
  </si>
  <si>
    <t>JTDKB20U357030593</t>
  </si>
  <si>
    <t>05262M</t>
  </si>
  <si>
    <t>JTDKB22U353072461</t>
  </si>
  <si>
    <t>05273M</t>
  </si>
  <si>
    <t>JTDKB20U477644023</t>
  </si>
  <si>
    <t>05274M</t>
  </si>
  <si>
    <t>JTDKB20U073262563</t>
  </si>
  <si>
    <t>05301M</t>
  </si>
  <si>
    <t>JTDKB20U853111810</t>
  </si>
  <si>
    <t>05302M</t>
  </si>
  <si>
    <t>JTDKB22U357054342</t>
  </si>
  <si>
    <t>05303M</t>
  </si>
  <si>
    <t>JTDKB20U853111256</t>
  </si>
  <si>
    <t>05304M</t>
  </si>
  <si>
    <t>JTDKB22U957054183</t>
  </si>
  <si>
    <t>05305M</t>
  </si>
  <si>
    <t>JTDKB22U757054179</t>
  </si>
  <si>
    <t>05307M</t>
  </si>
  <si>
    <t>JTDKB20U553122697</t>
  </si>
  <si>
    <t>05308M</t>
  </si>
  <si>
    <t>JTDKB20U977607906</t>
  </si>
  <si>
    <t>05328M</t>
  </si>
  <si>
    <t>JHMFA36297S003123</t>
  </si>
  <si>
    <t>05329M</t>
  </si>
  <si>
    <t>JTDKB20U740057710</t>
  </si>
  <si>
    <t>05330M</t>
  </si>
  <si>
    <t>JHMFA36217S005884</t>
  </si>
  <si>
    <t>05334M</t>
  </si>
  <si>
    <t>JHMFA36267S018033</t>
  </si>
  <si>
    <t>05335M</t>
  </si>
  <si>
    <t>JHMFA36297S017894</t>
  </si>
  <si>
    <t>05336M</t>
  </si>
  <si>
    <t>JHMFA36297S018253</t>
  </si>
  <si>
    <t>05337M</t>
  </si>
  <si>
    <t>JTDKB20U677576484</t>
  </si>
  <si>
    <t>05421M</t>
  </si>
  <si>
    <t>JTDKB22U557054925</t>
  </si>
  <si>
    <t>05429M</t>
  </si>
  <si>
    <t>JHMFA3F20AS004121</t>
  </si>
  <si>
    <t>06183M</t>
  </si>
  <si>
    <t>JTDKB22U653073538</t>
  </si>
  <si>
    <t>06191M</t>
  </si>
  <si>
    <t>JHMES96614S007905</t>
  </si>
  <si>
    <t>06201M</t>
  </si>
  <si>
    <t>JT2BK12U330088726</t>
  </si>
  <si>
    <t>06406M</t>
  </si>
  <si>
    <t>JTDKB20U853112438</t>
  </si>
  <si>
    <t>06414M</t>
  </si>
  <si>
    <t>JTDKB20U573210135</t>
  </si>
  <si>
    <t>06472M</t>
  </si>
  <si>
    <t>JT2BK12U710034536</t>
  </si>
  <si>
    <t>06488M</t>
  </si>
  <si>
    <t>JTDKB20U953122413</t>
  </si>
  <si>
    <t>06490M</t>
  </si>
  <si>
    <t>JTDKB20U953110777</t>
  </si>
  <si>
    <t>06491M</t>
  </si>
  <si>
    <t>JTDKB20U473214323</t>
  </si>
  <si>
    <t>06492M</t>
  </si>
  <si>
    <t>JTDKB22U353073660</t>
  </si>
  <si>
    <t>06493M</t>
  </si>
  <si>
    <t>JTDKB20U177576702</t>
  </si>
  <si>
    <t>06494M</t>
  </si>
  <si>
    <t>JTDKB20U277578233</t>
  </si>
  <si>
    <t>06530M</t>
  </si>
  <si>
    <t>JTDKB22U053123351</t>
  </si>
  <si>
    <t>06531M</t>
  </si>
  <si>
    <t>JTDKB22U653122933</t>
  </si>
  <si>
    <t>06532M</t>
  </si>
  <si>
    <t>JHMFA36217S017629</t>
  </si>
  <si>
    <t>06533M</t>
  </si>
  <si>
    <t>JHMFA36237S018703</t>
  </si>
  <si>
    <t>06534M</t>
  </si>
  <si>
    <t>JHMFA36217S009630</t>
  </si>
  <si>
    <t>06535M</t>
  </si>
  <si>
    <t>JTDKB20U473210823</t>
  </si>
  <si>
    <t>06536M</t>
  </si>
  <si>
    <t>JTDKB22U453121683</t>
  </si>
  <si>
    <t>06538M</t>
  </si>
  <si>
    <t>JTDKB20U477569064</t>
  </si>
  <si>
    <t>06579M</t>
  </si>
  <si>
    <t>JHMFA362X7S009240</t>
  </si>
  <si>
    <t>06580M</t>
  </si>
  <si>
    <t>JTDKB22U853071130</t>
  </si>
  <si>
    <t>06581M</t>
  </si>
  <si>
    <t>JHMFA362X7S005835</t>
  </si>
  <si>
    <t>06582M</t>
  </si>
  <si>
    <t>JTDKB20UX73216240</t>
  </si>
  <si>
    <t>06588M</t>
  </si>
  <si>
    <t>JHMFA36247S017737</t>
  </si>
  <si>
    <t>06603M</t>
  </si>
  <si>
    <t>JTDKB20U640059092</t>
  </si>
  <si>
    <t>06605M</t>
  </si>
  <si>
    <t>JTDKB20U840059109</t>
  </si>
  <si>
    <t>06606M</t>
  </si>
  <si>
    <t>JTDKB22U853071659</t>
  </si>
  <si>
    <t>06607M</t>
  </si>
  <si>
    <t>JTDKB20U957054526</t>
  </si>
  <si>
    <t>06608M</t>
  </si>
  <si>
    <t>JTDKB22U553122423</t>
  </si>
  <si>
    <t>06609M</t>
  </si>
  <si>
    <t>JTDKB20U073215114</t>
  </si>
  <si>
    <t>06644M</t>
  </si>
  <si>
    <t>JHMFA36247S019746</t>
  </si>
  <si>
    <t>06664M</t>
  </si>
  <si>
    <t>JTDKB20U187704065</t>
  </si>
  <si>
    <t>06665M</t>
  </si>
  <si>
    <t>JTDKB20U677615428</t>
  </si>
  <si>
    <t>07045M</t>
  </si>
  <si>
    <t>JTDKB20U053110795</t>
  </si>
  <si>
    <t>06211M</t>
  </si>
  <si>
    <t>JHMES96605S002406</t>
  </si>
  <si>
    <t>04464M</t>
  </si>
  <si>
    <t>JTDKN3DU2A0019109</t>
  </si>
  <si>
    <t>EALTM</t>
  </si>
  <si>
    <t>SEDAN-HYBRID-MANAGED</t>
  </si>
  <si>
    <t>03396M</t>
  </si>
  <si>
    <t>JTDKB20U083308992</t>
  </si>
  <si>
    <t>04311M</t>
  </si>
  <si>
    <t>JTDKB20UX77586127</t>
  </si>
  <si>
    <t>E215</t>
  </si>
  <si>
    <t>EALTW</t>
  </si>
  <si>
    <t>SEDAN-HYBRID-SW</t>
  </si>
  <si>
    <t>04529M</t>
  </si>
  <si>
    <t>PRIUSV</t>
  </si>
  <si>
    <t>WAGON-HYBRID</t>
  </si>
  <si>
    <t>JTDZN3EU7E3323764</t>
  </si>
  <si>
    <t>04549M</t>
  </si>
  <si>
    <t>JTDZN3EU5D3284669</t>
  </si>
  <si>
    <t>04583M</t>
  </si>
  <si>
    <t>JTDZN3EUXD3285025</t>
  </si>
  <si>
    <t>04644M</t>
  </si>
  <si>
    <t>JTDZN3EU1D3218233</t>
  </si>
  <si>
    <t>05033M</t>
  </si>
  <si>
    <t>JTDZN3EUXD3247052</t>
  </si>
  <si>
    <t>05044M</t>
  </si>
  <si>
    <t>JTDZN3EU3D3246857</t>
  </si>
  <si>
    <t>05379M</t>
  </si>
  <si>
    <t>JTDZN3EU8D3274024</t>
  </si>
  <si>
    <t>05380M</t>
  </si>
  <si>
    <t>JTDZN3EU6D3274331</t>
  </si>
  <si>
    <t>05381M</t>
  </si>
  <si>
    <t>JTDZN3EUXD3273893</t>
  </si>
  <si>
    <t>05382M</t>
  </si>
  <si>
    <t>JTDZN3EU6D3275107</t>
  </si>
  <si>
    <t>05383M</t>
  </si>
  <si>
    <t>JTDZN3EU6D3275544</t>
  </si>
  <si>
    <t>05425M</t>
  </si>
  <si>
    <t>JTDZN3EU4D3284002</t>
  </si>
  <si>
    <t>05617M</t>
  </si>
  <si>
    <t>JTDZN3EU9D3274579</t>
  </si>
  <si>
    <t>05755M</t>
  </si>
  <si>
    <t>JTDZN3EU2E3332436</t>
  </si>
  <si>
    <t>05761M</t>
  </si>
  <si>
    <t>JTDZN3EU6E3338658</t>
  </si>
  <si>
    <t>05762M</t>
  </si>
  <si>
    <t>JTDZN3EU7E3293049</t>
  </si>
  <si>
    <t>E510</t>
  </si>
  <si>
    <t>05905M</t>
  </si>
  <si>
    <t>JTDZN3EU5D3274949</t>
  </si>
  <si>
    <t>05906M</t>
  </si>
  <si>
    <t>JTDZN3EU2D3275458</t>
  </si>
  <si>
    <t>05907M</t>
  </si>
  <si>
    <t>JTDZN3EU1D3273362</t>
  </si>
  <si>
    <t>05992M</t>
  </si>
  <si>
    <t>JTDZN3EU6D3285314</t>
  </si>
  <si>
    <t>06040M</t>
  </si>
  <si>
    <t>JTDZN3EU3E3312034</t>
  </si>
  <si>
    <t>06041M</t>
  </si>
  <si>
    <t>JTDZN3EU0E3318678</t>
  </si>
  <si>
    <t>06042M</t>
  </si>
  <si>
    <t>JTDZN3EU7E3314062</t>
  </si>
  <si>
    <t>06043M</t>
  </si>
  <si>
    <t>JTDZN3EU0E3330197</t>
  </si>
  <si>
    <t>06044M</t>
  </si>
  <si>
    <t>JTDZN3EU7E3339706</t>
  </si>
  <si>
    <t>06045M</t>
  </si>
  <si>
    <t>JTDZN3EU6E3326008</t>
  </si>
  <si>
    <t>06046M</t>
  </si>
  <si>
    <t>JTDZN3EU6E3315431</t>
  </si>
  <si>
    <t>06047M</t>
  </si>
  <si>
    <t>JTDZN3EUXE3311172</t>
  </si>
  <si>
    <t>06048M</t>
  </si>
  <si>
    <t>JTDZN3EU3E3294523</t>
  </si>
  <si>
    <t>06091M</t>
  </si>
  <si>
    <t>JTDZN3EU9EJ009402</t>
  </si>
  <si>
    <t>06390M</t>
  </si>
  <si>
    <t>JTDZN3EU2EJ004641</t>
  </si>
  <si>
    <t>06391M</t>
  </si>
  <si>
    <t>JTDZN3EU9E3355566</t>
  </si>
  <si>
    <t>06673M</t>
  </si>
  <si>
    <t>JTDZN3EU2E3361760</t>
  </si>
  <si>
    <t>06674M</t>
  </si>
  <si>
    <t>JTDZN3EU7EJ009074</t>
  </si>
  <si>
    <t>06675M</t>
  </si>
  <si>
    <t>JTDZN3EU2EJ009337</t>
  </si>
  <si>
    <t>06676M</t>
  </si>
  <si>
    <t>JTDZN3EUBEJ008919</t>
  </si>
  <si>
    <t>06736M</t>
  </si>
  <si>
    <t>JTDZN3EU6EJ004934</t>
  </si>
  <si>
    <t>06737M</t>
  </si>
  <si>
    <t>JTDZN3EU7EJ004862</t>
  </si>
  <si>
    <t>06738M</t>
  </si>
  <si>
    <t>JTDZN3EU2EJ004817</t>
  </si>
  <si>
    <t>06739M</t>
  </si>
  <si>
    <t>JTDZN3EU8EJ004725</t>
  </si>
  <si>
    <t>06740M</t>
  </si>
  <si>
    <t>JTDZN3EU5EJ004763</t>
  </si>
  <si>
    <t>06741M</t>
  </si>
  <si>
    <t>JTDZN3EU1E3355660</t>
  </si>
  <si>
    <t>06742M</t>
  </si>
  <si>
    <t>JTDZN3EU2E3355361</t>
  </si>
  <si>
    <t>06810M</t>
  </si>
  <si>
    <t>JTDZN3EU4EJ006875</t>
  </si>
  <si>
    <t>06811M</t>
  </si>
  <si>
    <t>JTDZN3EU9EJ006645</t>
  </si>
  <si>
    <t>06826M</t>
  </si>
  <si>
    <t>JTDZN3EUXEJ009103</t>
  </si>
  <si>
    <t>06880M</t>
  </si>
  <si>
    <t>JTDZN3EU1EJ009278</t>
  </si>
  <si>
    <t>06881M</t>
  </si>
  <si>
    <t>JTDZN3EU5EJ008862</t>
  </si>
  <si>
    <t>06882M</t>
  </si>
  <si>
    <t>JTDZN3EU3EJ008794</t>
  </si>
  <si>
    <t>06883M</t>
  </si>
  <si>
    <t>JTDZN3EU2EJ008950</t>
  </si>
  <si>
    <t>06884M</t>
  </si>
  <si>
    <t>JTDZN3EU2EJ008124</t>
  </si>
  <si>
    <t>06885M</t>
  </si>
  <si>
    <t>JTDZN3EU5E3361106</t>
  </si>
  <si>
    <t>06886M</t>
  </si>
  <si>
    <t>JTDZN3EU6EJ009048</t>
  </si>
  <si>
    <t>06887M</t>
  </si>
  <si>
    <t>JTDZN3EU2EJ008818</t>
  </si>
  <si>
    <t>06888M</t>
  </si>
  <si>
    <t>JTDZN3EUXEJ009201</t>
  </si>
  <si>
    <t>06911M</t>
  </si>
  <si>
    <t>JTDZN3EU7EJ004330</t>
  </si>
  <si>
    <t>06912M</t>
  </si>
  <si>
    <t>JTDZN3EU8EJ001694</t>
  </si>
  <si>
    <t>06935M</t>
  </si>
  <si>
    <t>JTDZN3EU6EJ004626</t>
  </si>
  <si>
    <t>06936M</t>
  </si>
  <si>
    <t>JTDZN3EU8EJ004689</t>
  </si>
  <si>
    <t>06937M</t>
  </si>
  <si>
    <t>JTDZN3EU8EJ004742</t>
  </si>
  <si>
    <t>06938M</t>
  </si>
  <si>
    <t>JTDZN3EU3EJ004812</t>
  </si>
  <si>
    <t>06939M</t>
  </si>
  <si>
    <t>JTDZN3EU9E3355261</t>
  </si>
  <si>
    <t>07029M</t>
  </si>
  <si>
    <t>JTDZN3EU7EJ004571</t>
  </si>
  <si>
    <t>07101M</t>
  </si>
  <si>
    <t>JTDZN3EU5E3349246</t>
  </si>
  <si>
    <t>07102M</t>
  </si>
  <si>
    <t>JTDZN3EU9EJ004197</t>
  </si>
  <si>
    <t>07150M</t>
  </si>
  <si>
    <t>JTDZN3EU8EJ007463</t>
  </si>
  <si>
    <t>07151M</t>
  </si>
  <si>
    <t>JTDZN3EU0EJ007862</t>
  </si>
  <si>
    <t>07152M</t>
  </si>
  <si>
    <t>JTDZN3EU8EJ001839</t>
  </si>
  <si>
    <t>07170M</t>
  </si>
  <si>
    <t>JTDZN3EU9E3334152</t>
  </si>
  <si>
    <t>07171M</t>
  </si>
  <si>
    <t>JTDZN3EU0EJ010356</t>
  </si>
  <si>
    <t>07173M</t>
  </si>
  <si>
    <t>JTDZN3EU8EJ005020</t>
  </si>
  <si>
    <t>07202M</t>
  </si>
  <si>
    <t>JTDZN3EU7E3363651</t>
  </si>
  <si>
    <t>07203M</t>
  </si>
  <si>
    <t>JTDZN3EUXEJ010591</t>
  </si>
  <si>
    <t>07204M</t>
  </si>
  <si>
    <t>JTDZN3EU8EJ011674</t>
  </si>
  <si>
    <t>07218M</t>
  </si>
  <si>
    <t>JTDZN3EU3EJ011923</t>
  </si>
  <si>
    <t>07230M</t>
  </si>
  <si>
    <t>JTDZN3EU3EJ014157</t>
  </si>
  <si>
    <t>07231M</t>
  </si>
  <si>
    <t>JTDZN3EU6E3354892</t>
  </si>
  <si>
    <t>07232M</t>
  </si>
  <si>
    <t>JTDZN3EU7EJ006899</t>
  </si>
  <si>
    <t>07252M</t>
  </si>
  <si>
    <t>JTDZN3EU6FJ031570</t>
  </si>
  <si>
    <t>07253M</t>
  </si>
  <si>
    <t>JTDZN3EU7FJ031318</t>
  </si>
  <si>
    <t>07260M</t>
  </si>
  <si>
    <t>JTDZN3EU3EJ015194</t>
  </si>
  <si>
    <t>07275M</t>
  </si>
  <si>
    <t>JTDZN3EU9EJ014762</t>
  </si>
  <si>
    <t>07276M</t>
  </si>
  <si>
    <t>JTDZN3EU5EJ015164</t>
  </si>
  <si>
    <t>07286M</t>
  </si>
  <si>
    <t>JTDZN3EU9FJ034060</t>
  </si>
  <si>
    <t>07287M</t>
  </si>
  <si>
    <t>JTDZN3EU7FJ033974</t>
  </si>
  <si>
    <t>07288M</t>
  </si>
  <si>
    <t>JTDZN3EU9FJ033927</t>
  </si>
  <si>
    <t>07289M</t>
  </si>
  <si>
    <t>JTDZN3EU8FJ033837</t>
  </si>
  <si>
    <t>07303M</t>
  </si>
  <si>
    <t>JTDZN3EU7FJ030203</t>
  </si>
  <si>
    <t>07305M</t>
  </si>
  <si>
    <t>JTDZN3EU3FJ030411</t>
  </si>
  <si>
    <t>07306M</t>
  </si>
  <si>
    <t>JTDZN3EU7FJ030542</t>
  </si>
  <si>
    <t>07335M</t>
  </si>
  <si>
    <t>JTDZN3EU3FJ033857</t>
  </si>
  <si>
    <t>07403M</t>
  </si>
  <si>
    <t>JTDZN3EU6FJ034078</t>
  </si>
  <si>
    <t>07404M</t>
  </si>
  <si>
    <t>JTDZN3EU7FJ033988</t>
  </si>
  <si>
    <t>07405M</t>
  </si>
  <si>
    <t>JTDZN3EU3FJ034068</t>
  </si>
  <si>
    <t>07418M</t>
  </si>
  <si>
    <t>JTDZN3EU0FJ034707</t>
  </si>
  <si>
    <t>07427M</t>
  </si>
  <si>
    <t>JTDZN3EU7FJ033828</t>
  </si>
  <si>
    <t>07443M</t>
  </si>
  <si>
    <t>JTDZN3EUXFJ034567</t>
  </si>
  <si>
    <t>07462M</t>
  </si>
  <si>
    <t>JTDZN3EU5FJ035609</t>
  </si>
  <si>
    <t>07463M</t>
  </si>
  <si>
    <t>JTDZN3EU0FJ035162</t>
  </si>
  <si>
    <t>E696</t>
  </si>
  <si>
    <t>07464M</t>
  </si>
  <si>
    <t>JTDZN3EU6FJ035683</t>
  </si>
  <si>
    <t>E471</t>
  </si>
  <si>
    <t>07465M</t>
  </si>
  <si>
    <t>JTDZN3EU3FJ035656</t>
  </si>
  <si>
    <t>07466M</t>
  </si>
  <si>
    <t>JTDZN3EU4FJ034905</t>
  </si>
  <si>
    <t>07467M</t>
  </si>
  <si>
    <t>JTDZN3EU2FJ035082</t>
  </si>
  <si>
    <t>07468M</t>
  </si>
  <si>
    <t>JTDZN3EU7FJ034008</t>
  </si>
  <si>
    <t>07469M</t>
  </si>
  <si>
    <t>JTDZN3EU3FJ034815</t>
  </si>
  <si>
    <t>07470M</t>
  </si>
  <si>
    <t>JTDZN3EU5FJ034587</t>
  </si>
  <si>
    <t>07484M</t>
  </si>
  <si>
    <t>JTDZN3EU3FJ035527</t>
  </si>
  <si>
    <t>07494M</t>
  </si>
  <si>
    <t>JTDKN3DU8F1951610</t>
  </si>
  <si>
    <t>07508M</t>
  </si>
  <si>
    <t>JTDKN3DU1F1950895</t>
  </si>
  <si>
    <t>07513M</t>
  </si>
  <si>
    <t>JTDKN3DU7F1951338</t>
  </si>
  <si>
    <t>07514M</t>
  </si>
  <si>
    <t>JTDKN3DU2F0448726</t>
  </si>
  <si>
    <t>07519M</t>
  </si>
  <si>
    <t>JTDZN3EU1FJ034750</t>
  </si>
  <si>
    <t>07520M</t>
  </si>
  <si>
    <t>JTDZN3EU1FJ034778</t>
  </si>
  <si>
    <t>07521M</t>
  </si>
  <si>
    <t>JTDZN3EU3FJ034653</t>
  </si>
  <si>
    <t>07522M</t>
  </si>
  <si>
    <t>JTDZN3EU9FJ034625</t>
  </si>
  <si>
    <t>07530M</t>
  </si>
  <si>
    <t>JTDZN3EU2FJ034692</t>
  </si>
  <si>
    <t>07531M</t>
  </si>
  <si>
    <t>JTDZN3EUXFJ034665</t>
  </si>
  <si>
    <t>07577M</t>
  </si>
  <si>
    <t>JTDZN3EU1FJ034599</t>
  </si>
  <si>
    <t>07596M</t>
  </si>
  <si>
    <t>JTDZN3EU3FJ035785</t>
  </si>
  <si>
    <t>07600M</t>
  </si>
  <si>
    <t>JTDZN3EU6FJ039779</t>
  </si>
  <si>
    <t>07613M</t>
  </si>
  <si>
    <t>JTDZN3EU6FJ034694</t>
  </si>
  <si>
    <t>07614M</t>
  </si>
  <si>
    <t>JTDZN3EU7FJ035689</t>
  </si>
  <si>
    <t>07615M</t>
  </si>
  <si>
    <t>JTDZN3EU4FJ034676</t>
  </si>
  <si>
    <t>07616M</t>
  </si>
  <si>
    <t>JTDZN3EU0FJ034528</t>
  </si>
  <si>
    <t>07617M</t>
  </si>
  <si>
    <t>JTDZN3EU3FJ034622</t>
  </si>
  <si>
    <t>07693M</t>
  </si>
  <si>
    <t>JTDZN3EUXEJ015239</t>
  </si>
  <si>
    <t>07726M</t>
  </si>
  <si>
    <t>JTDZN3EU6FJ039877</t>
  </si>
  <si>
    <t>07727M</t>
  </si>
  <si>
    <t>JTDZN3EU4FJ039750</t>
  </si>
  <si>
    <t>07745M</t>
  </si>
  <si>
    <t>JTDZN3EU8FJ035913</t>
  </si>
  <si>
    <t>07797M</t>
  </si>
  <si>
    <t>JTDZN3EU4FJ039974</t>
  </si>
  <si>
    <t>07886M</t>
  </si>
  <si>
    <t>JTDZN3EU9FJ016934</t>
  </si>
  <si>
    <t>07887M</t>
  </si>
  <si>
    <t>JTDZN3EU8FJ020764</t>
  </si>
  <si>
    <t>E648</t>
  </si>
  <si>
    <t>07888M</t>
  </si>
  <si>
    <t>JTDZN3EU0FJ020208</t>
  </si>
  <si>
    <t>07889M</t>
  </si>
  <si>
    <t>JTDZN3EU5FJ021788</t>
  </si>
  <si>
    <t>04642M</t>
  </si>
  <si>
    <t>JTDZN3EU9D3218819</t>
  </si>
  <si>
    <t>04643M</t>
  </si>
  <si>
    <t>JTDZN3EU3D3217407</t>
  </si>
  <si>
    <t>EBAF</t>
  </si>
  <si>
    <t>VAN-8 PASSENGER</t>
  </si>
  <si>
    <t>01304M</t>
  </si>
  <si>
    <t>ECONOLINE</t>
  </si>
  <si>
    <t>VAN-7/8PASSENGER</t>
  </si>
  <si>
    <t>1FMNE31LX5HA93499</t>
  </si>
  <si>
    <t>01316M</t>
  </si>
  <si>
    <t>1FMNE31L75HB00408</t>
  </si>
  <si>
    <t>E635</t>
  </si>
  <si>
    <t>01387M</t>
  </si>
  <si>
    <t>CHEVROLET</t>
  </si>
  <si>
    <t>EXPRESS</t>
  </si>
  <si>
    <t>1GNGG25R821125068</t>
  </si>
  <si>
    <t>01417M</t>
  </si>
  <si>
    <t>1FMNE31L45HA93501</t>
  </si>
  <si>
    <t>01488M</t>
  </si>
  <si>
    <t>1FMNE31L95HB00409</t>
  </si>
  <si>
    <t>03644M</t>
  </si>
  <si>
    <t>1GNGG25K081231946</t>
  </si>
  <si>
    <t>05037M</t>
  </si>
  <si>
    <t>1FBNE3BL1DDA56340</t>
  </si>
  <si>
    <t>05038M</t>
  </si>
  <si>
    <t>1FBNE3BL5DDA56339</t>
  </si>
  <si>
    <t>05114M</t>
  </si>
  <si>
    <t>VAN-MAXI-CARGO</t>
  </si>
  <si>
    <t>1FMNE1BW7DDB03599</t>
  </si>
  <si>
    <t>05118M</t>
  </si>
  <si>
    <t>1FMNE1BW5DDB01995</t>
  </si>
  <si>
    <t>05604M</t>
  </si>
  <si>
    <t>1GNHG35U771224535</t>
  </si>
  <si>
    <t>05605M</t>
  </si>
  <si>
    <t>1GNHG35U171227477</t>
  </si>
  <si>
    <t>05606M</t>
  </si>
  <si>
    <t>1FMNE31L36DB41823</t>
  </si>
  <si>
    <t>05607M</t>
  </si>
  <si>
    <t>1GNHG35U471213993</t>
  </si>
  <si>
    <t>05608M</t>
  </si>
  <si>
    <t>1GNHG35U271225916</t>
  </si>
  <si>
    <t>05609M</t>
  </si>
  <si>
    <t>1GNHG35U371224547</t>
  </si>
  <si>
    <t>06444M</t>
  </si>
  <si>
    <t>ASTRO CARGO</t>
  </si>
  <si>
    <t>4.3 L 262 CID V6</t>
  </si>
  <si>
    <t>1GNDM19XX3B141153</t>
  </si>
  <si>
    <t>06545M</t>
  </si>
  <si>
    <t>1GNFG154081191360</t>
  </si>
  <si>
    <t>06548M</t>
  </si>
  <si>
    <t>1GNFG154081190757</t>
  </si>
  <si>
    <t>06616M</t>
  </si>
  <si>
    <t>1GNFG154181192260</t>
  </si>
  <si>
    <t>07214M</t>
  </si>
  <si>
    <t>1GAZGXFG0F1272575</t>
  </si>
  <si>
    <t>E662</t>
  </si>
  <si>
    <t>07398M</t>
  </si>
  <si>
    <t>1GAWGPFF4F1281449</t>
  </si>
  <si>
    <t>07536M</t>
  </si>
  <si>
    <t>TRANSIT</t>
  </si>
  <si>
    <t>NM0GE9F79F1224750</t>
  </si>
  <si>
    <t>07580M</t>
  </si>
  <si>
    <t>1FBZX2YMXFKB19262</t>
  </si>
  <si>
    <t>E672</t>
  </si>
  <si>
    <t>07678M</t>
  </si>
  <si>
    <t>1FBZX2YM2FKB23564</t>
  </si>
  <si>
    <t>07736M</t>
  </si>
  <si>
    <t>1GAZGZFG9F1174365</t>
  </si>
  <si>
    <t>03726M</t>
  </si>
  <si>
    <t>1GNZGRDG3A1144532</t>
  </si>
  <si>
    <t>E387</t>
  </si>
  <si>
    <t>01305M</t>
  </si>
  <si>
    <t>1FMNE31L25HA93500</t>
  </si>
  <si>
    <t>01484M</t>
  </si>
  <si>
    <t>1FMNE31L85HA93503</t>
  </si>
  <si>
    <t>03587M</t>
  </si>
  <si>
    <t>1FMNE1BW3EDA36954</t>
  </si>
  <si>
    <t>03608M</t>
  </si>
  <si>
    <t>1GNFH15ZX71211170</t>
  </si>
  <si>
    <t>05115M</t>
  </si>
  <si>
    <t>1FMNE1BW5DDB03598</t>
  </si>
  <si>
    <t>06168M</t>
  </si>
  <si>
    <t>1FMZK1ZM6FKA50407</t>
  </si>
  <si>
    <t>06364M</t>
  </si>
  <si>
    <t>1FMNE1BW0EDA74691</t>
  </si>
  <si>
    <t>06365M</t>
  </si>
  <si>
    <t>1FMNE1BW9EDA74690</t>
  </si>
  <si>
    <t>EBAF AWD</t>
  </si>
  <si>
    <t>VAN- 8 PASS FULL SIZE AWD</t>
  </si>
  <si>
    <t>03646M</t>
  </si>
  <si>
    <t>VAN-7/8PASSENGER-AWD</t>
  </si>
  <si>
    <t>1GNFH154681225119</t>
  </si>
  <si>
    <t>EBAFCON</t>
  </si>
  <si>
    <t>VAN-8 PASSENGER-CONSOLIDATED</t>
  </si>
  <si>
    <t>05217M</t>
  </si>
  <si>
    <t>1GNHG35U071228846</t>
  </si>
  <si>
    <t>05408M</t>
  </si>
  <si>
    <t>STARCRAFT CV5</t>
  </si>
  <si>
    <t>VAN-7/8 PASSENGER CV5</t>
  </si>
  <si>
    <t>1GBE5V1G88F411708</t>
  </si>
  <si>
    <t>06400M</t>
  </si>
  <si>
    <t>CLUB WAGON</t>
  </si>
  <si>
    <t>1FMNE31L25HB23918</t>
  </si>
  <si>
    <t>06401M</t>
  </si>
  <si>
    <t>1GNFH154181191770</t>
  </si>
  <si>
    <t>06402M</t>
  </si>
  <si>
    <t>1GNFG15R2Y1232616</t>
  </si>
  <si>
    <t>06403M</t>
  </si>
  <si>
    <t>1FMNE31P46DA20365</t>
  </si>
  <si>
    <t>06418M</t>
  </si>
  <si>
    <t>1FMNE31L03HA97168</t>
  </si>
  <si>
    <t>06419M</t>
  </si>
  <si>
    <t>1FMNE31L93HA97167</t>
  </si>
  <si>
    <t>06445M</t>
  </si>
  <si>
    <t>1FBNE31LX4HA48618</t>
  </si>
  <si>
    <t>06446M</t>
  </si>
  <si>
    <t>1GNFH15Z471214033</t>
  </si>
  <si>
    <t>06447M</t>
  </si>
  <si>
    <t>1GNFH15Z871202046</t>
  </si>
  <si>
    <t>06482M</t>
  </si>
  <si>
    <t>1GNUHCD47A1139778</t>
  </si>
  <si>
    <t>06496M</t>
  </si>
  <si>
    <t>1GNFH15Z571221217</t>
  </si>
  <si>
    <t>06497M</t>
  </si>
  <si>
    <t>1FMNE31L33HA85743</t>
  </si>
  <si>
    <t>06498M</t>
  </si>
  <si>
    <t>1GNFG154581192195</t>
  </si>
  <si>
    <t>06499M</t>
  </si>
  <si>
    <t>1GNGG25R111238651</t>
  </si>
  <si>
    <t>06500M</t>
  </si>
  <si>
    <t>1FMNE31L05HB23917</t>
  </si>
  <si>
    <t>06501M</t>
  </si>
  <si>
    <t>1FMNE31L06DA20361</t>
  </si>
  <si>
    <t>06502M</t>
  </si>
  <si>
    <t>1GNFG154281190517</t>
  </si>
  <si>
    <t>06539M</t>
  </si>
  <si>
    <t>1FBSS31L4XHC12963</t>
  </si>
  <si>
    <t>06540M</t>
  </si>
  <si>
    <t>1GNFG15R4W1086779</t>
  </si>
  <si>
    <t>06541M</t>
  </si>
  <si>
    <t>GMC</t>
  </si>
  <si>
    <t>SAVANA</t>
  </si>
  <si>
    <t>1GKFG15R6X1160654</t>
  </si>
  <si>
    <t>06543M</t>
  </si>
  <si>
    <t>1FMNE31L95HB23916</t>
  </si>
  <si>
    <t>06544M</t>
  </si>
  <si>
    <t>1GNGG25R911240499</t>
  </si>
  <si>
    <t>06546M</t>
  </si>
  <si>
    <t>1FMNE31L75HB23915</t>
  </si>
  <si>
    <t>06547M</t>
  </si>
  <si>
    <t>1FMNE31L96DA20360</t>
  </si>
  <si>
    <t>06611M</t>
  </si>
  <si>
    <t>ASTRO</t>
  </si>
  <si>
    <t>VAN-MINI-CARGO</t>
  </si>
  <si>
    <t>1GNDM19W2XB161426</t>
  </si>
  <si>
    <t>06612M</t>
  </si>
  <si>
    <t>1FMNE31L46DA20363</t>
  </si>
  <si>
    <t>06613M</t>
  </si>
  <si>
    <t>1GNHG35U571195567</t>
  </si>
  <si>
    <t>06614M</t>
  </si>
  <si>
    <t>1FMNE31L26DA20362</t>
  </si>
  <si>
    <t>06615M</t>
  </si>
  <si>
    <t>1FMNE31L45HB23919</t>
  </si>
  <si>
    <t>EBAFM</t>
  </si>
  <si>
    <t>VAN-8 PASSENGER-MANAGED</t>
  </si>
  <si>
    <t>05402M</t>
  </si>
  <si>
    <t>VAN-7/8 PASSENGER</t>
  </si>
  <si>
    <t>1FMNE1BL2BDB31605</t>
  </si>
  <si>
    <t>EBAM</t>
  </si>
  <si>
    <t>VAN-MINI-7 PASSENGER</t>
  </si>
  <si>
    <t>01310M</t>
  </si>
  <si>
    <t>DODGE</t>
  </si>
  <si>
    <t>CARAVAN</t>
  </si>
  <si>
    <t>VAN-MINI-7/8PASSENGER</t>
  </si>
  <si>
    <t>1D4GP24R15B316858</t>
  </si>
  <si>
    <t>E652</t>
  </si>
  <si>
    <t>01345M</t>
  </si>
  <si>
    <t>1D4GP24R35B316795</t>
  </si>
  <si>
    <t>01376M</t>
  </si>
  <si>
    <t>1D4GP24R16B558566</t>
  </si>
  <si>
    <t>E649</t>
  </si>
  <si>
    <t>01388M</t>
  </si>
  <si>
    <t>1D4GP24RX6B558565</t>
  </si>
  <si>
    <t>E055</t>
  </si>
  <si>
    <t>01508M</t>
  </si>
  <si>
    <t>1D4GP24RX5B317071</t>
  </si>
  <si>
    <t>01519M</t>
  </si>
  <si>
    <t>1D4GP24R06B648825</t>
  </si>
  <si>
    <t>03606M</t>
  </si>
  <si>
    <t>1D4GP24E77B251269</t>
  </si>
  <si>
    <t>03617M</t>
  </si>
  <si>
    <t>1D4GP24E27B259313</t>
  </si>
  <si>
    <t>03620M</t>
  </si>
  <si>
    <t>UPLANDER</t>
  </si>
  <si>
    <t>1GNDV23W48D161459</t>
  </si>
  <si>
    <t>03624M</t>
  </si>
  <si>
    <t>1GNDV23W68D160376</t>
  </si>
  <si>
    <t>03625M</t>
  </si>
  <si>
    <t>1GNDV23W38D160707</t>
  </si>
  <si>
    <t>03630M</t>
  </si>
  <si>
    <t>1GNDV23W68D191952</t>
  </si>
  <si>
    <t>03631M</t>
  </si>
  <si>
    <t>1GNDV23W38D197207</t>
  </si>
  <si>
    <t>03633M</t>
  </si>
  <si>
    <t>1GNDV23W98D210686</t>
  </si>
  <si>
    <t>03649M</t>
  </si>
  <si>
    <t>1D4GP24E37B251270</t>
  </si>
  <si>
    <t>03653M</t>
  </si>
  <si>
    <t>1D4GP24E67B251313</t>
  </si>
  <si>
    <t>03655M</t>
  </si>
  <si>
    <t>1D4GP24E56B696334</t>
  </si>
  <si>
    <t>03656M</t>
  </si>
  <si>
    <t>1D4GP24E27B251311</t>
  </si>
  <si>
    <t>03658M</t>
  </si>
  <si>
    <t>1D4GP24E47B251312</t>
  </si>
  <si>
    <t>03675M</t>
  </si>
  <si>
    <t>1D4GP24R85B119444</t>
  </si>
  <si>
    <t>03677M</t>
  </si>
  <si>
    <t>1D4GP24R05B119440</t>
  </si>
  <si>
    <t>03678M</t>
  </si>
  <si>
    <t>1D4GP24R45B119439</t>
  </si>
  <si>
    <t>03694M</t>
  </si>
  <si>
    <t>1D4GP24R96B723781</t>
  </si>
  <si>
    <t>03699M</t>
  </si>
  <si>
    <t>1D8GP24ES7B251317</t>
  </si>
  <si>
    <t>04314M</t>
  </si>
  <si>
    <t>2C4RDGBGXDR578343</t>
  </si>
  <si>
    <t>04334M</t>
  </si>
  <si>
    <t>2C4RDGBG1DR578327</t>
  </si>
  <si>
    <t>04381M</t>
  </si>
  <si>
    <t>2C4RDGBG2DR578336</t>
  </si>
  <si>
    <t>04386M</t>
  </si>
  <si>
    <t>2C4RDGBG4DR579889</t>
  </si>
  <si>
    <t>04387M</t>
  </si>
  <si>
    <t>2C4RDGBG2DR579888</t>
  </si>
  <si>
    <t>04389M</t>
  </si>
  <si>
    <t>2C4RDGBG0DR579887</t>
  </si>
  <si>
    <t>04395M</t>
  </si>
  <si>
    <t>2C4RDGBG9DR579886</t>
  </si>
  <si>
    <t>04396M</t>
  </si>
  <si>
    <t>2C4RDGBG7DR579885</t>
  </si>
  <si>
    <t>04398M</t>
  </si>
  <si>
    <t>2C4RDGBG5DR579884</t>
  </si>
  <si>
    <t>04538M</t>
  </si>
  <si>
    <t>2C4RDGBG3DR579883</t>
  </si>
  <si>
    <t>04541M</t>
  </si>
  <si>
    <t>2C4RDGBG1DR579882</t>
  </si>
  <si>
    <t>04543M</t>
  </si>
  <si>
    <t>2C4RDGBGXDR579881</t>
  </si>
  <si>
    <t>04544M</t>
  </si>
  <si>
    <t>2C4RDGBG8DR579880</t>
  </si>
  <si>
    <t>04548M</t>
  </si>
  <si>
    <t>2D8GP44LX5R389217</t>
  </si>
  <si>
    <t>04625M</t>
  </si>
  <si>
    <t>1D4GP24R25B172530</t>
  </si>
  <si>
    <t>04646M</t>
  </si>
  <si>
    <t>2C4RDGBG4DR578340</t>
  </si>
  <si>
    <t>04648M</t>
  </si>
  <si>
    <t>2C4RDGBG3DR633263</t>
  </si>
  <si>
    <t>04673M</t>
  </si>
  <si>
    <t>2C4RDGBG6DR635038</t>
  </si>
  <si>
    <t>04691M</t>
  </si>
  <si>
    <t>2C4RDGBG4CR149102</t>
  </si>
  <si>
    <t>04692M</t>
  </si>
  <si>
    <t>2C4RDGBG6CR149103</t>
  </si>
  <si>
    <t>04694M</t>
  </si>
  <si>
    <t>2D4RN4DG6BR770061</t>
  </si>
  <si>
    <t>04696M</t>
  </si>
  <si>
    <t>2C4RDGBG8DR578339</t>
  </si>
  <si>
    <t>04700M</t>
  </si>
  <si>
    <t>2D4RN4DE0AR255442</t>
  </si>
  <si>
    <t>04784M</t>
  </si>
  <si>
    <t>2C4RDGBG4DR635037</t>
  </si>
  <si>
    <t>04903M</t>
  </si>
  <si>
    <t>2C4RDGBG5DR635581</t>
  </si>
  <si>
    <t>05034M</t>
  </si>
  <si>
    <t>2C4RDGBG7DR658893</t>
  </si>
  <si>
    <t>05035M</t>
  </si>
  <si>
    <t>2C4RDGBG9DR658894</t>
  </si>
  <si>
    <t>05061M</t>
  </si>
  <si>
    <t>2C4RDGBG2DR673821</t>
  </si>
  <si>
    <t>05062M</t>
  </si>
  <si>
    <t>2C4RDGBG5DR693223</t>
  </si>
  <si>
    <t>05063M</t>
  </si>
  <si>
    <t>2C4RDGBG3DR693222</t>
  </si>
  <si>
    <t>05064M</t>
  </si>
  <si>
    <t>2C4RDGBG6DR673823</t>
  </si>
  <si>
    <t>05065M</t>
  </si>
  <si>
    <t>2C4RDGBG4DR673822</t>
  </si>
  <si>
    <t>05066M</t>
  </si>
  <si>
    <t>2C4RDGBG1DR693221</t>
  </si>
  <si>
    <t>05067M</t>
  </si>
  <si>
    <t>2C4RDGBG7DR693224</t>
  </si>
  <si>
    <t>05082M</t>
  </si>
  <si>
    <t>2C4RDGBGXDR654854</t>
  </si>
  <si>
    <t>05097M</t>
  </si>
  <si>
    <t>2C4RDGBG2DR719793</t>
  </si>
  <si>
    <t>05098M</t>
  </si>
  <si>
    <t>2C4RDGBG0DR695901</t>
  </si>
  <si>
    <t>05148M</t>
  </si>
  <si>
    <t>2C4RDGBG3DR757372</t>
  </si>
  <si>
    <t>05149M</t>
  </si>
  <si>
    <t>2C4RDGBG5DR757373</t>
  </si>
  <si>
    <t>05197M</t>
  </si>
  <si>
    <t>2C4RDGBGXDR757370</t>
  </si>
  <si>
    <t>05198M</t>
  </si>
  <si>
    <t>2C4RDGBG1DR757371</t>
  </si>
  <si>
    <t>05240M</t>
  </si>
  <si>
    <t>2C4RDGBG7DR600041</t>
  </si>
  <si>
    <t>05325M</t>
  </si>
  <si>
    <t>2C4RDGBG5DR600040</t>
  </si>
  <si>
    <t>05338M</t>
  </si>
  <si>
    <t>2C4RDGBG8DR578342</t>
  </si>
  <si>
    <t>05394M</t>
  </si>
  <si>
    <t>2C4RDGBG9CR322564</t>
  </si>
  <si>
    <t>05395M</t>
  </si>
  <si>
    <t>1D4GP24E77B259307</t>
  </si>
  <si>
    <t>05396M</t>
  </si>
  <si>
    <t>1D4GP24E97B259308</t>
  </si>
  <si>
    <t>05640M</t>
  </si>
  <si>
    <t>1D4GP24E47B251262</t>
  </si>
  <si>
    <t>05643M</t>
  </si>
  <si>
    <t>1D4GP24E26B696338</t>
  </si>
  <si>
    <t>05815M</t>
  </si>
  <si>
    <t>2C4RDGBG9DR578334</t>
  </si>
  <si>
    <t>05816M</t>
  </si>
  <si>
    <t>2C4RDGBG6DR578341</t>
  </si>
  <si>
    <t>05817M</t>
  </si>
  <si>
    <t>2C4RDGBG4DR578337</t>
  </si>
  <si>
    <t>05871M</t>
  </si>
  <si>
    <t>2C4RDGBGXDR788781</t>
  </si>
  <si>
    <t>05874M</t>
  </si>
  <si>
    <t>2C4RDGBG8DR788827</t>
  </si>
  <si>
    <t>05909M</t>
  </si>
  <si>
    <t>2C4RDGBG7DR792092</t>
  </si>
  <si>
    <t>E407</t>
  </si>
  <si>
    <t>05939M</t>
  </si>
  <si>
    <t>2C4RDGBG2DR792131</t>
  </si>
  <si>
    <t>06028M</t>
  </si>
  <si>
    <t>2C4RDGBG2DR788791</t>
  </si>
  <si>
    <t>06216M</t>
  </si>
  <si>
    <t>2C4RDGBG7ER233515</t>
  </si>
  <si>
    <t>06218M</t>
  </si>
  <si>
    <t>2C4RDGBG9ER233516</t>
  </si>
  <si>
    <t>06268M</t>
  </si>
  <si>
    <t>2C4RDGBGXER246355</t>
  </si>
  <si>
    <t>06677M</t>
  </si>
  <si>
    <t>2C4RDGBG0ER379965</t>
  </si>
  <si>
    <t>06678M</t>
  </si>
  <si>
    <t>2C4RDGBG2ER379966</t>
  </si>
  <si>
    <t>06765M</t>
  </si>
  <si>
    <t>2C4RDGBG7ER393183</t>
  </si>
  <si>
    <t>06766M</t>
  </si>
  <si>
    <t>2C4RDGBG9ER393184</t>
  </si>
  <si>
    <t>06773M</t>
  </si>
  <si>
    <t>2C4RDGBG7ER393152</t>
  </si>
  <si>
    <t>06789M</t>
  </si>
  <si>
    <t>2C4RDGBG1ER401942</t>
  </si>
  <si>
    <t>06790M</t>
  </si>
  <si>
    <t>2C4RDGBG3ER401960</t>
  </si>
  <si>
    <t>06791M</t>
  </si>
  <si>
    <t>2C4RDGBG5ER401958</t>
  </si>
  <si>
    <t>06792M</t>
  </si>
  <si>
    <t>2C4RDGBG5ER401961</t>
  </si>
  <si>
    <t>06793M</t>
  </si>
  <si>
    <t>2C4RDGBG3ER401957</t>
  </si>
  <si>
    <t>06794M</t>
  </si>
  <si>
    <t>2C4RDGBG1ER401956</t>
  </si>
  <si>
    <t>06795M</t>
  </si>
  <si>
    <t>2C4RDGBG0ER401950</t>
  </si>
  <si>
    <t>06796M</t>
  </si>
  <si>
    <t>2C4RDGBG4ER401949</t>
  </si>
  <si>
    <t>06797M</t>
  </si>
  <si>
    <t>2C4RDGBG7ER401959</t>
  </si>
  <si>
    <t>06798M</t>
  </si>
  <si>
    <t>2C4RDGBG2ER401951</t>
  </si>
  <si>
    <t>06812M</t>
  </si>
  <si>
    <t>2C4RDGBG5FR664436</t>
  </si>
  <si>
    <t>06813M</t>
  </si>
  <si>
    <t>2C4RDGBG6ER432393</t>
  </si>
  <si>
    <t>06814M</t>
  </si>
  <si>
    <t>2C4RDGBG8ER432394</t>
  </si>
  <si>
    <t>06854M</t>
  </si>
  <si>
    <t>2C4RDGBG8FR660476</t>
  </si>
  <si>
    <t>06901M</t>
  </si>
  <si>
    <t>2C4RDGBG4DR813559</t>
  </si>
  <si>
    <t>07048M</t>
  </si>
  <si>
    <t>2C4RDGBGXFR605897</t>
  </si>
  <si>
    <t>07050M</t>
  </si>
  <si>
    <t>2C4RDGBG6FR605895</t>
  </si>
  <si>
    <t>07149M</t>
  </si>
  <si>
    <t>2C4RDGBGXFR599812</t>
  </si>
  <si>
    <t>07159M</t>
  </si>
  <si>
    <t>2C4RDGBG8FR605896</t>
  </si>
  <si>
    <t>07205M</t>
  </si>
  <si>
    <t>2C4RDGBG6FR651694</t>
  </si>
  <si>
    <t>07206M</t>
  </si>
  <si>
    <t>2C4RDGBG4FR651693</t>
  </si>
  <si>
    <t>07207M</t>
  </si>
  <si>
    <t>2C4RDGBG3DR651698</t>
  </si>
  <si>
    <t>07208M</t>
  </si>
  <si>
    <t>2C4RDGBG1FR651697</t>
  </si>
  <si>
    <t>07209M</t>
  </si>
  <si>
    <t>2C4RDGBG5FR651699</t>
  </si>
  <si>
    <t>07220M</t>
  </si>
  <si>
    <t>2C4RDGBG3FR652074</t>
  </si>
  <si>
    <t>07227M</t>
  </si>
  <si>
    <t>2C4RDGBG7FR652479</t>
  </si>
  <si>
    <t>07228M</t>
  </si>
  <si>
    <t>2C4RDGBG5FR652478</t>
  </si>
  <si>
    <t>07243M</t>
  </si>
  <si>
    <t>2C4RDGBG7FR661117</t>
  </si>
  <si>
    <t>07244M</t>
  </si>
  <si>
    <t>2C4RDGBG3FR671630</t>
  </si>
  <si>
    <t>07248M</t>
  </si>
  <si>
    <t>2C4RDGBG0FR660441</t>
  </si>
  <si>
    <t>07249M</t>
  </si>
  <si>
    <t>2C4RDGBG8FR660445</t>
  </si>
  <si>
    <t>07250M</t>
  </si>
  <si>
    <t>2C4RDGBG6FR660444</t>
  </si>
  <si>
    <t>07277M</t>
  </si>
  <si>
    <t>2C4RDGBG6FR660475</t>
  </si>
  <si>
    <t>07362M</t>
  </si>
  <si>
    <t>2C4RDGBGXFR660477</t>
  </si>
  <si>
    <t>07401M</t>
  </si>
  <si>
    <t>2C4RDGBG1FR660478</t>
  </si>
  <si>
    <t>07421M</t>
  </si>
  <si>
    <t>2C4RDGBG7FR660470</t>
  </si>
  <si>
    <t>07518M</t>
  </si>
  <si>
    <t>2C4RDGBG7FR671677</t>
  </si>
  <si>
    <t>07540M</t>
  </si>
  <si>
    <t>TRANSIT CONNECT</t>
  </si>
  <si>
    <t>NM0GE9F70F1224748</t>
  </si>
  <si>
    <t>07574M</t>
  </si>
  <si>
    <t>2C4RDGBG1FR687583</t>
  </si>
  <si>
    <t>07606M</t>
  </si>
  <si>
    <t>2C4RDGBG0FR624295</t>
  </si>
  <si>
    <t>07612M</t>
  </si>
  <si>
    <t>2C4RDGBGXFR687582</t>
  </si>
  <si>
    <t>01357M</t>
  </si>
  <si>
    <t>1D4GP24R36B558567</t>
  </si>
  <si>
    <t>E380</t>
  </si>
  <si>
    <t>03652M</t>
  </si>
  <si>
    <t>1D4GP24E87B251314</t>
  </si>
  <si>
    <t>03657M</t>
  </si>
  <si>
    <t>1D4GP24E07B251310</t>
  </si>
  <si>
    <t>03683M</t>
  </si>
  <si>
    <t>1D4GP24R45B165594</t>
  </si>
  <si>
    <t>04528M</t>
  </si>
  <si>
    <t>2C4RDGBG0DR578335</t>
  </si>
  <si>
    <t>04645M</t>
  </si>
  <si>
    <t>2C4RDGBG1DR633262</t>
  </si>
  <si>
    <t>04697M</t>
  </si>
  <si>
    <t>2C4RDGBG6DR578338</t>
  </si>
  <si>
    <t>05393M</t>
  </si>
  <si>
    <t>2C4RDGBG7CR373948</t>
  </si>
  <si>
    <t>05872M</t>
  </si>
  <si>
    <t>2C4RDGBG8ER119457</t>
  </si>
  <si>
    <t>06718M</t>
  </si>
  <si>
    <t>2C4RDGBG4ER380147</t>
  </si>
  <si>
    <t>06719M</t>
  </si>
  <si>
    <t>2C4RDGBG2ER380146</t>
  </si>
  <si>
    <t>07049M</t>
  </si>
  <si>
    <t>2C4RDGBG4FR605894</t>
  </si>
  <si>
    <t>07251M</t>
  </si>
  <si>
    <t>2C4RDGBG2FR660442</t>
  </si>
  <si>
    <t>07415M</t>
  </si>
  <si>
    <t>2C4RDGBG3FR660479</t>
  </si>
  <si>
    <t>09994M</t>
  </si>
  <si>
    <t>VAN-7/8PASSENGER-MINI</t>
  </si>
  <si>
    <t>1234</t>
  </si>
  <si>
    <t>EBAMC</t>
  </si>
  <si>
    <t>VAN - 7/8 PASS MINI CAMPUS</t>
  </si>
  <si>
    <t>01516M</t>
  </si>
  <si>
    <t>1D4GP24RX6B598614</t>
  </si>
  <si>
    <t>03648M</t>
  </si>
  <si>
    <t>1GNDV23W68D163956</t>
  </si>
  <si>
    <t>03666M</t>
  </si>
  <si>
    <t>1D4GP24R55B119417</t>
  </si>
  <si>
    <t>EBAMCON</t>
  </si>
  <si>
    <t>VAN-MINI-7 PASSENGER-CONSOLIDATED</t>
  </si>
  <si>
    <t>04677M</t>
  </si>
  <si>
    <t>2D4RN5D12AR221103</t>
  </si>
  <si>
    <t>04678M</t>
  </si>
  <si>
    <t>2D4RN5D11AR221108</t>
  </si>
  <si>
    <t>04679M</t>
  </si>
  <si>
    <t>2D4RN5D16AR221105</t>
  </si>
  <si>
    <t>04680M</t>
  </si>
  <si>
    <t>2D4RN5D1XAR221107</t>
  </si>
  <si>
    <t>04681M</t>
  </si>
  <si>
    <t>2D4RN5D18AR220084</t>
  </si>
  <si>
    <t>04682M</t>
  </si>
  <si>
    <t>2D4RN5D18AR221106</t>
  </si>
  <si>
    <t>04683M</t>
  </si>
  <si>
    <t>2D4RN5D14AR221104</t>
  </si>
  <si>
    <t>04684M</t>
  </si>
  <si>
    <t>2D4RN5D13AR221109</t>
  </si>
  <si>
    <t>04611M</t>
  </si>
  <si>
    <t>1D4GP24R05B224270</t>
  </si>
  <si>
    <t>04612M</t>
  </si>
  <si>
    <t>1D4GP24R45B224272</t>
  </si>
  <si>
    <t>04615M</t>
  </si>
  <si>
    <t>1D8GP24E27B259326</t>
  </si>
  <si>
    <t>04619M</t>
  </si>
  <si>
    <t>SAFARI</t>
  </si>
  <si>
    <t>1GKEL19W91B516698</t>
  </si>
  <si>
    <t>04622M</t>
  </si>
  <si>
    <t>1D4GP24R76B637840</t>
  </si>
  <si>
    <t>04699M</t>
  </si>
  <si>
    <t>VAN-MINI-7/8PASSENGER FWD</t>
  </si>
  <si>
    <t>2D8GP44L85R397879</t>
  </si>
  <si>
    <t>05280M</t>
  </si>
  <si>
    <t>TAURUS X</t>
  </si>
  <si>
    <t>VAN-MINI-PASSENGER</t>
  </si>
  <si>
    <t>1FMDK02W08GA00561</t>
  </si>
  <si>
    <t>05281M</t>
  </si>
  <si>
    <t>1FMDK02W38GA00554</t>
  </si>
  <si>
    <t>05282M</t>
  </si>
  <si>
    <t>1FMDK02W78GA00556</t>
  </si>
  <si>
    <t>05287M</t>
  </si>
  <si>
    <t>1FMDK02W98GA00557</t>
  </si>
  <si>
    <t>05288M</t>
  </si>
  <si>
    <t>1FMDK02W98GA00560</t>
  </si>
  <si>
    <t>05290M</t>
  </si>
  <si>
    <t>1FMDK02W28GA00562</t>
  </si>
  <si>
    <t>05294M</t>
  </si>
  <si>
    <t>1FMDK02W68GA00564</t>
  </si>
  <si>
    <t>05539M</t>
  </si>
  <si>
    <t>2B4GP44G6WR712369</t>
  </si>
  <si>
    <t>05908M</t>
  </si>
  <si>
    <t>WINDSTAR</t>
  </si>
  <si>
    <t>2FMZA50451BB54042</t>
  </si>
  <si>
    <t>06407M</t>
  </si>
  <si>
    <t>1D4GP24R26B558575</t>
  </si>
  <si>
    <t>06618M</t>
  </si>
  <si>
    <t>1D4GP24R85B165579</t>
  </si>
  <si>
    <t>06663M</t>
  </si>
  <si>
    <t>1D4GP24E96B696336</t>
  </si>
  <si>
    <t>EBAMM</t>
  </si>
  <si>
    <t>VAN-MINI-7 PASSENGER-MANAGED</t>
  </si>
  <si>
    <t>04616M</t>
  </si>
  <si>
    <t>1D8GP24E37B259321</t>
  </si>
  <si>
    <t>04617M</t>
  </si>
  <si>
    <t>1GNDV23W48D203189</t>
  </si>
  <si>
    <t>EBGDT</t>
  </si>
  <si>
    <t>B&amp;G DUMP TRUCK-$42K</t>
  </si>
  <si>
    <t>03740M</t>
  </si>
  <si>
    <t>F550 DUMP TRUCK</t>
  </si>
  <si>
    <t>DUMPTRUCK</t>
  </si>
  <si>
    <t>1FDAF56YX8EB26504</t>
  </si>
  <si>
    <t>EBOX</t>
  </si>
  <si>
    <t>BOX TRUCK</t>
  </si>
  <si>
    <t>04525M</t>
  </si>
  <si>
    <t>INTERNATIONAL</t>
  </si>
  <si>
    <t>4300 BOX TRUCK</t>
  </si>
  <si>
    <t>1HTMMAAL16H288242</t>
  </si>
  <si>
    <t>05412M</t>
  </si>
  <si>
    <t>T7500</t>
  </si>
  <si>
    <t>1GDK7F1377F416730</t>
  </si>
  <si>
    <t>05430M</t>
  </si>
  <si>
    <t>1GDK7F1B78F405817</t>
  </si>
  <si>
    <t>05431M</t>
  </si>
  <si>
    <t>1GDK7F1B48F406830</t>
  </si>
  <si>
    <t>05981M</t>
  </si>
  <si>
    <t>KENWORTH</t>
  </si>
  <si>
    <t>K370 BOX TRUCK</t>
  </si>
  <si>
    <t>KENWORTH BOX TRUCK</t>
  </si>
  <si>
    <t>3BKJHM6X8EF580542</t>
  </si>
  <si>
    <t>06014M</t>
  </si>
  <si>
    <t>3BKJHM6X6EF580541</t>
  </si>
  <si>
    <t>06298M</t>
  </si>
  <si>
    <t>PETERBUILT</t>
  </si>
  <si>
    <t>220 BOX TRUCK</t>
  </si>
  <si>
    <t>3BPPHM6X1GF590935</t>
  </si>
  <si>
    <t>E085</t>
  </si>
  <si>
    <t>06943M</t>
  </si>
  <si>
    <t>3HAMMAAL4FL667021</t>
  </si>
  <si>
    <t>07393M</t>
  </si>
  <si>
    <t>TRANSIT BOX</t>
  </si>
  <si>
    <t>VAN-BOX-CARGO</t>
  </si>
  <si>
    <t>1FDRS9PM7FKA54743</t>
  </si>
  <si>
    <t>07556M</t>
  </si>
  <si>
    <t>3HAMMMML1GL104118</t>
  </si>
  <si>
    <t>EBOXC</t>
  </si>
  <si>
    <t>BOX-TRUCK-CAMPUS</t>
  </si>
  <si>
    <t>05405M</t>
  </si>
  <si>
    <t>E-350</t>
  </si>
  <si>
    <t>1FDSE35L46HA08705</t>
  </si>
  <si>
    <t>05440M</t>
  </si>
  <si>
    <t>BOX TILT W45042</t>
  </si>
  <si>
    <t>BOX TRUCK W45042</t>
  </si>
  <si>
    <t>4KBC4B1R1XJ005551</t>
  </si>
  <si>
    <t>EBUS</t>
  </si>
  <si>
    <t>SHUTTLE BUS</t>
  </si>
  <si>
    <t>01300M</t>
  </si>
  <si>
    <t>G4500</t>
  </si>
  <si>
    <t>BUS-WHEELCHAIR</t>
  </si>
  <si>
    <t>1GB6G5BG0C1125208</t>
  </si>
  <si>
    <t>04597M</t>
  </si>
  <si>
    <t>1GB6G5BG8C1185396</t>
  </si>
  <si>
    <t>04598M</t>
  </si>
  <si>
    <t>1GB6G5BG7C1198219</t>
  </si>
  <si>
    <t>06785M</t>
  </si>
  <si>
    <t>1GB6G5BG2E1172663</t>
  </si>
  <si>
    <t>07215M</t>
  </si>
  <si>
    <t>1GB6G5BG2E1193061</t>
  </si>
  <si>
    <t>EBUSCON</t>
  </si>
  <si>
    <t>SHUTTLE BUS CONSOLIDATED</t>
  </si>
  <si>
    <t>05437M</t>
  </si>
  <si>
    <t>ECONOLINE BUS</t>
  </si>
  <si>
    <t>BUS PASSENGER</t>
  </si>
  <si>
    <t>1FDXE45S76DA50294</t>
  </si>
  <si>
    <t>ECAG</t>
  </si>
  <si>
    <t>VAN-12PASSENGER</t>
  </si>
  <si>
    <t>01511M</t>
  </si>
  <si>
    <t>1FBNE31L36HA88302</t>
  </si>
  <si>
    <t>02003M</t>
  </si>
  <si>
    <t>1FBNE31LX5HA87789</t>
  </si>
  <si>
    <t>02406M</t>
  </si>
  <si>
    <t>1GAHG39U051195727</t>
  </si>
  <si>
    <t>03634M</t>
  </si>
  <si>
    <t>1FBNE31L99DA02941</t>
  </si>
  <si>
    <t>03635M</t>
  </si>
  <si>
    <t>1GAHG35K791155980</t>
  </si>
  <si>
    <t>03636M</t>
  </si>
  <si>
    <t>1GAHG35KX91143208</t>
  </si>
  <si>
    <t>E610</t>
  </si>
  <si>
    <t>03650M</t>
  </si>
  <si>
    <t>1GAHG35U371236456</t>
  </si>
  <si>
    <t>03651M</t>
  </si>
  <si>
    <t>1GAHG35U771234726</t>
  </si>
  <si>
    <t>03662M</t>
  </si>
  <si>
    <t>1FBNE31L04HA57196</t>
  </si>
  <si>
    <t>03665M</t>
  </si>
  <si>
    <t>1FBNE31L44HA58366</t>
  </si>
  <si>
    <t>03692M</t>
  </si>
  <si>
    <t>1FBNE31L54HB38565</t>
  </si>
  <si>
    <t>03780M</t>
  </si>
  <si>
    <t>1FBNE31LX4HA53091</t>
  </si>
  <si>
    <t>03781M</t>
  </si>
  <si>
    <t>1FBNE31L14HA53092</t>
  </si>
  <si>
    <t>05642M</t>
  </si>
  <si>
    <t>VAN-13PASSENGER</t>
  </si>
  <si>
    <t>1FBNE3BL8DDB05842</t>
  </si>
  <si>
    <t>05688M</t>
  </si>
  <si>
    <t>1FBSS31L1WHC11090</t>
  </si>
  <si>
    <t>05692M</t>
  </si>
  <si>
    <t>1FBSS31L54HA85684</t>
  </si>
  <si>
    <t>06003M</t>
  </si>
  <si>
    <t>1FBNE3BL8DDB08658</t>
  </si>
  <si>
    <t>06130M</t>
  </si>
  <si>
    <t>1FBNE3BL4DDB05840</t>
  </si>
  <si>
    <t>06241M</t>
  </si>
  <si>
    <t>1FBNE3BL6EDA36957</t>
  </si>
  <si>
    <t>06242M</t>
  </si>
  <si>
    <t>1FBNE3BL4EDA36956</t>
  </si>
  <si>
    <t>07213M</t>
  </si>
  <si>
    <t>1GAZGXFG2F1272125</t>
  </si>
  <si>
    <t>07679M</t>
  </si>
  <si>
    <t>TRANSIT T35</t>
  </si>
  <si>
    <t>1FBZX2YM0FKB23563</t>
  </si>
  <si>
    <t>07680M</t>
  </si>
  <si>
    <t>1FBZX2YM9FKB23562</t>
  </si>
  <si>
    <t>01334M</t>
  </si>
  <si>
    <t>1FBNE31LX6HA88300</t>
  </si>
  <si>
    <t>01399M</t>
  </si>
  <si>
    <t>1FBNE31L16HA88301</t>
  </si>
  <si>
    <t>03616M</t>
  </si>
  <si>
    <t>1GAHG35U371210908</t>
  </si>
  <si>
    <t>03660M</t>
  </si>
  <si>
    <t>1FBNE31L24HA58365</t>
  </si>
  <si>
    <t>03693M</t>
  </si>
  <si>
    <t>1FBNE31L74HB38566</t>
  </si>
  <si>
    <t>06360M</t>
  </si>
  <si>
    <t>1FBNE3BL1EDA74693</t>
  </si>
  <si>
    <t>06361M</t>
  </si>
  <si>
    <t>1FBNE3BL3EDA74694</t>
  </si>
  <si>
    <t>06362M</t>
  </si>
  <si>
    <t>1FBNE3BLXEDA74692</t>
  </si>
  <si>
    <t>06363M</t>
  </si>
  <si>
    <t>1FBNE3BL5EDA74695</t>
  </si>
  <si>
    <t>06617M</t>
  </si>
  <si>
    <t>1GJHG35R4X1103376</t>
  </si>
  <si>
    <t>07856M</t>
  </si>
  <si>
    <t>1GAWGPFF1F1272854</t>
  </si>
  <si>
    <t>07857M</t>
  </si>
  <si>
    <t>1GAWGPFF7F1270249</t>
  </si>
  <si>
    <t>09995M</t>
  </si>
  <si>
    <t>XXXXX</t>
  </si>
  <si>
    <t>03664M</t>
  </si>
  <si>
    <t>E-350 VAN-12PASSENGER</t>
  </si>
  <si>
    <t>1FBNE31L24HA57197</t>
  </si>
  <si>
    <t>ECAGCON</t>
  </si>
  <si>
    <t>VAN-12PASSENGER-CONSOLIDATED</t>
  </si>
  <si>
    <t>04609M</t>
  </si>
  <si>
    <t>1GNGG25R621234712</t>
  </si>
  <si>
    <t>04610M</t>
  </si>
  <si>
    <t>VAN PASS</t>
  </si>
  <si>
    <t>1FMNE31L74HA58367</t>
  </si>
  <si>
    <t>05406M</t>
  </si>
  <si>
    <t>1FTSS34L09DA29092</t>
  </si>
  <si>
    <t>06420M</t>
  </si>
  <si>
    <t>1GNHG35G911220875</t>
  </si>
  <si>
    <t>06449M</t>
  </si>
  <si>
    <t>1GNFG15R8W1085036</t>
  </si>
  <si>
    <t>06450M</t>
  </si>
  <si>
    <t>1FMNE31L45HA83552</t>
  </si>
  <si>
    <t>06503M</t>
  </si>
  <si>
    <t>1FBSS31L2XHC12962</t>
  </si>
  <si>
    <t>06504M</t>
  </si>
  <si>
    <t>1FBSS31L0XHC12961</t>
  </si>
  <si>
    <t>06505M</t>
  </si>
  <si>
    <t>1FBSS31L9YHB72266</t>
  </si>
  <si>
    <t>06549M</t>
  </si>
  <si>
    <t>1FBSS31L9XHC12960</t>
  </si>
  <si>
    <t>ECAGM</t>
  </si>
  <si>
    <t>VAN-12PASSENGER-MANAGED</t>
  </si>
  <si>
    <t>04613M</t>
  </si>
  <si>
    <t>1GNHG35U171197526</t>
  </si>
  <si>
    <t>04614M</t>
  </si>
  <si>
    <t>1GAHG35U471210965</t>
  </si>
  <si>
    <t>ECAI</t>
  </si>
  <si>
    <t>VAN-PASSENGER-WHEELCHAIR</t>
  </si>
  <si>
    <t>01455M</t>
  </si>
  <si>
    <t>1FMNE31L95HA93509</t>
  </si>
  <si>
    <t>02006M</t>
  </si>
  <si>
    <t>1FBNE31L85HA87788</t>
  </si>
  <si>
    <t>03663M</t>
  </si>
  <si>
    <t>1FBNE31L44HA57198</t>
  </si>
  <si>
    <t>03684M</t>
  </si>
  <si>
    <t>1FBNE31L84HA85683</t>
  </si>
  <si>
    <t>04640M</t>
  </si>
  <si>
    <t>SPRINTER</t>
  </si>
  <si>
    <t>WD8PD644965854097</t>
  </si>
  <si>
    <t>04650M</t>
  </si>
  <si>
    <t>1GNDV23W38D190726</t>
  </si>
  <si>
    <t>04652M</t>
  </si>
  <si>
    <t>1GNDV23WX8D188407</t>
  </si>
  <si>
    <t>06013M</t>
  </si>
  <si>
    <t>2C4RDGBG1DR787213</t>
  </si>
  <si>
    <t>06062M</t>
  </si>
  <si>
    <t>2C4RDGBG7ER109891</t>
  </si>
  <si>
    <t>07342M</t>
  </si>
  <si>
    <t>1D4GP24R06B726813</t>
  </si>
  <si>
    <t>07441M</t>
  </si>
  <si>
    <t>2C4RDGCG3FR623592</t>
  </si>
  <si>
    <t>07440M</t>
  </si>
  <si>
    <t>2C4RDGCG2FR623602</t>
  </si>
  <si>
    <t>09998M</t>
  </si>
  <si>
    <t>F250</t>
  </si>
  <si>
    <t>VAN-PASSENGER-WHEELCHAIR-RENTAL</t>
  </si>
  <si>
    <t>XXXXXXXXXXXXXXXXX</t>
  </si>
  <si>
    <t>09999M</t>
  </si>
  <si>
    <t>XXXXXXXXXXXXXXXXXX</t>
  </si>
  <si>
    <t>ECAL</t>
  </si>
  <si>
    <t>01327M</t>
  </si>
  <si>
    <t>1GCDM19X65B128508</t>
  </si>
  <si>
    <t>02417M</t>
  </si>
  <si>
    <t>1GCDM19X85B124329</t>
  </si>
  <si>
    <t>02548M</t>
  </si>
  <si>
    <t>1GCDL19X55B124758</t>
  </si>
  <si>
    <t>03156M</t>
  </si>
  <si>
    <t>2FTZA5444WBE22469</t>
  </si>
  <si>
    <t>04604M</t>
  </si>
  <si>
    <t>NM0LS6AN3AT032670</t>
  </si>
  <si>
    <t>04641M</t>
  </si>
  <si>
    <t>NM0LS6BN9DT140696</t>
  </si>
  <si>
    <t>04687M</t>
  </si>
  <si>
    <t>NM0LS6BNXCT085593</t>
  </si>
  <si>
    <t>04688M</t>
  </si>
  <si>
    <t>NM0LS6BN3CT076105</t>
  </si>
  <si>
    <t>04689M</t>
  </si>
  <si>
    <t>NM0LS6BN1CT076104</t>
  </si>
  <si>
    <t>04690M</t>
  </si>
  <si>
    <t>NM0LS6BN7CT076107</t>
  </si>
  <si>
    <t>04695M</t>
  </si>
  <si>
    <t>NM0LS6BN5CT076106</t>
  </si>
  <si>
    <t>05078M</t>
  </si>
  <si>
    <t>NM0LS6BN6DT154457</t>
  </si>
  <si>
    <t>05079M</t>
  </si>
  <si>
    <t>NM0LS6BN0DT154311</t>
  </si>
  <si>
    <t>05811M</t>
  </si>
  <si>
    <t>NM0LS6BN3DT131315</t>
  </si>
  <si>
    <t>05812M</t>
  </si>
  <si>
    <t>NM0LS6BN0DT131403</t>
  </si>
  <si>
    <t>05813M</t>
  </si>
  <si>
    <t>NM0LS6BN9DT131402</t>
  </si>
  <si>
    <t>05814M</t>
  </si>
  <si>
    <t>NM0LS7BN7DT131341</t>
  </si>
  <si>
    <t>05880M</t>
  </si>
  <si>
    <t>NM0LS6BN0DT175045</t>
  </si>
  <si>
    <t>06152M</t>
  </si>
  <si>
    <t>1FMZK1ZM8FKA50408</t>
  </si>
  <si>
    <t>06774M</t>
  </si>
  <si>
    <t>RAM TRADESMAN</t>
  </si>
  <si>
    <t>2C4JRGAGXER380881</t>
  </si>
  <si>
    <t>06822M</t>
  </si>
  <si>
    <t>NM0LS6E74F1189901</t>
  </si>
  <si>
    <t>06823M</t>
  </si>
  <si>
    <t>2C4JRGAG9ER432419</t>
  </si>
  <si>
    <t>07006M</t>
  </si>
  <si>
    <t>NM0GE9F7XF1187448</t>
  </si>
  <si>
    <t>07242M</t>
  </si>
  <si>
    <t>NM0LS6E77F1196065</t>
  </si>
  <si>
    <t>07448M</t>
  </si>
  <si>
    <t>NM0LS6E72F1207294</t>
  </si>
  <si>
    <t>07453M</t>
  </si>
  <si>
    <t>NM0LS6E77F1211096</t>
  </si>
  <si>
    <t>07539M</t>
  </si>
  <si>
    <t>NM0GE9F76F1224768</t>
  </si>
  <si>
    <t>07732M</t>
  </si>
  <si>
    <t>CITY EXPRESS</t>
  </si>
  <si>
    <t>3N63M0ZN9FK707595</t>
  </si>
  <si>
    <t>05036M</t>
  </si>
  <si>
    <t>NM0LS6AN3DT154840</t>
  </si>
  <si>
    <t>07017M</t>
  </si>
  <si>
    <t>NM0LS7E73F1177891</t>
  </si>
  <si>
    <t>07733M</t>
  </si>
  <si>
    <t>3N63M0YNXFK703170</t>
  </si>
  <si>
    <t>ECALC</t>
  </si>
  <si>
    <t>VAN-MINI-CARGO-CAMPUS</t>
  </si>
  <si>
    <t>00329M</t>
  </si>
  <si>
    <t>1GCDM19W4VB183451</t>
  </si>
  <si>
    <t>E105</t>
  </si>
  <si>
    <t>01336M</t>
  </si>
  <si>
    <t>1GCDM19X45B124120</t>
  </si>
  <si>
    <t>E037</t>
  </si>
  <si>
    <t>01404M</t>
  </si>
  <si>
    <t>1B4GP24332B644641</t>
  </si>
  <si>
    <t>01462M</t>
  </si>
  <si>
    <t>1GCDM19X95B124064</t>
  </si>
  <si>
    <t>01478M</t>
  </si>
  <si>
    <t>1D4GP24R95B316798</t>
  </si>
  <si>
    <t>01649M</t>
  </si>
  <si>
    <t>2B4GP44G0YR711656</t>
  </si>
  <si>
    <t>03609M</t>
  </si>
  <si>
    <t>1D4GP23EX7B251350</t>
  </si>
  <si>
    <t>03610M</t>
  </si>
  <si>
    <t>1D4GP23E37B251349</t>
  </si>
  <si>
    <t>03611M</t>
  </si>
  <si>
    <t>1D4GP23E17B251348</t>
  </si>
  <si>
    <t>03613M</t>
  </si>
  <si>
    <t>1D4GP23EX7B251283</t>
  </si>
  <si>
    <t>03614M</t>
  </si>
  <si>
    <t>1D4GP23E87B251282</t>
  </si>
  <si>
    <t>03615M</t>
  </si>
  <si>
    <t>1D4GP23E67B251281</t>
  </si>
  <si>
    <t>03632M</t>
  </si>
  <si>
    <t>1GBDV13W08D190352</t>
  </si>
  <si>
    <t>04551M</t>
  </si>
  <si>
    <t>1GCDM15Z8RB211337</t>
  </si>
  <si>
    <t>04552M</t>
  </si>
  <si>
    <t>1GCDM15Z7RB211443</t>
  </si>
  <si>
    <t>04559M</t>
  </si>
  <si>
    <t>1GCDM19W8XB139052</t>
  </si>
  <si>
    <t>04570M</t>
  </si>
  <si>
    <t>1GTDM15Z5GB516713</t>
  </si>
  <si>
    <t>04618M</t>
  </si>
  <si>
    <t>1GCDM19Z7RB211288</t>
  </si>
  <si>
    <t>04706M</t>
  </si>
  <si>
    <t>FREESTAR</t>
  </si>
  <si>
    <t>2FTZA54676BA62390</t>
  </si>
  <si>
    <t>ECALCON</t>
  </si>
  <si>
    <t>VAN-MINI-CARGO-CONSOLIDATED</t>
  </si>
  <si>
    <t>04600M</t>
  </si>
  <si>
    <t>VAN  MINI CARGO/LT DELIVERY</t>
  </si>
  <si>
    <t>2FTZA5443XBB20933</t>
  </si>
  <si>
    <t>05247M</t>
  </si>
  <si>
    <t>RAM WAGON</t>
  </si>
  <si>
    <t>2B4JB25Y3YK156906</t>
  </si>
  <si>
    <t>ECAM</t>
  </si>
  <si>
    <t>02001M</t>
  </si>
  <si>
    <t>1GCGG25V351168243</t>
  </si>
  <si>
    <t>02002M</t>
  </si>
  <si>
    <t>1GCGG25V151168239</t>
  </si>
  <si>
    <t>04623M</t>
  </si>
  <si>
    <t>1GAHG35R4W1102355</t>
  </si>
  <si>
    <t>04635M</t>
  </si>
  <si>
    <t>3500 5.7L 350CID V8</t>
  </si>
  <si>
    <t>1GCHG35R0Y1117185</t>
  </si>
  <si>
    <t>04639M</t>
  </si>
  <si>
    <t>1GCGG25R7W1078372</t>
  </si>
  <si>
    <t>05116M</t>
  </si>
  <si>
    <t>1FMNE1BW7DDB01996</t>
  </si>
  <si>
    <t>05117M</t>
  </si>
  <si>
    <t>1FMNE1BW3DDB01994</t>
  </si>
  <si>
    <t>06015M</t>
  </si>
  <si>
    <t>1FTNE1EW4DDB29822</t>
  </si>
  <si>
    <t>07053M</t>
  </si>
  <si>
    <t>1GCWGFFF4F1133979</t>
  </si>
  <si>
    <t>07237M</t>
  </si>
  <si>
    <t>1GCZGUCF1F1251932</t>
  </si>
  <si>
    <t>07238M</t>
  </si>
  <si>
    <t>1GCZGUCF4F1252170</t>
  </si>
  <si>
    <t>07375M</t>
  </si>
  <si>
    <t>1GCWGFCF3F1261490</t>
  </si>
  <si>
    <t>07376M</t>
  </si>
  <si>
    <t>1GCWGFCF5F1262530</t>
  </si>
  <si>
    <t>07377M</t>
  </si>
  <si>
    <t>1GCWGFCF2F1262212</t>
  </si>
  <si>
    <t>07399M</t>
  </si>
  <si>
    <t>1GAWGPFF4F1281189</t>
  </si>
  <si>
    <t>07517M</t>
  </si>
  <si>
    <t>1GCSHAF47E1188583</t>
  </si>
  <si>
    <t>07581M</t>
  </si>
  <si>
    <t>RAM PROMASTER</t>
  </si>
  <si>
    <t>3C6TRVBGXFE517789</t>
  </si>
  <si>
    <t>07582M</t>
  </si>
  <si>
    <t>3C6TRVBG2FE517785</t>
  </si>
  <si>
    <t>07583M</t>
  </si>
  <si>
    <t>3C6TRVBG8FE517788</t>
  </si>
  <si>
    <t>07584M</t>
  </si>
  <si>
    <t>3C6TRVBG6FE517787</t>
  </si>
  <si>
    <t>07585M</t>
  </si>
  <si>
    <t>3C6TRVBG4FE517786</t>
  </si>
  <si>
    <t>07586M</t>
  </si>
  <si>
    <t>3C6TRVNG1FE517790</t>
  </si>
  <si>
    <t>04775M</t>
  </si>
  <si>
    <t>1FTNE1EWXDDA41518</t>
  </si>
  <si>
    <t>05006M</t>
  </si>
  <si>
    <t>1FTNE1EW1DDA43772</t>
  </si>
  <si>
    <t>07168M</t>
  </si>
  <si>
    <t>1GCWGFFF3F1133830</t>
  </si>
  <si>
    <t>ECAMC</t>
  </si>
  <si>
    <t>VAN-MAXI-CARGO-CAMPUS</t>
  </si>
  <si>
    <t>01013M</t>
  </si>
  <si>
    <t>1FTSS34L93HA77335</t>
  </si>
  <si>
    <t>02477M</t>
  </si>
  <si>
    <t>1GCHG39V661142306</t>
  </si>
  <si>
    <t>02757M</t>
  </si>
  <si>
    <t>G2 CARGO VAN</t>
  </si>
  <si>
    <t>1GCGG25R8V1046478</t>
  </si>
  <si>
    <t>03607M</t>
  </si>
  <si>
    <t>1FTSE34L67DA82965</t>
  </si>
  <si>
    <t>03645M</t>
  </si>
  <si>
    <t>1FTNE14L98DB23091</t>
  </si>
  <si>
    <t>03674M</t>
  </si>
  <si>
    <t>1FTNS24L54HA58371</t>
  </si>
  <si>
    <t>04567M</t>
  </si>
  <si>
    <t>1GCEG25Z5SF132966</t>
  </si>
  <si>
    <t>04571M</t>
  </si>
  <si>
    <t>1GCEG25Z4SF132621</t>
  </si>
  <si>
    <t>04572M</t>
  </si>
  <si>
    <t>1GCEG25Z2SF132049</t>
  </si>
  <si>
    <t>04607M</t>
  </si>
  <si>
    <t>1GNFH154081206615</t>
  </si>
  <si>
    <t>06542M</t>
  </si>
  <si>
    <t>1GNGG25R811237867</t>
  </si>
  <si>
    <t>ECAMCON</t>
  </si>
  <si>
    <t>VAN-MAXI-CARGO-CONSOLIDATED</t>
  </si>
  <si>
    <t>04510M</t>
  </si>
  <si>
    <t>1GCGG29R811178175</t>
  </si>
  <si>
    <t>04602M</t>
  </si>
  <si>
    <t>VAN  MAXI CARGO</t>
  </si>
  <si>
    <t>1FTNE14W17DB11915</t>
  </si>
  <si>
    <t>04608M</t>
  </si>
  <si>
    <t>1GNFH154081217680</t>
  </si>
  <si>
    <t>04698M</t>
  </si>
  <si>
    <t>1GCGG29R511230684</t>
  </si>
  <si>
    <t>04701M</t>
  </si>
  <si>
    <t>1GCGG25R011234874</t>
  </si>
  <si>
    <t>04705M</t>
  </si>
  <si>
    <t>1GCFG15X661243848</t>
  </si>
  <si>
    <t>06155M</t>
  </si>
  <si>
    <t>1B4GP44G2WB730141</t>
  </si>
  <si>
    <t>06157M</t>
  </si>
  <si>
    <t>1D4GP24EX7B251296</t>
  </si>
  <si>
    <t>06193M</t>
  </si>
  <si>
    <t>1D4GP24E27B251275</t>
  </si>
  <si>
    <t>06195M</t>
  </si>
  <si>
    <t>1GCGG25V051208861</t>
  </si>
  <si>
    <t>06196M</t>
  </si>
  <si>
    <t>1GCHG39V451220547</t>
  </si>
  <si>
    <t>06197M</t>
  </si>
  <si>
    <t>1FBHE31H8THA95430</t>
  </si>
  <si>
    <t>06198M</t>
  </si>
  <si>
    <t>1D4GP23E67B168031</t>
  </si>
  <si>
    <t>06424M</t>
  </si>
  <si>
    <t>1GCGG25R611187608</t>
  </si>
  <si>
    <t>06453M</t>
  </si>
  <si>
    <t>1GCGG25V851216464</t>
  </si>
  <si>
    <t>06506M</t>
  </si>
  <si>
    <t>1FTNE24L43HA93697</t>
  </si>
  <si>
    <t>ECD1</t>
  </si>
  <si>
    <t>VAN-MINI-CARGO-AWD</t>
  </si>
  <si>
    <t>02500M</t>
  </si>
  <si>
    <t>1GCDL19X25B128542</t>
  </si>
  <si>
    <t>02512M</t>
  </si>
  <si>
    <t>1GNEL19X35B124625</t>
  </si>
  <si>
    <t>03688M</t>
  </si>
  <si>
    <t>1GCDL19X64B128770</t>
  </si>
  <si>
    <t>ECD1C</t>
  </si>
  <si>
    <t>VAN-MINI-CARGO-AWD CAMPUS</t>
  </si>
  <si>
    <t>00720M</t>
  </si>
  <si>
    <t>1GCDL19W9YB217391</t>
  </si>
  <si>
    <t>00854M</t>
  </si>
  <si>
    <t>1GCDL19X23B132958</t>
  </si>
  <si>
    <t>02502M</t>
  </si>
  <si>
    <t>1GCDL19X65B124817</t>
  </si>
  <si>
    <t>02511M</t>
  </si>
  <si>
    <t>1GNEL19X95B124533</t>
  </si>
  <si>
    <t>02524M</t>
  </si>
  <si>
    <t>1GNEL19X35B124480</t>
  </si>
  <si>
    <t>ECD1CON</t>
  </si>
  <si>
    <t>VAN-MINI-CARGO-AWD-CONSOLIDATED</t>
  </si>
  <si>
    <t>04704M</t>
  </si>
  <si>
    <t>1GCDL19X33B132290</t>
  </si>
  <si>
    <t>ECD2</t>
  </si>
  <si>
    <t>VAN-MAXI-CARGO-AWD</t>
  </si>
  <si>
    <t>03641M</t>
  </si>
  <si>
    <t>G1500 5.3L 325 CID V8</t>
  </si>
  <si>
    <t>1GCFH154681231401</t>
  </si>
  <si>
    <t>04605M</t>
  </si>
  <si>
    <t>VAN-MAXI-CARGO-1500 AWD</t>
  </si>
  <si>
    <t>1GCUHAD4XA1128819</t>
  </si>
  <si>
    <t>04707M</t>
  </si>
  <si>
    <t>1GNFH15Z471184158</t>
  </si>
  <si>
    <t>05400M</t>
  </si>
  <si>
    <t>1GCSHAF46C1118733</t>
  </si>
  <si>
    <t>05401M</t>
  </si>
  <si>
    <t>1GCSHAF43C1119886</t>
  </si>
  <si>
    <t>ECD2C</t>
  </si>
  <si>
    <t>02506M</t>
  </si>
  <si>
    <t>1GCFH15TX61194972</t>
  </si>
  <si>
    <t>ECMS</t>
  </si>
  <si>
    <t>03605M</t>
  </si>
  <si>
    <t>1FTNE14W67DA47242</t>
  </si>
  <si>
    <t>05027M</t>
  </si>
  <si>
    <t>NISSAN</t>
  </si>
  <si>
    <t>NV</t>
  </si>
  <si>
    <t>1N6BF0LY6CN118759</t>
  </si>
  <si>
    <t>05496M</t>
  </si>
  <si>
    <t>1N6BF0LY5CN116629</t>
  </si>
  <si>
    <t>05497M</t>
  </si>
  <si>
    <t>1GCZGUFA9C1189403</t>
  </si>
  <si>
    <t>05663M</t>
  </si>
  <si>
    <t>1GCZGUFA0C1119160</t>
  </si>
  <si>
    <t>05691M</t>
  </si>
  <si>
    <t>VAN  MAXI CARGO - CMS ONLY</t>
  </si>
  <si>
    <t>1FTSS3EL2DDB02003</t>
  </si>
  <si>
    <t>05693M</t>
  </si>
  <si>
    <t>1FTSS3EL4DDB02004</t>
  </si>
  <si>
    <t>05694M</t>
  </si>
  <si>
    <t>1FTSS3EL0DDB02002</t>
  </si>
  <si>
    <t>06825M</t>
  </si>
  <si>
    <t>1GCZGUFF9F1112496</t>
  </si>
  <si>
    <t>EEV</t>
  </si>
  <si>
    <t>SEDAN-ELECTRIC</t>
  </si>
  <si>
    <t>07036M</t>
  </si>
  <si>
    <t>LEAF</t>
  </si>
  <si>
    <t>1N4AZ0CP6EC332099</t>
  </si>
  <si>
    <t>07037M</t>
  </si>
  <si>
    <t>1N4AZ0CP8DC417332</t>
  </si>
  <si>
    <t>07038M</t>
  </si>
  <si>
    <t>1N4AZ0CP1DC422887</t>
  </si>
  <si>
    <t>07043M</t>
  </si>
  <si>
    <t>1N4AZ0CP3EC330083</t>
  </si>
  <si>
    <t>07044M</t>
  </si>
  <si>
    <t>1N4AZ0CP9EC331710</t>
  </si>
  <si>
    <t>E490</t>
  </si>
  <si>
    <t>07262M</t>
  </si>
  <si>
    <t>1N4AZ0CP5FC305901</t>
  </si>
  <si>
    <t>E465</t>
  </si>
  <si>
    <t>07267M</t>
  </si>
  <si>
    <t>1N4AZ0CP9FC300717</t>
  </si>
  <si>
    <t>07268M</t>
  </si>
  <si>
    <t>1N4AZ0CP0FC300864</t>
  </si>
  <si>
    <t>07270M</t>
  </si>
  <si>
    <t>1N4AZ0CP6FC301341</t>
  </si>
  <si>
    <t>07271M</t>
  </si>
  <si>
    <t>1N4AZ0CP2FC305824</t>
  </si>
  <si>
    <t>07712M</t>
  </si>
  <si>
    <t>1N4AZ0CP0FC320581</t>
  </si>
  <si>
    <t>07713M</t>
  </si>
  <si>
    <t>1N4AZ0CP5FC306837</t>
  </si>
  <si>
    <t>07714M</t>
  </si>
  <si>
    <t>1N4AZ0CP8FC326340</t>
  </si>
  <si>
    <t>07715M</t>
  </si>
  <si>
    <t>1N4AZ0CP5FC320477</t>
  </si>
  <si>
    <t>07716M</t>
  </si>
  <si>
    <t>1N4AZ0CPXFC328932</t>
  </si>
  <si>
    <t>07717M</t>
  </si>
  <si>
    <t>1N4AZ0CP7FC326362</t>
  </si>
  <si>
    <t>07718M</t>
  </si>
  <si>
    <t>1N4AZ0CP6FC328930</t>
  </si>
  <si>
    <t>07719M</t>
  </si>
  <si>
    <t>1N4AZ0CP3FC326164</t>
  </si>
  <si>
    <t>07265M</t>
  </si>
  <si>
    <t>1N4AZ0CP5FC300875</t>
  </si>
  <si>
    <t>07266M</t>
  </si>
  <si>
    <t>1N4AZ0CPXFC306509</t>
  </si>
  <si>
    <t>07269M</t>
  </si>
  <si>
    <t>1N4AZ0CP0FC300881</t>
  </si>
  <si>
    <t>07263M</t>
  </si>
  <si>
    <t>1N4AZ0CP1FC300971</t>
  </si>
  <si>
    <t>EEVT</t>
  </si>
  <si>
    <t>ELECTRIC TRUCK</t>
  </si>
  <si>
    <t>04294M</t>
  </si>
  <si>
    <t>VANTAGE</t>
  </si>
  <si>
    <t>EVX1000</t>
  </si>
  <si>
    <t>TRUCK-SM-4X2-EXT-EV</t>
  </si>
  <si>
    <t>1V9E2SPA39C113463</t>
  </si>
  <si>
    <t>04295M</t>
  </si>
  <si>
    <t>1V9E2SPA69C113473</t>
  </si>
  <si>
    <t>04296M</t>
  </si>
  <si>
    <t>1V9E2SPA19C113476</t>
  </si>
  <si>
    <t>04298M</t>
  </si>
  <si>
    <t>1V9E2SPA29C113356</t>
  </si>
  <si>
    <t>EGPS</t>
  </si>
  <si>
    <t>GPS UNIT RENTAL</t>
  </si>
  <si>
    <t>GPS1</t>
  </si>
  <si>
    <t>GARMIN</t>
  </si>
  <si>
    <t>GPS</t>
  </si>
  <si>
    <t>GARMIN GPS</t>
  </si>
  <si>
    <t>10H700884</t>
  </si>
  <si>
    <t>GPS2</t>
  </si>
  <si>
    <t>10H700878</t>
  </si>
  <si>
    <t>EMAN</t>
  </si>
  <si>
    <t>MANAGED VEHICLES</t>
  </si>
  <si>
    <t>23402E</t>
  </si>
  <si>
    <t>TAURUS</t>
  </si>
  <si>
    <t>SEDAN-SW</t>
  </si>
  <si>
    <t>1FAHP58283A243237</t>
  </si>
  <si>
    <t>23406E</t>
  </si>
  <si>
    <t>RAM VAN</t>
  </si>
  <si>
    <t>VAN-CARGO</t>
  </si>
  <si>
    <t>2B7HB11X71K528066</t>
  </si>
  <si>
    <t>23407E</t>
  </si>
  <si>
    <t>MALIBU</t>
  </si>
  <si>
    <t>SEDAN</t>
  </si>
  <si>
    <t>1G1ZS57F57F233140</t>
  </si>
  <si>
    <t>EPAI</t>
  </si>
  <si>
    <t>01279M</t>
  </si>
  <si>
    <t>1FAFP522X2G206752</t>
  </si>
  <si>
    <t>STRATUS</t>
  </si>
  <si>
    <t>01568M</t>
  </si>
  <si>
    <t>1FAFP53286A147742</t>
  </si>
  <si>
    <t>01572M</t>
  </si>
  <si>
    <t>1FAFP53216A147713</t>
  </si>
  <si>
    <t>01607M</t>
  </si>
  <si>
    <t>1FAFP53223G162682</t>
  </si>
  <si>
    <t>01702M</t>
  </si>
  <si>
    <t>1FAFP53275A181394</t>
  </si>
  <si>
    <t>01751M</t>
  </si>
  <si>
    <t>1FAFP53285A181386</t>
  </si>
  <si>
    <t>01815M</t>
  </si>
  <si>
    <t>1FAFP53215A181438</t>
  </si>
  <si>
    <t>01818M</t>
  </si>
  <si>
    <t>1FAFP53275A181427</t>
  </si>
  <si>
    <t>01852M</t>
  </si>
  <si>
    <t>1FAFP53265A198588</t>
  </si>
  <si>
    <t>01855M</t>
  </si>
  <si>
    <t>1FAFP53245A198590</t>
  </si>
  <si>
    <t>01856M</t>
  </si>
  <si>
    <t>1FAFP532X5A198593</t>
  </si>
  <si>
    <t>01858M</t>
  </si>
  <si>
    <t>1FAFP53215A198594</t>
  </si>
  <si>
    <t>01900M</t>
  </si>
  <si>
    <t>1FAFP53246A211548</t>
  </si>
  <si>
    <t>01904M</t>
  </si>
  <si>
    <t>1FAHP53236A263004</t>
  </si>
  <si>
    <t>01933M</t>
  </si>
  <si>
    <t>1FAFP53206A147718</t>
  </si>
  <si>
    <t>01940M</t>
  </si>
  <si>
    <t>1FAFP53276A158196</t>
  </si>
  <si>
    <t>01943M</t>
  </si>
  <si>
    <t>1FAFP53286A158174</t>
  </si>
  <si>
    <t>01947M</t>
  </si>
  <si>
    <t>1FAFP53276A158179</t>
  </si>
  <si>
    <t>01995M</t>
  </si>
  <si>
    <t>1FAFP53256A147715</t>
  </si>
  <si>
    <t>02169M</t>
  </si>
  <si>
    <t>1B3AL46T46N170539</t>
  </si>
  <si>
    <t>02941M</t>
  </si>
  <si>
    <t>1FAFP5321YG277863</t>
  </si>
  <si>
    <t>03085M</t>
  </si>
  <si>
    <t>1FAFP53224G170296</t>
  </si>
  <si>
    <t>03087M</t>
  </si>
  <si>
    <t>1FAFP53284G170299</t>
  </si>
  <si>
    <t>03234M</t>
  </si>
  <si>
    <t>IMPALA</t>
  </si>
  <si>
    <t>SEDAN LS</t>
  </si>
  <si>
    <t>2G1WB58K979215280</t>
  </si>
  <si>
    <t>03240M</t>
  </si>
  <si>
    <t>2G1WB58K279217193</t>
  </si>
  <si>
    <t>03244M</t>
  </si>
  <si>
    <t>2G1WB58K079218357</t>
  </si>
  <si>
    <t>03260M</t>
  </si>
  <si>
    <t>2G1WB58K879268715</t>
  </si>
  <si>
    <t>03281M</t>
  </si>
  <si>
    <t>2G1WB58K779350595</t>
  </si>
  <si>
    <t>03300M</t>
  </si>
  <si>
    <t>2G1WB55K789112445</t>
  </si>
  <si>
    <t>03352M</t>
  </si>
  <si>
    <t>1G1ZF57548F280513</t>
  </si>
  <si>
    <t>04292M</t>
  </si>
  <si>
    <t>1G1ND52F35M186571</t>
  </si>
  <si>
    <t>04293M</t>
  </si>
  <si>
    <t>1B3EL46T75N600354</t>
  </si>
  <si>
    <t>04324M</t>
  </si>
  <si>
    <t>2G1WF5E3XD1146501</t>
  </si>
  <si>
    <t>04343M</t>
  </si>
  <si>
    <t>2G1WF5E3XD1164447</t>
  </si>
  <si>
    <t>04353M</t>
  </si>
  <si>
    <t>1FAHP53U97A137233</t>
  </si>
  <si>
    <t>04370M</t>
  </si>
  <si>
    <t>AVEO</t>
  </si>
  <si>
    <t>KL1TG56698B175405</t>
  </si>
  <si>
    <t>04373M</t>
  </si>
  <si>
    <t>2G1WF5E33D1161647</t>
  </si>
  <si>
    <t>04378M</t>
  </si>
  <si>
    <t>1FAFP53205A198604</t>
  </si>
  <si>
    <t>04382M</t>
  </si>
  <si>
    <t>ESCORT</t>
  </si>
  <si>
    <t>3FALP15P8VR163321</t>
  </si>
  <si>
    <t>04383M</t>
  </si>
  <si>
    <t>2G1WF5E33D1164144</t>
  </si>
  <si>
    <t>04384M</t>
  </si>
  <si>
    <t>2G1WF5E31D1163820</t>
  </si>
  <si>
    <t>04391M</t>
  </si>
  <si>
    <t>KL1TG56638B174573</t>
  </si>
  <si>
    <t>04516M</t>
  </si>
  <si>
    <t>1FAHP53286A147801</t>
  </si>
  <si>
    <t>05016M</t>
  </si>
  <si>
    <t>1FAHP53246A203572</t>
  </si>
  <si>
    <t>05123M</t>
  </si>
  <si>
    <t>1FAFP53225A198605</t>
  </si>
  <si>
    <t>05126M</t>
  </si>
  <si>
    <t>1FAHP532X5A303982</t>
  </si>
  <si>
    <t>05130M</t>
  </si>
  <si>
    <t>1B3EL46T45N645011</t>
  </si>
  <si>
    <t>05131M</t>
  </si>
  <si>
    <t>1FAFP53245A312345</t>
  </si>
  <si>
    <t>05133M</t>
  </si>
  <si>
    <t>1FAFP53245A198606</t>
  </si>
  <si>
    <t>05134M</t>
  </si>
  <si>
    <t>1FAFP52U5XG239960</t>
  </si>
  <si>
    <t>05139M</t>
  </si>
  <si>
    <t>2G1WF55K359220156</t>
  </si>
  <si>
    <t>05141M</t>
  </si>
  <si>
    <t>FOCUS</t>
  </si>
  <si>
    <t>1FAHP34NX6W190472</t>
  </si>
  <si>
    <t>05142M</t>
  </si>
  <si>
    <t>1FAHP34N86W190471</t>
  </si>
  <si>
    <t>05143M</t>
  </si>
  <si>
    <t>2G1WB55K989111538</t>
  </si>
  <si>
    <t>05152M</t>
  </si>
  <si>
    <t>1FAFP52U4XG239951</t>
  </si>
  <si>
    <t>05153M</t>
  </si>
  <si>
    <t>1FAHP53205A255649</t>
  </si>
  <si>
    <t>05157M</t>
  </si>
  <si>
    <t>1FAHP53275A255650</t>
  </si>
  <si>
    <t>05158M</t>
  </si>
  <si>
    <t>1FAFP53235A271254</t>
  </si>
  <si>
    <t>05159M</t>
  </si>
  <si>
    <t>1FAHP53235A312331</t>
  </si>
  <si>
    <t>05160M</t>
  </si>
  <si>
    <t>1FAHP53255A312332</t>
  </si>
  <si>
    <t>05161M</t>
  </si>
  <si>
    <t>1FAHP53295A312334</t>
  </si>
  <si>
    <t>05162M</t>
  </si>
  <si>
    <t>2G1WB58K379324916</t>
  </si>
  <si>
    <t>05163M</t>
  </si>
  <si>
    <t>1FAHP34N66W190470</t>
  </si>
  <si>
    <t>05164M</t>
  </si>
  <si>
    <t>2G1WS581069424381</t>
  </si>
  <si>
    <t>05171M</t>
  </si>
  <si>
    <t>2G1WB55K789111361</t>
  </si>
  <si>
    <t>05174M</t>
  </si>
  <si>
    <t>1FAHP53275A198608</t>
  </si>
  <si>
    <t>05178M</t>
  </si>
  <si>
    <t>2G1WB58K879400419</t>
  </si>
  <si>
    <t>05183M</t>
  </si>
  <si>
    <t>2G1WB55K189104549</t>
  </si>
  <si>
    <t>05184M</t>
  </si>
  <si>
    <t>2G1WB55K289101837</t>
  </si>
  <si>
    <t>05185M</t>
  </si>
  <si>
    <t>2G1WB55K189104759</t>
  </si>
  <si>
    <t>05186M</t>
  </si>
  <si>
    <t>2G1WB55K389112877</t>
  </si>
  <si>
    <t>05187M</t>
  </si>
  <si>
    <t>2G1WB55KX89103240</t>
  </si>
  <si>
    <t>05188M</t>
  </si>
  <si>
    <t>2G1WB58K681268454</t>
  </si>
  <si>
    <t>05353M</t>
  </si>
  <si>
    <t>1B3AL46T45N645248</t>
  </si>
  <si>
    <t>05540M</t>
  </si>
  <si>
    <t>2G1WB58K889285869</t>
  </si>
  <si>
    <t>06107M</t>
  </si>
  <si>
    <t>2G1WA5E33E1121407</t>
  </si>
  <si>
    <t>06108M</t>
  </si>
  <si>
    <t>2G1WA5E36E1121871</t>
  </si>
  <si>
    <t>06132M</t>
  </si>
  <si>
    <t>2G1WB58KX81245758</t>
  </si>
  <si>
    <t>06294M</t>
  </si>
  <si>
    <t>1FAHP2D87FG107188</t>
  </si>
  <si>
    <t>06295M</t>
  </si>
  <si>
    <t>1FAHP2D87FG107191</t>
  </si>
  <si>
    <t>06296M</t>
  </si>
  <si>
    <t>1FAHP2D85FG107190</t>
  </si>
  <si>
    <t>06377M</t>
  </si>
  <si>
    <t>2G1WA5E33E1148526</t>
  </si>
  <si>
    <t>06378M</t>
  </si>
  <si>
    <t>2G1WA5E37E1148495</t>
  </si>
  <si>
    <t>06817M</t>
  </si>
  <si>
    <t>2G1WA5E37F1104966</t>
  </si>
  <si>
    <t>06944M</t>
  </si>
  <si>
    <t>2G1WA5E36E1183237</t>
  </si>
  <si>
    <t>06945M</t>
  </si>
  <si>
    <t>2G1WA5E39E1184284</t>
  </si>
  <si>
    <t>06946M</t>
  </si>
  <si>
    <t>2G1WA5E30E1185789</t>
  </si>
  <si>
    <t>06947M</t>
  </si>
  <si>
    <t>2G1WA5E35E1184752</t>
  </si>
  <si>
    <t>06948M</t>
  </si>
  <si>
    <t>2G1WA5E34E1183799</t>
  </si>
  <si>
    <t>06949M</t>
  </si>
  <si>
    <t>2G1WA5E38E1186477</t>
  </si>
  <si>
    <t>06950M</t>
  </si>
  <si>
    <t>2G1WA5E35E1185867</t>
  </si>
  <si>
    <t>06951M</t>
  </si>
  <si>
    <t>2G1WA5E3XE1186450</t>
  </si>
  <si>
    <t>06952M</t>
  </si>
  <si>
    <t>2G1WA5E35E1186078</t>
  </si>
  <si>
    <t>06953M</t>
  </si>
  <si>
    <t>2G1WA5E33E1183924</t>
  </si>
  <si>
    <t>06954M</t>
  </si>
  <si>
    <t>2G1WA5E31E1183596</t>
  </si>
  <si>
    <t>06955M</t>
  </si>
  <si>
    <t>2G1WA5E39E1183619</t>
  </si>
  <si>
    <t>06956M</t>
  </si>
  <si>
    <t>2G1WA5E33E1186838</t>
  </si>
  <si>
    <t>06957M</t>
  </si>
  <si>
    <t>2G1WA5E36E1186543</t>
  </si>
  <si>
    <t>06958M</t>
  </si>
  <si>
    <t>1FAHP2D89FG107189</t>
  </si>
  <si>
    <t>06959M</t>
  </si>
  <si>
    <t>1FAHP2D88FG107183</t>
  </si>
  <si>
    <t>06960M</t>
  </si>
  <si>
    <t>1FAHP2D82FG107180</t>
  </si>
  <si>
    <t>06961M</t>
  </si>
  <si>
    <t>1FAHP2D84FG107181</t>
  </si>
  <si>
    <t>06962M</t>
  </si>
  <si>
    <t>1FAHP2D81FG107185</t>
  </si>
  <si>
    <t>06963M</t>
  </si>
  <si>
    <t>1FAHP2D8XFG107184</t>
  </si>
  <si>
    <t>06964M</t>
  </si>
  <si>
    <t>1FAHP2D85FG107187</t>
  </si>
  <si>
    <t>06965M</t>
  </si>
  <si>
    <t>1FAHP2D83FG107186</t>
  </si>
  <si>
    <t>06966M</t>
  </si>
  <si>
    <t>1FAHP2D86FG107182</t>
  </si>
  <si>
    <t>07552M</t>
  </si>
  <si>
    <t>1FAHP2D82FG162275</t>
  </si>
  <si>
    <t>07555M</t>
  </si>
  <si>
    <t>1FAHP2D84FG162276</t>
  </si>
  <si>
    <t>07657M</t>
  </si>
  <si>
    <t>1FAHP2D81FG170285</t>
  </si>
  <si>
    <t>01982M</t>
  </si>
  <si>
    <t>1FAFP53296A147717</t>
  </si>
  <si>
    <t>02286M</t>
  </si>
  <si>
    <t>1B3EL46T36N165169</t>
  </si>
  <si>
    <t>03351M</t>
  </si>
  <si>
    <t>2G1WB58K189181112</t>
  </si>
  <si>
    <t>03355M</t>
  </si>
  <si>
    <t>2G1WB58K581283771</t>
  </si>
  <si>
    <t>05017M</t>
  </si>
  <si>
    <t>1B3EL46T35N606832</t>
  </si>
  <si>
    <t>05127M</t>
  </si>
  <si>
    <t>1FAFP53226A147705</t>
  </si>
  <si>
    <t>06214M</t>
  </si>
  <si>
    <t>1FAHP53245A271255</t>
  </si>
  <si>
    <t>01621M</t>
  </si>
  <si>
    <t>1FAFP53223G162701</t>
  </si>
  <si>
    <t>01750M</t>
  </si>
  <si>
    <t>1FAFP53225A181433</t>
  </si>
  <si>
    <t>03353M</t>
  </si>
  <si>
    <t>2G1WB58K881245807</t>
  </si>
  <si>
    <t>04199M</t>
  </si>
  <si>
    <t>1G1ND52F15M186357</t>
  </si>
  <si>
    <t>04323M</t>
  </si>
  <si>
    <t>2G1WF5E34D1164279</t>
  </si>
  <si>
    <t>04360M</t>
  </si>
  <si>
    <t>KL1TD56668B170154</t>
  </si>
  <si>
    <t>04514M</t>
  </si>
  <si>
    <t>2G1WB58K189158574</t>
  </si>
  <si>
    <t>05175M</t>
  </si>
  <si>
    <t>1FAFP53295A198603</t>
  </si>
  <si>
    <t>05181M</t>
  </si>
  <si>
    <t>1FAFP53286A147708</t>
  </si>
  <si>
    <t>05182M</t>
  </si>
  <si>
    <t>1FAHP53U97A142285</t>
  </si>
  <si>
    <t>05189M</t>
  </si>
  <si>
    <t>2G1WB58K181278082</t>
  </si>
  <si>
    <t>05365M</t>
  </si>
  <si>
    <t>2G1WD5EMXA1183073</t>
  </si>
  <si>
    <t>09996M</t>
  </si>
  <si>
    <t>XXXXXX</t>
  </si>
  <si>
    <t>01811M</t>
  </si>
  <si>
    <t>1FAFP53235A181425</t>
  </si>
  <si>
    <t>01868M</t>
  </si>
  <si>
    <t>1FAFP53205A198585</t>
  </si>
  <si>
    <t>EPAI AWD</t>
  </si>
  <si>
    <t>SEDAN-AWD</t>
  </si>
  <si>
    <t>03579M</t>
  </si>
  <si>
    <t>AVENGER</t>
  </si>
  <si>
    <t>1B3LD76M88N238571</t>
  </si>
  <si>
    <t>03580M</t>
  </si>
  <si>
    <t>1B3LD76MX8N238569</t>
  </si>
  <si>
    <t>03582M</t>
  </si>
  <si>
    <t>1B3LD76M88N246976</t>
  </si>
  <si>
    <t>03583M</t>
  </si>
  <si>
    <t>1B3LD76M08N249368</t>
  </si>
  <si>
    <t>03591M</t>
  </si>
  <si>
    <t>1B3LD76M78N200913</t>
  </si>
  <si>
    <t>03594M</t>
  </si>
  <si>
    <t>1B3LD76M38N238574</t>
  </si>
  <si>
    <t>03595M</t>
  </si>
  <si>
    <t>1B3LD76MX8N287321</t>
  </si>
  <si>
    <t>04480M</t>
  </si>
  <si>
    <t>1B3LC46R58N253283</t>
  </si>
  <si>
    <t>EPAIAWDCON</t>
  </si>
  <si>
    <t>SEDAN-AWD-CONSOLIDATED</t>
  </si>
  <si>
    <t>05216M</t>
  </si>
  <si>
    <t>1B3LD76M88N238568</t>
  </si>
  <si>
    <t>06176M</t>
  </si>
  <si>
    <t>1B3LC46R68N200673</t>
  </si>
  <si>
    <t>06178M</t>
  </si>
  <si>
    <t>1B3LC46RX8N200675</t>
  </si>
  <si>
    <t>EPAIC</t>
  </si>
  <si>
    <t>SEDAN - MID/FULL CAMPUS</t>
  </si>
  <si>
    <t>01928M</t>
  </si>
  <si>
    <t>1FAFP53296A147748</t>
  </si>
  <si>
    <t>03126M</t>
  </si>
  <si>
    <t>1FAFP53285A104677</t>
  </si>
  <si>
    <t>06417M</t>
  </si>
  <si>
    <t>1B3AL36T64N309965</t>
  </si>
  <si>
    <t>EPAICON</t>
  </si>
  <si>
    <t>SEDAN-CONSOLIDATED</t>
  </si>
  <si>
    <t>03394M</t>
  </si>
  <si>
    <t>2G1WB58K189180235</t>
  </si>
  <si>
    <t>04518M</t>
  </si>
  <si>
    <t>1FAHP532X6A147802</t>
  </si>
  <si>
    <t>05201M</t>
  </si>
  <si>
    <t>1G1ND52F05M235841</t>
  </si>
  <si>
    <t>05212M</t>
  </si>
  <si>
    <t>2G1WB58K279354148</t>
  </si>
  <si>
    <t>05215M</t>
  </si>
  <si>
    <t>2G1WB58K289230303</t>
  </si>
  <si>
    <t>05331M</t>
  </si>
  <si>
    <t>JHMFA36277S011012</t>
  </si>
  <si>
    <t>05355M</t>
  </si>
  <si>
    <t>1B3EJ46C7YN234843</t>
  </si>
  <si>
    <t>05366M</t>
  </si>
  <si>
    <t>CHARGER</t>
  </si>
  <si>
    <t>2B3AA4CT8AH197965</t>
  </si>
  <si>
    <t>05367M</t>
  </si>
  <si>
    <t>2B3AA4CT1AH197967</t>
  </si>
  <si>
    <t>05989M</t>
  </si>
  <si>
    <t>JHMFA36237S011010</t>
  </si>
  <si>
    <t>06173M</t>
  </si>
  <si>
    <t>2G1WB55K689110332</t>
  </si>
  <si>
    <t>06175M</t>
  </si>
  <si>
    <t>2G1WB58K889283748</t>
  </si>
  <si>
    <t>06177M</t>
  </si>
  <si>
    <t>2G1WB58K781280452</t>
  </si>
  <si>
    <t>06187M</t>
  </si>
  <si>
    <t>1FAHP53265A312341</t>
  </si>
  <si>
    <t>06188M</t>
  </si>
  <si>
    <t>2G1WB58K979367463</t>
  </si>
  <si>
    <t>06189M</t>
  </si>
  <si>
    <t>2G1WB58K779367526</t>
  </si>
  <si>
    <t>06206M</t>
  </si>
  <si>
    <t>1G1ND52J51M615563</t>
  </si>
  <si>
    <t>06415M</t>
  </si>
  <si>
    <t>1FAHP53215A265994</t>
  </si>
  <si>
    <t>06416M</t>
  </si>
  <si>
    <t>1FAHP53205A265999</t>
  </si>
  <si>
    <t>06473M</t>
  </si>
  <si>
    <t>1FAHP53295A266004</t>
  </si>
  <si>
    <t>06475M</t>
  </si>
  <si>
    <t>1FAHP58214A182895</t>
  </si>
  <si>
    <t>06512M</t>
  </si>
  <si>
    <t>1FAHP53275A271248</t>
  </si>
  <si>
    <t>06589M</t>
  </si>
  <si>
    <t>1FAHP532X4A190419</t>
  </si>
  <si>
    <t>06594M</t>
  </si>
  <si>
    <t>1FAHP53264A190417</t>
  </si>
  <si>
    <t>06597M</t>
  </si>
  <si>
    <t>1FAFP53271G222727</t>
  </si>
  <si>
    <t>06624M</t>
  </si>
  <si>
    <t>1FAHP53275A265997</t>
  </si>
  <si>
    <t>06657M</t>
  </si>
  <si>
    <t>1FAHP532X6A263002</t>
  </si>
  <si>
    <t>06660M</t>
  </si>
  <si>
    <t>1FAFP53221G223980</t>
  </si>
  <si>
    <t>06661M</t>
  </si>
  <si>
    <t>1FAHP53285A303995</t>
  </si>
  <si>
    <t>06662M</t>
  </si>
  <si>
    <t>1FAHP53216A263003</t>
  </si>
  <si>
    <t>06786M</t>
  </si>
  <si>
    <t>1B3AL36TX4N309967</t>
  </si>
  <si>
    <t>06179M</t>
  </si>
  <si>
    <t>1FAHP53285A265992</t>
  </si>
  <si>
    <t>EPAP</t>
  </si>
  <si>
    <t>SEDAN-PATROL</t>
  </si>
  <si>
    <t>05008M</t>
  </si>
  <si>
    <t>CROWN VICTORIA</t>
  </si>
  <si>
    <t>2FAFP71WXXX141824</t>
  </si>
  <si>
    <t>05009M</t>
  </si>
  <si>
    <t>2FAFP71W21X159676</t>
  </si>
  <si>
    <t>05010M</t>
  </si>
  <si>
    <t>2FAFP71W71X190891</t>
  </si>
  <si>
    <t>05012M</t>
  </si>
  <si>
    <t>2FAHP71W25X103137</t>
  </si>
  <si>
    <t>05629M</t>
  </si>
  <si>
    <t>INTERCEPTOR</t>
  </si>
  <si>
    <t>1FAHP2MK7EG101093</t>
  </si>
  <si>
    <t>05630M</t>
  </si>
  <si>
    <t>1FAHP2MK1EG101090</t>
  </si>
  <si>
    <t>05631M</t>
  </si>
  <si>
    <t>1FAHP2MK8EG101085</t>
  </si>
  <si>
    <t>05632M</t>
  </si>
  <si>
    <t>1FAHP2MK0EG101095</t>
  </si>
  <si>
    <t>05633M</t>
  </si>
  <si>
    <t>1FAHP2MK1EG101087</t>
  </si>
  <si>
    <t>05634M</t>
  </si>
  <si>
    <t>1FAHP2MKXEG101086</t>
  </si>
  <si>
    <t>05635M</t>
  </si>
  <si>
    <t>1FAHP2MK5EG101092</t>
  </si>
  <si>
    <t>05636M</t>
  </si>
  <si>
    <t>1FAHP2MK3EG101088</t>
  </si>
  <si>
    <t>05637M</t>
  </si>
  <si>
    <t>1FAHP2MK3EG101091</t>
  </si>
  <si>
    <t>05638M</t>
  </si>
  <si>
    <t>1FAHP2MK5EG101089</t>
  </si>
  <si>
    <t>05639M</t>
  </si>
  <si>
    <t>1FAHP2MK9EG101094</t>
  </si>
  <si>
    <t>07423M</t>
  </si>
  <si>
    <t>1FAHP2MK9FG149552</t>
  </si>
  <si>
    <t>EPHEV</t>
  </si>
  <si>
    <t>SEDAN-PHEV</t>
  </si>
  <si>
    <t>06779M</t>
  </si>
  <si>
    <t>VOLT</t>
  </si>
  <si>
    <t>1G1RA6E41EU163980</t>
  </si>
  <si>
    <t>07175M</t>
  </si>
  <si>
    <t>1G1RA6E49FU114446</t>
  </si>
  <si>
    <t>07711M</t>
  </si>
  <si>
    <t>SEDAN-HYBRID-PLUG-IN-PREMIUM</t>
  </si>
  <si>
    <t>3FA6P0PU8GR176566</t>
  </si>
  <si>
    <t>07932M</t>
  </si>
  <si>
    <t>3FA6P0PUXGR176567</t>
  </si>
  <si>
    <t>ESAI</t>
  </si>
  <si>
    <t>01286M</t>
  </si>
  <si>
    <t>1FAFP582X5A198618</t>
  </si>
  <si>
    <t>E046</t>
  </si>
  <si>
    <t>01289M</t>
  </si>
  <si>
    <t>1FAFP58235A198623</t>
  </si>
  <si>
    <t>01294M</t>
  </si>
  <si>
    <t>1FAFP582X5A198621</t>
  </si>
  <si>
    <t>04388M</t>
  </si>
  <si>
    <t>1FAFP58265A115184</t>
  </si>
  <si>
    <t>ESAICON</t>
  </si>
  <si>
    <t>SEDAN-SW-CONSOLIDATED</t>
  </si>
  <si>
    <t>04532M</t>
  </si>
  <si>
    <t>1FAFP58231G223964</t>
  </si>
  <si>
    <t>05248M</t>
  </si>
  <si>
    <t>1FAFP58242G175313</t>
  </si>
  <si>
    <t>05256M</t>
  </si>
  <si>
    <t>1FAFP582X5A115186</t>
  </si>
  <si>
    <t>05257M</t>
  </si>
  <si>
    <t>1FAFP58205A198613</t>
  </si>
  <si>
    <t>06207M</t>
  </si>
  <si>
    <t>1FAFP58U62G206742</t>
  </si>
  <si>
    <t>ESPV</t>
  </si>
  <si>
    <t>VAN-SPRINTER-CARGO</t>
  </si>
  <si>
    <t>02000M</t>
  </si>
  <si>
    <t>FREIGHTLINER</t>
  </si>
  <si>
    <t>WD2PD644155764936</t>
  </si>
  <si>
    <t>03619M</t>
  </si>
  <si>
    <t>WD0PE745375220882</t>
  </si>
  <si>
    <t>04527M</t>
  </si>
  <si>
    <t>WD0PD744665965683</t>
  </si>
  <si>
    <t>ESTV</t>
  </si>
  <si>
    <t>VAN-STEP-CARGO</t>
  </si>
  <si>
    <t>02495M</t>
  </si>
  <si>
    <t>UTILIMASTER</t>
  </si>
  <si>
    <t>AEROMASTER</t>
  </si>
  <si>
    <t>5B4KP42R233372603</t>
  </si>
  <si>
    <t>06018M</t>
  </si>
  <si>
    <t>1FC3E4KL5FDA00459</t>
  </si>
  <si>
    <t>06019M</t>
  </si>
  <si>
    <t>1FC3E4KL1FDA00457</t>
  </si>
  <si>
    <t>06020M</t>
  </si>
  <si>
    <t>1FC3E4KL3FDA00458</t>
  </si>
  <si>
    <t>ESTVC</t>
  </si>
  <si>
    <t>STEP VAN-CAMPUS</t>
  </si>
  <si>
    <t>04569M</t>
  </si>
  <si>
    <t>STEP VAN</t>
  </si>
  <si>
    <t>1GBHG31F6V1085726</t>
  </si>
  <si>
    <t>ESTVCON</t>
  </si>
  <si>
    <t>VAN-STEP-CARGO-CONSOLIDATED</t>
  </si>
  <si>
    <t>04685M</t>
  </si>
  <si>
    <t>IGBKP32R2V3312882</t>
  </si>
  <si>
    <t>EUA2</t>
  </si>
  <si>
    <t>TRUCK-1/2T-4X2</t>
  </si>
  <si>
    <t>01026M</t>
  </si>
  <si>
    <t>SILVERADO</t>
  </si>
  <si>
    <t>TRUCK-1/2T-4X2-EXT</t>
  </si>
  <si>
    <t>1GCEC19Z53Z267008</t>
  </si>
  <si>
    <t>01028M</t>
  </si>
  <si>
    <t>1GCEC19Z73Z262506</t>
  </si>
  <si>
    <t>04714M</t>
  </si>
  <si>
    <t>1GCEC19ZX7Z136291</t>
  </si>
  <si>
    <t>05928M</t>
  </si>
  <si>
    <t>F150</t>
  </si>
  <si>
    <t>1FTMF1CM1DFC81605</t>
  </si>
  <si>
    <t>05929M</t>
  </si>
  <si>
    <t>1FTMF1CM8DKF21370</t>
  </si>
  <si>
    <t>06076M</t>
  </si>
  <si>
    <t>1FTEX1CM8DKG35144</t>
  </si>
  <si>
    <t>03783M</t>
  </si>
  <si>
    <t>1GCEC19C68Z165381</t>
  </si>
  <si>
    <t>03787M</t>
  </si>
  <si>
    <t>TRUCK-1/2T-4X2-REG</t>
  </si>
  <si>
    <t>1GCEC14C08Z227221</t>
  </si>
  <si>
    <t>EUA2C</t>
  </si>
  <si>
    <t>PICKUP  1/2 TON 4X2 CAMPUS</t>
  </si>
  <si>
    <t>01024M</t>
  </si>
  <si>
    <t>1GCEC19Z83Z262126</t>
  </si>
  <si>
    <t>04564M</t>
  </si>
  <si>
    <t>PICKUP</t>
  </si>
  <si>
    <t>PICKUP  FLAT BED 1 TON</t>
  </si>
  <si>
    <t>JT5RN75T9G0010102</t>
  </si>
  <si>
    <t>EUA2CON</t>
  </si>
  <si>
    <t>TRUCK-1/2T-4X2-CONSOLIDATED</t>
  </si>
  <si>
    <t>04796M</t>
  </si>
  <si>
    <t>1FTPX12V48FA79321</t>
  </si>
  <si>
    <t>04799M</t>
  </si>
  <si>
    <t>1FTMF1CWXAKB56137</t>
  </si>
  <si>
    <t>06405M</t>
  </si>
  <si>
    <t>1GCEC19VX1E293234</t>
  </si>
  <si>
    <t>06528M</t>
  </si>
  <si>
    <t>1GCEC19V2XZ167015</t>
  </si>
  <si>
    <t>06666M</t>
  </si>
  <si>
    <t>1GCEK19017Z630298</t>
  </si>
  <si>
    <t>EUA3</t>
  </si>
  <si>
    <t>TRUCK-3/4T-4X2</t>
  </si>
  <si>
    <t>00096M</t>
  </si>
  <si>
    <t>RAM</t>
  </si>
  <si>
    <t>TRUCK-3/4T-4X2-EXT</t>
  </si>
  <si>
    <t>3B7KC23ZX2M271864</t>
  </si>
  <si>
    <t>02528M</t>
  </si>
  <si>
    <t>TRUCK-3/4T-4X2-REG</t>
  </si>
  <si>
    <t>1GCHC24U06E158644</t>
  </si>
  <si>
    <t>05022M</t>
  </si>
  <si>
    <t>1FT7X2AT7DEA64169</t>
  </si>
  <si>
    <t>05476M</t>
  </si>
  <si>
    <t>1FT7X2A6XCEB85268</t>
  </si>
  <si>
    <t>07257M</t>
  </si>
  <si>
    <t>1FT7X2A64FEC46876</t>
  </si>
  <si>
    <t>EUA3C</t>
  </si>
  <si>
    <t>TRUCK-3/4T-4X2-CAMPUS</t>
  </si>
  <si>
    <t>05297M</t>
  </si>
  <si>
    <t>1FTSX20R58ED00047</t>
  </si>
  <si>
    <t>EUA3CON</t>
  </si>
  <si>
    <t>TRUCK-3/4T-4X2-CONSOLIDATED</t>
  </si>
  <si>
    <t>05298M</t>
  </si>
  <si>
    <t>1FTSX20R78ED00048</t>
  </si>
  <si>
    <t>05360M</t>
  </si>
  <si>
    <t>1FTSX20R38ED00046</t>
  </si>
  <si>
    <t>05446M</t>
  </si>
  <si>
    <t>3B7KC26Z82M245694</t>
  </si>
  <si>
    <t>EUA3D</t>
  </si>
  <si>
    <t>TRUCK-3/4T-4X2-DIESEL</t>
  </si>
  <si>
    <t>05866M</t>
  </si>
  <si>
    <t>1FT7X2AT1DEB53266</t>
  </si>
  <si>
    <t>05867M</t>
  </si>
  <si>
    <t>1FT7X2ATXDEB53265</t>
  </si>
  <si>
    <t>EUA4CON</t>
  </si>
  <si>
    <t>TRUCK-1T-4X2-CONSOLIDATED</t>
  </si>
  <si>
    <t>05784M</t>
  </si>
  <si>
    <t>F350</t>
  </si>
  <si>
    <t>TRUCK-1T-4X2</t>
  </si>
  <si>
    <t>1FDKF37H9MKB02875</t>
  </si>
  <si>
    <t>EUAC</t>
  </si>
  <si>
    <t>TRUCK-SM-4X2</t>
  </si>
  <si>
    <t>05486M</t>
  </si>
  <si>
    <t>SONOMA</t>
  </si>
  <si>
    <t>TRUCK-SM-4X2-EX</t>
  </si>
  <si>
    <t>1GTCS19X7XK510177</t>
  </si>
  <si>
    <t>05492M</t>
  </si>
  <si>
    <t>COLORADO</t>
  </si>
  <si>
    <t>1GCESBF96C8158429</t>
  </si>
  <si>
    <t>EUACC</t>
  </si>
  <si>
    <t>PICKUP COMPACT 4X2 CAMPUS</t>
  </si>
  <si>
    <t>03159M</t>
  </si>
  <si>
    <t>RANGER</t>
  </si>
  <si>
    <t>TRUCK-SM-4X2-REG</t>
  </si>
  <si>
    <t>1FTCR10U5TUB52249</t>
  </si>
  <si>
    <t>03742M</t>
  </si>
  <si>
    <t>1GTCS14X2VK518501</t>
  </si>
  <si>
    <t>04557M</t>
  </si>
  <si>
    <t>1GTCS14Z6R8529487</t>
  </si>
  <si>
    <t>05485M</t>
  </si>
  <si>
    <t>TRUCK-SM-4X2-EXT</t>
  </si>
  <si>
    <t>1GTCS19X9X8531139</t>
  </si>
  <si>
    <t>EUACCON</t>
  </si>
  <si>
    <t>TRUCK-SM-4X2-CONSOLIDATED</t>
  </si>
  <si>
    <t>04350M</t>
  </si>
  <si>
    <t>1FTYR10D37PA69252</t>
  </si>
  <si>
    <t>05202M</t>
  </si>
  <si>
    <t>1GCESBD96A8131134</t>
  </si>
  <si>
    <t>05716M</t>
  </si>
  <si>
    <t>1FTYR14U8WPA57073</t>
  </si>
  <si>
    <t>EUD1</t>
  </si>
  <si>
    <t>TRUCK-1T-4X4</t>
  </si>
  <si>
    <t>04774M</t>
  </si>
  <si>
    <t>TRUCK-3/4T-4X4 EXT</t>
  </si>
  <si>
    <t>1FT8X3B65DEA26751</t>
  </si>
  <si>
    <t>05991M</t>
  </si>
  <si>
    <t>TRUCK-1T-4X4 EXT</t>
  </si>
  <si>
    <t>1FD8X3B6XEEA22949</t>
  </si>
  <si>
    <t>06761M</t>
  </si>
  <si>
    <t>TRUCK-1T-4X4 FB</t>
  </si>
  <si>
    <t>1FDRF3H60FEA71125</t>
  </si>
  <si>
    <t>07080M</t>
  </si>
  <si>
    <t>1FD8X3HT0FEB61857</t>
  </si>
  <si>
    <t>EUD1C</t>
  </si>
  <si>
    <t>TRUCK-1T-4X4-CAMPUS</t>
  </si>
  <si>
    <t>04628M</t>
  </si>
  <si>
    <t>F450</t>
  </si>
  <si>
    <t>1FDXF47S51ED85891</t>
  </si>
  <si>
    <t>EUD1CON</t>
  </si>
  <si>
    <t>TRUCK-1T-4X4-CONSOLIDATED</t>
  </si>
  <si>
    <t>06429M</t>
  </si>
  <si>
    <t>1FTWW33R28EB26010</t>
  </si>
  <si>
    <t>06430M</t>
  </si>
  <si>
    <t>1FT8W3BT4BEC53497</t>
  </si>
  <si>
    <t>06457M</t>
  </si>
  <si>
    <t>3500</t>
  </si>
  <si>
    <t>1GBJK39235E271363</t>
  </si>
  <si>
    <t>06554M</t>
  </si>
  <si>
    <t>SIERRA</t>
  </si>
  <si>
    <t>PICKUP-1T-4X4</t>
  </si>
  <si>
    <t>1GDJK34J4VF004572</t>
  </si>
  <si>
    <t>EUD1D</t>
  </si>
  <si>
    <t>TRUCK-1T-4X4-DIESEL</t>
  </si>
  <si>
    <t>04778M</t>
  </si>
  <si>
    <t>TRUCK-1T-4X4-CREW</t>
  </si>
  <si>
    <t>1FT8W3BT7BEC16850</t>
  </si>
  <si>
    <t>05931M</t>
  </si>
  <si>
    <t>1FD8X3BT7EEA11106</t>
  </si>
  <si>
    <t>06729M</t>
  </si>
  <si>
    <t>TRUCK-1T 4X4 EXT</t>
  </si>
  <si>
    <t>1FT8X3BT2DEA26745</t>
  </si>
  <si>
    <t>06976M</t>
  </si>
  <si>
    <t>TRUCK-1T-4X4 CREW CAB</t>
  </si>
  <si>
    <t>1FT8W3BTXFEB12584</t>
  </si>
  <si>
    <t>07309M</t>
  </si>
  <si>
    <t>1FT8W3B61FEC56681</t>
  </si>
  <si>
    <t>07313M</t>
  </si>
  <si>
    <t>TRUCK-1T-4X4 REGULAR CAB</t>
  </si>
  <si>
    <t>1FDRF3D65FEC56678</t>
  </si>
  <si>
    <t>07459M</t>
  </si>
  <si>
    <t>1FT8X3BT4FEC99253</t>
  </si>
  <si>
    <t>07833M</t>
  </si>
  <si>
    <t>TRUCK-3/4T-4X4</t>
  </si>
  <si>
    <t>1GC2KUE83FZ547874</t>
  </si>
  <si>
    <t>EUD2D</t>
  </si>
  <si>
    <t>TRUCK-2T-SERVICE BODY-F450-DIESEL</t>
  </si>
  <si>
    <t>07402M</t>
  </si>
  <si>
    <t>1FD0X4HT3FED44348</t>
  </si>
  <si>
    <t>EUD5</t>
  </si>
  <si>
    <t>SUV-LARGE-4X4</t>
  </si>
  <si>
    <t>00175M</t>
  </si>
  <si>
    <t>EXCURSION</t>
  </si>
  <si>
    <t>1FMNU41S31EC01019</t>
  </si>
  <si>
    <t>01045M</t>
  </si>
  <si>
    <t>EXPEDITION</t>
  </si>
  <si>
    <t>1FMPU165X5LA58209</t>
  </si>
  <si>
    <t>01065M</t>
  </si>
  <si>
    <t>1FMPU16565LA38149</t>
  </si>
  <si>
    <t>02016M</t>
  </si>
  <si>
    <t>1FMPU16565LA51810</t>
  </si>
  <si>
    <t>03701M</t>
  </si>
  <si>
    <t>TAHOE</t>
  </si>
  <si>
    <t>1GNEK13Z74J218637</t>
  </si>
  <si>
    <t>03712M</t>
  </si>
  <si>
    <t>1FMFU16518LA59989</t>
  </si>
  <si>
    <t>03713M</t>
  </si>
  <si>
    <t>1FMFU165X8LA59991</t>
  </si>
  <si>
    <t>03714M</t>
  </si>
  <si>
    <t>1FMFU16588LA59990</t>
  </si>
  <si>
    <t>03715M</t>
  </si>
  <si>
    <t>1GNFK03038R219744</t>
  </si>
  <si>
    <t>03717M</t>
  </si>
  <si>
    <t>1GNFK03028R219251</t>
  </si>
  <si>
    <t>03757M</t>
  </si>
  <si>
    <t>1FMPU16545LA38151</t>
  </si>
  <si>
    <t>04710M</t>
  </si>
  <si>
    <t>1GNSK2E02DR301062</t>
  </si>
  <si>
    <t>04735M</t>
  </si>
  <si>
    <t>1FMFU16597LA55140</t>
  </si>
  <si>
    <t>05026M</t>
  </si>
  <si>
    <t>1GNSK2E05DR283088</t>
  </si>
  <si>
    <t>05091M</t>
  </si>
  <si>
    <t>1GNSK2E06DR282452</t>
  </si>
  <si>
    <t>05397M</t>
  </si>
  <si>
    <t>1FMJU1G57CEF39976</t>
  </si>
  <si>
    <t>05398M</t>
  </si>
  <si>
    <t>SUV-LARGE-4X2</t>
  </si>
  <si>
    <t>1FMJU1F53CEF39975</t>
  </si>
  <si>
    <t>05399M</t>
  </si>
  <si>
    <t>1FMJU1F51CEF39974</t>
  </si>
  <si>
    <t>05555M</t>
  </si>
  <si>
    <t>SUBURBAN</t>
  </si>
  <si>
    <t>1GNSKJE78CR302559</t>
  </si>
  <si>
    <t>05556M</t>
  </si>
  <si>
    <t>1GNSKJE79CR294892</t>
  </si>
  <si>
    <t>05910M</t>
  </si>
  <si>
    <t>1GNSK2E05DR345864</t>
  </si>
  <si>
    <t>05911M</t>
  </si>
  <si>
    <t>1GNSK2E07DR344683</t>
  </si>
  <si>
    <t>05912M</t>
  </si>
  <si>
    <t>1GNSK2E08DR345857</t>
  </si>
  <si>
    <t>05913M</t>
  </si>
  <si>
    <t>1GNSK2E04DR344656</t>
  </si>
  <si>
    <t>05914M</t>
  </si>
  <si>
    <t>1GNSK2E01DR353024</t>
  </si>
  <si>
    <t>05915M</t>
  </si>
  <si>
    <t>1GNSK2E0XDR354382</t>
  </si>
  <si>
    <t>05916M</t>
  </si>
  <si>
    <t>1GNSK2E03DR353784</t>
  </si>
  <si>
    <t>05917M</t>
  </si>
  <si>
    <t>1GNSK2E01DR344713</t>
  </si>
  <si>
    <t>05918M</t>
  </si>
  <si>
    <t>1GNSK2E0XDR354513</t>
  </si>
  <si>
    <t>05919M</t>
  </si>
  <si>
    <t>1GNSK2E04DR354832</t>
  </si>
  <si>
    <t>05920M</t>
  </si>
  <si>
    <t>1GNSK2E03DR345605</t>
  </si>
  <si>
    <t>05921M</t>
  </si>
  <si>
    <t>1GNSK2E00DR354844</t>
  </si>
  <si>
    <t>05934M</t>
  </si>
  <si>
    <t>1GNSK2E06ER104977</t>
  </si>
  <si>
    <t>06202M</t>
  </si>
  <si>
    <t>1GNSK2EC4FR576154</t>
  </si>
  <si>
    <t>06272M</t>
  </si>
  <si>
    <t>1GNSK4ECXFR240441</t>
  </si>
  <si>
    <t>06699M</t>
  </si>
  <si>
    <t>1FMJU1G51EEF47834</t>
  </si>
  <si>
    <t>06706M</t>
  </si>
  <si>
    <t>1FMJU1G5XEEF47833</t>
  </si>
  <si>
    <t>06780M</t>
  </si>
  <si>
    <t>1GNSK3EC2FR281737</t>
  </si>
  <si>
    <t>06781M</t>
  </si>
  <si>
    <t>1GNSK3EC0FR280344</t>
  </si>
  <si>
    <t>06782M</t>
  </si>
  <si>
    <t>1GNSK3EC1FR280806</t>
  </si>
  <si>
    <t>06783M</t>
  </si>
  <si>
    <t>1GNSK3EC0FR279713</t>
  </si>
  <si>
    <t>06902M</t>
  </si>
  <si>
    <t>1GNSK5EC6FR199876</t>
  </si>
  <si>
    <t>06903M</t>
  </si>
  <si>
    <t>1GNSK5EC8FR202714</t>
  </si>
  <si>
    <t>06998M</t>
  </si>
  <si>
    <t>1GNSK2EC6FR540210</t>
  </si>
  <si>
    <t>06999M</t>
  </si>
  <si>
    <t>1GNSK2EC7FR538336</t>
  </si>
  <si>
    <t>07000M</t>
  </si>
  <si>
    <t>1GNSK2EC4FR539492</t>
  </si>
  <si>
    <t>07001M</t>
  </si>
  <si>
    <t>1GNSK2EC1FR542690</t>
  </si>
  <si>
    <t>07042M</t>
  </si>
  <si>
    <t>1GNSK4EC7FR292545</t>
  </si>
  <si>
    <t>07076M</t>
  </si>
  <si>
    <t>1GNSK4EC5FR504875</t>
  </si>
  <si>
    <t>07077M</t>
  </si>
  <si>
    <t>1GNSK4EC1FR506204</t>
  </si>
  <si>
    <t>07078M</t>
  </si>
  <si>
    <t>1GNSK4EC4DR506648</t>
  </si>
  <si>
    <t>07079M</t>
  </si>
  <si>
    <t>1GNSK4ECXFR506377</t>
  </si>
  <si>
    <t>07162M</t>
  </si>
  <si>
    <t>1GNSK2EC7FR571062</t>
  </si>
  <si>
    <t>07163M</t>
  </si>
  <si>
    <t>1GNSK2EC1FR572644</t>
  </si>
  <si>
    <t>07164M</t>
  </si>
  <si>
    <t>1GNSK2EC4FR573464</t>
  </si>
  <si>
    <t>07165M</t>
  </si>
  <si>
    <t>1GNSK2ECXFR575090</t>
  </si>
  <si>
    <t>07166M</t>
  </si>
  <si>
    <t>1GNSK2EC7FR572552</t>
  </si>
  <si>
    <t>07167M</t>
  </si>
  <si>
    <t>1GNSK2EC0FR574871</t>
  </si>
  <si>
    <t>07169M</t>
  </si>
  <si>
    <t>1GNSK2ECXDR576496</t>
  </si>
  <si>
    <t>07212M</t>
  </si>
  <si>
    <t>1FMJU1GT5FEF19311</t>
  </si>
  <si>
    <t>07255M</t>
  </si>
  <si>
    <t>1GNSK4EC8FR551558</t>
  </si>
  <si>
    <t>07272M</t>
  </si>
  <si>
    <t>1GNSK5KC5FR573110</t>
  </si>
  <si>
    <t>07273M</t>
  </si>
  <si>
    <t>1GNSK5KC5FR576976</t>
  </si>
  <si>
    <t>07274M</t>
  </si>
  <si>
    <t>1GNSK5KCXFR574379</t>
  </si>
  <si>
    <t>07361M</t>
  </si>
  <si>
    <t>1GNSK4EC4FR589658</t>
  </si>
  <si>
    <t>07373M</t>
  </si>
  <si>
    <t>1FMJU1GT0FEF27011</t>
  </si>
  <si>
    <t>07446M</t>
  </si>
  <si>
    <t>1GNSK5EC6FR607616</t>
  </si>
  <si>
    <t>07461M</t>
  </si>
  <si>
    <t>1GNSK3KC1FR679252</t>
  </si>
  <si>
    <t>07575M</t>
  </si>
  <si>
    <t>1GNSKEEC5GR110347</t>
  </si>
  <si>
    <t>05554M</t>
  </si>
  <si>
    <t>1GNSKJE71CR191692</t>
  </si>
  <si>
    <t>06703M</t>
  </si>
  <si>
    <t>1FMJU1G58EEF47832</t>
  </si>
  <si>
    <t>EUD5CON</t>
  </si>
  <si>
    <t>SUV-LARGE-4X4-CONSOLIDATED</t>
  </si>
  <si>
    <t>04195M</t>
  </si>
  <si>
    <t>1FMPU16L93LC18625</t>
  </si>
  <si>
    <t>04196M</t>
  </si>
  <si>
    <t>1FMPU16L53LC18623</t>
  </si>
  <si>
    <t>04798M</t>
  </si>
  <si>
    <t>1FMFK16578LA77791</t>
  </si>
  <si>
    <t>05207M</t>
  </si>
  <si>
    <t>1GNEK13Z55J223868</t>
  </si>
  <si>
    <t>05211M</t>
  </si>
  <si>
    <t>1GNSK2E07BR197374</t>
  </si>
  <si>
    <t>06404M</t>
  </si>
  <si>
    <t>3GNGC26U0YG190344</t>
  </si>
  <si>
    <t>06645M</t>
  </si>
  <si>
    <t>3GNGC26R8XG224752</t>
  </si>
  <si>
    <t>06646M</t>
  </si>
  <si>
    <t>1GNEK13Z73J225988</t>
  </si>
  <si>
    <t>06667M</t>
  </si>
  <si>
    <t>1FMFU15567LA87139</t>
  </si>
  <si>
    <t>EUD7</t>
  </si>
  <si>
    <t>SUV-MEDIUM-4X4</t>
  </si>
  <si>
    <t>00668M</t>
  </si>
  <si>
    <t>EXPLORER</t>
  </si>
  <si>
    <t>1FMZU72K25ZA51694</t>
  </si>
  <si>
    <t>00857M</t>
  </si>
  <si>
    <t>1FMZU72K75ZA16519</t>
  </si>
  <si>
    <t>00859M</t>
  </si>
  <si>
    <t>1FMZU72K35ZA16517</t>
  </si>
  <si>
    <t>00889M</t>
  </si>
  <si>
    <t>1FMZU72K55ZA16521</t>
  </si>
  <si>
    <t>03502M</t>
  </si>
  <si>
    <t>1FMZU72K34ZA51086</t>
  </si>
  <si>
    <t>03503M</t>
  </si>
  <si>
    <t>1FMZU72KX4ZA51084</t>
  </si>
  <si>
    <t>03504M</t>
  </si>
  <si>
    <t>1FMZU72K44ZA51078</t>
  </si>
  <si>
    <t>03514M</t>
  </si>
  <si>
    <t>1FMZU72K94ZA51092</t>
  </si>
  <si>
    <t>03522M</t>
  </si>
  <si>
    <t>1FMZU72K44ZA51100</t>
  </si>
  <si>
    <t>03549M</t>
  </si>
  <si>
    <t>1FMZU72K14ZA87231</t>
  </si>
  <si>
    <t>03567M</t>
  </si>
  <si>
    <t>TRAILBLAZER</t>
  </si>
  <si>
    <t>1GNDT13S282231498</t>
  </si>
  <si>
    <t>03569M</t>
  </si>
  <si>
    <t>1GNDT13S582252104</t>
  </si>
  <si>
    <t>03570M</t>
  </si>
  <si>
    <t>1FMEU7DEXAUA63122</t>
  </si>
  <si>
    <t>03571M</t>
  </si>
  <si>
    <t>1FMEU7DE8AUA63121</t>
  </si>
  <si>
    <t>03572M</t>
  </si>
  <si>
    <t>1FMEU7DE1AUA63123</t>
  </si>
  <si>
    <t>03573M</t>
  </si>
  <si>
    <t>1FMEU7DE7AUA63126</t>
  </si>
  <si>
    <t>03574M</t>
  </si>
  <si>
    <t>1FMEU7DE3AUA63124</t>
  </si>
  <si>
    <t>03575M</t>
  </si>
  <si>
    <t>1FMEU7DE5AUA63125</t>
  </si>
  <si>
    <t>03596M</t>
  </si>
  <si>
    <t>1FM5K8B85DGA71723</t>
  </si>
  <si>
    <t>04385M</t>
  </si>
  <si>
    <t>1FM5K8B89DGA71725</t>
  </si>
  <si>
    <t>04507M</t>
  </si>
  <si>
    <t>1FMZU72KX4ZA99815</t>
  </si>
  <si>
    <t>04539M</t>
  </si>
  <si>
    <t>JEEP</t>
  </si>
  <si>
    <t>CHEROKEE</t>
  </si>
  <si>
    <t>1J4FF28S2XL640627</t>
  </si>
  <si>
    <t>04546M</t>
  </si>
  <si>
    <t>BLAZER</t>
  </si>
  <si>
    <t>1GNDT13W72K209829</t>
  </si>
  <si>
    <t>04547M</t>
  </si>
  <si>
    <t>1GNDT13W42K208539</t>
  </si>
  <si>
    <t>04581M</t>
  </si>
  <si>
    <t>1FM5K8B81DGA71718</t>
  </si>
  <si>
    <t>04582M</t>
  </si>
  <si>
    <t>1FM5K8B83DGA71719</t>
  </si>
  <si>
    <t>04584M</t>
  </si>
  <si>
    <t>1FMZU72K95ZA59789</t>
  </si>
  <si>
    <t>04585M</t>
  </si>
  <si>
    <t>LIBERTY</t>
  </si>
  <si>
    <t>1J4GL48K55W681256</t>
  </si>
  <si>
    <t>04586M</t>
  </si>
  <si>
    <t>1J4FF28S5YL186147</t>
  </si>
  <si>
    <t>04587M</t>
  </si>
  <si>
    <t>1GNDT13X43K124943</t>
  </si>
  <si>
    <t>04588M</t>
  </si>
  <si>
    <t>1J4GL48KX5W567589</t>
  </si>
  <si>
    <t>04589M</t>
  </si>
  <si>
    <t>1GNDT13X04K143801</t>
  </si>
  <si>
    <t>04591M</t>
  </si>
  <si>
    <t>1J4GL48K45W532675</t>
  </si>
  <si>
    <t>05111M</t>
  </si>
  <si>
    <t>1FM5K8B87EGB27792</t>
  </si>
  <si>
    <t>05112M</t>
  </si>
  <si>
    <t>1FM5K8B89DGC45728</t>
  </si>
  <si>
    <t>05873M</t>
  </si>
  <si>
    <t>1FM5K8B84EGB20041</t>
  </si>
  <si>
    <t>05887M</t>
  </si>
  <si>
    <t>1FM5K8B86DGC96460</t>
  </si>
  <si>
    <t>05888M</t>
  </si>
  <si>
    <t>1FM5K8B88DGC96461</t>
  </si>
  <si>
    <t>05889M</t>
  </si>
  <si>
    <t>1FM5K8B8XDGC96462</t>
  </si>
  <si>
    <t>05890M</t>
  </si>
  <si>
    <t>1FM5K8B81DGC96463</t>
  </si>
  <si>
    <t>05896M</t>
  </si>
  <si>
    <t>1GNDT13W312144640</t>
  </si>
  <si>
    <t>05897M</t>
  </si>
  <si>
    <t>ESCAPE</t>
  </si>
  <si>
    <t>SUV-SMALL-4X4</t>
  </si>
  <si>
    <t>1FMCU93G69KB39674</t>
  </si>
  <si>
    <t>E406</t>
  </si>
  <si>
    <t>05898M</t>
  </si>
  <si>
    <t>1FMCU93GX9KB65498</t>
  </si>
  <si>
    <t>05900M</t>
  </si>
  <si>
    <t>1FM5K8B86EGB20039</t>
  </si>
  <si>
    <t>05933M</t>
  </si>
  <si>
    <t>1FM5K8B82EGB20037</t>
  </si>
  <si>
    <t>06035M</t>
  </si>
  <si>
    <t>1FM5K8B87EGB27789</t>
  </si>
  <si>
    <t>06382M</t>
  </si>
  <si>
    <t>1FM5K8B82EGB85969</t>
  </si>
  <si>
    <t>06388M</t>
  </si>
  <si>
    <t>1FM5K8B89EGB85970</t>
  </si>
  <si>
    <t>06686M</t>
  </si>
  <si>
    <t>1FM5K8B88FGA94433</t>
  </si>
  <si>
    <t>06687M</t>
  </si>
  <si>
    <t>1FM5K8B8XFGA94434</t>
  </si>
  <si>
    <t>06688M</t>
  </si>
  <si>
    <t>1FM5K8B88EGC38609</t>
  </si>
  <si>
    <t>06689M</t>
  </si>
  <si>
    <t>1FM5K8B84EGC38610</t>
  </si>
  <si>
    <t>06690M</t>
  </si>
  <si>
    <t>1FM5K8B86EGC38608</t>
  </si>
  <si>
    <t>06691M</t>
  </si>
  <si>
    <t>1FM5K8B84EGC38607</t>
  </si>
  <si>
    <t>06784M</t>
  </si>
  <si>
    <t>1FM5K8B8XEGC50051</t>
  </si>
  <si>
    <t>06862M</t>
  </si>
  <si>
    <t>1FM5K8B88FGA57706</t>
  </si>
  <si>
    <t>06863M</t>
  </si>
  <si>
    <t>1FM5K8B86FGA57705</t>
  </si>
  <si>
    <t>06864M</t>
  </si>
  <si>
    <t>1FM5K8B89FGA57701</t>
  </si>
  <si>
    <t>06865M</t>
  </si>
  <si>
    <t>1FM5K8B82FGA57703</t>
  </si>
  <si>
    <t>06866M</t>
  </si>
  <si>
    <t>1FM5K8B84FGA57704</t>
  </si>
  <si>
    <t>06867M</t>
  </si>
  <si>
    <t>1FM5K8B87FGA57700</t>
  </si>
  <si>
    <t>06868M</t>
  </si>
  <si>
    <t>1FM5K8B81FGA57708</t>
  </si>
  <si>
    <t>06869M</t>
  </si>
  <si>
    <t>1FM5K8B8XFGA57707</t>
  </si>
  <si>
    <t>06870M</t>
  </si>
  <si>
    <t>1FM5K8B83FGA57709</t>
  </si>
  <si>
    <t>06871M</t>
  </si>
  <si>
    <t>1FM5K8B81FGA57711</t>
  </si>
  <si>
    <t>06872M</t>
  </si>
  <si>
    <t>1FM5K8B84FGA57699</t>
  </si>
  <si>
    <t>06873M</t>
  </si>
  <si>
    <t>1FM5K8B8XFGA57710</t>
  </si>
  <si>
    <t>06918M</t>
  </si>
  <si>
    <t>1FM5K8B87FGA35566</t>
  </si>
  <si>
    <t>07023M</t>
  </si>
  <si>
    <t>1FM5K8B83FGA57712</t>
  </si>
  <si>
    <t>07047M</t>
  </si>
  <si>
    <t>1FM5K8B84FGB03676</t>
  </si>
  <si>
    <t>07217M</t>
  </si>
  <si>
    <t>1FM5K8B87FGB52256</t>
  </si>
  <si>
    <t>07223M</t>
  </si>
  <si>
    <t>1FM5K8B81FGB62264</t>
  </si>
  <si>
    <t>07261M</t>
  </si>
  <si>
    <t>1FM5K8B89FGB83959</t>
  </si>
  <si>
    <t>07368M</t>
  </si>
  <si>
    <t>1FM5K8B8XFGC08836</t>
  </si>
  <si>
    <t>07370M</t>
  </si>
  <si>
    <t>1FM5K8B88FGC08835</t>
  </si>
  <si>
    <t>07371M</t>
  </si>
  <si>
    <t>1FM5K8B81FGC08837</t>
  </si>
  <si>
    <t>07372M</t>
  </si>
  <si>
    <t>1FM5K8B83FGC08838</t>
  </si>
  <si>
    <t>07400M</t>
  </si>
  <si>
    <t>1FM5K8B84FGC08833</t>
  </si>
  <si>
    <t>07444M</t>
  </si>
  <si>
    <t>1FM5K8B86FGC16741</t>
  </si>
  <si>
    <t>07445M</t>
  </si>
  <si>
    <t>1FM5K8B88FGC16742</t>
  </si>
  <si>
    <t>07449M</t>
  </si>
  <si>
    <t>1FM5K8B8XFGC16743</t>
  </si>
  <si>
    <t>07557M</t>
  </si>
  <si>
    <t>TRAVERSE</t>
  </si>
  <si>
    <t>1GNKVFED5FJ311409</t>
  </si>
  <si>
    <t>07632M</t>
  </si>
  <si>
    <t>1FM5K8B83GGA29054</t>
  </si>
  <si>
    <t>07633M</t>
  </si>
  <si>
    <t>1FM5K8B87GGA29056</t>
  </si>
  <si>
    <t>07634M</t>
  </si>
  <si>
    <t>1FM5K8B85GGA29055</t>
  </si>
  <si>
    <t>07649M</t>
  </si>
  <si>
    <t>1FM5K8B80GGA29058</t>
  </si>
  <si>
    <t>07650M</t>
  </si>
  <si>
    <t>1FM5K8B82GGA29059</t>
  </si>
  <si>
    <t>07651M</t>
  </si>
  <si>
    <t>1FM5K8B89GGA29057</t>
  </si>
  <si>
    <t>07677M</t>
  </si>
  <si>
    <t>1FM5K8B83GGA37395</t>
  </si>
  <si>
    <t>07709M</t>
  </si>
  <si>
    <t>1FM5K8B85GGA37401</t>
  </si>
  <si>
    <t>07710M</t>
  </si>
  <si>
    <t>1FM5K8B83GGA37400</t>
  </si>
  <si>
    <t>07744M</t>
  </si>
  <si>
    <t>1FM5K7B86GGA57960</t>
  </si>
  <si>
    <t>07752M</t>
  </si>
  <si>
    <t>1FM5K8B85GGA52805</t>
  </si>
  <si>
    <t>07754M</t>
  </si>
  <si>
    <t>1FM5K8B88GGA57965</t>
  </si>
  <si>
    <t>07755M</t>
  </si>
  <si>
    <t>1FM5K8B86GGA57964</t>
  </si>
  <si>
    <t>07757M</t>
  </si>
  <si>
    <t>1FM5K8B8XGGA57966</t>
  </si>
  <si>
    <t>06215M</t>
  </si>
  <si>
    <t>1J4FF28S3YL187412</t>
  </si>
  <si>
    <t>05875M</t>
  </si>
  <si>
    <t>1FM5K8B81EGB27786</t>
  </si>
  <si>
    <t>05876M</t>
  </si>
  <si>
    <t>1FM5K8B82EGB20040</t>
  </si>
  <si>
    <t>05899M</t>
  </si>
  <si>
    <t>1FM5K8B84EGB20038</t>
  </si>
  <si>
    <t>03576M</t>
  </si>
  <si>
    <t>1FMEU7DE2AUA64426</t>
  </si>
  <si>
    <t>EUD7C</t>
  </si>
  <si>
    <t>SUV-MEDIUM-4X4-CAMPUS</t>
  </si>
  <si>
    <t>00246M</t>
  </si>
  <si>
    <t>1GNDT13W52K206900</t>
  </si>
  <si>
    <t>EUD7CON</t>
  </si>
  <si>
    <t>SUV-MEDIUM-4X4-CONSOLIDATED</t>
  </si>
  <si>
    <t>03586M</t>
  </si>
  <si>
    <t>1FMDU72K05ZA48898</t>
  </si>
  <si>
    <t>03588M</t>
  </si>
  <si>
    <t>1FMZU72K94ZA87235</t>
  </si>
  <si>
    <t>04523M</t>
  </si>
  <si>
    <t>1J4FF28S0YL187416</t>
  </si>
  <si>
    <t>05251M</t>
  </si>
  <si>
    <t>HIGHLANDER</t>
  </si>
  <si>
    <t>JTEHF21AX30147429</t>
  </si>
  <si>
    <t>05254M</t>
  </si>
  <si>
    <t>1J4GL48K84W260615</t>
  </si>
  <si>
    <t>05455M</t>
  </si>
  <si>
    <t>1FMEU7DE7AUA72912</t>
  </si>
  <si>
    <t>06190M</t>
  </si>
  <si>
    <t>1GNDT13X73K153658</t>
  </si>
  <si>
    <t>06192M</t>
  </si>
  <si>
    <t>1J4FF28S1XL595101</t>
  </si>
  <si>
    <t>06213M</t>
  </si>
  <si>
    <t>1J4GL48K45W662147</t>
  </si>
  <si>
    <t>06409M</t>
  </si>
  <si>
    <t>1FMZU72KX3ZA77327</t>
  </si>
  <si>
    <t>06410M</t>
  </si>
  <si>
    <t>1FMDU72K55ZA48900</t>
  </si>
  <si>
    <t>06412M</t>
  </si>
  <si>
    <t>1J4FJ28S8WL268885</t>
  </si>
  <si>
    <t>06431M</t>
  </si>
  <si>
    <t>1FMZU72K35ZA44091</t>
  </si>
  <si>
    <t>06432M</t>
  </si>
  <si>
    <t>1FMZU72K74ZA77481</t>
  </si>
  <si>
    <t>06433M</t>
  </si>
  <si>
    <t>1J4GL48KX4W217085</t>
  </si>
  <si>
    <t>SUV-MEDIUM-4X2</t>
  </si>
  <si>
    <t>06478M</t>
  </si>
  <si>
    <t>1GNDT13W81K248668</t>
  </si>
  <si>
    <t>06515M</t>
  </si>
  <si>
    <t>1FMDU72K05ZA48903</t>
  </si>
  <si>
    <t>06516M</t>
  </si>
  <si>
    <t>1FMDU72K25ZA48899</t>
  </si>
  <si>
    <t>06558M</t>
  </si>
  <si>
    <t>SUV-MED-4X4</t>
  </si>
  <si>
    <t>1FMDU72K95ZA48897</t>
  </si>
  <si>
    <t>06559M</t>
  </si>
  <si>
    <t>SUV-MED-4X2</t>
  </si>
  <si>
    <t>1FMDU62K05UB09707</t>
  </si>
  <si>
    <t>06584M</t>
  </si>
  <si>
    <t>1J4GL48525W696520</t>
  </si>
  <si>
    <t>06598M</t>
  </si>
  <si>
    <t>1J4GL48K65W636147</t>
  </si>
  <si>
    <t>06627M</t>
  </si>
  <si>
    <t>1FMZU72K74ZA87234</t>
  </si>
  <si>
    <t>06628M</t>
  </si>
  <si>
    <t>1FMDU72K95ZA48902</t>
  </si>
  <si>
    <t>06630M</t>
  </si>
  <si>
    <t>1J4GL48505W608547</t>
  </si>
  <si>
    <t>06631M</t>
  </si>
  <si>
    <t>1GNDT13W42K203096</t>
  </si>
  <si>
    <t>EUD7M</t>
  </si>
  <si>
    <t>SUV-MEDIUM-4X4-MANAGED</t>
  </si>
  <si>
    <t>04522M</t>
  </si>
  <si>
    <t>1GNDT13X05K118981</t>
  </si>
  <si>
    <t>EUD7P</t>
  </si>
  <si>
    <t>SUV-MEDIUM-4X4-PATROL</t>
  </si>
  <si>
    <t>06743M</t>
  </si>
  <si>
    <t>1FM5K8ARXEGC50030</t>
  </si>
  <si>
    <t>06744M</t>
  </si>
  <si>
    <t>1FM5K8AR3EGC50032</t>
  </si>
  <si>
    <t>06745M</t>
  </si>
  <si>
    <t>1FM5K8AR7EGC50034</t>
  </si>
  <si>
    <t>06746M</t>
  </si>
  <si>
    <t>1FM5K8AR9EGC50035</t>
  </si>
  <si>
    <t>06747M</t>
  </si>
  <si>
    <t>1FM5K8AR0EGC50036</t>
  </si>
  <si>
    <t>06748M</t>
  </si>
  <si>
    <t>1FM5K8AR2EGC50040</t>
  </si>
  <si>
    <t>06749M</t>
  </si>
  <si>
    <t>1FM5K8AR4EGC50041</t>
  </si>
  <si>
    <t>06750M</t>
  </si>
  <si>
    <t>1FM5K8AR6EGC50039</t>
  </si>
  <si>
    <t>06751M</t>
  </si>
  <si>
    <t>1FM5K8AR6EGC50042</t>
  </si>
  <si>
    <t>06752M</t>
  </si>
  <si>
    <t>1FM5K8ARXEGC50044</t>
  </si>
  <si>
    <t>06753M</t>
  </si>
  <si>
    <t>1FM5K8AR1EGC50045</t>
  </si>
  <si>
    <t>06754M</t>
  </si>
  <si>
    <t>1FM5K8AR8EGC50043</t>
  </si>
  <si>
    <t>06755M</t>
  </si>
  <si>
    <t>1FM5K8AR3EGC50029</t>
  </si>
  <si>
    <t>06756M</t>
  </si>
  <si>
    <t>1FM5K8AR1EGC50031</t>
  </si>
  <si>
    <t>06757M</t>
  </si>
  <si>
    <t>1FM5K8AR2EGC50037</t>
  </si>
  <si>
    <t>06758M</t>
  </si>
  <si>
    <t>1FM5K8AR4EGC50038</t>
  </si>
  <si>
    <t>06759M</t>
  </si>
  <si>
    <t>1FM5K8AR5EGC50033</t>
  </si>
  <si>
    <t>06874M</t>
  </si>
  <si>
    <t>1FM5K8B80FGA57702</t>
  </si>
  <si>
    <t>06996M</t>
  </si>
  <si>
    <t>1FM5K8AR0FGA57676</t>
  </si>
  <si>
    <t>06997M</t>
  </si>
  <si>
    <t>1FM5K8AR2FGA57677</t>
  </si>
  <si>
    <t>07113M</t>
  </si>
  <si>
    <t>1FM5K8AR7FGB32812</t>
  </si>
  <si>
    <t>07114M</t>
  </si>
  <si>
    <t>1FM5K8AR8FGB32804</t>
  </si>
  <si>
    <t>07115M</t>
  </si>
  <si>
    <t>1FM5K8ARXFGB32805</t>
  </si>
  <si>
    <t>07116M</t>
  </si>
  <si>
    <t>1FM5K8AR2FGB32801</t>
  </si>
  <si>
    <t>07117M</t>
  </si>
  <si>
    <t>1FM5K8AR6FGB32803</t>
  </si>
  <si>
    <t>07118M</t>
  </si>
  <si>
    <t>1FM5K8AR5FGB32808</t>
  </si>
  <si>
    <t>07119M</t>
  </si>
  <si>
    <t>1FM5K8AR7FGB32809</t>
  </si>
  <si>
    <t>07120M</t>
  </si>
  <si>
    <t>1FM5K8AR4FGB32802</t>
  </si>
  <si>
    <t>07121M</t>
  </si>
  <si>
    <t>1FM5K8AR1FGB32806</t>
  </si>
  <si>
    <t>07122M</t>
  </si>
  <si>
    <t>1FM5K8AR3FGB32807</t>
  </si>
  <si>
    <t>07123M</t>
  </si>
  <si>
    <t>1FM5K8AR3FGB32810</t>
  </si>
  <si>
    <t>07124M</t>
  </si>
  <si>
    <t>1FM5K8AR9FGB32813</t>
  </si>
  <si>
    <t>07125M</t>
  </si>
  <si>
    <t>1FM5K8AR5FGB32811</t>
  </si>
  <si>
    <t>07126M</t>
  </si>
  <si>
    <t>1FM5K8AR0FGB32814</t>
  </si>
  <si>
    <t>07127M</t>
  </si>
  <si>
    <t>1FM5K8AR1FGB41716</t>
  </si>
  <si>
    <t>07128M</t>
  </si>
  <si>
    <t>1FM5K8AR4FGB52242</t>
  </si>
  <si>
    <t>07129M</t>
  </si>
  <si>
    <t>1FM5K8ARXFGB41715</t>
  </si>
  <si>
    <t>07130M</t>
  </si>
  <si>
    <t>1FM5K8AR1FGB52246</t>
  </si>
  <si>
    <t>07131M</t>
  </si>
  <si>
    <t>1FM5K8AR5FGB41718</t>
  </si>
  <si>
    <t>07132M</t>
  </si>
  <si>
    <t>1FM5K8AR7FGB41719</t>
  </si>
  <si>
    <t>07133M</t>
  </si>
  <si>
    <t>1FM5K8AR5FGB41721</t>
  </si>
  <si>
    <t>07134M</t>
  </si>
  <si>
    <t>1FM5K8AR5FGB52248</t>
  </si>
  <si>
    <t>07135M</t>
  </si>
  <si>
    <t>1FM5K8AR3FGB41717</t>
  </si>
  <si>
    <t>07136M</t>
  </si>
  <si>
    <t>1FM5K8AR8FGB52244</t>
  </si>
  <si>
    <t>07137M</t>
  </si>
  <si>
    <t>1FM5K8ARXFGB52245</t>
  </si>
  <si>
    <t>07138M</t>
  </si>
  <si>
    <t>1FM5K8AR3FGB41720</t>
  </si>
  <si>
    <t>07139M</t>
  </si>
  <si>
    <t>1FM5K8AR6FGB52243</t>
  </si>
  <si>
    <t>07140M</t>
  </si>
  <si>
    <t>1FM5K8AR3FGB52247</t>
  </si>
  <si>
    <t>07426M</t>
  </si>
  <si>
    <t>1FM5K8AR8FGC08800</t>
  </si>
  <si>
    <t>07499M</t>
  </si>
  <si>
    <t>1FM5K8ARXFGC67850</t>
  </si>
  <si>
    <t>07500M</t>
  </si>
  <si>
    <t>1FM5K8AR3FGC67849</t>
  </si>
  <si>
    <t>07501M</t>
  </si>
  <si>
    <t>1FM5K8AR1FGC67851</t>
  </si>
  <si>
    <t>07502M</t>
  </si>
  <si>
    <t>1FM5K8AR6FGC67845</t>
  </si>
  <si>
    <t>07503M</t>
  </si>
  <si>
    <t>1FM5K8AR1FGC67848</t>
  </si>
  <si>
    <t>07504M</t>
  </si>
  <si>
    <t>1FM5K8AR2FGC67843</t>
  </si>
  <si>
    <t>07505M</t>
  </si>
  <si>
    <t>1FM5K8AR4FGC67844</t>
  </si>
  <si>
    <t>07506M</t>
  </si>
  <si>
    <t>1FM5K8ARXFGC67847</t>
  </si>
  <si>
    <t>07707M</t>
  </si>
  <si>
    <t>1FM5K8AR2GGA29038</t>
  </si>
  <si>
    <t>EUD8</t>
  </si>
  <si>
    <t>SUV-SMALL-4X2</t>
  </si>
  <si>
    <t>05827M</t>
  </si>
  <si>
    <t>1FMCU0G9XDUD95255</t>
  </si>
  <si>
    <t>05996M</t>
  </si>
  <si>
    <t>1FMCU03178KA10588</t>
  </si>
  <si>
    <t>06032M</t>
  </si>
  <si>
    <t>CAPTIVA</t>
  </si>
  <si>
    <t>3GNAL1EK6ES542321</t>
  </si>
  <si>
    <t>06124M</t>
  </si>
  <si>
    <t>1FMCU0G94EUB73389</t>
  </si>
  <si>
    <t>06125M</t>
  </si>
  <si>
    <t>1FMCU0G90EUB73390</t>
  </si>
  <si>
    <t>06818M</t>
  </si>
  <si>
    <t>1FMCU0F74EUD95494</t>
  </si>
  <si>
    <t>06820M</t>
  </si>
  <si>
    <t>1FMCU0F70EUD95492</t>
  </si>
  <si>
    <t>06821M</t>
  </si>
  <si>
    <t>1FMCU0F72EUD95493</t>
  </si>
  <si>
    <t>05101M</t>
  </si>
  <si>
    <t>3GNAL2EK8DS586731</t>
  </si>
  <si>
    <t>EUD8CON</t>
  </si>
  <si>
    <t>SUV-SMALL-4X2-CONSOLIDATED</t>
  </si>
  <si>
    <t>06477M</t>
  </si>
  <si>
    <t>1GNCS13W11K232732</t>
  </si>
  <si>
    <t>EUD9</t>
  </si>
  <si>
    <t>04335M</t>
  </si>
  <si>
    <t>1FMCU9DGXCKC70094</t>
  </si>
  <si>
    <t>04371M</t>
  </si>
  <si>
    <t>1FMCU9DG5CKB33645</t>
  </si>
  <si>
    <t>04533M</t>
  </si>
  <si>
    <t>1FMCU9G99EUE41941</t>
  </si>
  <si>
    <t>04534M</t>
  </si>
  <si>
    <t>1FMCU9G97EUE41940</t>
  </si>
  <si>
    <t>04535M</t>
  </si>
  <si>
    <t>1FMCU9G90EUE41942</t>
  </si>
  <si>
    <t>04537M</t>
  </si>
  <si>
    <t>1FMCU9G91EUC93302</t>
  </si>
  <si>
    <t>04738M</t>
  </si>
  <si>
    <t>1FMCU9G98DUC56164</t>
  </si>
  <si>
    <t>04741M</t>
  </si>
  <si>
    <t>1FMCU9G91DUC56166</t>
  </si>
  <si>
    <t>04742M</t>
  </si>
  <si>
    <t>1FMCU9G9XDUC56165</t>
  </si>
  <si>
    <t>04744M</t>
  </si>
  <si>
    <t>1FMCU9G96DUC56163</t>
  </si>
  <si>
    <t>04746M</t>
  </si>
  <si>
    <t>1FMCU9G92DUC56189</t>
  </si>
  <si>
    <t>04747M</t>
  </si>
  <si>
    <t>1FMCU9G95DUC56168</t>
  </si>
  <si>
    <t>04748M</t>
  </si>
  <si>
    <t>1FMCU9G92DUC56175</t>
  </si>
  <si>
    <t>04749M</t>
  </si>
  <si>
    <t>1FMCU9G92DUC56192</t>
  </si>
  <si>
    <t>04750M</t>
  </si>
  <si>
    <t>1FMCU9G93DUC56170</t>
  </si>
  <si>
    <t>04751M</t>
  </si>
  <si>
    <t>1FMCU9G97DUC56169</t>
  </si>
  <si>
    <t>04752M</t>
  </si>
  <si>
    <t>1FMCU9G97DUC56172</t>
  </si>
  <si>
    <t>04753M</t>
  </si>
  <si>
    <t>1FMCU9G90DUC56188</t>
  </si>
  <si>
    <t>04754M</t>
  </si>
  <si>
    <t>1FMCU9G95DUC56171</t>
  </si>
  <si>
    <t>04755M</t>
  </si>
  <si>
    <t>1FMCU9G99DUC56187</t>
  </si>
  <si>
    <t>04756M</t>
  </si>
  <si>
    <t>1FMCU9G90DUC56191</t>
  </si>
  <si>
    <t>04757M</t>
  </si>
  <si>
    <t>1FMCU9G97DUC56186</t>
  </si>
  <si>
    <t>04758M</t>
  </si>
  <si>
    <t>1FMCU9G94DUC56193</t>
  </si>
  <si>
    <t>04759M</t>
  </si>
  <si>
    <t>1FMCU9G96DUC56177</t>
  </si>
  <si>
    <t>04760M</t>
  </si>
  <si>
    <t>1FMCU9G98DUC56178</t>
  </si>
  <si>
    <t>04761M</t>
  </si>
  <si>
    <t>1FMCU9G94DUC56176</t>
  </si>
  <si>
    <t>04762M</t>
  </si>
  <si>
    <t>1FMCU9G96DUC56180</t>
  </si>
  <si>
    <t>04763M</t>
  </si>
  <si>
    <t>1FMCU9G99DUC56190</t>
  </si>
  <si>
    <t>04764M</t>
  </si>
  <si>
    <t>1FMCU9G93DUC56167</t>
  </si>
  <si>
    <t>04765M</t>
  </si>
  <si>
    <t>1FMCU9G91DUC56183</t>
  </si>
  <si>
    <t>04766M</t>
  </si>
  <si>
    <t>1FMCU9G9XDUC56179</t>
  </si>
  <si>
    <t>04767M</t>
  </si>
  <si>
    <t>1FMCU9G99DUC56173</t>
  </si>
  <si>
    <t>04768M</t>
  </si>
  <si>
    <t>1FMCU9G9XDUC56182</t>
  </si>
  <si>
    <t>04769M</t>
  </si>
  <si>
    <t>1FMCU9G90DUC56174</t>
  </si>
  <si>
    <t>04770M</t>
  </si>
  <si>
    <t>1FMCU9G95DUC56185</t>
  </si>
  <si>
    <t>04773M</t>
  </si>
  <si>
    <t>1FMCU9G98DUC56181</t>
  </si>
  <si>
    <t>04945M</t>
  </si>
  <si>
    <t>1FMCU9G91DUC72741</t>
  </si>
  <si>
    <t>05000M</t>
  </si>
  <si>
    <t>1FMCU9G95DUC72743</t>
  </si>
  <si>
    <t>05001M</t>
  </si>
  <si>
    <t>1FMCU9G93DUC72742</t>
  </si>
  <si>
    <t>05002M</t>
  </si>
  <si>
    <t>1FMCU9G97DUC72744</t>
  </si>
  <si>
    <t>05003M</t>
  </si>
  <si>
    <t>1FMCU9G93DUC72739</t>
  </si>
  <si>
    <t>05004M</t>
  </si>
  <si>
    <t>1FMCU9G9XDUC72740</t>
  </si>
  <si>
    <t>05005M</t>
  </si>
  <si>
    <t>1FMCU9G9XDUC80580</t>
  </si>
  <si>
    <t>05023M</t>
  </si>
  <si>
    <t>1FMCU9G93DUC80582</t>
  </si>
  <si>
    <t>05024M</t>
  </si>
  <si>
    <t>1FMCU9G91DUC80581</t>
  </si>
  <si>
    <t>05031M</t>
  </si>
  <si>
    <t>1FMCU9G9XEUC93301</t>
  </si>
  <si>
    <t>05032M</t>
  </si>
  <si>
    <t>1FMCU9G98EUC93300</t>
  </si>
  <si>
    <t>05045M</t>
  </si>
  <si>
    <t>1FMCU9G98DUC80593</t>
  </si>
  <si>
    <t>05046M</t>
  </si>
  <si>
    <t>1FMCU9G9XDUC80594</t>
  </si>
  <si>
    <t>05047M</t>
  </si>
  <si>
    <t>1FMCU9G91DUC80595</t>
  </si>
  <si>
    <t>05060M</t>
  </si>
  <si>
    <t>1FMCU9G95DUD03473</t>
  </si>
  <si>
    <t>05081M</t>
  </si>
  <si>
    <t>1FMCU9G9XDUC72737</t>
  </si>
  <si>
    <t>05083M</t>
  </si>
  <si>
    <t>1FMCU9G92DUD03480</t>
  </si>
  <si>
    <t>05084M</t>
  </si>
  <si>
    <t>1FMCU9G90DUD03476</t>
  </si>
  <si>
    <t>05085M</t>
  </si>
  <si>
    <t>1FMCU9G97DUD03474</t>
  </si>
  <si>
    <t>05086M</t>
  </si>
  <si>
    <t>1FMCU9G92DUD03477</t>
  </si>
  <si>
    <t>05087M</t>
  </si>
  <si>
    <t>1FMCU9G99DUD03475</t>
  </si>
  <si>
    <t>05088M</t>
  </si>
  <si>
    <t>1FMCU9G96DUD03479</t>
  </si>
  <si>
    <t>05090M</t>
  </si>
  <si>
    <t>1FMCU9G98DUD03483</t>
  </si>
  <si>
    <t>05095M</t>
  </si>
  <si>
    <t>1FMCU9G90DUD11514</t>
  </si>
  <si>
    <t>05096M</t>
  </si>
  <si>
    <t>1FMCU9G9XDUD03498</t>
  </si>
  <si>
    <t>05100M</t>
  </si>
  <si>
    <t>1FMCU9G94DUD03495</t>
  </si>
  <si>
    <t>05102M</t>
  </si>
  <si>
    <t>1FMCU9G92DUD11501</t>
  </si>
  <si>
    <t>05103M</t>
  </si>
  <si>
    <t>1FMCU9G94DUD11502</t>
  </si>
  <si>
    <t>05110M</t>
  </si>
  <si>
    <t>1FMCU9G96DUD03496</t>
  </si>
  <si>
    <t>05113M</t>
  </si>
  <si>
    <t>1FMCU9G94DUD11516</t>
  </si>
  <si>
    <t>05145M</t>
  </si>
  <si>
    <t>1FMCU9G9XDUD11522</t>
  </si>
  <si>
    <t>05192M</t>
  </si>
  <si>
    <t>1FMCU9G95DUD56805</t>
  </si>
  <si>
    <t>05231M</t>
  </si>
  <si>
    <t>1FMCU9G93EUC93303</t>
  </si>
  <si>
    <t>05232M</t>
  </si>
  <si>
    <t>1FMCU9G95EUC93299</t>
  </si>
  <si>
    <t>05233M</t>
  </si>
  <si>
    <t>1FMCU9G95EUC93304</t>
  </si>
  <si>
    <t>05309M</t>
  </si>
  <si>
    <t>1FMCU9G94EUE41958</t>
  </si>
  <si>
    <t>05315M</t>
  </si>
  <si>
    <t>1FMCU9G96EUE41959</t>
  </si>
  <si>
    <t>05326M</t>
  </si>
  <si>
    <t>1FMCU9G93EUE41952</t>
  </si>
  <si>
    <t>05327M</t>
  </si>
  <si>
    <t>1FMCU9G92EUE41957</t>
  </si>
  <si>
    <t>05369M</t>
  </si>
  <si>
    <t>1FMCU9G97DUD87599</t>
  </si>
  <si>
    <t>05392M</t>
  </si>
  <si>
    <t>1FMCU9G95EUA31296</t>
  </si>
  <si>
    <t>05477M</t>
  </si>
  <si>
    <t>1FMCU9DG0CKB33651</t>
  </si>
  <si>
    <t>05478M</t>
  </si>
  <si>
    <t>1FMCU9DG9CKB33650</t>
  </si>
  <si>
    <t>05479M</t>
  </si>
  <si>
    <t>1FMCU9DG2CKB33652</t>
  </si>
  <si>
    <t>05480M</t>
  </si>
  <si>
    <t>1FMCU9DG5CKB33693</t>
  </si>
  <si>
    <t>05481M</t>
  </si>
  <si>
    <t>1FMCU9DG3CKA37075</t>
  </si>
  <si>
    <t>05482M</t>
  </si>
  <si>
    <t>1FMCU9DG1CKA37074</t>
  </si>
  <si>
    <t>05483M</t>
  </si>
  <si>
    <t>1FMCU9DG2CKB33649</t>
  </si>
  <si>
    <t>05484M</t>
  </si>
  <si>
    <t>1FMCU9DG9CKB33647</t>
  </si>
  <si>
    <t>05487M</t>
  </si>
  <si>
    <t>1FMCU9DGXCKB33690</t>
  </si>
  <si>
    <t>05488M</t>
  </si>
  <si>
    <t>1FMCU9DG7CKB33694</t>
  </si>
  <si>
    <t>05489M</t>
  </si>
  <si>
    <t>1FMCU9DG0CKB33648</t>
  </si>
  <si>
    <t>05619M</t>
  </si>
  <si>
    <t>1FMCU9G97DUD71970</t>
  </si>
  <si>
    <t>05620M</t>
  </si>
  <si>
    <t>1FMCU9G90DUD71969</t>
  </si>
  <si>
    <t>05714M</t>
  </si>
  <si>
    <t>1FMCU9DG5CKC70097</t>
  </si>
  <si>
    <t>05718M</t>
  </si>
  <si>
    <t>1FMCU9C71CKB33644</t>
  </si>
  <si>
    <t>05756M</t>
  </si>
  <si>
    <t>1FMCU9G97EUC93305</t>
  </si>
  <si>
    <t>05757M</t>
  </si>
  <si>
    <t>1FMCU9G90EUC93307</t>
  </si>
  <si>
    <t>05758M</t>
  </si>
  <si>
    <t>1FMCU9G99EUC93306</t>
  </si>
  <si>
    <t>05819M</t>
  </si>
  <si>
    <t>1FMCU9G99DUD95266</t>
  </si>
  <si>
    <t>05820M</t>
  </si>
  <si>
    <t>1FMCU9G90DUD95270</t>
  </si>
  <si>
    <t>05821M</t>
  </si>
  <si>
    <t>1FMCU9G92DUD95271</t>
  </si>
  <si>
    <t>05822M</t>
  </si>
  <si>
    <t>1FMCU9G94DUD95269</t>
  </si>
  <si>
    <t>05823M</t>
  </si>
  <si>
    <t>1FMCU9G92DUD95268</t>
  </si>
  <si>
    <t>05824M</t>
  </si>
  <si>
    <t>1FMCU9G90DUD95267</t>
  </si>
  <si>
    <t>05828M</t>
  </si>
  <si>
    <t>1FMCU9G91DUD95276</t>
  </si>
  <si>
    <t>05836M</t>
  </si>
  <si>
    <t>1FMCU9G93DUD95263</t>
  </si>
  <si>
    <t>05837M</t>
  </si>
  <si>
    <t>1FMCU9G96DUD95256</t>
  </si>
  <si>
    <t>05838M</t>
  </si>
  <si>
    <t>1FMCU9G9XDUD95258</t>
  </si>
  <si>
    <t>05877M</t>
  </si>
  <si>
    <t>1FMCU9G91DUD56803</t>
  </si>
  <si>
    <t>05881M</t>
  </si>
  <si>
    <t>1FMCU9G93DUD56804</t>
  </si>
  <si>
    <t>05884M</t>
  </si>
  <si>
    <t>1FMCU9G98DUD95257</t>
  </si>
  <si>
    <t>05885M</t>
  </si>
  <si>
    <t>1FMCU9G91DUD95259</t>
  </si>
  <si>
    <t>05886M</t>
  </si>
  <si>
    <t>1FMCU9G98DUD95260</t>
  </si>
  <si>
    <t>05901M</t>
  </si>
  <si>
    <t>1FMCU9G97EUA23541</t>
  </si>
  <si>
    <t>05902M</t>
  </si>
  <si>
    <t>1FMCU9G95EUA23540</t>
  </si>
  <si>
    <t>05903M</t>
  </si>
  <si>
    <t>1FMCU9G99EUA23539</t>
  </si>
  <si>
    <t>05904M</t>
  </si>
  <si>
    <t>1FMCU9G97EUA23538</t>
  </si>
  <si>
    <t>05947M</t>
  </si>
  <si>
    <t>1FMCU9G93DUD95277</t>
  </si>
  <si>
    <t>05948M</t>
  </si>
  <si>
    <t>1FMCU9G95DUD95278</t>
  </si>
  <si>
    <t>05949M</t>
  </si>
  <si>
    <t>1FMCU9G94EUA23531</t>
  </si>
  <si>
    <t>05950M</t>
  </si>
  <si>
    <t>1FMCU9G96EUA23532</t>
  </si>
  <si>
    <t>05951M</t>
  </si>
  <si>
    <t>1FMCU9G98EUA23533</t>
  </si>
  <si>
    <t>05954M</t>
  </si>
  <si>
    <t>1FMCU9G91EUA23535</t>
  </si>
  <si>
    <t>05955M</t>
  </si>
  <si>
    <t>1FMCU9G93EUA23536</t>
  </si>
  <si>
    <t>05956M</t>
  </si>
  <si>
    <t>1FMCU9G95EUA23537</t>
  </si>
  <si>
    <t>05958M</t>
  </si>
  <si>
    <t>1FMCU9G97EUA31297</t>
  </si>
  <si>
    <t>05959M</t>
  </si>
  <si>
    <t>1FMCU9G94DUD87608</t>
  </si>
  <si>
    <t>05960M</t>
  </si>
  <si>
    <t>1FMCU9G96DUD87609</t>
  </si>
  <si>
    <t>05961M</t>
  </si>
  <si>
    <t>1FMCU9G94DUD87611</t>
  </si>
  <si>
    <t>05962M</t>
  </si>
  <si>
    <t>1FMCU9G96DUD87612</t>
  </si>
  <si>
    <t>05963M</t>
  </si>
  <si>
    <t>1FMCU9G99DUD87605</t>
  </si>
  <si>
    <t>05964M</t>
  </si>
  <si>
    <t>1FMCU9G92DUD87610</t>
  </si>
  <si>
    <t>05965M</t>
  </si>
  <si>
    <t>1FMCU9G90DUD87606</t>
  </si>
  <si>
    <t>05966M</t>
  </si>
  <si>
    <t>1FMCU9G93EUA31295</t>
  </si>
  <si>
    <t>05993M</t>
  </si>
  <si>
    <t>1FMCU9GX0EUA54080</t>
  </si>
  <si>
    <t>05997M</t>
  </si>
  <si>
    <t>1FMCU9G97DUD95265</t>
  </si>
  <si>
    <t>05998M</t>
  </si>
  <si>
    <t>1FMCU9G95DUD95264</t>
  </si>
  <si>
    <t>05999M</t>
  </si>
  <si>
    <t>1FMCU9G97DUD95279</t>
  </si>
  <si>
    <t>06000M</t>
  </si>
  <si>
    <t>1FMCU9G92EUE41960</t>
  </si>
  <si>
    <t>06002M</t>
  </si>
  <si>
    <t>1FMCU9GXXDUD24866</t>
  </si>
  <si>
    <t>06016M</t>
  </si>
  <si>
    <t>1FMCU9G92DUD87607</t>
  </si>
  <si>
    <t>06017M</t>
  </si>
  <si>
    <t>1FMCU9G98DUD87613</t>
  </si>
  <si>
    <t>06021M</t>
  </si>
  <si>
    <t>1FMCU9G91EUA55031</t>
  </si>
  <si>
    <t>06023M</t>
  </si>
  <si>
    <t>1FMCU9G95EUA55033</t>
  </si>
  <si>
    <t>06031M</t>
  </si>
  <si>
    <t>1FMCU9G92EUB48687</t>
  </si>
  <si>
    <t>06039M</t>
  </si>
  <si>
    <t>1FMCU9G90EUA47017</t>
  </si>
  <si>
    <t>06077M</t>
  </si>
  <si>
    <t>1FMCU9G97EUB48684</t>
  </si>
  <si>
    <t>06078M</t>
  </si>
  <si>
    <t>1FMCU9G99EUB48685</t>
  </si>
  <si>
    <t>06079M</t>
  </si>
  <si>
    <t>1FMCU9G90EUB48686</t>
  </si>
  <si>
    <t>06104M</t>
  </si>
  <si>
    <t>1FMCU9G94EUB48688</t>
  </si>
  <si>
    <t>06126M</t>
  </si>
  <si>
    <t>1FMCU9G97EUB73391</t>
  </si>
  <si>
    <t>06127M</t>
  </si>
  <si>
    <t>1FMCU9G99EUB73392</t>
  </si>
  <si>
    <t>06128M</t>
  </si>
  <si>
    <t>1FMCU9G90EUB73393</t>
  </si>
  <si>
    <t>06129M</t>
  </si>
  <si>
    <t>1FMCU9G92EUB73394</t>
  </si>
  <si>
    <t>06131M</t>
  </si>
  <si>
    <t>1FMCU9G9XEUB81811</t>
  </si>
  <si>
    <t>06133M</t>
  </si>
  <si>
    <t>1FMCU9G99EUC01207</t>
  </si>
  <si>
    <t>06136M</t>
  </si>
  <si>
    <t>1FMCU9G95EUB85636</t>
  </si>
  <si>
    <t>06137M</t>
  </si>
  <si>
    <t>1FMCU9G90EUB85639</t>
  </si>
  <si>
    <t>06141M</t>
  </si>
  <si>
    <t>1FMCU9G99EUC01210</t>
  </si>
  <si>
    <t>06142M</t>
  </si>
  <si>
    <t>1FMCU9G92EUC01212</t>
  </si>
  <si>
    <t>06217M</t>
  </si>
  <si>
    <t>1FMCU9G90EUC01211</t>
  </si>
  <si>
    <t>06220M</t>
  </si>
  <si>
    <t>1FMCU9G90EUC01208</t>
  </si>
  <si>
    <t>06233M</t>
  </si>
  <si>
    <t>1FMCU9G92EUC01209</t>
  </si>
  <si>
    <t>06256M</t>
  </si>
  <si>
    <t>1FMCU9G9XEUC23801</t>
  </si>
  <si>
    <t>06258M</t>
  </si>
  <si>
    <t>1FMCU9G91EUC23802</t>
  </si>
  <si>
    <t>06259M</t>
  </si>
  <si>
    <t>1FMCU9G93EUC24983</t>
  </si>
  <si>
    <t>06260M</t>
  </si>
  <si>
    <t>1FMCU9G95EUC24984</t>
  </si>
  <si>
    <t>06262M</t>
  </si>
  <si>
    <t>1FMCU9G94EUC31361</t>
  </si>
  <si>
    <t>06263M</t>
  </si>
  <si>
    <t>1FMCU9G92EUC31360</t>
  </si>
  <si>
    <t>06264M</t>
  </si>
  <si>
    <t>1FMCU9G96EUC31359</t>
  </si>
  <si>
    <t>06265M</t>
  </si>
  <si>
    <t>1FMCU9G9XEUC31364</t>
  </si>
  <si>
    <t>06266M</t>
  </si>
  <si>
    <t>1FMCU9G96EUC31362</t>
  </si>
  <si>
    <t>06267M</t>
  </si>
  <si>
    <t>1FMCU9G98EUC31363</t>
  </si>
  <si>
    <t>06273M</t>
  </si>
  <si>
    <t>1FMCU9G91EUC31365</t>
  </si>
  <si>
    <t>06274M</t>
  </si>
  <si>
    <t>1FMCU9G93EUC31366</t>
  </si>
  <si>
    <t>06278M</t>
  </si>
  <si>
    <t>1FMCU9G97EUC31371</t>
  </si>
  <si>
    <t>06279M</t>
  </si>
  <si>
    <t>1FMCU9G95EUC31370</t>
  </si>
  <si>
    <t>06307M</t>
  </si>
  <si>
    <t>1FMCU9G95EUC46225</t>
  </si>
  <si>
    <t>06308M</t>
  </si>
  <si>
    <t>1FMCU9G93EUC46224</t>
  </si>
  <si>
    <t>06309M</t>
  </si>
  <si>
    <t>1FMCU9G92EUC46215</t>
  </si>
  <si>
    <t>06310M</t>
  </si>
  <si>
    <t>1FMCU9G98EUC46218</t>
  </si>
  <si>
    <t>06311M</t>
  </si>
  <si>
    <t>1FMCU9G90EUC46214</t>
  </si>
  <si>
    <t>06312M</t>
  </si>
  <si>
    <t>1FMCU9G98EUC46221</t>
  </si>
  <si>
    <t>06313M</t>
  </si>
  <si>
    <t>1FMCU9G91EUC46223</t>
  </si>
  <si>
    <t>06314M</t>
  </si>
  <si>
    <t>1FMCU9G94EUC46216</t>
  </si>
  <si>
    <t>06315M</t>
  </si>
  <si>
    <t>1FMCU9G99EUC46213</t>
  </si>
  <si>
    <t>06316M</t>
  </si>
  <si>
    <t>1FMCU9G93EUC46207</t>
  </si>
  <si>
    <t>06318M</t>
  </si>
  <si>
    <t>1FMCU9G96EUC46217</t>
  </si>
  <si>
    <t>06319M</t>
  </si>
  <si>
    <t>1FMCU9G9XEUC46222</t>
  </si>
  <si>
    <t>06320M</t>
  </si>
  <si>
    <t>1FMCU9G97EUC46212</t>
  </si>
  <si>
    <t>06321M</t>
  </si>
  <si>
    <t>1FMCU9G93EUC46210</t>
  </si>
  <si>
    <t>06322M</t>
  </si>
  <si>
    <t>1FMCU9G95EUC46208</t>
  </si>
  <si>
    <t>06323M</t>
  </si>
  <si>
    <t>1FMCU9G9XEUC46205</t>
  </si>
  <si>
    <t>06324M</t>
  </si>
  <si>
    <t>1FMCU9G9XEUC46219</t>
  </si>
  <si>
    <t>06325M</t>
  </si>
  <si>
    <t>1FMCU9G96EUC46220</t>
  </si>
  <si>
    <t>06326M</t>
  </si>
  <si>
    <t>1FMCU9G91EUC46206</t>
  </si>
  <si>
    <t>06327M</t>
  </si>
  <si>
    <t>1FMCU9G97EUC46209</t>
  </si>
  <si>
    <t>06328M</t>
  </si>
  <si>
    <t>1FMCU9G95EUC46211</t>
  </si>
  <si>
    <t>06329M</t>
  </si>
  <si>
    <t>1FMCU9G98EUC69613</t>
  </si>
  <si>
    <t>06330M</t>
  </si>
  <si>
    <t>1FMCU9G96EUC69612</t>
  </si>
  <si>
    <t>06331M</t>
  </si>
  <si>
    <t>1FMCU9G99EUC46230</t>
  </si>
  <si>
    <t>06332M</t>
  </si>
  <si>
    <t>1FMCU9G97EUC46226</t>
  </si>
  <si>
    <t>06333M</t>
  </si>
  <si>
    <t>1FMCU9G99EUC46227</t>
  </si>
  <si>
    <t>06334M</t>
  </si>
  <si>
    <t>1FMCU9G90EUC46228</t>
  </si>
  <si>
    <t>06335M</t>
  </si>
  <si>
    <t>1FMCU9G92EUC46229</t>
  </si>
  <si>
    <t>06337M</t>
  </si>
  <si>
    <t>1FMCU9G90EUC46231</t>
  </si>
  <si>
    <t>06359M</t>
  </si>
  <si>
    <t>1FMCU9G92EUC61216</t>
  </si>
  <si>
    <t>06366M</t>
  </si>
  <si>
    <t>1FMCU9G99EUC61228</t>
  </si>
  <si>
    <t>06367M</t>
  </si>
  <si>
    <t>1FMCU9G93EUC61225</t>
  </si>
  <si>
    <t>06368M</t>
  </si>
  <si>
    <t>1FMCU9G95EUC61226</t>
  </si>
  <si>
    <t>06369M</t>
  </si>
  <si>
    <t>1FMCU9G97EUC61227</t>
  </si>
  <si>
    <t>06370M</t>
  </si>
  <si>
    <t>1FMCU9G91EUC61224</t>
  </si>
  <si>
    <t>06371M</t>
  </si>
  <si>
    <t>1FMCU9G9XEUC61223</t>
  </si>
  <si>
    <t>06372M</t>
  </si>
  <si>
    <t>1FMCU9G98EUC61222</t>
  </si>
  <si>
    <t>06373M</t>
  </si>
  <si>
    <t>1FMCU9G90EUC61229</t>
  </si>
  <si>
    <t>06395M</t>
  </si>
  <si>
    <t>1FMCU9G98EUD09916</t>
  </si>
  <si>
    <t>06396M</t>
  </si>
  <si>
    <t>1FMCU9G9XEUD09917</t>
  </si>
  <si>
    <t>06425M</t>
  </si>
  <si>
    <t>1FMCU9G99EUE41955</t>
  </si>
  <si>
    <t>06454M</t>
  </si>
  <si>
    <t>1FMCU9G90EUE41956</t>
  </si>
  <si>
    <t>06455M</t>
  </si>
  <si>
    <t>1FMCU9G97EUE41954</t>
  </si>
  <si>
    <t>06456M</t>
  </si>
  <si>
    <t>1FMCU9G91EUE41951</t>
  </si>
  <si>
    <t>06459M</t>
  </si>
  <si>
    <t>1FMCU9G95EUE41953</t>
  </si>
  <si>
    <t>06653M</t>
  </si>
  <si>
    <t>1FMCU9G94EUD32304</t>
  </si>
  <si>
    <t>06654M</t>
  </si>
  <si>
    <t>1FMCU9G92EUD32303</t>
  </si>
  <si>
    <t>06710M</t>
  </si>
  <si>
    <t>ROGUE</t>
  </si>
  <si>
    <t>5N1AT2MV3EC849778</t>
  </si>
  <si>
    <t>06716M</t>
  </si>
  <si>
    <t>5N1AT2MV7EC849816</t>
  </si>
  <si>
    <t>06717M</t>
  </si>
  <si>
    <t>5N1AT2MV9EC849851</t>
  </si>
  <si>
    <t>06724M</t>
  </si>
  <si>
    <t>1FMCU9GX8EUD59178</t>
  </si>
  <si>
    <t>06725M</t>
  </si>
  <si>
    <t>1FMCU9GXXEUD59179</t>
  </si>
  <si>
    <t>06726M</t>
  </si>
  <si>
    <t>1FMCU9GX6EUD59180</t>
  </si>
  <si>
    <t>06727M</t>
  </si>
  <si>
    <t>1FMCU9G99EUD73401</t>
  </si>
  <si>
    <t>06728M</t>
  </si>
  <si>
    <t>1FMCU9G90EUD32302</t>
  </si>
  <si>
    <t>06767M</t>
  </si>
  <si>
    <t>1FMCU9G9XEUD81541</t>
  </si>
  <si>
    <t>06777M</t>
  </si>
  <si>
    <t>5N1AT2MV5EC854464</t>
  </si>
  <si>
    <t>06788M</t>
  </si>
  <si>
    <t>1FMCU9GX5EUE28523</t>
  </si>
  <si>
    <t>06816M</t>
  </si>
  <si>
    <t>1FMCU9G91EUE28519</t>
  </si>
  <si>
    <t>06819M</t>
  </si>
  <si>
    <t>1FMCU9G96EUD95503</t>
  </si>
  <si>
    <t>06842M</t>
  </si>
  <si>
    <t>1FMCU9G90EUE41939</t>
  </si>
  <si>
    <t>06855M</t>
  </si>
  <si>
    <t>1FMCU9G96EUE41976</t>
  </si>
  <si>
    <t>06875M</t>
  </si>
  <si>
    <t>1FMCU9G98EUE41946</t>
  </si>
  <si>
    <t>06876M</t>
  </si>
  <si>
    <t>1FMCU9G94EUE41944</t>
  </si>
  <si>
    <t>06913M</t>
  </si>
  <si>
    <t>1FMCU9G99EUE14688</t>
  </si>
  <si>
    <t>06914M</t>
  </si>
  <si>
    <t>1FMCU9G92EUE28514</t>
  </si>
  <si>
    <t>06915M</t>
  </si>
  <si>
    <t>1FMCU9G94EUE28515</t>
  </si>
  <si>
    <t>06916M</t>
  </si>
  <si>
    <t>1FMCU9G97EUE14687</t>
  </si>
  <si>
    <t>06917M</t>
  </si>
  <si>
    <t>1FMCU9G90EUE14689</t>
  </si>
  <si>
    <t>06980M</t>
  </si>
  <si>
    <t>1FMCU9G93EUE41935</t>
  </si>
  <si>
    <t>06981M</t>
  </si>
  <si>
    <t>1FMCU9G95EUE41936</t>
  </si>
  <si>
    <t>06984M</t>
  </si>
  <si>
    <t>1FMCU9G92EUE41943</t>
  </si>
  <si>
    <t>06986M</t>
  </si>
  <si>
    <t>1FMCU9G96EUE41945</t>
  </si>
  <si>
    <t>06995M</t>
  </si>
  <si>
    <t>1FMCU9G97EUE41937</t>
  </si>
  <si>
    <t>07002M</t>
  </si>
  <si>
    <t>1FMCU9G99EUE41938</t>
  </si>
  <si>
    <t>07016M</t>
  </si>
  <si>
    <t>1FMCU9G94EUE41975</t>
  </si>
  <si>
    <t>07018M</t>
  </si>
  <si>
    <t>1FMCU9G9XEUE41947</t>
  </si>
  <si>
    <t>07046M</t>
  </si>
  <si>
    <t>1FMCU9G95FUA45779</t>
  </si>
  <si>
    <t>07051M</t>
  </si>
  <si>
    <t>1FMCU9G93FUA45778</t>
  </si>
  <si>
    <t>07052M</t>
  </si>
  <si>
    <t>1FMCU9GXXFUA26434</t>
  </si>
  <si>
    <t>07054M</t>
  </si>
  <si>
    <t>1FMCU9GX1FUA26435</t>
  </si>
  <si>
    <t>07058M</t>
  </si>
  <si>
    <t>1FMCU9GX1EUD38088</t>
  </si>
  <si>
    <t>07146M</t>
  </si>
  <si>
    <t>1FMCU9G92FUA82272</t>
  </si>
  <si>
    <t>07147M</t>
  </si>
  <si>
    <t>1FMCU9G93FUA68378</t>
  </si>
  <si>
    <t>07158M</t>
  </si>
  <si>
    <t>1FMCU9G96FUA82274</t>
  </si>
  <si>
    <t>07178M</t>
  </si>
  <si>
    <t>1FMCU9G9XFUA82276</t>
  </si>
  <si>
    <t>07180M</t>
  </si>
  <si>
    <t>1FMCU9G97FUB09241</t>
  </si>
  <si>
    <t>07210M</t>
  </si>
  <si>
    <t>1FMCU9G90FUB09243</t>
  </si>
  <si>
    <t>07216M</t>
  </si>
  <si>
    <t>1FMCU9G92FUB09244</t>
  </si>
  <si>
    <t>07240M</t>
  </si>
  <si>
    <t>XTERRA</t>
  </si>
  <si>
    <t>5N1AN0NW1FN659747</t>
  </si>
  <si>
    <t>07241M</t>
  </si>
  <si>
    <t>PATRIOT</t>
  </si>
  <si>
    <t>1C4NJRBB3FD245673</t>
  </si>
  <si>
    <t>07245M</t>
  </si>
  <si>
    <t>1C4NJRBB8FD245667</t>
  </si>
  <si>
    <t>07246M</t>
  </si>
  <si>
    <t>1C4NJRBBXFD245671</t>
  </si>
  <si>
    <t>07247M</t>
  </si>
  <si>
    <t>1C4NJRBB1FD245672</t>
  </si>
  <si>
    <t>07254M</t>
  </si>
  <si>
    <t>1C4NJRBB3FD231935</t>
  </si>
  <si>
    <t>07259M</t>
  </si>
  <si>
    <t>1FMCU9G9XFUA45776</t>
  </si>
  <si>
    <t>07278M</t>
  </si>
  <si>
    <t>1C4NJRBB0FD249499</t>
  </si>
  <si>
    <t>07279M</t>
  </si>
  <si>
    <t>1C4NJRBB9FD249498</t>
  </si>
  <si>
    <t>07280M</t>
  </si>
  <si>
    <t>1C4NJRBB3FD249500</t>
  </si>
  <si>
    <t>07282M</t>
  </si>
  <si>
    <t>1C4NJRBB5FD249496</t>
  </si>
  <si>
    <t>07283M</t>
  </si>
  <si>
    <t>1C4NJRBB1FD249494</t>
  </si>
  <si>
    <t>07285M</t>
  </si>
  <si>
    <t>1C4NJRBBXFD249493</t>
  </si>
  <si>
    <t>07290M</t>
  </si>
  <si>
    <t>1C4NJRBB2FD249617</t>
  </si>
  <si>
    <t>07291M</t>
  </si>
  <si>
    <t>1C4NJRBB9FD257889</t>
  </si>
  <si>
    <t>07292M</t>
  </si>
  <si>
    <t>1C4NJRBB7FD257891</t>
  </si>
  <si>
    <t>07293M</t>
  </si>
  <si>
    <t>1C4NJRBB6FD257882</t>
  </si>
  <si>
    <t>07294M</t>
  </si>
  <si>
    <t>1C4NJRBB5FD257890</t>
  </si>
  <si>
    <t>07295M</t>
  </si>
  <si>
    <t>1C4NJRBB7FD257888</t>
  </si>
  <si>
    <t>07296M</t>
  </si>
  <si>
    <t>1C4NJRBBXFD257884</t>
  </si>
  <si>
    <t>07297M</t>
  </si>
  <si>
    <t>1C4NJRBB3FD257886</t>
  </si>
  <si>
    <t>07298M</t>
  </si>
  <si>
    <t>1C4NJRBB1FD257885</t>
  </si>
  <si>
    <t>07299M</t>
  </si>
  <si>
    <t>1C4NJRBB5FD257887</t>
  </si>
  <si>
    <t>07300M</t>
  </si>
  <si>
    <t>1C4NJRBB8FD257883</t>
  </si>
  <si>
    <t>07307M</t>
  </si>
  <si>
    <t>1C4NJRBB0FD257909</t>
  </si>
  <si>
    <t>07325M</t>
  </si>
  <si>
    <t>5N1AN0NW3FN659927</t>
  </si>
  <si>
    <t>07326M</t>
  </si>
  <si>
    <t>5N1AN0NW5FN660108</t>
  </si>
  <si>
    <t>07327M</t>
  </si>
  <si>
    <t>5N1AN0NW5FN660156</t>
  </si>
  <si>
    <t>07329M</t>
  </si>
  <si>
    <t>1FMCU9G93FUB65371</t>
  </si>
  <si>
    <t>07330M</t>
  </si>
  <si>
    <t>1FMCU9G95FUB65372</t>
  </si>
  <si>
    <t>07331M</t>
  </si>
  <si>
    <t>1FMCU9G97FUB65373</t>
  </si>
  <si>
    <t>07336M</t>
  </si>
  <si>
    <t>1C4NJRBB5FD259168</t>
  </si>
  <si>
    <t>07337M</t>
  </si>
  <si>
    <t>1C4NJRBB2FD259175</t>
  </si>
  <si>
    <t>07347M</t>
  </si>
  <si>
    <t>1FMCU9G94FUB65377</t>
  </si>
  <si>
    <t>07348M</t>
  </si>
  <si>
    <t>1FMCU9G94FUB65380</t>
  </si>
  <si>
    <t>07349M</t>
  </si>
  <si>
    <t>1FMCU9G96FUB65378</t>
  </si>
  <si>
    <t>07350M</t>
  </si>
  <si>
    <t>1FMCU9G98FUB65379</t>
  </si>
  <si>
    <t>07352M</t>
  </si>
  <si>
    <t>5N1AN0NW5FN661677</t>
  </si>
  <si>
    <t>07353M</t>
  </si>
  <si>
    <t>5N1AN0NW8FN661995</t>
  </si>
  <si>
    <t>07354M</t>
  </si>
  <si>
    <t>5N1AN0NW0FN661991</t>
  </si>
  <si>
    <t>07355M</t>
  </si>
  <si>
    <t>5N1AN0NW5FN661811</t>
  </si>
  <si>
    <t>07356M</t>
  </si>
  <si>
    <t>5N1AN0NW0FN661814</t>
  </si>
  <si>
    <t>07357M</t>
  </si>
  <si>
    <t>5N1AN0NWXFN661674</t>
  </si>
  <si>
    <t>07359M</t>
  </si>
  <si>
    <t>1FMCU9G96FUB65381</t>
  </si>
  <si>
    <t>07360M</t>
  </si>
  <si>
    <t>1FMCU9G98FUB65382</t>
  </si>
  <si>
    <t>07363M</t>
  </si>
  <si>
    <t>1C4NJRBB2FD280303</t>
  </si>
  <si>
    <t>07364M</t>
  </si>
  <si>
    <t>1FMCU9G93FUB65385</t>
  </si>
  <si>
    <t>07365M</t>
  </si>
  <si>
    <t>1FMCU9G91FUB65384</t>
  </si>
  <si>
    <t>07367M</t>
  </si>
  <si>
    <t>1FMCU9G9XFUB65383</t>
  </si>
  <si>
    <t>07374M</t>
  </si>
  <si>
    <t>1FMCU9G95FUB65386</t>
  </si>
  <si>
    <t>07379M</t>
  </si>
  <si>
    <t>1FMCU9G96FUB65400</t>
  </si>
  <si>
    <t>07380M</t>
  </si>
  <si>
    <t>1FMCU9G9XFUB65397</t>
  </si>
  <si>
    <t>07381M</t>
  </si>
  <si>
    <t>1FMCU9G91FUB65398</t>
  </si>
  <si>
    <t>07382M</t>
  </si>
  <si>
    <t>1FMCU9G93FUB65399</t>
  </si>
  <si>
    <t>07383M</t>
  </si>
  <si>
    <t>1FMCU9G92FUB65393</t>
  </si>
  <si>
    <t>07384M</t>
  </si>
  <si>
    <t>1FMCU9G98FUB65401</t>
  </si>
  <si>
    <t>07385M</t>
  </si>
  <si>
    <t>1FMCU9G95FUB65405</t>
  </si>
  <si>
    <t>07386M</t>
  </si>
  <si>
    <t>1FMCU9G97FUB65390</t>
  </si>
  <si>
    <t>07389M</t>
  </si>
  <si>
    <t>1FMCU9G97FUB65387</t>
  </si>
  <si>
    <t>07406M</t>
  </si>
  <si>
    <t>1FMCU9G99FUB65388</t>
  </si>
  <si>
    <t>07407M</t>
  </si>
  <si>
    <t>1FMCU9G90FUB65389</t>
  </si>
  <si>
    <t>07408M</t>
  </si>
  <si>
    <t>1FMCU9G99FUB65391</t>
  </si>
  <si>
    <t>07409M</t>
  </si>
  <si>
    <t>1FMCU9G90FUB65392</t>
  </si>
  <si>
    <t>07410M</t>
  </si>
  <si>
    <t>1FMCU9G94FUB65394</t>
  </si>
  <si>
    <t>07411M</t>
  </si>
  <si>
    <t>1FMCU9G96FUB65395</t>
  </si>
  <si>
    <t>07412M</t>
  </si>
  <si>
    <t>1FMCU9G9XFUB65402</t>
  </si>
  <si>
    <t>07413M</t>
  </si>
  <si>
    <t>1FMCU9G91FUB65403</t>
  </si>
  <si>
    <t>07417M</t>
  </si>
  <si>
    <t>1FMCU9G97FUB65406</t>
  </si>
  <si>
    <t>07431M</t>
  </si>
  <si>
    <t>5N1AN0NW0FN661859</t>
  </si>
  <si>
    <t>07432M</t>
  </si>
  <si>
    <t>5N1AN0NW0FN662011</t>
  </si>
  <si>
    <t>07433M</t>
  </si>
  <si>
    <t>5N1AN0NW8FN661804</t>
  </si>
  <si>
    <t>07434M</t>
  </si>
  <si>
    <t>5N1AN0NW1FN661756</t>
  </si>
  <si>
    <t>07435M</t>
  </si>
  <si>
    <t>1C4NJRBB0FD303769</t>
  </si>
  <si>
    <t>07436M</t>
  </si>
  <si>
    <t>1C4NJRBB7FD303770</t>
  </si>
  <si>
    <t>07437M</t>
  </si>
  <si>
    <t>1C4NJRBB9FD303771</t>
  </si>
  <si>
    <t>07451M</t>
  </si>
  <si>
    <t>5N1AN0NW1FN661644</t>
  </si>
  <si>
    <t>07472M</t>
  </si>
  <si>
    <t>1FMCU9G99FUB97077</t>
  </si>
  <si>
    <t>07473M</t>
  </si>
  <si>
    <t>1FMCU9G90FUB97078</t>
  </si>
  <si>
    <t>07474M</t>
  </si>
  <si>
    <t>5N1AN0NW8FN665562</t>
  </si>
  <si>
    <t>07475M</t>
  </si>
  <si>
    <t>5N1AN0NW6FN665415</t>
  </si>
  <si>
    <t>07476M</t>
  </si>
  <si>
    <t>5N1AN0NW8FN665514</t>
  </si>
  <si>
    <t>07486M</t>
  </si>
  <si>
    <t>1FMCU9G92FUB97079</t>
  </si>
  <si>
    <t>07487M</t>
  </si>
  <si>
    <t>1FMCU9G99FUB97080</t>
  </si>
  <si>
    <t>07488M</t>
  </si>
  <si>
    <t>1FMCU9G92FUB97082</t>
  </si>
  <si>
    <t>07489M</t>
  </si>
  <si>
    <t>1FMCU9G94FUB97083</t>
  </si>
  <si>
    <t>07490M</t>
  </si>
  <si>
    <t>1FMCU9G96FUB97084</t>
  </si>
  <si>
    <t>07491M</t>
  </si>
  <si>
    <t>1FMCU9G98FUB97085</t>
  </si>
  <si>
    <t>07492M</t>
  </si>
  <si>
    <t>1FMCU9G90FUB97081</t>
  </si>
  <si>
    <t>07538M</t>
  </si>
  <si>
    <t>5N1AN0NW7FN661762</t>
  </si>
  <si>
    <t>07542M</t>
  </si>
  <si>
    <t>5N1AN0NWXFN663666</t>
  </si>
  <si>
    <t>07543M</t>
  </si>
  <si>
    <t>5N1AN0NW3FN663833</t>
  </si>
  <si>
    <t>07544M</t>
  </si>
  <si>
    <t>5N1AN0NW2FN663659</t>
  </si>
  <si>
    <t>07545M</t>
  </si>
  <si>
    <t>5N1AN0NW0FN663918</t>
  </si>
  <si>
    <t>07546M</t>
  </si>
  <si>
    <t>5N1AN0NWXFN663814</t>
  </si>
  <si>
    <t>07547M</t>
  </si>
  <si>
    <t>5N1AN0NW1FN663832</t>
  </si>
  <si>
    <t>07548M</t>
  </si>
  <si>
    <t>5N1AN0NW9FN663920</t>
  </si>
  <si>
    <t>07549M</t>
  </si>
  <si>
    <t>5N1AN0NW3FN663814</t>
  </si>
  <si>
    <t>07550M</t>
  </si>
  <si>
    <t>5N1AN0NW5FN663834</t>
  </si>
  <si>
    <t>07553M</t>
  </si>
  <si>
    <t>5N1AN0NW6FN663776</t>
  </si>
  <si>
    <t>07554M</t>
  </si>
  <si>
    <t>5N1AN0NW1FN663779</t>
  </si>
  <si>
    <t>07564M</t>
  </si>
  <si>
    <t>5N1AN0NW7FN663818</t>
  </si>
  <si>
    <t>07565M</t>
  </si>
  <si>
    <t>5N1AN0NW4FN663825</t>
  </si>
  <si>
    <t>07566M</t>
  </si>
  <si>
    <t>5N1AN0NWFRM663831</t>
  </si>
  <si>
    <t>07578M</t>
  </si>
  <si>
    <t>1C4NJRBBXFD357788</t>
  </si>
  <si>
    <t>07579M</t>
  </si>
  <si>
    <t>1FMCU9G97FUC28309</t>
  </si>
  <si>
    <t>07588M</t>
  </si>
  <si>
    <t>5N1AN0NW8FN664668</t>
  </si>
  <si>
    <t>07598M</t>
  </si>
  <si>
    <t>1C4NJRBB0FD383221</t>
  </si>
  <si>
    <t>07602M</t>
  </si>
  <si>
    <t>5N1AN0NW3FN664481</t>
  </si>
  <si>
    <t>07618M</t>
  </si>
  <si>
    <t>1FMCU9G98FUC45250</t>
  </si>
  <si>
    <t>07619M</t>
  </si>
  <si>
    <t>1FMCU9G91FUC45249</t>
  </si>
  <si>
    <t>07620M</t>
  </si>
  <si>
    <t>1FMCU9G9XFUC45251</t>
  </si>
  <si>
    <t>07621M</t>
  </si>
  <si>
    <t>1FMCU9G91FUC45252</t>
  </si>
  <si>
    <t>07622M</t>
  </si>
  <si>
    <t>1FMCU9G93FUC45253</t>
  </si>
  <si>
    <t>07623M</t>
  </si>
  <si>
    <t>1FMCU9G95FUC45254</t>
  </si>
  <si>
    <t>07624M</t>
  </si>
  <si>
    <t>1FMCU9G97FUC45255</t>
  </si>
  <si>
    <t>07625M</t>
  </si>
  <si>
    <t>1FMCU9G92FUC45258</t>
  </si>
  <si>
    <t>07626M</t>
  </si>
  <si>
    <t>1FMCU9G90FUC45260</t>
  </si>
  <si>
    <t>07627M</t>
  </si>
  <si>
    <t>1FMCU9G99FUC45256</t>
  </si>
  <si>
    <t>07628M</t>
  </si>
  <si>
    <t>1FMCU9G90FUC45257</t>
  </si>
  <si>
    <t>07629M</t>
  </si>
  <si>
    <t>1FMCU9G94FUC45259</t>
  </si>
  <si>
    <t>07630M</t>
  </si>
  <si>
    <t>1FMCU9G92FUC45261</t>
  </si>
  <si>
    <t>07638M</t>
  </si>
  <si>
    <t>5N1AN0NW6FN663986</t>
  </si>
  <si>
    <t>07648M</t>
  </si>
  <si>
    <t>5N1AN0NW4FN666630</t>
  </si>
  <si>
    <t>07652M</t>
  </si>
  <si>
    <t>1C4NJRBB6FD383367</t>
  </si>
  <si>
    <t>07659M</t>
  </si>
  <si>
    <t>5N1AN0NW3FN664951</t>
  </si>
  <si>
    <t>07674M</t>
  </si>
  <si>
    <t>1FMCU9G9XFUC45380</t>
  </si>
  <si>
    <t>07684M</t>
  </si>
  <si>
    <t>5N1AN0NW5FN666734</t>
  </si>
  <si>
    <t>07685M</t>
  </si>
  <si>
    <t>5N1AN0NW8FN667313</t>
  </si>
  <si>
    <t>07686M</t>
  </si>
  <si>
    <t>5N1AN0NW6FN664989</t>
  </si>
  <si>
    <t>07687M</t>
  </si>
  <si>
    <t>5N1AN0NW7FN665360</t>
  </si>
  <si>
    <t>07688M</t>
  </si>
  <si>
    <t>5N1AN0NW5FN665213</t>
  </si>
  <si>
    <t>07689M</t>
  </si>
  <si>
    <t>5N1AN0NW0FN665555</t>
  </si>
  <si>
    <t>07695M</t>
  </si>
  <si>
    <t>5N1AN0NW3FN665419</t>
  </si>
  <si>
    <t>07739M</t>
  </si>
  <si>
    <t>1FMCU9G9XGUA69853</t>
  </si>
  <si>
    <t>07740M</t>
  </si>
  <si>
    <t>1FMCU9G93GUA69855</t>
  </si>
  <si>
    <t>07741M</t>
  </si>
  <si>
    <t>1FMCU9G96GUA69851</t>
  </si>
  <si>
    <t>07742M</t>
  </si>
  <si>
    <t>1FMCU9G98GUA69852</t>
  </si>
  <si>
    <t>07753M</t>
  </si>
  <si>
    <t>1FMCU9G9XGUA40448</t>
  </si>
  <si>
    <t>07758M</t>
  </si>
  <si>
    <t>1C4NJRBB2FD409043</t>
  </si>
  <si>
    <t>07763M</t>
  </si>
  <si>
    <t>1FMCU9GX2GUA40443</t>
  </si>
  <si>
    <t>E460</t>
  </si>
  <si>
    <t>07764M</t>
  </si>
  <si>
    <t>1FMCU9GX0GUA40442</t>
  </si>
  <si>
    <t>07765M</t>
  </si>
  <si>
    <t>1FMCU9GX0GUA55362</t>
  </si>
  <si>
    <t>05089M</t>
  </si>
  <si>
    <t>1FMCU9G94DUD03478</t>
  </si>
  <si>
    <t>05199M</t>
  </si>
  <si>
    <t>1FMCU9G95DUD87598</t>
  </si>
  <si>
    <t>05882M</t>
  </si>
  <si>
    <t>1FMCU9G9XDUD95261</t>
  </si>
  <si>
    <t>05883M</t>
  </si>
  <si>
    <t>1FMCU9G91DUD95262</t>
  </si>
  <si>
    <t>06022M</t>
  </si>
  <si>
    <t>1FMCU9G93EUA55032</t>
  </si>
  <si>
    <t>06261M</t>
  </si>
  <si>
    <t>1FMCU9G97EUC24985</t>
  </si>
  <si>
    <t>06343M</t>
  </si>
  <si>
    <t>1FMCU9G96EUC61218</t>
  </si>
  <si>
    <t>06344M</t>
  </si>
  <si>
    <t>1FMCU9G98EUC61219</t>
  </si>
  <si>
    <t>06345M</t>
  </si>
  <si>
    <t>1FMCU9G94EUC61217</t>
  </si>
  <si>
    <t>06346M</t>
  </si>
  <si>
    <t>1FMCU9G94EUC61220</t>
  </si>
  <si>
    <t>06358M</t>
  </si>
  <si>
    <t>1FMCU9G90EUC61215</t>
  </si>
  <si>
    <t>07148M</t>
  </si>
  <si>
    <t>1FMCU9G95FUA68379</t>
  </si>
  <si>
    <t>07281M</t>
  </si>
  <si>
    <t>1C4NJRBB7FD249497</t>
  </si>
  <si>
    <t>07284M</t>
  </si>
  <si>
    <t>1C4NJRBB3FD249495</t>
  </si>
  <si>
    <t>EUDA</t>
  </si>
  <si>
    <t>SUV-HYBRID-SMALL-4X4</t>
  </si>
  <si>
    <t>00984M</t>
  </si>
  <si>
    <t>1FMYU96H36KC44310</t>
  </si>
  <si>
    <t>02031M</t>
  </si>
  <si>
    <t>1FMYU96H56KC36113</t>
  </si>
  <si>
    <t>02064M</t>
  </si>
  <si>
    <t>1FMYU96H66KC36086</t>
  </si>
  <si>
    <t>02079M</t>
  </si>
  <si>
    <t>1FMYU96HX6KC36088</t>
  </si>
  <si>
    <t>02087M</t>
  </si>
  <si>
    <t>1FMYU96H76KC36100</t>
  </si>
  <si>
    <t>02089M</t>
  </si>
  <si>
    <t>1FMYU96H26KC36084</t>
  </si>
  <si>
    <t>02095M</t>
  </si>
  <si>
    <t>1FMYU96H96KC63797</t>
  </si>
  <si>
    <t>03803M</t>
  </si>
  <si>
    <t>1FMYU96H46KC36118</t>
  </si>
  <si>
    <t>03808M</t>
  </si>
  <si>
    <t>1FMYU96H26KC36134</t>
  </si>
  <si>
    <t>03811M</t>
  </si>
  <si>
    <t>1FMYU96H86KC36106</t>
  </si>
  <si>
    <t>03834M</t>
  </si>
  <si>
    <t>1FMYU96H36KC36112</t>
  </si>
  <si>
    <t>03835M</t>
  </si>
  <si>
    <t>1FMYU96H26KC36117</t>
  </si>
  <si>
    <t>03839M</t>
  </si>
  <si>
    <t>1FMYU96H66KC44298</t>
  </si>
  <si>
    <t>03845M</t>
  </si>
  <si>
    <t>1FMYU96H76KD56303</t>
  </si>
  <si>
    <t>03864M</t>
  </si>
  <si>
    <t>1FMYU59H17KA23861</t>
  </si>
  <si>
    <t>03869M</t>
  </si>
  <si>
    <t>1FMYU59HX7KA65056</t>
  </si>
  <si>
    <t>03871M</t>
  </si>
  <si>
    <t>1FMYU59H47KB17278</t>
  </si>
  <si>
    <t>03872M</t>
  </si>
  <si>
    <t>1FMYU59H67KB17279</t>
  </si>
  <si>
    <t>03873M</t>
  </si>
  <si>
    <t>1FMYU59H27KB17280</t>
  </si>
  <si>
    <t>03875M</t>
  </si>
  <si>
    <t>1FMYU59HX7KB33727</t>
  </si>
  <si>
    <t>03879M</t>
  </si>
  <si>
    <t>1FMYU59H07KB33722</t>
  </si>
  <si>
    <t>03883M</t>
  </si>
  <si>
    <t>1FMYU59H27KB33723</t>
  </si>
  <si>
    <t>03887M</t>
  </si>
  <si>
    <t>1FMYU59H07KB68065</t>
  </si>
  <si>
    <t>03888M</t>
  </si>
  <si>
    <t>1FMYU59H27KB68066</t>
  </si>
  <si>
    <t>03889M</t>
  </si>
  <si>
    <t>1FMYU59H67KB77952</t>
  </si>
  <si>
    <t>03890M</t>
  </si>
  <si>
    <t>1FMYU59H87KB77953</t>
  </si>
  <si>
    <t>03891M</t>
  </si>
  <si>
    <t>1FMYU59H67KC05300</t>
  </si>
  <si>
    <t>03896M</t>
  </si>
  <si>
    <t>1FMYU59H87KB87916</t>
  </si>
  <si>
    <t>03905M</t>
  </si>
  <si>
    <t>1FMYU59H77KB87924</t>
  </si>
  <si>
    <t>03908M</t>
  </si>
  <si>
    <t>1FMYU59H67KB96596</t>
  </si>
  <si>
    <t>03910M</t>
  </si>
  <si>
    <t>1FMYU59H47KB96600</t>
  </si>
  <si>
    <t>03911M</t>
  </si>
  <si>
    <t>1FMYU59H77KB33720</t>
  </si>
  <si>
    <t>03916M</t>
  </si>
  <si>
    <t>1FMYU59H87KC05301</t>
  </si>
  <si>
    <t>03919M</t>
  </si>
  <si>
    <t>1FMYU59H77KC05306</t>
  </si>
  <si>
    <t>03929M</t>
  </si>
  <si>
    <t>1FMYU59H97KB96592</t>
  </si>
  <si>
    <t>03930M</t>
  </si>
  <si>
    <t>1FMYU59H77KB96591</t>
  </si>
  <si>
    <t>03932M</t>
  </si>
  <si>
    <t>1FMCU59H18KA02083</t>
  </si>
  <si>
    <t>03933M</t>
  </si>
  <si>
    <t>1FMCU59HX8KA02082</t>
  </si>
  <si>
    <t>03935M</t>
  </si>
  <si>
    <t>1FMCU59H38KA02084</t>
  </si>
  <si>
    <t>03939M</t>
  </si>
  <si>
    <t>1FMCU59H88KA02081</t>
  </si>
  <si>
    <t>03953M</t>
  </si>
  <si>
    <t>1FMCU59H88KA02100</t>
  </si>
  <si>
    <t>03958M</t>
  </si>
  <si>
    <t>1FMYU59H87KB96597</t>
  </si>
  <si>
    <t>03960M</t>
  </si>
  <si>
    <t>1FMCU59H28KA02108</t>
  </si>
  <si>
    <t>03967M</t>
  </si>
  <si>
    <t>1FMCU59H38KA26885</t>
  </si>
  <si>
    <t>03968M</t>
  </si>
  <si>
    <t>1FMCU59H58KA26886</t>
  </si>
  <si>
    <t>03970M</t>
  </si>
  <si>
    <t>1FMCU59H88KA42600</t>
  </si>
  <si>
    <t>03972M</t>
  </si>
  <si>
    <t>1FMCU59H18KA42602</t>
  </si>
  <si>
    <t>E355</t>
  </si>
  <si>
    <t>03973M</t>
  </si>
  <si>
    <t>1FMCU59H08KA02107</t>
  </si>
  <si>
    <t>03977M</t>
  </si>
  <si>
    <t>1FMCU59H58KB03854</t>
  </si>
  <si>
    <t>03985M</t>
  </si>
  <si>
    <t>1FMCU5K31AKC28631</t>
  </si>
  <si>
    <t>03991M</t>
  </si>
  <si>
    <t>1FMCU59H28KB58861</t>
  </si>
  <si>
    <t>04023M</t>
  </si>
  <si>
    <t>1FMCU59H38KE00010</t>
  </si>
  <si>
    <t>04024M</t>
  </si>
  <si>
    <t>1FMCU59H38KD99991</t>
  </si>
  <si>
    <t>04026M</t>
  </si>
  <si>
    <t>1FMCU59H68KD99998</t>
  </si>
  <si>
    <t>04027M</t>
  </si>
  <si>
    <t>1FMCU59H18KE00006</t>
  </si>
  <si>
    <t>04028M</t>
  </si>
  <si>
    <t>1FMCU59H68KE00017</t>
  </si>
  <si>
    <t>04029M</t>
  </si>
  <si>
    <t>1FMCU59HX8KE00019</t>
  </si>
  <si>
    <t>04031M</t>
  </si>
  <si>
    <t>1FMCU59HX8KE00005</t>
  </si>
  <si>
    <t>E110</t>
  </si>
  <si>
    <t>04032M</t>
  </si>
  <si>
    <t>1FMCU59H98KD99994</t>
  </si>
  <si>
    <t>04033M</t>
  </si>
  <si>
    <t>1FMCU59H28KE00001</t>
  </si>
  <si>
    <t>04034M</t>
  </si>
  <si>
    <t>1FMCU59H78KD99993</t>
  </si>
  <si>
    <t>04036M</t>
  </si>
  <si>
    <t>1FMCU59H08KD99995</t>
  </si>
  <si>
    <t>04038M</t>
  </si>
  <si>
    <t>1FMCU59H08KE00014</t>
  </si>
  <si>
    <t>04039M</t>
  </si>
  <si>
    <t>1FMCU59H48KE00002</t>
  </si>
  <si>
    <t>04040M</t>
  </si>
  <si>
    <t>1FMCU59H78KE00012</t>
  </si>
  <si>
    <t>04041M</t>
  </si>
  <si>
    <t>1FMCU59H88KD99999</t>
  </si>
  <si>
    <t>04042M</t>
  </si>
  <si>
    <t>1FMCU59H58KD99992</t>
  </si>
  <si>
    <t>04043M</t>
  </si>
  <si>
    <t>1FMCU59H98KE00013</t>
  </si>
  <si>
    <t>04045M</t>
  </si>
  <si>
    <t>1FMCU59H88KE00004</t>
  </si>
  <si>
    <t>04046M</t>
  </si>
  <si>
    <t>1FMCU59H08KE00000</t>
  </si>
  <si>
    <t>04047M</t>
  </si>
  <si>
    <t>1FMCU59H68KE00020</t>
  </si>
  <si>
    <t>04048M</t>
  </si>
  <si>
    <t>1FMCU59H68KE00003</t>
  </si>
  <si>
    <t>04050M</t>
  </si>
  <si>
    <t>1FMCU59H38KE00007</t>
  </si>
  <si>
    <t>04052M</t>
  </si>
  <si>
    <t>1FMCU59H58KE00008</t>
  </si>
  <si>
    <t>04068M</t>
  </si>
  <si>
    <t>1FMCU59H78KE43555</t>
  </si>
  <si>
    <t>04069M</t>
  </si>
  <si>
    <t>1FMCU59H08KE43557</t>
  </si>
  <si>
    <t>04075M</t>
  </si>
  <si>
    <t>1FMCU59H68KE43563</t>
  </si>
  <si>
    <t>04076M</t>
  </si>
  <si>
    <t>1FMCU59H98KE60311</t>
  </si>
  <si>
    <t>04078M</t>
  </si>
  <si>
    <t>1FMCU59H28KE43561</t>
  </si>
  <si>
    <t>04079M</t>
  </si>
  <si>
    <t>1FMCU59H48KE43559</t>
  </si>
  <si>
    <t>04083M</t>
  </si>
  <si>
    <t>1FMCU59H08KE43560</t>
  </si>
  <si>
    <t>04084M</t>
  </si>
  <si>
    <t>1FMCU59H48KE60314</t>
  </si>
  <si>
    <t>04085M</t>
  </si>
  <si>
    <t>1FMCU59H48KE00033</t>
  </si>
  <si>
    <t>04090M</t>
  </si>
  <si>
    <t>1FMCU59H78KE00043</t>
  </si>
  <si>
    <t>04099M</t>
  </si>
  <si>
    <t>1FMCU59H68KE00034</t>
  </si>
  <si>
    <t>04101M</t>
  </si>
  <si>
    <t>1FMCU59H58KE00056</t>
  </si>
  <si>
    <t>04105M</t>
  </si>
  <si>
    <t>1FMCU59H08KE00062</t>
  </si>
  <si>
    <t>04106M</t>
  </si>
  <si>
    <t>1FMCU59H98KE00058</t>
  </si>
  <si>
    <t>04107M</t>
  </si>
  <si>
    <t>1FMCU59H98KE00044</t>
  </si>
  <si>
    <t>04110M</t>
  </si>
  <si>
    <t>1FMCU59H78KE00057</t>
  </si>
  <si>
    <t>04111M</t>
  </si>
  <si>
    <t>1FMCU59H48KE00050</t>
  </si>
  <si>
    <t>04118M</t>
  </si>
  <si>
    <t>1FMCU59HX8KE10159</t>
  </si>
  <si>
    <t>04123M</t>
  </si>
  <si>
    <t>1FMCU59H78KE00060</t>
  </si>
  <si>
    <t>04124M</t>
  </si>
  <si>
    <t>1FMCU59H48KE00047</t>
  </si>
  <si>
    <t>04125M</t>
  </si>
  <si>
    <t>1FMCU59H48KE43593</t>
  </si>
  <si>
    <t>04127M</t>
  </si>
  <si>
    <t>1FMCU59H48KE46316</t>
  </si>
  <si>
    <t>04151M</t>
  </si>
  <si>
    <t>1FMCU59H78KE46326</t>
  </si>
  <si>
    <t>04158M</t>
  </si>
  <si>
    <t>1FMCU59H18KE46323</t>
  </si>
  <si>
    <t>04185M</t>
  </si>
  <si>
    <t>1FMCU4K31AKB52175</t>
  </si>
  <si>
    <t>04187M</t>
  </si>
  <si>
    <t>1FMCU5K39CKB33589</t>
  </si>
  <si>
    <t>04188M</t>
  </si>
  <si>
    <t>1FMCU5K37CKB33591</t>
  </si>
  <si>
    <t>04189M</t>
  </si>
  <si>
    <t>1FMCU5K35CKB33590</t>
  </si>
  <si>
    <t>04190M</t>
  </si>
  <si>
    <t>1FMCU5K35CKB33539</t>
  </si>
  <si>
    <t>04191M</t>
  </si>
  <si>
    <t>1FMCU5K33CKB33586</t>
  </si>
  <si>
    <t>04203M</t>
  </si>
  <si>
    <t>1FMCU59359KA12945</t>
  </si>
  <si>
    <t>04205M</t>
  </si>
  <si>
    <t>1FMCU593X9KA32575</t>
  </si>
  <si>
    <t>04207M</t>
  </si>
  <si>
    <t>1FMCU59329KA16726</t>
  </si>
  <si>
    <t>04208M</t>
  </si>
  <si>
    <t>1FMCU59309KA16725</t>
  </si>
  <si>
    <t>04220M</t>
  </si>
  <si>
    <t>1FMCU59379KA49608</t>
  </si>
  <si>
    <t>04223M</t>
  </si>
  <si>
    <t>1FMCU59309KA49613</t>
  </si>
  <si>
    <t>04225M</t>
  </si>
  <si>
    <t>1FMCU593X9KA49604</t>
  </si>
  <si>
    <t>04231M</t>
  </si>
  <si>
    <t>1FMCU59309KB20180</t>
  </si>
  <si>
    <t>04233M</t>
  </si>
  <si>
    <t>1FMCU59309KA49594</t>
  </si>
  <si>
    <t>04235M</t>
  </si>
  <si>
    <t>1FMCU59369KA49597</t>
  </si>
  <si>
    <t>04236M</t>
  </si>
  <si>
    <t>1FMCU59389KA49598</t>
  </si>
  <si>
    <t>04237M</t>
  </si>
  <si>
    <t>1FMCU59399KA49593</t>
  </si>
  <si>
    <t>04241M</t>
  </si>
  <si>
    <t>1FMCU59369KB20149</t>
  </si>
  <si>
    <t>04243M</t>
  </si>
  <si>
    <t>1FMCU59319KB20141</t>
  </si>
  <si>
    <t>04245M</t>
  </si>
  <si>
    <t>1FMCU59399KB20145</t>
  </si>
  <si>
    <t>04246M</t>
  </si>
  <si>
    <t>1FMCU59349KB20148</t>
  </si>
  <si>
    <t>04250M</t>
  </si>
  <si>
    <t>1FMCU593X9KB20137</t>
  </si>
  <si>
    <t>04251M</t>
  </si>
  <si>
    <t>1FMCU59349KB20134</t>
  </si>
  <si>
    <t>04254M</t>
  </si>
  <si>
    <t>1FMCU59339KB20142</t>
  </si>
  <si>
    <t>04257M</t>
  </si>
  <si>
    <t>1FMCU59329KB20133</t>
  </si>
  <si>
    <t>04800M</t>
  </si>
  <si>
    <t>1FMCU59329KC65348</t>
  </si>
  <si>
    <t>04802M</t>
  </si>
  <si>
    <t>1FMCU59359KC65344</t>
  </si>
  <si>
    <t>04803M</t>
  </si>
  <si>
    <t>1FMCU59379KC65328</t>
  </si>
  <si>
    <t>04805M</t>
  </si>
  <si>
    <t>1FMCU59309KC65347</t>
  </si>
  <si>
    <t>04807M</t>
  </si>
  <si>
    <t>1FMCU59309KC65333</t>
  </si>
  <si>
    <t>04810M</t>
  </si>
  <si>
    <t>1FMCU593X9KC65369</t>
  </si>
  <si>
    <t>04811M</t>
  </si>
  <si>
    <t>1FMCU59309KC65364</t>
  </si>
  <si>
    <t>04812M</t>
  </si>
  <si>
    <t>1FMCU59399KC65363</t>
  </si>
  <si>
    <t>04815M</t>
  </si>
  <si>
    <t>1FMCU59389KC65368</t>
  </si>
  <si>
    <t>04816M</t>
  </si>
  <si>
    <t>1FMCU593X9KC65341</t>
  </si>
  <si>
    <t>04817M</t>
  </si>
  <si>
    <t>1FMCU59359KC65361</t>
  </si>
  <si>
    <t>04818M</t>
  </si>
  <si>
    <t>1FMCU59389KC65340</t>
  </si>
  <si>
    <t>04819M</t>
  </si>
  <si>
    <t>1FMCU59399KC65332</t>
  </si>
  <si>
    <t>04820M</t>
  </si>
  <si>
    <t>1FMCU59379KC65345</t>
  </si>
  <si>
    <t>04821M</t>
  </si>
  <si>
    <t>1FMCU59339KC65326</t>
  </si>
  <si>
    <t>04823M</t>
  </si>
  <si>
    <t>1FMCU593X9KC65324</t>
  </si>
  <si>
    <t>04827M</t>
  </si>
  <si>
    <t>1FMCU59359KC65358</t>
  </si>
  <si>
    <t>04829M</t>
  </si>
  <si>
    <t>1FMCU59389KC65354</t>
  </si>
  <si>
    <t>04830M</t>
  </si>
  <si>
    <t>1FMCU59319KC65342</t>
  </si>
  <si>
    <t>04831M</t>
  </si>
  <si>
    <t>1FMCU59339KC65343</t>
  </si>
  <si>
    <t>04832M</t>
  </si>
  <si>
    <t>1FMCU59369KC65336</t>
  </si>
  <si>
    <t>04834M</t>
  </si>
  <si>
    <t>1FMCU59359KC65327</t>
  </si>
  <si>
    <t>04835M</t>
  </si>
  <si>
    <t>1FMCU59399KC65329</t>
  </si>
  <si>
    <t>04836M</t>
  </si>
  <si>
    <t>1FMCU59349KC65349</t>
  </si>
  <si>
    <t>04837M</t>
  </si>
  <si>
    <t>1FMCU59349KC65366</t>
  </si>
  <si>
    <t>04839M</t>
  </si>
  <si>
    <t>1FMCU59369KC65367</t>
  </si>
  <si>
    <t>04840M</t>
  </si>
  <si>
    <t>1FMCU59329KC65365</t>
  </si>
  <si>
    <t>04844M</t>
  </si>
  <si>
    <t>1FMCU59379KC65331</t>
  </si>
  <si>
    <t>04845M</t>
  </si>
  <si>
    <t>1FMCU59329KC65351</t>
  </si>
  <si>
    <t>04847M</t>
  </si>
  <si>
    <t>1FMCU59339KC65360</t>
  </si>
  <si>
    <t>04848M</t>
  </si>
  <si>
    <t>1FMCU59389KC65323</t>
  </si>
  <si>
    <t>04849M</t>
  </si>
  <si>
    <t>1FMCU593X9KC65355</t>
  </si>
  <si>
    <t>04850M</t>
  </si>
  <si>
    <t>1FMCU5K37AKB44202</t>
  </si>
  <si>
    <t>04851M</t>
  </si>
  <si>
    <t>1FMCU5K30AKB52156</t>
  </si>
  <si>
    <t>04852M</t>
  </si>
  <si>
    <t>1FMCU5K39AKB44203</t>
  </si>
  <si>
    <t>04854M</t>
  </si>
  <si>
    <t>1FMCU5K34AKB52158</t>
  </si>
  <si>
    <t>04855M</t>
  </si>
  <si>
    <t>1FMCU5K33AKB52149</t>
  </si>
  <si>
    <t>04856M</t>
  </si>
  <si>
    <t>1FMCU5K3XAKB52150</t>
  </si>
  <si>
    <t>04857M</t>
  </si>
  <si>
    <t>1FMCU5K31AKB52148</t>
  </si>
  <si>
    <t>04858M</t>
  </si>
  <si>
    <t>1FMCU5K33AKB52152</t>
  </si>
  <si>
    <t>04859M</t>
  </si>
  <si>
    <t>1FMCU5K37AKB52154</t>
  </si>
  <si>
    <t>04860M</t>
  </si>
  <si>
    <t>1FMCU5K39AKB52155</t>
  </si>
  <si>
    <t>04861M</t>
  </si>
  <si>
    <t>1FMCU5K35AKB52153</t>
  </si>
  <si>
    <t>04862M</t>
  </si>
  <si>
    <t>1FMCU5K32AKB52157</t>
  </si>
  <si>
    <t>04863M</t>
  </si>
  <si>
    <t>1FMCU5K34AKB52161</t>
  </si>
  <si>
    <t>04864M</t>
  </si>
  <si>
    <t>1FMCU5K36AKB52162</t>
  </si>
  <si>
    <t>04865M</t>
  </si>
  <si>
    <t>SUV-HYBRID-SAMLL-4X4</t>
  </si>
  <si>
    <t>1FMCU5K3XAKB52164</t>
  </si>
  <si>
    <t>04866M</t>
  </si>
  <si>
    <t>1FMCU5K33AKB52166</t>
  </si>
  <si>
    <t>04867M</t>
  </si>
  <si>
    <t>1FMCU5K31AKB52165</t>
  </si>
  <si>
    <t>04868M</t>
  </si>
  <si>
    <t>1FMCU5K38AKB52163</t>
  </si>
  <si>
    <t>04869M</t>
  </si>
  <si>
    <t>1FMCU5K35AKB52167</t>
  </si>
  <si>
    <t>04871M</t>
  </si>
  <si>
    <t>1FMCU5K32AKB52160</t>
  </si>
  <si>
    <t>04872M</t>
  </si>
  <si>
    <t>1FMCU5K39AKC28635</t>
  </si>
  <si>
    <t>04873M</t>
  </si>
  <si>
    <t>1FMCU5K37AKC28634</t>
  </si>
  <si>
    <t>04874M</t>
  </si>
  <si>
    <t>1FMCU5K30AKC28636</t>
  </si>
  <si>
    <t>04875M</t>
  </si>
  <si>
    <t>1FMCU5K35AKC28633</t>
  </si>
  <si>
    <t>04876M</t>
  </si>
  <si>
    <t>1FMCU5K32AKC28637</t>
  </si>
  <si>
    <t>04877M</t>
  </si>
  <si>
    <t>1FMCU5K33AKC28632</t>
  </si>
  <si>
    <t>04878M</t>
  </si>
  <si>
    <t>1FMCU5K39AKC28621</t>
  </si>
  <si>
    <t>04879M</t>
  </si>
  <si>
    <t>1FMCU5K3XAKC44181</t>
  </si>
  <si>
    <t>04880M</t>
  </si>
  <si>
    <t>1FMCU5K31AKC28614</t>
  </si>
  <si>
    <t>04881M</t>
  </si>
  <si>
    <t>1FMCU5K31AKC28628</t>
  </si>
  <si>
    <t>04882M</t>
  </si>
  <si>
    <t>1FMCU5K3XAKC23234</t>
  </si>
  <si>
    <t>04883M</t>
  </si>
  <si>
    <t>1FMCU5K30AKC28622</t>
  </si>
  <si>
    <t>04884M</t>
  </si>
  <si>
    <t>1FMCU5K36AKC23229</t>
  </si>
  <si>
    <t>04885M</t>
  </si>
  <si>
    <t>1FMCU5K34AKC23231</t>
  </si>
  <si>
    <t>04887M</t>
  </si>
  <si>
    <t>1FMCU5K38AKC23233</t>
  </si>
  <si>
    <t>04888M</t>
  </si>
  <si>
    <t>1FMCU5K32AKC23230</t>
  </si>
  <si>
    <t>04889M</t>
  </si>
  <si>
    <t>1FMCU5K38AKC28626</t>
  </si>
  <si>
    <t>04890M</t>
  </si>
  <si>
    <t>1FMCU5K34AKC28624</t>
  </si>
  <si>
    <t>04891M</t>
  </si>
  <si>
    <t>1FMCU5K33AKC28629</t>
  </si>
  <si>
    <t>04892M</t>
  </si>
  <si>
    <t>1FMCU5K36AKC23232</t>
  </si>
  <si>
    <t>04894M</t>
  </si>
  <si>
    <t>1FMCU5K3XAKC28627</t>
  </si>
  <si>
    <t>04896M</t>
  </si>
  <si>
    <t>1FMCU5K32AKC28623</t>
  </si>
  <si>
    <t>04897M</t>
  </si>
  <si>
    <t>1FMCU5K36AKC28625</t>
  </si>
  <si>
    <t>04898M</t>
  </si>
  <si>
    <t>1FMCU5K33AKC28615</t>
  </si>
  <si>
    <t>04901M</t>
  </si>
  <si>
    <t>1FMCU5K31CKB33540</t>
  </si>
  <si>
    <t>04904M</t>
  </si>
  <si>
    <t>1FMCU5K31AKC28645</t>
  </si>
  <si>
    <t>04905M</t>
  </si>
  <si>
    <t>1FMCU5K38AKC28612</t>
  </si>
  <si>
    <t>04906M</t>
  </si>
  <si>
    <t>1FMCU5K3XAKC28644</t>
  </si>
  <si>
    <t>04907M</t>
  </si>
  <si>
    <t>1FMCU5K34AKD33910</t>
  </si>
  <si>
    <t>04908M</t>
  </si>
  <si>
    <t>1FMCU5K38AKD33909</t>
  </si>
  <si>
    <t>04909M</t>
  </si>
  <si>
    <t>1FMCU5K36AKD33908</t>
  </si>
  <si>
    <t>04928M</t>
  </si>
  <si>
    <t>1FMCU59H68KA46144</t>
  </si>
  <si>
    <t>04929M</t>
  </si>
  <si>
    <t>1FMCU59H48KA46143</t>
  </si>
  <si>
    <t>04930M</t>
  </si>
  <si>
    <t>1FMCU59H28KA46142</t>
  </si>
  <si>
    <t>04931M</t>
  </si>
  <si>
    <t>1FMCU59H88KA46145</t>
  </si>
  <si>
    <t>04932M</t>
  </si>
  <si>
    <t>1FMCU59H48KE29452</t>
  </si>
  <si>
    <t>04933M</t>
  </si>
  <si>
    <t>1FMCU59H88KE29454</t>
  </si>
  <si>
    <t>04934M</t>
  </si>
  <si>
    <t>1FMCU59H28KE29451</t>
  </si>
  <si>
    <t>04935M</t>
  </si>
  <si>
    <t>1FMCU59H08KE29450</t>
  </si>
  <si>
    <t>04936M</t>
  </si>
  <si>
    <t>1FMCU59H68KE29453</t>
  </si>
  <si>
    <t>04937M</t>
  </si>
  <si>
    <t>1FMCU59HX8KA46146</t>
  </si>
  <si>
    <t>04938M</t>
  </si>
  <si>
    <t>1FMCU59HX8KE29455</t>
  </si>
  <si>
    <t>04939M</t>
  </si>
  <si>
    <t>1FMCU59H18KE29456</t>
  </si>
  <si>
    <t>04941M</t>
  </si>
  <si>
    <t>1FMCU59H58KA17072</t>
  </si>
  <si>
    <t>04942M</t>
  </si>
  <si>
    <t>1FMCU59H78KA17073</t>
  </si>
  <si>
    <t>04944M</t>
  </si>
  <si>
    <t>1FMCU59H38KA60616</t>
  </si>
  <si>
    <t>04947M</t>
  </si>
  <si>
    <t>1FMCU5K39CKB33561</t>
  </si>
  <si>
    <t>04948M</t>
  </si>
  <si>
    <t>1FMCU5K35CKB33556</t>
  </si>
  <si>
    <t>04949M</t>
  </si>
  <si>
    <t>1FMCU5K34CKB33550</t>
  </si>
  <si>
    <t>04950M</t>
  </si>
  <si>
    <t>1FMCU5K35CKB33542</t>
  </si>
  <si>
    <t>04951M</t>
  </si>
  <si>
    <t>1FMCU5K37CKB33543</t>
  </si>
  <si>
    <t>04952M</t>
  </si>
  <si>
    <t>1FMCU5K38CKB33549</t>
  </si>
  <si>
    <t>04953M</t>
  </si>
  <si>
    <t>1FMCU5K39CKB33558</t>
  </si>
  <si>
    <t>04954M</t>
  </si>
  <si>
    <t>1FMCU5K30CKB33545</t>
  </si>
  <si>
    <t>04955M</t>
  </si>
  <si>
    <t>1FMCU5K3XCKB33553</t>
  </si>
  <si>
    <t>04956M</t>
  </si>
  <si>
    <t>1FMCU5K32CKB33546</t>
  </si>
  <si>
    <t>04957M</t>
  </si>
  <si>
    <t>1FMCU5K36CKB33548</t>
  </si>
  <si>
    <t>04958M</t>
  </si>
  <si>
    <t>1FMCU5K39CKB33544</t>
  </si>
  <si>
    <t>04959M</t>
  </si>
  <si>
    <t>1FMCU5K37CKB33557</t>
  </si>
  <si>
    <t>04960M</t>
  </si>
  <si>
    <t>1FMCU5K33CKB33541</t>
  </si>
  <si>
    <t>04961M</t>
  </si>
  <si>
    <t>1FMCU5K38CKB33552</t>
  </si>
  <si>
    <t>04962M</t>
  </si>
  <si>
    <t>1FMCU5K37CKB33560</t>
  </si>
  <si>
    <t>04963M</t>
  </si>
  <si>
    <t>1FMCU5K31CKB33554</t>
  </si>
  <si>
    <t>04964M</t>
  </si>
  <si>
    <t>1FMCU5K30CKB33562</t>
  </si>
  <si>
    <t>04969M</t>
  </si>
  <si>
    <t>1FMCU5K34CKB33564</t>
  </si>
  <si>
    <t>04971M</t>
  </si>
  <si>
    <t>1FMCU5K3XCKB33567</t>
  </si>
  <si>
    <t>04972M</t>
  </si>
  <si>
    <t>1FMCU5K36CKB33579</t>
  </si>
  <si>
    <t>04973M</t>
  </si>
  <si>
    <t>1FMCU5K39CKB33575</t>
  </si>
  <si>
    <t>04974M</t>
  </si>
  <si>
    <t>1FMCU5K36CKB33582</t>
  </si>
  <si>
    <t>04975M</t>
  </si>
  <si>
    <t>1FMCU5K34CKB33578</t>
  </si>
  <si>
    <t>04976M</t>
  </si>
  <si>
    <t>1FMCU5K37CKB33588</t>
  </si>
  <si>
    <t>04977M</t>
  </si>
  <si>
    <t>1FMCU5K32CKB33577</t>
  </si>
  <si>
    <t>04978M</t>
  </si>
  <si>
    <t>1FMCU5K34CKB33581</t>
  </si>
  <si>
    <t>04979M</t>
  </si>
  <si>
    <t>1FMCU5K30CKB33576</t>
  </si>
  <si>
    <t>04980M</t>
  </si>
  <si>
    <t>1FMCU5K32CKB33580</t>
  </si>
  <si>
    <t>04981M</t>
  </si>
  <si>
    <t>1FMCU5K33CKB33569</t>
  </si>
  <si>
    <t>04982M</t>
  </si>
  <si>
    <t>1FMCU5K37CKB33574</t>
  </si>
  <si>
    <t>04983M</t>
  </si>
  <si>
    <t>1FMCU5K33CKB33572</t>
  </si>
  <si>
    <t>04984M</t>
  </si>
  <si>
    <t>1FMCU5K36CKB33565</t>
  </si>
  <si>
    <t>04985M</t>
  </si>
  <si>
    <t>1FMCU5K38CKB33566</t>
  </si>
  <si>
    <t>04986M</t>
  </si>
  <si>
    <t>1FMCU5K31CKB33571</t>
  </si>
  <si>
    <t>04987M</t>
  </si>
  <si>
    <t>1FMCU5K31CKB33568</t>
  </si>
  <si>
    <t>04988M</t>
  </si>
  <si>
    <t>1FMCU5K32CKB33563</t>
  </si>
  <si>
    <t>04989M</t>
  </si>
  <si>
    <t>1FMCU5K36CKB33551</t>
  </si>
  <si>
    <t>04990M</t>
  </si>
  <si>
    <t>1FMCU5K30CKB33559</t>
  </si>
  <si>
    <t>04991M</t>
  </si>
  <si>
    <t>1FMCU5K34CKB33547</t>
  </si>
  <si>
    <t>04992M</t>
  </si>
  <si>
    <t>1FMCU5K31CKB33537</t>
  </si>
  <si>
    <t>04993M</t>
  </si>
  <si>
    <t>1FMCU5K31CKB33585</t>
  </si>
  <si>
    <t>04994M</t>
  </si>
  <si>
    <t>1FMCU5K35CKB33587</t>
  </si>
  <si>
    <t>04995M</t>
  </si>
  <si>
    <t>1FMCU5K38CKB33583</t>
  </si>
  <si>
    <t>04997M</t>
  </si>
  <si>
    <t>1FMCU5K33CKB33538</t>
  </si>
  <si>
    <t>04998M</t>
  </si>
  <si>
    <t>1FMCU5K33CKB33555</t>
  </si>
  <si>
    <t>04999M</t>
  </si>
  <si>
    <t>1FMCU5K35CKB33573</t>
  </si>
  <si>
    <t>05527M</t>
  </si>
  <si>
    <t>1FMCU49H38KE29467</t>
  </si>
  <si>
    <t>05529M</t>
  </si>
  <si>
    <t>1FMCU4K38AKC90084</t>
  </si>
  <si>
    <t>06434M</t>
  </si>
  <si>
    <t>1FMYU59H27KB77950</t>
  </si>
  <si>
    <t>07691M</t>
  </si>
  <si>
    <t>1FMCU5K33AKC28646</t>
  </si>
  <si>
    <t>03857M</t>
  </si>
  <si>
    <t>1FMYU59H27KA03473</t>
  </si>
  <si>
    <t>03881M</t>
  </si>
  <si>
    <t>1FMYU59H57KB33716</t>
  </si>
  <si>
    <t>04037M</t>
  </si>
  <si>
    <t>1FMCU59H48KD99997</t>
  </si>
  <si>
    <t>04086M</t>
  </si>
  <si>
    <t>1FMCU59H08KE60312</t>
  </si>
  <si>
    <t>04201M</t>
  </si>
  <si>
    <t>1FMCU59H18KE60321</t>
  </si>
  <si>
    <t>04206M</t>
  </si>
  <si>
    <t>1FMCU59349KA16727</t>
  </si>
  <si>
    <t>04242M</t>
  </si>
  <si>
    <t>1FMCU59309KB20132</t>
  </si>
  <si>
    <t>04825M</t>
  </si>
  <si>
    <t>1FMCU59389KC65337</t>
  </si>
  <si>
    <t>04842M</t>
  </si>
  <si>
    <t>1FMCU59349KC65352</t>
  </si>
  <si>
    <t>04886M</t>
  </si>
  <si>
    <t>1FMCU5K33AKC23236</t>
  </si>
  <si>
    <t>04925M</t>
  </si>
  <si>
    <t>1FMCU59H07KA03482</t>
  </si>
  <si>
    <t>04926M</t>
  </si>
  <si>
    <t>1FMCU59H77KA03480</t>
  </si>
  <si>
    <t>04152M</t>
  </si>
  <si>
    <t>1FMCU59H88KE54631</t>
  </si>
  <si>
    <t>04103M</t>
  </si>
  <si>
    <t>1FMCU59H98KE00061</t>
  </si>
  <si>
    <t>04222M</t>
  </si>
  <si>
    <t>1FMCU59329KA49614</t>
  </si>
  <si>
    <t>06145M</t>
  </si>
  <si>
    <t>1FMYU96H56KA13876</t>
  </si>
  <si>
    <t>EUDAC</t>
  </si>
  <si>
    <t>SUV-HYBRID-SMALL-4X4 CAMPUS</t>
  </si>
  <si>
    <t>03812M</t>
  </si>
  <si>
    <t>1FMYU96HX6KC36107</t>
  </si>
  <si>
    <t>03858M</t>
  </si>
  <si>
    <t>1FMYU59H07KA19364</t>
  </si>
  <si>
    <t>EUDACON</t>
  </si>
  <si>
    <t>SUV-HYBRID-SMALL-4X4-CONSOLIDATED</t>
  </si>
  <si>
    <t>04162M</t>
  </si>
  <si>
    <t>1FMCU5K37AKB52168</t>
  </si>
  <si>
    <t>04163M</t>
  </si>
  <si>
    <t>1FMCU5K35AKB52170</t>
  </si>
  <si>
    <t>04165M</t>
  </si>
  <si>
    <t>1FMCU5K35AKB78333</t>
  </si>
  <si>
    <t>04166M</t>
  </si>
  <si>
    <t>1FMCU5K31AKC44182</t>
  </si>
  <si>
    <t>04167M</t>
  </si>
  <si>
    <t>1FMCU5K33AKB78332</t>
  </si>
  <si>
    <t>04168M</t>
  </si>
  <si>
    <t>1FMCU5K32AKB78323</t>
  </si>
  <si>
    <t>04169M</t>
  </si>
  <si>
    <t>1FMCU5K3XAKB78327</t>
  </si>
  <si>
    <t>04170M</t>
  </si>
  <si>
    <t>1FMCU5K31AKB78328</t>
  </si>
  <si>
    <t>04171M</t>
  </si>
  <si>
    <t>1FMCU5K33AKB78329</t>
  </si>
  <si>
    <t>04172M</t>
  </si>
  <si>
    <t>1FMCU4K3XAKB52174</t>
  </si>
  <si>
    <t>04173M</t>
  </si>
  <si>
    <t>1FMCU5K3XAKB78330</t>
  </si>
  <si>
    <t>04174M</t>
  </si>
  <si>
    <t>1FMCU5K38AKB78326</t>
  </si>
  <si>
    <t>04177M</t>
  </si>
  <si>
    <t>1FMCU4K38AKB52173</t>
  </si>
  <si>
    <t>04178M</t>
  </si>
  <si>
    <t>1FMCU5K30AKB78322</t>
  </si>
  <si>
    <t>04180M</t>
  </si>
  <si>
    <t>1FMCU5K34AKB78324</t>
  </si>
  <si>
    <t>04182M</t>
  </si>
  <si>
    <t>1FMCU5K39AKB52172</t>
  </si>
  <si>
    <t>04183M</t>
  </si>
  <si>
    <t>1FMCU5K39AKB78321</t>
  </si>
  <si>
    <t>04184M</t>
  </si>
  <si>
    <t>1FMCU5K39AKB78335</t>
  </si>
  <si>
    <t>04946M</t>
  </si>
  <si>
    <t>1FMCU5K37AKB52171</t>
  </si>
  <si>
    <t>04910M</t>
  </si>
  <si>
    <t>1FMCU59H38KA09598</t>
  </si>
  <si>
    <t>04924M</t>
  </si>
  <si>
    <t>1FMYU96H45KE01101</t>
  </si>
  <si>
    <t>05224M</t>
  </si>
  <si>
    <t>1FMCU59H98KA59311</t>
  </si>
  <si>
    <t>05227M</t>
  </si>
  <si>
    <t>1FMCU96H36KD56289</t>
  </si>
  <si>
    <t>05264M</t>
  </si>
  <si>
    <t>1FMYU95H26KC44316</t>
  </si>
  <si>
    <t>05265M</t>
  </si>
  <si>
    <t>1FMYU96H56KC27783</t>
  </si>
  <si>
    <t>05277M</t>
  </si>
  <si>
    <t>1FMCU93168KA76098</t>
  </si>
  <si>
    <t>05293M</t>
  </si>
  <si>
    <t>1FMCU93148KB00107</t>
  </si>
  <si>
    <t>05362M</t>
  </si>
  <si>
    <t>1FMCU93138KE54300</t>
  </si>
  <si>
    <t>05363M</t>
  </si>
  <si>
    <t>1FMCU59339KA71301</t>
  </si>
  <si>
    <t>05458M</t>
  </si>
  <si>
    <t>1FMCU9C7XAKD46993</t>
  </si>
  <si>
    <t>05525M</t>
  </si>
  <si>
    <t>1FMCU49H18KA20870</t>
  </si>
  <si>
    <t>05541M</t>
  </si>
  <si>
    <t>1FMYU96H16KA20744</t>
  </si>
  <si>
    <t>05847M</t>
  </si>
  <si>
    <t>1FMCU96H05KE33716</t>
  </si>
  <si>
    <t>05851M</t>
  </si>
  <si>
    <t>1FMCU96H65KB43822</t>
  </si>
  <si>
    <t>06148M</t>
  </si>
  <si>
    <t>1FMYU96H86KD56293</t>
  </si>
  <si>
    <t>06151M</t>
  </si>
  <si>
    <t>1FMYU96H76KD37069</t>
  </si>
  <si>
    <t>06153M</t>
  </si>
  <si>
    <t>1FMCU59H28KA42592</t>
  </si>
  <si>
    <t>06154M</t>
  </si>
  <si>
    <t>1FMYU59H97KC05291</t>
  </si>
  <si>
    <t>06156M</t>
  </si>
  <si>
    <t>1FMCU59H98KA60622</t>
  </si>
  <si>
    <t>06185M</t>
  </si>
  <si>
    <t>1FMCU59H48KA59314</t>
  </si>
  <si>
    <t>06212M</t>
  </si>
  <si>
    <t>1FMYU96H75KB43821</t>
  </si>
  <si>
    <t>06413M</t>
  </si>
  <si>
    <t>1FMCU59H28KA59313</t>
  </si>
  <si>
    <t>06479M</t>
  </si>
  <si>
    <t>1FMCU59H88KA59316</t>
  </si>
  <si>
    <t>06480M</t>
  </si>
  <si>
    <t>1FMCU59H08KA59312</t>
  </si>
  <si>
    <t>06481M</t>
  </si>
  <si>
    <t>1FMCU5K39BKB85464</t>
  </si>
  <si>
    <t>06483M</t>
  </si>
  <si>
    <t>1FMCU96H26KC63795</t>
  </si>
  <si>
    <t>06517M</t>
  </si>
  <si>
    <t>1FMCU59HX8KA60628</t>
  </si>
  <si>
    <t>06518M</t>
  </si>
  <si>
    <t>1FMCU59H68KA60626</t>
  </si>
  <si>
    <t>06564M</t>
  </si>
  <si>
    <t>1FMCU59H18KA46147</t>
  </si>
  <si>
    <t>06565M</t>
  </si>
  <si>
    <t>1FMCU59H88KA60627</t>
  </si>
  <si>
    <t>06566M</t>
  </si>
  <si>
    <t>1FMCU59H88KA09600</t>
  </si>
  <si>
    <t>06585M</t>
  </si>
  <si>
    <t>1FMCU59H18KA60629</t>
  </si>
  <si>
    <t>06633M</t>
  </si>
  <si>
    <t>1FMCU96H25KB53103</t>
  </si>
  <si>
    <t>06668M</t>
  </si>
  <si>
    <t>1FMCU5K3XBKC53819</t>
  </si>
  <si>
    <t>06669M</t>
  </si>
  <si>
    <t>1FMCU49HX8KA71039</t>
  </si>
  <si>
    <t>EUDAM</t>
  </si>
  <si>
    <t>SUV-HYBRID-SMALL-4X4-MANAGED</t>
  </si>
  <si>
    <t>04911M</t>
  </si>
  <si>
    <t>1FMYU96H45KB97657</t>
  </si>
  <si>
    <t>04913M</t>
  </si>
  <si>
    <t>1FMYU96H86KD48839</t>
  </si>
  <si>
    <t>04914M</t>
  </si>
  <si>
    <t>1FMYU59H07KC05311</t>
  </si>
  <si>
    <t>04915M</t>
  </si>
  <si>
    <t>1FMYU59H87KC05315</t>
  </si>
  <si>
    <t>04920M</t>
  </si>
  <si>
    <t>1FMYU59H47KC05313</t>
  </si>
  <si>
    <t>04921M</t>
  </si>
  <si>
    <t>1FMCU59H28KE29448</t>
  </si>
  <si>
    <t>EUDB</t>
  </si>
  <si>
    <t>SUV-HYBRID-SMALL-4X2</t>
  </si>
  <si>
    <t>00671M</t>
  </si>
  <si>
    <t>1FMYU95H76KC36079</t>
  </si>
  <si>
    <t>03868M</t>
  </si>
  <si>
    <t>1FMYU49H47KA38994</t>
  </si>
  <si>
    <t>03941M</t>
  </si>
  <si>
    <t>1FMCU49H68KA02087</t>
  </si>
  <si>
    <t>03957M</t>
  </si>
  <si>
    <t>1FMCU49H98KA02102</t>
  </si>
  <si>
    <t>03964M</t>
  </si>
  <si>
    <t>1FMCU49H78KA02101</t>
  </si>
  <si>
    <t>03974M</t>
  </si>
  <si>
    <t>1FMCU49H48KA95336</t>
  </si>
  <si>
    <t>03975M</t>
  </si>
  <si>
    <t>1FMCU49H68KA95337</t>
  </si>
  <si>
    <t>03979M</t>
  </si>
  <si>
    <t>1FMCU49H88KB40875</t>
  </si>
  <si>
    <t>03987M</t>
  </si>
  <si>
    <t>1FMCU49H68KC14701</t>
  </si>
  <si>
    <t>03993M</t>
  </si>
  <si>
    <t>1FMCU49H58KE43550</t>
  </si>
  <si>
    <t>03994M</t>
  </si>
  <si>
    <t>1FMCU49H98KE43549</t>
  </si>
  <si>
    <t>03995M</t>
  </si>
  <si>
    <t>1FMCU49H28KE43554</t>
  </si>
  <si>
    <t>03998M</t>
  </si>
  <si>
    <t>1FMCU49H68KD33848</t>
  </si>
  <si>
    <t>03999M</t>
  </si>
  <si>
    <t>1FMCU49H38KD33855</t>
  </si>
  <si>
    <t>04002M</t>
  </si>
  <si>
    <t>1FMCU49H48KD33850</t>
  </si>
  <si>
    <t>04003M</t>
  </si>
  <si>
    <t>1FMCU49H88KD33849</t>
  </si>
  <si>
    <t>04005M</t>
  </si>
  <si>
    <t>1FMCU49H08KD33862</t>
  </si>
  <si>
    <t>04006M</t>
  </si>
  <si>
    <t>1FMCU49H08KD33859</t>
  </si>
  <si>
    <t>04007M</t>
  </si>
  <si>
    <t>1FMCU49H28KD33863</t>
  </si>
  <si>
    <t>04008M</t>
  </si>
  <si>
    <t>1FMCU49H78KD33860</t>
  </si>
  <si>
    <t>04009M</t>
  </si>
  <si>
    <t>1FMCU49H98KD33861</t>
  </si>
  <si>
    <t>04012M</t>
  </si>
  <si>
    <t>1FMCU49H18KD49794</t>
  </si>
  <si>
    <t>04014M</t>
  </si>
  <si>
    <t>1FMCU49H88KD49792</t>
  </si>
  <si>
    <t>04015M</t>
  </si>
  <si>
    <t>1FMCU49H68KD49791</t>
  </si>
  <si>
    <t>04016M</t>
  </si>
  <si>
    <t>1FMCU49H48KD49790</t>
  </si>
  <si>
    <t>04017M</t>
  </si>
  <si>
    <t>1FMCU49H58KD49801</t>
  </si>
  <si>
    <t>04018M</t>
  </si>
  <si>
    <t>1FMCU49H88KD49789</t>
  </si>
  <si>
    <t>04019M</t>
  </si>
  <si>
    <t>1FMCU49H78KD49797</t>
  </si>
  <si>
    <t>04020M</t>
  </si>
  <si>
    <t>1FMCU49H58KD49796</t>
  </si>
  <si>
    <t>04021M</t>
  </si>
  <si>
    <t>1FMCU49H38KD49800</t>
  </si>
  <si>
    <t>04022M</t>
  </si>
  <si>
    <t>1FMCU49H08KD49799</t>
  </si>
  <si>
    <t>04054M</t>
  </si>
  <si>
    <t>1FMCU49H58KE00021</t>
  </si>
  <si>
    <t>04055M</t>
  </si>
  <si>
    <t>1FMCU49H78KE00022</t>
  </si>
  <si>
    <t>04056M</t>
  </si>
  <si>
    <t>1FMCU49H68KE00027</t>
  </si>
  <si>
    <t>04058M</t>
  </si>
  <si>
    <t>1FMCU49H48KE00026</t>
  </si>
  <si>
    <t>04059M</t>
  </si>
  <si>
    <t>1FMCU49H38KD75524</t>
  </si>
  <si>
    <t>04060M</t>
  </si>
  <si>
    <t>1FMCU49H98KE00023</t>
  </si>
  <si>
    <t>04061M</t>
  </si>
  <si>
    <t>1FMCU49H58KD75525</t>
  </si>
  <si>
    <t>04062M</t>
  </si>
  <si>
    <t>1FMCU49H08KE00024</t>
  </si>
  <si>
    <t>04063M</t>
  </si>
  <si>
    <t>1FMCU49H68KE00030</t>
  </si>
  <si>
    <t>04064M</t>
  </si>
  <si>
    <t>1FMCU49HX8KE00029</t>
  </si>
  <si>
    <t>04087M</t>
  </si>
  <si>
    <t>1FMCU49H08KE43553</t>
  </si>
  <si>
    <t>04088M</t>
  </si>
  <si>
    <t>1FMCU49H98KE43552</t>
  </si>
  <si>
    <t>04089M</t>
  </si>
  <si>
    <t>1FMCU49H78KE43551</t>
  </si>
  <si>
    <t>04128M</t>
  </si>
  <si>
    <t>1FMCU49H28KE43585</t>
  </si>
  <si>
    <t>04129M</t>
  </si>
  <si>
    <t>1FMCU49H88KE43574</t>
  </si>
  <si>
    <t>04130M</t>
  </si>
  <si>
    <t>1FMCU49H08KE43570</t>
  </si>
  <si>
    <t>04131M</t>
  </si>
  <si>
    <t>1FMCU49H68KE43587</t>
  </si>
  <si>
    <t>04133M</t>
  </si>
  <si>
    <t>1FMCU49H48KE43572</t>
  </si>
  <si>
    <t>04134M</t>
  </si>
  <si>
    <t>1FMCU49H58KE43578</t>
  </si>
  <si>
    <t>04138M</t>
  </si>
  <si>
    <t>1FMCU49H38KE43577</t>
  </si>
  <si>
    <t>04139M</t>
  </si>
  <si>
    <t>1FMCU49H28KE43571</t>
  </si>
  <si>
    <t>04140M</t>
  </si>
  <si>
    <t>1FMCU49H68KE43590</t>
  </si>
  <si>
    <t>04141M</t>
  </si>
  <si>
    <t>1FMCU49H08KE43584</t>
  </si>
  <si>
    <t>04143M</t>
  </si>
  <si>
    <t>1FMCU49H78KE43579</t>
  </si>
  <si>
    <t>04145M</t>
  </si>
  <si>
    <t>1FMCU49H68KE43573</t>
  </si>
  <si>
    <t>04147M</t>
  </si>
  <si>
    <t>1FMCU49H18KE43576</t>
  </si>
  <si>
    <t>04148M</t>
  </si>
  <si>
    <t>1FMCU49H48KE43569</t>
  </si>
  <si>
    <t>04149M</t>
  </si>
  <si>
    <t>1FMCU49H38KE43580</t>
  </si>
  <si>
    <t>04154M</t>
  </si>
  <si>
    <t>1FMCU49H58KE46321</t>
  </si>
  <si>
    <t>04155M</t>
  </si>
  <si>
    <t>1FMCU49H38KE46320</t>
  </si>
  <si>
    <t>04156M</t>
  </si>
  <si>
    <t>1FMCU49H78KE46322</t>
  </si>
  <si>
    <t>04157M</t>
  </si>
  <si>
    <t>1FMCU49H78KE46319</t>
  </si>
  <si>
    <t>04159M</t>
  </si>
  <si>
    <t>1FMCU49H78KD33857</t>
  </si>
  <si>
    <t>04160M</t>
  </si>
  <si>
    <t>1FMCU49H98KD33858</t>
  </si>
  <si>
    <t>04161M</t>
  </si>
  <si>
    <t>1FMCU49HX8KD33853</t>
  </si>
  <si>
    <t>04210M</t>
  </si>
  <si>
    <t>1FMCU49329KA16719</t>
  </si>
  <si>
    <t>04212M</t>
  </si>
  <si>
    <t>1FMCU49349KA16723</t>
  </si>
  <si>
    <t>04213M</t>
  </si>
  <si>
    <t>1FMCU49369KA16724</t>
  </si>
  <si>
    <t>04214M</t>
  </si>
  <si>
    <t>1FMCU49369KA12947</t>
  </si>
  <si>
    <t>04216M</t>
  </si>
  <si>
    <t>1FMCU493X9KA12949</t>
  </si>
  <si>
    <t>04217M</t>
  </si>
  <si>
    <t>1FMCU49389KA12948</t>
  </si>
  <si>
    <t>04260M</t>
  </si>
  <si>
    <t>1FMCU49359KB20153</t>
  </si>
  <si>
    <t>04261M</t>
  </si>
  <si>
    <t>1FMCU49399KB20155</t>
  </si>
  <si>
    <t>04262M</t>
  </si>
  <si>
    <t>1FMCU49369KB20159</t>
  </si>
  <si>
    <t>04265M</t>
  </si>
  <si>
    <t>1FMCU49309KB20156</t>
  </si>
  <si>
    <t>04266M</t>
  </si>
  <si>
    <t>1FMCU49329KB20157</t>
  </si>
  <si>
    <t>04274M</t>
  </si>
  <si>
    <t>1FMCU49329KC65375</t>
  </si>
  <si>
    <t>04275M</t>
  </si>
  <si>
    <t>1FMCU49389KC65381</t>
  </si>
  <si>
    <t>04276M</t>
  </si>
  <si>
    <t>1FMCU49359KC65385</t>
  </si>
  <si>
    <t>04277M</t>
  </si>
  <si>
    <t>1FMCU49319KC65383</t>
  </si>
  <si>
    <t>04278M</t>
  </si>
  <si>
    <t>1FMCU49369KC65377</t>
  </si>
  <si>
    <t>04281M</t>
  </si>
  <si>
    <t>1FMCU49389KC65378</t>
  </si>
  <si>
    <t>04282M</t>
  </si>
  <si>
    <t>1FMCU49369KC65380</t>
  </si>
  <si>
    <t>04283M</t>
  </si>
  <si>
    <t>1FMCU49339KC65384</t>
  </si>
  <si>
    <t>04289M</t>
  </si>
  <si>
    <t>1FMCU4K38CKB35246</t>
  </si>
  <si>
    <t>04290M</t>
  </si>
  <si>
    <t>1FMCU4K32CKB35243</t>
  </si>
  <si>
    <t>04291M</t>
  </si>
  <si>
    <t>1FMCU4K30CKB35242</t>
  </si>
  <si>
    <t>04968M</t>
  </si>
  <si>
    <t>1FMCU4K34CKB35244</t>
  </si>
  <si>
    <t>04965M</t>
  </si>
  <si>
    <t>1FMCU4K31CKB35248</t>
  </si>
  <si>
    <t>04966M</t>
  </si>
  <si>
    <t>1FMCU4K36CKB35245</t>
  </si>
  <si>
    <t>04967M</t>
  </si>
  <si>
    <t>1FMCU4K3XCKB35247</t>
  </si>
  <si>
    <t>03990M</t>
  </si>
  <si>
    <t>1FMCU49H28KC91534</t>
  </si>
  <si>
    <t>04057M</t>
  </si>
  <si>
    <t>1FMCU49H28KE00025</t>
  </si>
  <si>
    <t>04137M</t>
  </si>
  <si>
    <t>1FMCU49H78KE43582</t>
  </si>
  <si>
    <t>EUDBC</t>
  </si>
  <si>
    <t>SUV-HYBRID-SMALL-4X2 CAMPUS</t>
  </si>
  <si>
    <t>02020M</t>
  </si>
  <si>
    <t>1FMYU95H25KD90908</t>
  </si>
  <si>
    <t>EUDBCON</t>
  </si>
  <si>
    <t>SUV-HYBRID-SMALL-4X2-CONSOLIDATED</t>
  </si>
  <si>
    <t>04520M</t>
  </si>
  <si>
    <t>1FMCU49H28KD33846</t>
  </si>
  <si>
    <t>05234M</t>
  </si>
  <si>
    <t>1FMCU49309KA71279</t>
  </si>
  <si>
    <t>05236M</t>
  </si>
  <si>
    <t>1FMCU49H88KA71038</t>
  </si>
  <si>
    <t>05237M</t>
  </si>
  <si>
    <t>1FMCU49H58KA71031</t>
  </si>
  <si>
    <t>05238M</t>
  </si>
  <si>
    <t>1FMCU49H08KA71034</t>
  </si>
  <si>
    <t>05239M</t>
  </si>
  <si>
    <t>1FMCU95H86KD26545</t>
  </si>
  <si>
    <t>05546M</t>
  </si>
  <si>
    <t>1FMCU59H98KA80319</t>
  </si>
  <si>
    <t>06435M</t>
  </si>
  <si>
    <t>1FMCU49399KA71281</t>
  </si>
  <si>
    <t>06519M</t>
  </si>
  <si>
    <t>1FMCU95H66KD26544</t>
  </si>
  <si>
    <t>06520M</t>
  </si>
  <si>
    <t>1FMCU49H48KA71036</t>
  </si>
  <si>
    <t>06521M</t>
  </si>
  <si>
    <t>1FMCU49359KA10090</t>
  </si>
  <si>
    <t>06522M</t>
  </si>
  <si>
    <t>1FMCU49379KA71280</t>
  </si>
  <si>
    <t>06567M</t>
  </si>
  <si>
    <t>1FMCU49HX8KA60624</t>
  </si>
  <si>
    <t>06569M</t>
  </si>
  <si>
    <t>1FMCU49H68KA71037</t>
  </si>
  <si>
    <t>06570M</t>
  </si>
  <si>
    <t>1FMCU49399KA10092</t>
  </si>
  <si>
    <t>06571M</t>
  </si>
  <si>
    <t>1FMCU49399KA71278</t>
  </si>
  <si>
    <t>06591M</t>
  </si>
  <si>
    <t>1FMCU49H68KA71040</t>
  </si>
  <si>
    <t>06634M</t>
  </si>
  <si>
    <t>1FMCU95H46KD26543</t>
  </si>
  <si>
    <t>06635M</t>
  </si>
  <si>
    <t>1FMCU95HX6KD26546</t>
  </si>
  <si>
    <t>06636M</t>
  </si>
  <si>
    <t>1FMCU49H98KA71033</t>
  </si>
  <si>
    <t>06637M</t>
  </si>
  <si>
    <t>1FMCU49H18KA60625</t>
  </si>
  <si>
    <t>06638M</t>
  </si>
  <si>
    <t>1FMCU49H28KA71035</t>
  </si>
  <si>
    <t>06639M</t>
  </si>
  <si>
    <t>1FMCU49379KA10091</t>
  </si>
  <si>
    <t>06658M</t>
  </si>
  <si>
    <t>1FMCU49H37KC05310</t>
  </si>
  <si>
    <t>06659M</t>
  </si>
  <si>
    <t>1FMCU49H28KE29444</t>
  </si>
  <si>
    <t>EUDC</t>
  </si>
  <si>
    <t>TRUCK-1/2T-4X4-CREW</t>
  </si>
  <si>
    <t>03731M</t>
  </si>
  <si>
    <t>1FTFW1EV7AFB71247</t>
  </si>
  <si>
    <t>04448M</t>
  </si>
  <si>
    <t>RAM 1500</t>
  </si>
  <si>
    <t>1C6RD7KP3CS326163</t>
  </si>
  <si>
    <t>04787M</t>
  </si>
  <si>
    <t>1FTFW1EFXBKE00571</t>
  </si>
  <si>
    <t>05122M</t>
  </si>
  <si>
    <t>1FTFW1EF3DKE89189</t>
  </si>
  <si>
    <t>05499M</t>
  </si>
  <si>
    <t>1C6RD7FP5CS288901</t>
  </si>
  <si>
    <t>05547M</t>
  </si>
  <si>
    <t>1C6RD7KP0CS278489</t>
  </si>
  <si>
    <t>05699M</t>
  </si>
  <si>
    <t>1C6RR7KPXDS663836</t>
  </si>
  <si>
    <t>05711M</t>
  </si>
  <si>
    <t>1FTFW1EF0BKE19310</t>
  </si>
  <si>
    <t>05712M</t>
  </si>
  <si>
    <t>1FTFW1EF4BKE19309</t>
  </si>
  <si>
    <t>05719M</t>
  </si>
  <si>
    <t>1C6RR7KP8DS663835</t>
  </si>
  <si>
    <t>05926M</t>
  </si>
  <si>
    <t>1C6RR7KPXDS692981</t>
  </si>
  <si>
    <t>05927M</t>
  </si>
  <si>
    <t>1C6RR7KP8DS692980</t>
  </si>
  <si>
    <t>06067M</t>
  </si>
  <si>
    <t>1C6RR7KT3ES189064</t>
  </si>
  <si>
    <t>06068M</t>
  </si>
  <si>
    <t>1C6RR7KT1ES189063</t>
  </si>
  <si>
    <t>06069M</t>
  </si>
  <si>
    <t>1C6RR7KT8ES183924</t>
  </si>
  <si>
    <t>06070M</t>
  </si>
  <si>
    <t>1C6RR7KTXES183925</t>
  </si>
  <si>
    <t>06071M</t>
  </si>
  <si>
    <t>1C6RR7KT1ES183926</t>
  </si>
  <si>
    <t>06072M</t>
  </si>
  <si>
    <t>1C6RR7KT6ES183923</t>
  </si>
  <si>
    <t>06235M</t>
  </si>
  <si>
    <t>1C6RR7KT3ES197357</t>
  </si>
  <si>
    <t>06877M</t>
  </si>
  <si>
    <t>TRUCK-1/2T-4X4-CREW CAB</t>
  </si>
  <si>
    <t>1C6RR7FT1ES275600</t>
  </si>
  <si>
    <t>07020M</t>
  </si>
  <si>
    <t>1FTFW1EF6EKG09049</t>
  </si>
  <si>
    <t>07021M</t>
  </si>
  <si>
    <t>1FTFW1EF2EKG09050</t>
  </si>
  <si>
    <t>07022M</t>
  </si>
  <si>
    <t>1FTFW1EF4EKG09051</t>
  </si>
  <si>
    <t>07040M</t>
  </si>
  <si>
    <t>TRUCK-1/2T-4X4-EXT</t>
  </si>
  <si>
    <t>1GCVKPEHXFZ181216</t>
  </si>
  <si>
    <t>07056M</t>
  </si>
  <si>
    <t>1FTFW1EF2EKF79631</t>
  </si>
  <si>
    <t>07057M</t>
  </si>
  <si>
    <t>1FTFW1EF4EKF79632</t>
  </si>
  <si>
    <t>07098M</t>
  </si>
  <si>
    <t>1FTFW1EFXEKG51983</t>
  </si>
  <si>
    <t>07099M</t>
  </si>
  <si>
    <t>1FTFW1EF1EKG51984</t>
  </si>
  <si>
    <t>07100M</t>
  </si>
  <si>
    <t>1FTFW1EF8EKG51982</t>
  </si>
  <si>
    <t>07189M</t>
  </si>
  <si>
    <t>3GCUKPEC1EG424748</t>
  </si>
  <si>
    <t>07493M</t>
  </si>
  <si>
    <t>1GCVKPEH5FZ283328</t>
  </si>
  <si>
    <t>07568M</t>
  </si>
  <si>
    <t>1GC2KUEG4FZ530458</t>
  </si>
  <si>
    <t>07570M</t>
  </si>
  <si>
    <t>1GC2KUEG6FZ530655</t>
  </si>
  <si>
    <t>07611M</t>
  </si>
  <si>
    <t>1GCVKPEH5FZ300208</t>
  </si>
  <si>
    <t>07697M</t>
  </si>
  <si>
    <t>1GCVKPEH6FZ342225</t>
  </si>
  <si>
    <t>07698M</t>
  </si>
  <si>
    <t>1GCVKPEH6FZ341382</t>
  </si>
  <si>
    <t>07699M</t>
  </si>
  <si>
    <t>1GCVKPEH5FZ341163</t>
  </si>
  <si>
    <t>07700M</t>
  </si>
  <si>
    <t>1GCVKPEH6FZ341172</t>
  </si>
  <si>
    <t>07766M</t>
  </si>
  <si>
    <t>3GCUKPEH6FG434267</t>
  </si>
  <si>
    <t>07770M</t>
  </si>
  <si>
    <t>1GCVKPEHXFZ376121</t>
  </si>
  <si>
    <t>07781M</t>
  </si>
  <si>
    <t>3GCUKPEH3FG440740</t>
  </si>
  <si>
    <t>07782M</t>
  </si>
  <si>
    <t>3GCUKPEH5FG439752</t>
  </si>
  <si>
    <t>07784M</t>
  </si>
  <si>
    <t>3GCUKPEH0FG439769</t>
  </si>
  <si>
    <t>07785M</t>
  </si>
  <si>
    <t>3GCUKPEH1FG439764</t>
  </si>
  <si>
    <t>07842M</t>
  </si>
  <si>
    <t>3GCUKPEH7FG463633</t>
  </si>
  <si>
    <t>07865M</t>
  </si>
  <si>
    <t>07597M</t>
  </si>
  <si>
    <t>1FTFW1EF4EKG09048</t>
  </si>
  <si>
    <t>EUDCC</t>
  </si>
  <si>
    <t>TRUCK-1/2T-4X4-CREW-CAMPUS</t>
  </si>
  <si>
    <t>05459M</t>
  </si>
  <si>
    <t>1FTRW08L93KC91319</t>
  </si>
  <si>
    <t>05460M</t>
  </si>
  <si>
    <t>1FTPW14545KD32821</t>
  </si>
  <si>
    <t>EUDCCON</t>
  </si>
  <si>
    <t>TRUCK-1/2T/4X4-CREW-CONSOLIDATED</t>
  </si>
  <si>
    <t>04606M</t>
  </si>
  <si>
    <t>1FTRW14W68FC10976</t>
  </si>
  <si>
    <t>06436M</t>
  </si>
  <si>
    <t>K1500</t>
  </si>
  <si>
    <t>TRUCK-1/2T-4X4</t>
  </si>
  <si>
    <t>1GCEK19V2XZ160598</t>
  </si>
  <si>
    <t>06437M</t>
  </si>
  <si>
    <t>1GCEK19VX1E294239</t>
  </si>
  <si>
    <t>06523M</t>
  </si>
  <si>
    <t>1GCEK19V4YE334101</t>
  </si>
  <si>
    <t>EUDD</t>
  </si>
  <si>
    <t>TRUCK-SM-4X4</t>
  </si>
  <si>
    <t>00144M</t>
  </si>
  <si>
    <t>TRUCK-SM-4X4-EXT</t>
  </si>
  <si>
    <t>1GCDT196158212839</t>
  </si>
  <si>
    <t>00638M</t>
  </si>
  <si>
    <t>1FTZR45E63PA94213</t>
  </si>
  <si>
    <t>01059M</t>
  </si>
  <si>
    <t>1FTZR15E47PA22916</t>
  </si>
  <si>
    <t>03748M</t>
  </si>
  <si>
    <t>1GCHTCFE5B8100209</t>
  </si>
  <si>
    <t>03749M</t>
  </si>
  <si>
    <t>1GCJTBFE9B8107174</t>
  </si>
  <si>
    <t>03796M</t>
  </si>
  <si>
    <t>1GCKTDDE0A8125743</t>
  </si>
  <si>
    <t>03797M</t>
  </si>
  <si>
    <t>1GCKTBDE5A8132501</t>
  </si>
  <si>
    <t>05490M</t>
  </si>
  <si>
    <t>1GCJTBFE6C8158097</t>
  </si>
  <si>
    <t>05491M</t>
  </si>
  <si>
    <t>1GCJTBFEXC8158183</t>
  </si>
  <si>
    <t>06572M</t>
  </si>
  <si>
    <t>1FTYR14D18PA81556</t>
  </si>
  <si>
    <t>06650M</t>
  </si>
  <si>
    <t>FRONTIER</t>
  </si>
  <si>
    <t>2014 NISSAN FRONTIER</t>
  </si>
  <si>
    <t>1N6AD0CWXEN756645</t>
  </si>
  <si>
    <t>06651M</t>
  </si>
  <si>
    <t>1N6AD0CW5EN757086</t>
  </si>
  <si>
    <t>06652M</t>
  </si>
  <si>
    <t>1N6ADOCW3EN754641</t>
  </si>
  <si>
    <t>06730M</t>
  </si>
  <si>
    <t>1N6AD0CWXEN757018</t>
  </si>
  <si>
    <t>06768M</t>
  </si>
  <si>
    <t>2015 NISSAN FRONTIER</t>
  </si>
  <si>
    <t>1N6AD0FV4FN735990</t>
  </si>
  <si>
    <t>06769M</t>
  </si>
  <si>
    <t>1N6AD0FV7FN735871</t>
  </si>
  <si>
    <t>06770M</t>
  </si>
  <si>
    <t>1N6AD0FV5FN736453</t>
  </si>
  <si>
    <t>06771M</t>
  </si>
  <si>
    <t>1N6AD0FVXFN735878</t>
  </si>
  <si>
    <t>06772M</t>
  </si>
  <si>
    <t>1N6AD0FV3FN736290</t>
  </si>
  <si>
    <t>07193M</t>
  </si>
  <si>
    <t>1N6AD0FVBFN732784</t>
  </si>
  <si>
    <t>07194M</t>
  </si>
  <si>
    <t>1N6AD0FV4FN733740</t>
  </si>
  <si>
    <t>07195M</t>
  </si>
  <si>
    <t>1N6AD0FV5FN732306</t>
  </si>
  <si>
    <t>07196M</t>
  </si>
  <si>
    <t>1N6AD0FV8FN732512</t>
  </si>
  <si>
    <t>07197M</t>
  </si>
  <si>
    <t>1N6AD0FV9FN732504</t>
  </si>
  <si>
    <t>07198M</t>
  </si>
  <si>
    <t>1N6AD0FV8FN734177</t>
  </si>
  <si>
    <t>07199M</t>
  </si>
  <si>
    <t>1N6AD0FVXFN734195</t>
  </si>
  <si>
    <t>07200M</t>
  </si>
  <si>
    <t>1N6AD0FVXFN734004</t>
  </si>
  <si>
    <t>07201M</t>
  </si>
  <si>
    <t>1N6AD0FV9FN734477</t>
  </si>
  <si>
    <t>07258M</t>
  </si>
  <si>
    <t>1N6AD0FV7FN757157</t>
  </si>
  <si>
    <t>07387M</t>
  </si>
  <si>
    <t>1GCGTAE32F1185198</t>
  </si>
  <si>
    <t>03795M</t>
  </si>
  <si>
    <t>1GCDT19E288219357</t>
  </si>
  <si>
    <t>EUDDC</t>
  </si>
  <si>
    <t>TRUCK-SM-4X4-CAMPUS</t>
  </si>
  <si>
    <t>00510M</t>
  </si>
  <si>
    <t>1FTZR45E33PA93388</t>
  </si>
  <si>
    <t>00563M</t>
  </si>
  <si>
    <t>1FTZR45E13PA93387</t>
  </si>
  <si>
    <t>00632M</t>
  </si>
  <si>
    <t>1FTZR45E43PA94209</t>
  </si>
  <si>
    <t>00654M</t>
  </si>
  <si>
    <t>1FTZR45E73PA99551</t>
  </si>
  <si>
    <t>02390M</t>
  </si>
  <si>
    <t>1GCDT196158222934</t>
  </si>
  <si>
    <t>03767M</t>
  </si>
  <si>
    <t>1GCDT196948162433</t>
  </si>
  <si>
    <t>03773M</t>
  </si>
  <si>
    <t>1GCDT196648159019</t>
  </si>
  <si>
    <t>03777M</t>
  </si>
  <si>
    <t>1FTZR45E06PA71756</t>
  </si>
  <si>
    <t>EUDDCON</t>
  </si>
  <si>
    <t>TRUCK-SM-4X4-CONSOLIDATED</t>
  </si>
  <si>
    <t>05220M</t>
  </si>
  <si>
    <t>1GCDT196248167280</t>
  </si>
  <si>
    <t>06438M</t>
  </si>
  <si>
    <t>S10</t>
  </si>
  <si>
    <t>1GCCS19XX38238814</t>
  </si>
  <si>
    <t>06439M</t>
  </si>
  <si>
    <t>1GTCS145318232095</t>
  </si>
  <si>
    <t>06468M</t>
  </si>
  <si>
    <t>1GCDT13E678219059</t>
  </si>
  <si>
    <t>06524M</t>
  </si>
  <si>
    <t>TRUCK-SM-4X4-CREW</t>
  </si>
  <si>
    <t>1GCDT136768216730</t>
  </si>
  <si>
    <t>06592M</t>
  </si>
  <si>
    <t>1GCCS14H838200594</t>
  </si>
  <si>
    <t>06648M</t>
  </si>
  <si>
    <t>PICKUP  COMPACT 4X4</t>
  </si>
  <si>
    <t>1GTCS145818235462</t>
  </si>
  <si>
    <t>EUDH</t>
  </si>
  <si>
    <t>01038M</t>
  </si>
  <si>
    <t>1FTRX14W55NB17459</t>
  </si>
  <si>
    <t>01053M</t>
  </si>
  <si>
    <t>1GCEK19Z46Z232449</t>
  </si>
  <si>
    <t>01083M</t>
  </si>
  <si>
    <t>1GCEK19V73E258866</t>
  </si>
  <si>
    <t>02318M</t>
  </si>
  <si>
    <t>1GCEK19037Z588975</t>
  </si>
  <si>
    <t>02337M</t>
  </si>
  <si>
    <t>1GCEK19017Z588375</t>
  </si>
  <si>
    <t>03730M</t>
  </si>
  <si>
    <t>1FTVX1EV2AKC36912</t>
  </si>
  <si>
    <t>03732M</t>
  </si>
  <si>
    <t>1FTFX1EVXAKC18131</t>
  </si>
  <si>
    <t>03733M</t>
  </si>
  <si>
    <t>1FTFX1EV3AFB91346</t>
  </si>
  <si>
    <t>03737M</t>
  </si>
  <si>
    <t>1GCRKSE32BZ352947</t>
  </si>
  <si>
    <t>03738M</t>
  </si>
  <si>
    <t>1FTFX1EV8AKC18130</t>
  </si>
  <si>
    <t>03759M</t>
  </si>
  <si>
    <t>1GCEK19057Z630398</t>
  </si>
  <si>
    <t>03761M</t>
  </si>
  <si>
    <t>2FTRX18W34CA44557</t>
  </si>
  <si>
    <t>03782M</t>
  </si>
  <si>
    <t>2FTRX18W64CA47971</t>
  </si>
  <si>
    <t>03789M</t>
  </si>
  <si>
    <t>1GCEK19098Z221922</t>
  </si>
  <si>
    <t>03793M</t>
  </si>
  <si>
    <t>1GCEK19C48Z240713</t>
  </si>
  <si>
    <t>03798M</t>
  </si>
  <si>
    <t>1FTFX1EV4AFB65869</t>
  </si>
  <si>
    <t>03799M</t>
  </si>
  <si>
    <t>1FTFX1EV1AKC18132</t>
  </si>
  <si>
    <t>04711M</t>
  </si>
  <si>
    <t>1500</t>
  </si>
  <si>
    <t>1C6RR7FP1DS617175</t>
  </si>
  <si>
    <t>04776M</t>
  </si>
  <si>
    <t>1C6RR7FP6DS567678</t>
  </si>
  <si>
    <t>04777M</t>
  </si>
  <si>
    <t>1C6RR7FP0DS617880</t>
  </si>
  <si>
    <t>04786M</t>
  </si>
  <si>
    <t>1FTFX1EF9BFC66531</t>
  </si>
  <si>
    <t>04788M</t>
  </si>
  <si>
    <t>1FTFX1EF0BFC66532</t>
  </si>
  <si>
    <t>04789M</t>
  </si>
  <si>
    <t>1FTFX1EF7BFC66530</t>
  </si>
  <si>
    <t>04790M</t>
  </si>
  <si>
    <t>1FTFX1EF2BFC66533</t>
  </si>
  <si>
    <t>04791M</t>
  </si>
  <si>
    <t>1FTFX1EF0BKE19319</t>
  </si>
  <si>
    <t>04792M</t>
  </si>
  <si>
    <t>1FTFX1EF7BKE19317</t>
  </si>
  <si>
    <t>04793M</t>
  </si>
  <si>
    <t>1FTFX1EF9BKE19318</t>
  </si>
  <si>
    <t>05007M</t>
  </si>
  <si>
    <t>1FTFX1EF1DKE12754</t>
  </si>
  <si>
    <t>05025M</t>
  </si>
  <si>
    <t>1FTEX1EM0DFB38871</t>
  </si>
  <si>
    <t>05094M</t>
  </si>
  <si>
    <t>1FTFX1EF1DKE83937</t>
  </si>
  <si>
    <t>05154M</t>
  </si>
  <si>
    <t>1FTEX1EM9DFB38870</t>
  </si>
  <si>
    <t>05165M</t>
  </si>
  <si>
    <t>1FTEX1EM2DFB38869</t>
  </si>
  <si>
    <t>05391M</t>
  </si>
  <si>
    <t>1C6RR7FT8ES146740</t>
  </si>
  <si>
    <t>05494M</t>
  </si>
  <si>
    <t>1C6RD7FP3CS267478</t>
  </si>
  <si>
    <t>05495M</t>
  </si>
  <si>
    <t>1C6RD7FP8CS274460</t>
  </si>
  <si>
    <t>05498M</t>
  </si>
  <si>
    <t>1C6RD7FP7CS288902</t>
  </si>
  <si>
    <t>05700M</t>
  </si>
  <si>
    <t>1FTFX1EF9BFC95561</t>
  </si>
  <si>
    <t>05701M</t>
  </si>
  <si>
    <t>1FTFX1EF0BFC95559</t>
  </si>
  <si>
    <t>05704M</t>
  </si>
  <si>
    <t>1FTFX1EF7BFC95560</t>
  </si>
  <si>
    <t>05706M</t>
  </si>
  <si>
    <t>1FTFX1EF8BKE19312</t>
  </si>
  <si>
    <t>05707M</t>
  </si>
  <si>
    <t>1FTFX1EFXBKE19313</t>
  </si>
  <si>
    <t>05708M</t>
  </si>
  <si>
    <t>1FTFX1EF1BKE19314</t>
  </si>
  <si>
    <t>05709M</t>
  </si>
  <si>
    <t>1FTFX1EF3BKE19315</t>
  </si>
  <si>
    <t>05710M</t>
  </si>
  <si>
    <t>1FTFX1EF5BKE19316</t>
  </si>
  <si>
    <t>05846M</t>
  </si>
  <si>
    <t>1C6RR7FP4DS678469</t>
  </si>
  <si>
    <t>05852M</t>
  </si>
  <si>
    <t>1C6RR7FP0DS678467</t>
  </si>
  <si>
    <t>05853M</t>
  </si>
  <si>
    <t>1C6RR7FP3DS678477</t>
  </si>
  <si>
    <t>05854M</t>
  </si>
  <si>
    <t>1C6RR7FP1DS678476</t>
  </si>
  <si>
    <t>05855M</t>
  </si>
  <si>
    <t>1C6RR7FPXDS678475</t>
  </si>
  <si>
    <t>05856M</t>
  </si>
  <si>
    <t>1C6RR7FP5DS678481</t>
  </si>
  <si>
    <t>05857M</t>
  </si>
  <si>
    <t>1C6RR7FP8DS678474</t>
  </si>
  <si>
    <t>05858M</t>
  </si>
  <si>
    <t>1C6RR7FP3DS678480</t>
  </si>
  <si>
    <t>05859M</t>
  </si>
  <si>
    <t>1C6RR7FP4DS678472</t>
  </si>
  <si>
    <t>05860M</t>
  </si>
  <si>
    <t>1C6RR7FP7DS678479</t>
  </si>
  <si>
    <t>05861M</t>
  </si>
  <si>
    <t>1C6RR7FP5DS678478</t>
  </si>
  <si>
    <t>05862M</t>
  </si>
  <si>
    <t>1C6RR7FP6DS678473</t>
  </si>
  <si>
    <t>05863M</t>
  </si>
  <si>
    <t>1C6RR7FP0DS678470</t>
  </si>
  <si>
    <t>05864M</t>
  </si>
  <si>
    <t>1C6RR7FP2DS678468</t>
  </si>
  <si>
    <t>05865M</t>
  </si>
  <si>
    <t>1C6RR7FP2DS678471</t>
  </si>
  <si>
    <t>05878M</t>
  </si>
  <si>
    <t>1C6RR7FP9DS678466</t>
  </si>
  <si>
    <t>05932M</t>
  </si>
  <si>
    <t>1C6RR7KT8DS678493</t>
  </si>
  <si>
    <t>06004M</t>
  </si>
  <si>
    <t>1C6RR7FPXDS689573</t>
  </si>
  <si>
    <t>06024M</t>
  </si>
  <si>
    <t>1FTEX1EM7DKF61633</t>
  </si>
  <si>
    <t>06033M</t>
  </si>
  <si>
    <t>1FTEX1EM0DKF61635</t>
  </si>
  <si>
    <t>06034M</t>
  </si>
  <si>
    <t>1FTEX1EM9DKF61634</t>
  </si>
  <si>
    <t>06063M</t>
  </si>
  <si>
    <t>1C6RR7FT0ES159465</t>
  </si>
  <si>
    <t>06064M</t>
  </si>
  <si>
    <t>1C6RR7FT2ES159841</t>
  </si>
  <si>
    <t>06065M</t>
  </si>
  <si>
    <t>1C6RR7FT9ES159464</t>
  </si>
  <si>
    <t>06066M</t>
  </si>
  <si>
    <t>1C6RR7FT4ES159842</t>
  </si>
  <si>
    <t>06074M</t>
  </si>
  <si>
    <t>1C6RR7FTXES159473</t>
  </si>
  <si>
    <t>06134M</t>
  </si>
  <si>
    <t>1FTFX1EF6EKD27524</t>
  </si>
  <si>
    <t>06232M</t>
  </si>
  <si>
    <t>1C6RR7FT2ES189115</t>
  </si>
  <si>
    <t>06269M</t>
  </si>
  <si>
    <t>1FTEX1EM5EFA94965</t>
  </si>
  <si>
    <t>06270M</t>
  </si>
  <si>
    <t>1FTEX1EM3EFA94964</t>
  </si>
  <si>
    <t>06276M</t>
  </si>
  <si>
    <t>1FTEX1EM7EFC16872</t>
  </si>
  <si>
    <t>06301M</t>
  </si>
  <si>
    <t>1C6RR7FT5ES241255</t>
  </si>
  <si>
    <t>06441M</t>
  </si>
  <si>
    <t>1FTFW1EV2AFC18054</t>
  </si>
  <si>
    <t>06442M</t>
  </si>
  <si>
    <t>1FTFW1EV0AFC18053</t>
  </si>
  <si>
    <t>06460M</t>
  </si>
  <si>
    <t>1FTEX1EM4EKG09073</t>
  </si>
  <si>
    <t>06469M</t>
  </si>
  <si>
    <t>1GCSKPE02AZ205868</t>
  </si>
  <si>
    <t>06655M</t>
  </si>
  <si>
    <t>1C6RR7FT4ES323672</t>
  </si>
  <si>
    <t>06656M</t>
  </si>
  <si>
    <t>1C6RR7FT2ES323671</t>
  </si>
  <si>
    <t>06679M</t>
  </si>
  <si>
    <t>1C6RR7FT6ES323706</t>
  </si>
  <si>
    <t>06680M</t>
  </si>
  <si>
    <t>1C6RR7FT1ES323709</t>
  </si>
  <si>
    <t>06681M</t>
  </si>
  <si>
    <t>1C6RR7FT8ES323710</t>
  </si>
  <si>
    <t>06682M</t>
  </si>
  <si>
    <t>1C6RR7FT8ES323707</t>
  </si>
  <si>
    <t>06683M</t>
  </si>
  <si>
    <t>1C6RR7FT2ES323704</t>
  </si>
  <si>
    <t>06684M</t>
  </si>
  <si>
    <t>1C6RR7FT4ES323705</t>
  </si>
  <si>
    <t>06685M</t>
  </si>
  <si>
    <t>1C6RR7FTXES323708</t>
  </si>
  <si>
    <t>06692M</t>
  </si>
  <si>
    <t>1C6RR7ST4ES323726</t>
  </si>
  <si>
    <t>06693M</t>
  </si>
  <si>
    <t>1C6RR7STXES323729</t>
  </si>
  <si>
    <t>06694M</t>
  </si>
  <si>
    <t>1C6RR7ST6ES323730</t>
  </si>
  <si>
    <t>06695M</t>
  </si>
  <si>
    <t>1C6RR7ST6ES323727</t>
  </si>
  <si>
    <t>06696M</t>
  </si>
  <si>
    <t>1C6RR7ST2ES323725</t>
  </si>
  <si>
    <t>06697M</t>
  </si>
  <si>
    <t>1C6RR7ST8ES323728</t>
  </si>
  <si>
    <t>06698M</t>
  </si>
  <si>
    <t>1C6RR7ST8ES323731</t>
  </si>
  <si>
    <t>06721M</t>
  </si>
  <si>
    <t>1C6RR7FT9ES379185</t>
  </si>
  <si>
    <t>06722M</t>
  </si>
  <si>
    <t>1C6RR7FT0ES379186</t>
  </si>
  <si>
    <t>06723M</t>
  </si>
  <si>
    <t>1C6RR7FT7ES379184</t>
  </si>
  <si>
    <t>06764M</t>
  </si>
  <si>
    <t>1FTEX1EM0EFC51771</t>
  </si>
  <si>
    <t>06775M</t>
  </si>
  <si>
    <t>1C6RR7FT3ES379182</t>
  </si>
  <si>
    <t>06776M</t>
  </si>
  <si>
    <t>1C6RR7FT1ES379181</t>
  </si>
  <si>
    <t>06831M</t>
  </si>
  <si>
    <t>1FTEX1EM3EKG54117</t>
  </si>
  <si>
    <t>06832M</t>
  </si>
  <si>
    <t>1FTEX1EM1EKG54116</t>
  </si>
  <si>
    <t>06833M</t>
  </si>
  <si>
    <t>1FTEX1EM0EKG54124</t>
  </si>
  <si>
    <t>06834M</t>
  </si>
  <si>
    <t>1FTEX1EM7EKG54122</t>
  </si>
  <si>
    <t>06835M</t>
  </si>
  <si>
    <t>1FTEX1EM4EKG54126</t>
  </si>
  <si>
    <t>06836M</t>
  </si>
  <si>
    <t>1FTEX1EM2EKG54125</t>
  </si>
  <si>
    <t>06837M</t>
  </si>
  <si>
    <t>1FTEX1EM3EKG54120</t>
  </si>
  <si>
    <t>06838M</t>
  </si>
  <si>
    <t>1FTEX1EM5EKG54121</t>
  </si>
  <si>
    <t>06839M</t>
  </si>
  <si>
    <t>1FTEX1EM9EKG54123</t>
  </si>
  <si>
    <t>06840M</t>
  </si>
  <si>
    <t>1FTEX1EM7EKG54119</t>
  </si>
  <si>
    <t>06841M</t>
  </si>
  <si>
    <t>1FTEX1EM5EKG54118</t>
  </si>
  <si>
    <t>06856M</t>
  </si>
  <si>
    <t>1C6RR7FT0ES425518</t>
  </si>
  <si>
    <t>06857M</t>
  </si>
  <si>
    <t>1C6RR7FT2ES425519</t>
  </si>
  <si>
    <t>06878M</t>
  </si>
  <si>
    <t>1FT7X2B63FEB33046</t>
  </si>
  <si>
    <t>06977M</t>
  </si>
  <si>
    <t>1C6RR7FT6FS606141</t>
  </si>
  <si>
    <t>07024M</t>
  </si>
  <si>
    <t>1FTEX1EM8EKG09075</t>
  </si>
  <si>
    <t>07030M</t>
  </si>
  <si>
    <t>1FTEX1EM0EKF56226</t>
  </si>
  <si>
    <t>07031M</t>
  </si>
  <si>
    <t>1FTEX1FM9EKF56225</t>
  </si>
  <si>
    <t>07032M</t>
  </si>
  <si>
    <t>1FTEX1EM1EKF56154</t>
  </si>
  <si>
    <t>07033M</t>
  </si>
  <si>
    <t>1FTEX1EMXEKF56153</t>
  </si>
  <si>
    <t>07034M</t>
  </si>
  <si>
    <t>1FTEX1EM8EKF56152</t>
  </si>
  <si>
    <t>07035M</t>
  </si>
  <si>
    <t>1FTEX1EM6EKF56151</t>
  </si>
  <si>
    <t>07039M</t>
  </si>
  <si>
    <t>1FTFW1EF7EKF40159</t>
  </si>
  <si>
    <t>07070M</t>
  </si>
  <si>
    <t>1FTEX1E85FFB35048</t>
  </si>
  <si>
    <t>07081M</t>
  </si>
  <si>
    <t>1FTEX1EM8EKG09061</t>
  </si>
  <si>
    <t>07082M</t>
  </si>
  <si>
    <t>1FTEX1EM3EKG09064</t>
  </si>
  <si>
    <t>07083M</t>
  </si>
  <si>
    <t>1FTEX1EM9EKG09070</t>
  </si>
  <si>
    <t>07084M</t>
  </si>
  <si>
    <t>1FTEX1EM5EKG09065</t>
  </si>
  <si>
    <t>07085M</t>
  </si>
  <si>
    <t>1FTEX1EM6EKG09060</t>
  </si>
  <si>
    <t>07086M</t>
  </si>
  <si>
    <t>1FTEX1EM7EKG09066</t>
  </si>
  <si>
    <t>07087M</t>
  </si>
  <si>
    <t>1FTEX1EM9EKG09067</t>
  </si>
  <si>
    <t>07088M</t>
  </si>
  <si>
    <t>1FTEX1EMXEKG09062</t>
  </si>
  <si>
    <t>07089M</t>
  </si>
  <si>
    <t>1FTEX1EM8EKG09058</t>
  </si>
  <si>
    <t>07090M</t>
  </si>
  <si>
    <t>1FTEX1EM1EKG09063</t>
  </si>
  <si>
    <t>07091M</t>
  </si>
  <si>
    <t>1FTEX1EM0EKG09068</t>
  </si>
  <si>
    <t>07092M</t>
  </si>
  <si>
    <t>1FTEX1EMXEKG09059</t>
  </si>
  <si>
    <t>07093M</t>
  </si>
  <si>
    <t>1FTEX1EM6EKG09057</t>
  </si>
  <si>
    <t>07094M</t>
  </si>
  <si>
    <t>1FTEX1EM0EKG09071</t>
  </si>
  <si>
    <t>07095M</t>
  </si>
  <si>
    <t>1FTEX1EM2EKG09069</t>
  </si>
  <si>
    <t>07096M</t>
  </si>
  <si>
    <t>1FTVX1EF5EKG09052</t>
  </si>
  <si>
    <t>07097M</t>
  </si>
  <si>
    <t>1FTVX1EF7EKG09053</t>
  </si>
  <si>
    <t>07172M</t>
  </si>
  <si>
    <t>1FTFX1EF5EKG52004</t>
  </si>
  <si>
    <t>07187M</t>
  </si>
  <si>
    <t>1C6RR7FTXES379177</t>
  </si>
  <si>
    <t>07188M</t>
  </si>
  <si>
    <t>1C6RR7FT1ES379178</t>
  </si>
  <si>
    <t>07308M</t>
  </si>
  <si>
    <t>1C6RR7FT9FS625914</t>
  </si>
  <si>
    <t>07310M</t>
  </si>
  <si>
    <t>3C6RR7KT6FG607545</t>
  </si>
  <si>
    <t>07311M</t>
  </si>
  <si>
    <t>3C6RR7KT4FG607544</t>
  </si>
  <si>
    <t>07312M</t>
  </si>
  <si>
    <t>1C6RR7FT4FS625917</t>
  </si>
  <si>
    <t>07314M</t>
  </si>
  <si>
    <t>1C6RR7FT0FS625915</t>
  </si>
  <si>
    <t>07315M</t>
  </si>
  <si>
    <t>1C6RR7FT6FS625918</t>
  </si>
  <si>
    <t>07316M</t>
  </si>
  <si>
    <t>1C6RR7FT2FS625916</t>
  </si>
  <si>
    <t>07317M</t>
  </si>
  <si>
    <t>1C6RR7FTXFS598898</t>
  </si>
  <si>
    <t>07318M</t>
  </si>
  <si>
    <t>1C6RR7FT6FS598901</t>
  </si>
  <si>
    <t>07319M</t>
  </si>
  <si>
    <t>1C6RR7FT1FS598899</t>
  </si>
  <si>
    <t>07320M</t>
  </si>
  <si>
    <t>1C6RR7FT4FS598900</t>
  </si>
  <si>
    <t>07328M</t>
  </si>
  <si>
    <t>1C6RR7FT5FS598386</t>
  </si>
  <si>
    <t>07394M</t>
  </si>
  <si>
    <t>1C6RR7ST9FS704991</t>
  </si>
  <si>
    <t>07395M</t>
  </si>
  <si>
    <t>1C6RR7ST0FS704992</t>
  </si>
  <si>
    <t>07396M</t>
  </si>
  <si>
    <t>1C6RR7ST4FS652234</t>
  </si>
  <si>
    <t>07416M</t>
  </si>
  <si>
    <t>1C6RR7FT0FS716408</t>
  </si>
  <si>
    <t>07438M</t>
  </si>
  <si>
    <t>1C6RR7FT6FS695726</t>
  </si>
  <si>
    <t>07439M</t>
  </si>
  <si>
    <t>1C6RR7FT8FS695727</t>
  </si>
  <si>
    <t>07558M</t>
  </si>
  <si>
    <t>1FTFW1EF4FKD38297</t>
  </si>
  <si>
    <t>07559M</t>
  </si>
  <si>
    <t>1FTFX1EF5FKE44089</t>
  </si>
  <si>
    <t>07567M</t>
  </si>
  <si>
    <t>1FTFW1EF6FKD38298</t>
  </si>
  <si>
    <t>07569M</t>
  </si>
  <si>
    <t>1FTEX1E81FFB25603</t>
  </si>
  <si>
    <t>07607M</t>
  </si>
  <si>
    <t>1FTEX1EM3EKG51993</t>
  </si>
  <si>
    <t>07608M</t>
  </si>
  <si>
    <t>1FTEX1EM1EKG51992</t>
  </si>
  <si>
    <t>07660M</t>
  </si>
  <si>
    <t>3C6RR7KT3FG668870</t>
  </si>
  <si>
    <t>07661M</t>
  </si>
  <si>
    <t>3C6RR7KT5FG668871</t>
  </si>
  <si>
    <t>07668M</t>
  </si>
  <si>
    <t>3C6RR7KT8FG668878</t>
  </si>
  <si>
    <t>07669M</t>
  </si>
  <si>
    <t>3C6RR7KT6FG668877</t>
  </si>
  <si>
    <t>07670M</t>
  </si>
  <si>
    <t>3C6RR7KT7FG668872</t>
  </si>
  <si>
    <t>07738M</t>
  </si>
  <si>
    <t>1FTEW1E88FKE18425</t>
  </si>
  <si>
    <t>06275M</t>
  </si>
  <si>
    <t>1C6RR7FT1ES210987</t>
  </si>
  <si>
    <t>07019M</t>
  </si>
  <si>
    <t>1FTEX1EM5EKG51994</t>
  </si>
  <si>
    <t>07706M</t>
  </si>
  <si>
    <t>3C6JR7DT9FG647905</t>
  </si>
  <si>
    <t>03788M</t>
  </si>
  <si>
    <t>1GCEK190X8Z221864</t>
  </si>
  <si>
    <t>EUDHB</t>
  </si>
  <si>
    <t>TRUCK-1/2T-4X4-PREM/TOWING</t>
  </si>
  <si>
    <t>04287M</t>
  </si>
  <si>
    <t>1C6RD7FP2CS326164</t>
  </si>
  <si>
    <t>04288M</t>
  </si>
  <si>
    <t>1C6RD7FP4CS326165</t>
  </si>
  <si>
    <t>04709M</t>
  </si>
  <si>
    <t>1FTFX1EF8DKE12752</t>
  </si>
  <si>
    <t>04712M</t>
  </si>
  <si>
    <t>1FTFX1EF6DKE06058</t>
  </si>
  <si>
    <t>04713M</t>
  </si>
  <si>
    <t>1FTFX1EF2DKE06056</t>
  </si>
  <si>
    <t>04715M</t>
  </si>
  <si>
    <t>1FTFX1EFXDKE06063</t>
  </si>
  <si>
    <t>04716M</t>
  </si>
  <si>
    <t>1FTFX1EF0DKE06055</t>
  </si>
  <si>
    <t>04717M</t>
  </si>
  <si>
    <t>1FTFX1EF6DKE12751</t>
  </si>
  <si>
    <t>04718M</t>
  </si>
  <si>
    <t>1FTFX1EF4DKE06057</t>
  </si>
  <si>
    <t>04719M</t>
  </si>
  <si>
    <t>1FTFX1EFXDKE12753</t>
  </si>
  <si>
    <t>04720M</t>
  </si>
  <si>
    <t>1FTFX1EF8DKE06059</t>
  </si>
  <si>
    <t>04721M</t>
  </si>
  <si>
    <t>1FTFX1EF8DKE06062</t>
  </si>
  <si>
    <t>04722M</t>
  </si>
  <si>
    <t>1FTFX1EF4DKE06060</t>
  </si>
  <si>
    <t>04723M</t>
  </si>
  <si>
    <t>1FTFX1EF1DKE06064</t>
  </si>
  <si>
    <t>04724M</t>
  </si>
  <si>
    <t>1FTFX1EF6DKE06061</t>
  </si>
  <si>
    <t>04785M</t>
  </si>
  <si>
    <t>1C6RR7FP4DS617879</t>
  </si>
  <si>
    <t>04970M</t>
  </si>
  <si>
    <t>1C6RR7FP2DS617881</t>
  </si>
  <si>
    <t>05077M</t>
  </si>
  <si>
    <t>1FTFX1EF0DKE41114</t>
  </si>
  <si>
    <t>05695M</t>
  </si>
  <si>
    <t>1C6RR7FP8DS663831</t>
  </si>
  <si>
    <t>05696M</t>
  </si>
  <si>
    <t>1C6RR7FTXES146741</t>
  </si>
  <si>
    <t>05697M</t>
  </si>
  <si>
    <t>1C6RR7FT1ES146742</t>
  </si>
  <si>
    <t>05715M</t>
  </si>
  <si>
    <t>1FTFX1EF2CFA06263</t>
  </si>
  <si>
    <t>05720M</t>
  </si>
  <si>
    <t>1FTFX1EF4CFA06264</t>
  </si>
  <si>
    <t>05721M</t>
  </si>
  <si>
    <t>1FTFX1EF8CFA06266</t>
  </si>
  <si>
    <t>05722M</t>
  </si>
  <si>
    <t>1FTFX1EFXCFA06267</t>
  </si>
  <si>
    <t>05723M</t>
  </si>
  <si>
    <t>1FTFX1EF3CFA06269</t>
  </si>
  <si>
    <t>05724M</t>
  </si>
  <si>
    <t>1FTFX1EF6CFA06265</t>
  </si>
  <si>
    <t>05725M</t>
  </si>
  <si>
    <t>1FTFX1EF1CFA06268</t>
  </si>
  <si>
    <t>05839M</t>
  </si>
  <si>
    <t>3C6JR7DP5DG578534</t>
  </si>
  <si>
    <t>05840M</t>
  </si>
  <si>
    <t>1C6RR7FP9DS678449</t>
  </si>
  <si>
    <t>05841M</t>
  </si>
  <si>
    <t>1C6RR7FP5DS678450</t>
  </si>
  <si>
    <t>05842M</t>
  </si>
  <si>
    <t>1C6RR7FP9DS678452</t>
  </si>
  <si>
    <t>05843M</t>
  </si>
  <si>
    <t>1C6RR7FP7DS678448</t>
  </si>
  <si>
    <t>05844M</t>
  </si>
  <si>
    <t>1C6RR7FP5DS678447</t>
  </si>
  <si>
    <t>05845M</t>
  </si>
  <si>
    <t>1C6RR7FP7DS678451</t>
  </si>
  <si>
    <t>05925M</t>
  </si>
  <si>
    <t>1C6RR7FP5DS685947</t>
  </si>
  <si>
    <t>05930M</t>
  </si>
  <si>
    <t>1C6RR7FT3DS684955</t>
  </si>
  <si>
    <t>06073M</t>
  </si>
  <si>
    <t>1C6RR7FTXES159845</t>
  </si>
  <si>
    <t>EUDHC</t>
  </si>
  <si>
    <t>TRUCK-1/2T-4X4-CAMPUS</t>
  </si>
  <si>
    <t>01071M</t>
  </si>
  <si>
    <t>1GCEK19T73Z285301</t>
  </si>
  <si>
    <t>03744M</t>
  </si>
  <si>
    <t>1GCEK19C38Z226253</t>
  </si>
  <si>
    <t>03760M</t>
  </si>
  <si>
    <t>2FTRX18W34CA45224</t>
  </si>
  <si>
    <t>05364M</t>
  </si>
  <si>
    <t>1FTRX14W09FA61012</t>
  </si>
  <si>
    <t>06711M</t>
  </si>
  <si>
    <t>TRUCK-1/2T-4X4-REG</t>
  </si>
  <si>
    <t>2GTEK14H6K1562112</t>
  </si>
  <si>
    <t>EUDHCON</t>
  </si>
  <si>
    <t>TRUCK-1/2T-4X4-CONSOLIDATED</t>
  </si>
  <si>
    <t>05229M</t>
  </si>
  <si>
    <t>1GCEK19088Z292190</t>
  </si>
  <si>
    <t>05411M</t>
  </si>
  <si>
    <t>1FTRX14W99FA66810</t>
  </si>
  <si>
    <t>05415M</t>
  </si>
  <si>
    <t>1FTFW1EF2BFA78369</t>
  </si>
  <si>
    <t>05223M</t>
  </si>
  <si>
    <t>1FTPX14575KC83773</t>
  </si>
  <si>
    <t>05226M</t>
  </si>
  <si>
    <t>1FTPW14V56FB17328</t>
  </si>
  <si>
    <t>05228M</t>
  </si>
  <si>
    <t>1GCEK19Z17Z128860</t>
  </si>
  <si>
    <t>05413M</t>
  </si>
  <si>
    <t>1FTPX14V79FA38938</t>
  </si>
  <si>
    <t>05759M</t>
  </si>
  <si>
    <t>1GCEK14VX3Z311110</t>
  </si>
  <si>
    <t>05760M</t>
  </si>
  <si>
    <t>1GCEK19Z95Z235314</t>
  </si>
  <si>
    <t>06440M</t>
  </si>
  <si>
    <t>1FTRX14WX6FB38108</t>
  </si>
  <si>
    <t>06526M</t>
  </si>
  <si>
    <t>1FTRX14W16FA40911</t>
  </si>
  <si>
    <t>06527M</t>
  </si>
  <si>
    <t>1GCEK19C97Z593821</t>
  </si>
  <si>
    <t>06593M</t>
  </si>
  <si>
    <t>1GCEC19Z66Z217321</t>
  </si>
  <si>
    <t>06640M</t>
  </si>
  <si>
    <t>1FTRW14W56KB60477</t>
  </si>
  <si>
    <t>06643M</t>
  </si>
  <si>
    <t>1FTRW14W47FB21843</t>
  </si>
  <si>
    <t>EUDHM</t>
  </si>
  <si>
    <t>TRUCK-1/2T-4X4-MANAGED</t>
  </si>
  <si>
    <t>03725M</t>
  </si>
  <si>
    <t>1GCSKPE30AZ130291</t>
  </si>
  <si>
    <t>03739M</t>
  </si>
  <si>
    <t>1GCSKPE34AZ132500</t>
  </si>
  <si>
    <t>EUDSB</t>
  </si>
  <si>
    <t>TRUCK-1T-SERVICE BODY</t>
  </si>
  <si>
    <t>04443M</t>
  </si>
  <si>
    <t>TRUCK-1T-4X4-SERVICE BODY</t>
  </si>
  <si>
    <t>1FD8X3H64CEC70263</t>
  </si>
  <si>
    <t>04444M</t>
  </si>
  <si>
    <t>1FD8X3H66CEC70264</t>
  </si>
  <si>
    <t>04445M</t>
  </si>
  <si>
    <t>1FD8X3H60CEC70261</t>
  </si>
  <si>
    <t>04446M</t>
  </si>
  <si>
    <t>1FD8X3H62CEC70262</t>
  </si>
  <si>
    <t>04447M</t>
  </si>
  <si>
    <t>1FD8X3H68CEC70265</t>
  </si>
  <si>
    <t>05980M</t>
  </si>
  <si>
    <t>1FD8X3H69EEA11108</t>
  </si>
  <si>
    <t>06707M</t>
  </si>
  <si>
    <t>1FD8X3H69FEA46927</t>
  </si>
  <si>
    <t>06708M</t>
  </si>
  <si>
    <t>1FD8X3H60FEA46928</t>
  </si>
  <si>
    <t>06709M</t>
  </si>
  <si>
    <t>1FD8X3H62FEA46929</t>
  </si>
  <si>
    <t>EUDT</t>
  </si>
  <si>
    <t>02349M</t>
  </si>
  <si>
    <t>TRUCK-1T-4X4-EXT</t>
  </si>
  <si>
    <t>1FTWX315X8EB26026</t>
  </si>
  <si>
    <t>02385M</t>
  </si>
  <si>
    <t>TRUCK-3/4T-4X4-EXT</t>
  </si>
  <si>
    <t>1FTSX21558EB26038</t>
  </si>
  <si>
    <t>02581M</t>
  </si>
  <si>
    <t>1FTWX31585EC72548</t>
  </si>
  <si>
    <t>03746M</t>
  </si>
  <si>
    <t>1FT7X2B65CEC70405</t>
  </si>
  <si>
    <t>03747M</t>
  </si>
  <si>
    <t>1FT7X2B68DEA26703</t>
  </si>
  <si>
    <t>03750M</t>
  </si>
  <si>
    <t>1FTNX21LX4EB85933</t>
  </si>
  <si>
    <t>03751M</t>
  </si>
  <si>
    <t>1FTNX21L84EB85932</t>
  </si>
  <si>
    <t>03790M</t>
  </si>
  <si>
    <t>1FTSX21578ED45891</t>
  </si>
  <si>
    <t>03791M</t>
  </si>
  <si>
    <t>1FTSX21538ED52014</t>
  </si>
  <si>
    <t>03792M</t>
  </si>
  <si>
    <t>1FTSX21578ED58186</t>
  </si>
  <si>
    <t>04399M</t>
  </si>
  <si>
    <t>1FT8X3B64BED08781</t>
  </si>
  <si>
    <t>04481M</t>
  </si>
  <si>
    <t>1FT7X2B61CEC70403</t>
  </si>
  <si>
    <t>04674M</t>
  </si>
  <si>
    <t>1FT7X2B6XDEA26735</t>
  </si>
  <si>
    <t>04675M</t>
  </si>
  <si>
    <t>1FT7X2B66DEA26733</t>
  </si>
  <si>
    <t>04676M</t>
  </si>
  <si>
    <t>1FT7X2B61DEA26736</t>
  </si>
  <si>
    <t>04708M</t>
  </si>
  <si>
    <t>1FT7X2B68DEA26734</t>
  </si>
  <si>
    <t>04740M</t>
  </si>
  <si>
    <t>1FT7X2B68CED18804</t>
  </si>
  <si>
    <t>04779M</t>
  </si>
  <si>
    <t>TRUCK-3/4T-4X4-CREW</t>
  </si>
  <si>
    <t>1FT7W2B60CEC32972</t>
  </si>
  <si>
    <t>04780M</t>
  </si>
  <si>
    <t>1FT7W2B69CEC32971</t>
  </si>
  <si>
    <t>04781M</t>
  </si>
  <si>
    <t>1FT7W2B64CEC32974</t>
  </si>
  <si>
    <t>04782M</t>
  </si>
  <si>
    <t>1FT7W2B68CEC32976</t>
  </si>
  <si>
    <t>05099M</t>
  </si>
  <si>
    <t>1GC2KVCG4DZ294982</t>
  </si>
  <si>
    <t>05120M</t>
  </si>
  <si>
    <t>1GC1KVEG6DF224748</t>
  </si>
  <si>
    <t>05121M</t>
  </si>
  <si>
    <t>1GC1KVEG2DF225265</t>
  </si>
  <si>
    <t>05225M</t>
  </si>
  <si>
    <t>1FTSW21P06ED28240</t>
  </si>
  <si>
    <t>05493M</t>
  </si>
  <si>
    <t>1FT7W2B66CEC13682</t>
  </si>
  <si>
    <t>05698M</t>
  </si>
  <si>
    <t>1FT7X2B64DEB30539</t>
  </si>
  <si>
    <t>05703M</t>
  </si>
  <si>
    <t>1FT7X2B65CEA98649</t>
  </si>
  <si>
    <t>05713M</t>
  </si>
  <si>
    <t>1FT7W2B6XBEC47879</t>
  </si>
  <si>
    <t>05726M</t>
  </si>
  <si>
    <t>1FT7X2B63CEA98651</t>
  </si>
  <si>
    <t>05727M</t>
  </si>
  <si>
    <t>1FT7X2B61CEA98650</t>
  </si>
  <si>
    <t>05728M</t>
  </si>
  <si>
    <t>1FT7W2B6XCEA59560</t>
  </si>
  <si>
    <t>05729M</t>
  </si>
  <si>
    <t>1FT7W2B63CEA59559</t>
  </si>
  <si>
    <t>05730M</t>
  </si>
  <si>
    <t>1FT7W2B61CEA59561</t>
  </si>
  <si>
    <t>05818M</t>
  </si>
  <si>
    <t>1FT7W2B63DEA26708</t>
  </si>
  <si>
    <t>05868M</t>
  </si>
  <si>
    <t>1FT7X2B62DEB53267</t>
  </si>
  <si>
    <t>05869M</t>
  </si>
  <si>
    <t>1FT7X2B64DEB53268</t>
  </si>
  <si>
    <t>05870M</t>
  </si>
  <si>
    <t>1FT7X2B66DEB53269</t>
  </si>
  <si>
    <t>05879M</t>
  </si>
  <si>
    <t>1GC1KVCG0EF102374</t>
  </si>
  <si>
    <t>05924M</t>
  </si>
  <si>
    <t>1FT7X2B6XEEA11105</t>
  </si>
  <si>
    <t>05990M</t>
  </si>
  <si>
    <t>1FT7X2B65EEA22948</t>
  </si>
  <si>
    <t>06075M</t>
  </si>
  <si>
    <t>1GC1KUEG1FF128118</t>
  </si>
  <si>
    <t>06092M</t>
  </si>
  <si>
    <t>TRUCK-3/4T-4X4-CC</t>
  </si>
  <si>
    <t>1GC1KUEG1FF128121</t>
  </si>
  <si>
    <t>06381M</t>
  </si>
  <si>
    <t>1FT7X2B68EEB81060</t>
  </si>
  <si>
    <t>06760M</t>
  </si>
  <si>
    <t>1FT7X2BT6EEB81130</t>
  </si>
  <si>
    <t>06763M</t>
  </si>
  <si>
    <t>1FT7X2B67FEA41499</t>
  </si>
  <si>
    <t>06978M</t>
  </si>
  <si>
    <t>1FT7W2B68FEB12583</t>
  </si>
  <si>
    <t>07055M</t>
  </si>
  <si>
    <t>1FT7W2B62FEB55588</t>
  </si>
  <si>
    <t>07060M</t>
  </si>
  <si>
    <t>1GC1KUEG6FF507566</t>
  </si>
  <si>
    <t>07103M</t>
  </si>
  <si>
    <t>1FT7X2B60FEC16529</t>
  </si>
  <si>
    <t>07104M</t>
  </si>
  <si>
    <t>1FT7X2B61FEC16524</t>
  </si>
  <si>
    <t>07105M</t>
  </si>
  <si>
    <t>1FT7X2B67FEC16530</t>
  </si>
  <si>
    <t>07106M</t>
  </si>
  <si>
    <t>1FT7X2B67FEC16527</t>
  </si>
  <si>
    <t>07107M</t>
  </si>
  <si>
    <t>1FT7X2B68FEC16522</t>
  </si>
  <si>
    <t>07108M</t>
  </si>
  <si>
    <t>1FT7X2B65FEC16526</t>
  </si>
  <si>
    <t>07109M</t>
  </si>
  <si>
    <t>1FT7X2B69FEC16528</t>
  </si>
  <si>
    <t>07110M</t>
  </si>
  <si>
    <t>1FT7X2B6XFEC16523</t>
  </si>
  <si>
    <t>07111M</t>
  </si>
  <si>
    <t>1FT7X2B63FEC16525</t>
  </si>
  <si>
    <t>07112M</t>
  </si>
  <si>
    <t>TRUCK-3/4T-4X4-CREW CAB</t>
  </si>
  <si>
    <t>1FT7W2BT0FEC16510</t>
  </si>
  <si>
    <t>07161M</t>
  </si>
  <si>
    <t>1FD7X2B66FEC16532</t>
  </si>
  <si>
    <t>07321M</t>
  </si>
  <si>
    <t>1FT7W2B65FEC64773</t>
  </si>
  <si>
    <t>07322M</t>
  </si>
  <si>
    <t>1FT7W2B62FEC56680</t>
  </si>
  <si>
    <t>07323M</t>
  </si>
  <si>
    <t>1FT7W2B63FEC64772</t>
  </si>
  <si>
    <t>07324M</t>
  </si>
  <si>
    <t>1FT7X2B61FEC56697</t>
  </si>
  <si>
    <t>07667M</t>
  </si>
  <si>
    <t>1GC2KUEG1FZ536895</t>
  </si>
  <si>
    <t>07696M</t>
  </si>
  <si>
    <t>1GCVKPEH8FZ340444</t>
  </si>
  <si>
    <t>07701M</t>
  </si>
  <si>
    <t>1GC2KUEG8FZ537865</t>
  </si>
  <si>
    <t>07708M</t>
  </si>
  <si>
    <t>1GC2KUEGXFZ542940</t>
  </si>
  <si>
    <t>07872M</t>
  </si>
  <si>
    <t>1GC2KUEG0FZ545782</t>
  </si>
  <si>
    <t>07873M</t>
  </si>
  <si>
    <t>1GC2KUEG0FZ545779</t>
  </si>
  <si>
    <t>06762M</t>
  </si>
  <si>
    <t>1FT7X2B62FEC38287</t>
  </si>
  <si>
    <t>07734M</t>
  </si>
  <si>
    <t>1GC2KUEG8FZ534285</t>
  </si>
  <si>
    <t>07735M</t>
  </si>
  <si>
    <t>1GC2KUEG7FZ533533</t>
  </si>
  <si>
    <t>07760M</t>
  </si>
  <si>
    <t>1GC2KUEG7FZ536027</t>
  </si>
  <si>
    <t>07761M</t>
  </si>
  <si>
    <t>1GC2KUEG7FZ536593</t>
  </si>
  <si>
    <t>01044M</t>
  </si>
  <si>
    <t>1FTSX21525EC88687</t>
  </si>
  <si>
    <t>EUDTC</t>
  </si>
  <si>
    <t>TRUCK-3/4T-4X4-CAMPUS</t>
  </si>
  <si>
    <t>00796M</t>
  </si>
  <si>
    <t>TRUCK-3/4T-4X4-REG</t>
  </si>
  <si>
    <t>1FTHF26H3TLB41030</t>
  </si>
  <si>
    <t>02633M</t>
  </si>
  <si>
    <t>1FTSW215X5EC57206</t>
  </si>
  <si>
    <t>04550M</t>
  </si>
  <si>
    <t>3B6KF2667XM564528</t>
  </si>
  <si>
    <t>05299M</t>
  </si>
  <si>
    <t>TRUCK-34T-4X4-EXT</t>
  </si>
  <si>
    <t>1FTSX21R78ED00050</t>
  </si>
  <si>
    <t>05705M</t>
  </si>
  <si>
    <t>TRUCK-1T-4X4-REG-FLATBED</t>
  </si>
  <si>
    <t>1GDJK34R4WF041452</t>
  </si>
  <si>
    <t>EUDTCON</t>
  </si>
  <si>
    <t>TRUCK-3/4T-4X4-CONSOLIDATED</t>
  </si>
  <si>
    <t>05414M</t>
  </si>
  <si>
    <t>1FTSW2B58AEA31030</t>
  </si>
  <si>
    <t>04192M</t>
  </si>
  <si>
    <t>1FTWF33F32EC51031</t>
  </si>
  <si>
    <t>04794M</t>
  </si>
  <si>
    <t>1FTSW215X8EC84104</t>
  </si>
  <si>
    <t>04795M</t>
  </si>
  <si>
    <t>1FTSW21518EC84105</t>
  </si>
  <si>
    <t>04797M</t>
  </si>
  <si>
    <t>1FTSW21548EE13129</t>
  </si>
  <si>
    <t>05221M</t>
  </si>
  <si>
    <t>1FTNX21L83ED60386</t>
  </si>
  <si>
    <t>05222M</t>
  </si>
  <si>
    <t>1FTNX21LX3ED60387</t>
  </si>
  <si>
    <t>05295M</t>
  </si>
  <si>
    <t>1FTSX21R08ED00049</t>
  </si>
  <si>
    <t>05368M</t>
  </si>
  <si>
    <t>1FT7W2BT4BEB15352</t>
  </si>
  <si>
    <t>05432M</t>
  </si>
  <si>
    <t>1FTWW33P96ED68109</t>
  </si>
  <si>
    <t>05453M</t>
  </si>
  <si>
    <t>1FTSW21538EC84106</t>
  </si>
  <si>
    <t>05799M</t>
  </si>
  <si>
    <t>1FTNW21L61ED85884</t>
  </si>
  <si>
    <t>06443M</t>
  </si>
  <si>
    <t>1FTSX21525ED08551</t>
  </si>
  <si>
    <t>06484M</t>
  </si>
  <si>
    <t>1FTNX21L63EB85412</t>
  </si>
  <si>
    <t>06573M</t>
  </si>
  <si>
    <t>1FTSX21588EB07919</t>
  </si>
  <si>
    <t>06574M</t>
  </si>
  <si>
    <t>1FTSW21546EC95015</t>
  </si>
  <si>
    <t>06575M</t>
  </si>
  <si>
    <t>1FTSX21R48EB35283</t>
  </si>
  <si>
    <t>06576M</t>
  </si>
  <si>
    <t>1FTSX21R48EB15700</t>
  </si>
  <si>
    <t>06577M</t>
  </si>
  <si>
    <t>1FTSX21R88EB15697</t>
  </si>
  <si>
    <t>06705M</t>
  </si>
  <si>
    <t>1FTNW21L21EB93815</t>
  </si>
  <si>
    <t>EUDTD</t>
  </si>
  <si>
    <t>TRUCK-3/4T-4X4-DIESEL</t>
  </si>
  <si>
    <t>05702M</t>
  </si>
  <si>
    <t>1FT7W2BT6CEA16940</t>
  </si>
  <si>
    <t>05923M</t>
  </si>
  <si>
    <t>1FT7X2BT7EEA11102</t>
  </si>
  <si>
    <t>06843M</t>
  </si>
  <si>
    <t>1FT7X2BT1FEB12590</t>
  </si>
  <si>
    <t>06844M</t>
  </si>
  <si>
    <t>1FT7X2BT3FEB12591</t>
  </si>
  <si>
    <t>06845M</t>
  </si>
  <si>
    <t>1FT7X2BT5FEB12589</t>
  </si>
  <si>
    <t>06861M</t>
  </si>
  <si>
    <t>1FT7W2BT9FEA77154</t>
  </si>
  <si>
    <t>06910M</t>
  </si>
  <si>
    <t>1FT7X2BT2FEC82778</t>
  </si>
  <si>
    <t>06979M</t>
  </si>
  <si>
    <t>1FT7W2BT0FEA99060</t>
  </si>
  <si>
    <t>07454M</t>
  </si>
  <si>
    <t>1FT7X2B66FEC16518</t>
  </si>
  <si>
    <t>07455M</t>
  </si>
  <si>
    <t>1FT7X2B68FEC16519</t>
  </si>
  <si>
    <t>07456M</t>
  </si>
  <si>
    <t>1FT7X2B64FEC16520</t>
  </si>
  <si>
    <t>07640M</t>
  </si>
  <si>
    <t>2500</t>
  </si>
  <si>
    <t>3C6UR5CL1FG685437</t>
  </si>
  <si>
    <t>07641M</t>
  </si>
  <si>
    <t>3C6UR5CLXFG685436</t>
  </si>
  <si>
    <t>EUDTM</t>
  </si>
  <si>
    <t>TRUCK-3/4T-4X4-MANAGED</t>
  </si>
  <si>
    <t>04521M</t>
  </si>
  <si>
    <t>TRUCK-1T-4X4-DUMP BED</t>
  </si>
  <si>
    <t>1FDRF3H69BEA37792</t>
  </si>
  <si>
    <t>04565M</t>
  </si>
  <si>
    <t>TRUCK 1T-4X4-EXT</t>
  </si>
  <si>
    <t>1GC4KZCG9BF115219</t>
  </si>
  <si>
    <t>EWCC</t>
  </si>
  <si>
    <t>TRUCK-1T-4X4-CREW-WCC</t>
  </si>
  <si>
    <t>05461M</t>
  </si>
  <si>
    <t>1FT8W3BT6CEC05775</t>
  </si>
  <si>
    <t>05462M</t>
  </si>
  <si>
    <t>1FT8W3BT4CEC05774</t>
  </si>
  <si>
    <t>05463M</t>
  </si>
  <si>
    <t>1FT8W3BT2CEC05773</t>
  </si>
  <si>
    <t>05464M</t>
  </si>
  <si>
    <t>1FT8W3B64CEC05767</t>
  </si>
  <si>
    <t>05465M</t>
  </si>
  <si>
    <t>1FT8W3B68CEC05772</t>
  </si>
  <si>
    <t>05466M</t>
  </si>
  <si>
    <t>1FT8W3B64CEC05770</t>
  </si>
  <si>
    <t>05467M</t>
  </si>
  <si>
    <t>1FT8W3B66CEC05771</t>
  </si>
  <si>
    <t>05468M</t>
  </si>
  <si>
    <t>1FT8W3B60CEC05765</t>
  </si>
  <si>
    <t>05469M</t>
  </si>
  <si>
    <t>1FT8W3B67CEC05763</t>
  </si>
  <si>
    <t>05470M</t>
  </si>
  <si>
    <t>1FT8W3B69CEC05764</t>
  </si>
  <si>
    <t>05500M</t>
  </si>
  <si>
    <t>1FT8W3B66CEC56588</t>
  </si>
  <si>
    <t>05511M</t>
  </si>
  <si>
    <t>1FT8W3B68CEC56589</t>
  </si>
  <si>
    <t>05512M</t>
  </si>
  <si>
    <t>1FT8W3B69CEC56584</t>
  </si>
  <si>
    <t>05513M</t>
  </si>
  <si>
    <t>1FT8W3B67CEC56583</t>
  </si>
  <si>
    <t>05514M</t>
  </si>
  <si>
    <t>1FT8W3B62CEC56586</t>
  </si>
  <si>
    <t>05515M</t>
  </si>
  <si>
    <t>1FT8W3B64CEC56590</t>
  </si>
  <si>
    <t>05516M</t>
  </si>
  <si>
    <t>1FT8W3B60CEC56585</t>
  </si>
  <si>
    <t>05517M</t>
  </si>
  <si>
    <t>1FT8W3B64CEC56587</t>
  </si>
  <si>
    <t>05518M</t>
  </si>
  <si>
    <t>1FT8W3B63CEC56595</t>
  </si>
  <si>
    <t>05519M</t>
  </si>
  <si>
    <t>1FT8W3B67CEC56597</t>
  </si>
  <si>
    <t>05520M</t>
  </si>
  <si>
    <t>1FT8W3B65CEC56596</t>
  </si>
  <si>
    <t>05521M</t>
  </si>
  <si>
    <t>1FT8W3B66CEC56591</t>
  </si>
  <si>
    <t>05522M</t>
  </si>
  <si>
    <t>1FT8W3B61CEC56594</t>
  </si>
  <si>
    <t>05523M</t>
  </si>
  <si>
    <t>1FT8W3B6XCEC56593</t>
  </si>
  <si>
    <t>05524M</t>
  </si>
  <si>
    <t>1FT8W3B68CEC56592</t>
  </si>
  <si>
    <t>06029M</t>
  </si>
  <si>
    <t>1GC4KZCG4EF126181</t>
  </si>
  <si>
    <t>06030M</t>
  </si>
  <si>
    <t>1GC4KZCGXEF128145</t>
  </si>
  <si>
    <t>06118M</t>
  </si>
  <si>
    <t>TRUCK-1 TON-4X4</t>
  </si>
  <si>
    <t>1GC4KZCGXEF144717</t>
  </si>
  <si>
    <t>06138M</t>
  </si>
  <si>
    <t>1FT8W3B63FEB82227</t>
  </si>
  <si>
    <t>06139M</t>
  </si>
  <si>
    <t>1FT8W3B61FEB82226</t>
  </si>
  <si>
    <t>06140M</t>
  </si>
  <si>
    <t>1FT8W3B65FEB82228</t>
  </si>
  <si>
    <t>06700M</t>
  </si>
  <si>
    <t>1FT8W3B68CEC05769</t>
  </si>
  <si>
    <t>06701M</t>
  </si>
  <si>
    <t>1FT8W3B66CEC05768</t>
  </si>
  <si>
    <t>06702M</t>
  </si>
  <si>
    <t>1FT8W3B62CEC05766</t>
  </si>
  <si>
    <t>07190M</t>
  </si>
  <si>
    <t>1FT8W3B64FEC16515</t>
  </si>
  <si>
    <t>07191M</t>
  </si>
  <si>
    <t>1FT8W3B62FEC16514</t>
  </si>
  <si>
    <t>07192M</t>
  </si>
  <si>
    <t>1FT8W3B60FEC16513</t>
  </si>
  <si>
    <t>07458M</t>
  </si>
  <si>
    <t>1FT8W3B66FEC99252</t>
  </si>
  <si>
    <t>07561M</t>
  </si>
  <si>
    <t>1FT8W3BT1FED57712</t>
  </si>
  <si>
    <t>07562M</t>
  </si>
  <si>
    <t>1FT8W3B60FED57713</t>
  </si>
  <si>
    <t>07563M</t>
  </si>
  <si>
    <t>1FT8W3B62FED57714</t>
  </si>
  <si>
    <t>EWCCCON</t>
  </si>
  <si>
    <t>TRUCK-1T-4X4-CREW-WCC-CONSOLIDATED</t>
  </si>
  <si>
    <t>05763M</t>
  </si>
  <si>
    <t>1FT8W3B64BEA16146</t>
  </si>
  <si>
    <t>05764M</t>
  </si>
  <si>
    <t>1FT8W3B66BEA16147</t>
  </si>
  <si>
    <t>05765M</t>
  </si>
  <si>
    <t>1FTWW31Y89EA96295</t>
  </si>
  <si>
    <t>05766M</t>
  </si>
  <si>
    <t>1FTWW31Y69EA96294</t>
  </si>
  <si>
    <t>05767M</t>
  </si>
  <si>
    <t>1FT8W3B62BEA16145</t>
  </si>
  <si>
    <t>05768M</t>
  </si>
  <si>
    <t>1FTWW31Y48ED93661</t>
  </si>
  <si>
    <t>05769M</t>
  </si>
  <si>
    <t>1FTWW31Y39EA96298</t>
  </si>
  <si>
    <t>05772M</t>
  </si>
  <si>
    <t>1FTWW31Y88ED93663</t>
  </si>
  <si>
    <t>05774M</t>
  </si>
  <si>
    <t>1FTWW31YX9EA96296</t>
  </si>
  <si>
    <t>05775M</t>
  </si>
  <si>
    <t>1FTWW31Y48EC84102</t>
  </si>
  <si>
    <t>05776M</t>
  </si>
  <si>
    <t>1FTWW31Y19EA96297</t>
  </si>
  <si>
    <t>05777M</t>
  </si>
  <si>
    <t>1FTWW31Y28ED93660</t>
  </si>
  <si>
    <t>05778M</t>
  </si>
  <si>
    <t>1FTWW31Y59EA96299</t>
  </si>
  <si>
    <t>05779M</t>
  </si>
  <si>
    <t>1FTWW31Y28EC84101</t>
  </si>
  <si>
    <t>05781M</t>
  </si>
  <si>
    <t>1FTWW31Y06ED68107</t>
  </si>
  <si>
    <t>05782M</t>
  </si>
  <si>
    <t>1FTWW31Y76ED68105</t>
  </si>
  <si>
    <t>05788M</t>
  </si>
  <si>
    <t>1FTWW31Y96ED68106</t>
  </si>
  <si>
    <t>05797M</t>
  </si>
  <si>
    <t>1FTSW31S23EC43647</t>
  </si>
  <si>
    <t>06704M</t>
  </si>
  <si>
    <t>1FTWW31Y68ED93662</t>
  </si>
  <si>
    <t>EWCM</t>
  </si>
  <si>
    <t>WHEELCHAIR MAXI-VAN</t>
  </si>
  <si>
    <t>04325M</t>
  </si>
  <si>
    <t>1FTDS3EL5DDA02146</t>
  </si>
  <si>
    <t>04599M</t>
  </si>
  <si>
    <t>1FTSS3EL1CDB14674</t>
  </si>
  <si>
    <t>NONE</t>
  </si>
  <si>
    <t>00000M</t>
  </si>
  <si>
    <t>INDIRECT SHOP LABOR CHARGES</t>
  </si>
  <si>
    <t>Class</t>
  </si>
  <si>
    <t>Class Description</t>
  </si>
  <si>
    <t>Status</t>
  </si>
  <si>
    <t>Equipment</t>
  </si>
  <si>
    <t>Year</t>
  </si>
  <si>
    <t>Manufacturer</t>
  </si>
  <si>
    <t>Model</t>
  </si>
  <si>
    <t>Equipment Description</t>
  </si>
  <si>
    <t>VIN</t>
  </si>
  <si>
    <t>Agency</t>
  </si>
  <si>
    <t>EALT Count</t>
  </si>
  <si>
    <t>EALTB Count</t>
  </si>
  <si>
    <t>EALTCON Count</t>
  </si>
  <si>
    <t>EALTM Count</t>
  </si>
  <si>
    <t>EALTW Count</t>
  </si>
  <si>
    <t>EBAF Count</t>
  </si>
  <si>
    <t>EBAF AWD Count</t>
  </si>
  <si>
    <t>EBAFCON Count</t>
  </si>
  <si>
    <t>EBAFM Count</t>
  </si>
  <si>
    <t>EBAM Count</t>
  </si>
  <si>
    <t>EBAMC Count</t>
  </si>
  <si>
    <t>EBAMCON Count</t>
  </si>
  <si>
    <t>EBAMM Count</t>
  </si>
  <si>
    <t>EBGDT Count</t>
  </si>
  <si>
    <t>EBOX Count</t>
  </si>
  <si>
    <t>EBOXC Count</t>
  </si>
  <si>
    <t>EBUS Count</t>
  </si>
  <si>
    <t>EBUSCON Count</t>
  </si>
  <si>
    <t>ECAG Count</t>
  </si>
  <si>
    <t>ECAGCON Count</t>
  </si>
  <si>
    <t>ECAGM Count</t>
  </si>
  <si>
    <t>ECAI Count</t>
  </si>
  <si>
    <t>ECAL Count</t>
  </si>
  <si>
    <t>ECALC Count</t>
  </si>
  <si>
    <t>ECALCON Count</t>
  </si>
  <si>
    <t>ECAM Count</t>
  </si>
  <si>
    <t>ECAMC Count</t>
  </si>
  <si>
    <t>ECAMCON Count</t>
  </si>
  <si>
    <t>ECD1 Count</t>
  </si>
  <si>
    <t>ECD1C Count</t>
  </si>
  <si>
    <t>ECD1CON Count</t>
  </si>
  <si>
    <t>ECD2 Count</t>
  </si>
  <si>
    <t>ECD2C Count</t>
  </si>
  <si>
    <t>ECMS Count</t>
  </si>
  <si>
    <t>EEV Count</t>
  </si>
  <si>
    <t>EEVT Count</t>
  </si>
  <si>
    <t>EGPS Count</t>
  </si>
  <si>
    <t>EMAN Count</t>
  </si>
  <si>
    <t>EPAI Count</t>
  </si>
  <si>
    <t>EPAI AWD Count</t>
  </si>
  <si>
    <t>EPAIAWDCON Count</t>
  </si>
  <si>
    <t>EPAIC Count</t>
  </si>
  <si>
    <t>EPAICON Count</t>
  </si>
  <si>
    <t>EPAP Count</t>
  </si>
  <si>
    <t>EPHEV Count</t>
  </si>
  <si>
    <t>ESAI Count</t>
  </si>
  <si>
    <t>ESAICON Count</t>
  </si>
  <si>
    <t>ESPV Count</t>
  </si>
  <si>
    <t>ESTV Count</t>
  </si>
  <si>
    <t>ESTVC Count</t>
  </si>
  <si>
    <t>ESTVCON Count</t>
  </si>
  <si>
    <t>EUA2 Count</t>
  </si>
  <si>
    <t>EUA2C Count</t>
  </si>
  <si>
    <t>EUA2CON Count</t>
  </si>
  <si>
    <t>EUA3 Count</t>
  </si>
  <si>
    <t>EUA3C Count</t>
  </si>
  <si>
    <t>EUA3CON Count</t>
  </si>
  <si>
    <t>EUA3D Count</t>
  </si>
  <si>
    <t>EUA4CON Count</t>
  </si>
  <si>
    <t>EUAC Count</t>
  </si>
  <si>
    <t>EUACC Count</t>
  </si>
  <si>
    <t>EUACCON Count</t>
  </si>
  <si>
    <t>EUD1 Count</t>
  </si>
  <si>
    <t>EUD1C Count</t>
  </si>
  <si>
    <t>EUD1CON Count</t>
  </si>
  <si>
    <t>EUD1D Count</t>
  </si>
  <si>
    <t>EUD2D Count</t>
  </si>
  <si>
    <t>EUD5 Count</t>
  </si>
  <si>
    <t>EUD5CON Count</t>
  </si>
  <si>
    <t>EUD7 Count</t>
  </si>
  <si>
    <t>EUD7C Count</t>
  </si>
  <si>
    <t>EUD7CON Count</t>
  </si>
  <si>
    <t>EUD7M Count</t>
  </si>
  <si>
    <t>EUD7P Count</t>
  </si>
  <si>
    <t>EUD8 Count</t>
  </si>
  <si>
    <t>EUD8CON Count</t>
  </si>
  <si>
    <t>EUD9 Count</t>
  </si>
  <si>
    <t>EUDA Count</t>
  </si>
  <si>
    <t>EUDAC Count</t>
  </si>
  <si>
    <t>EUDACON Count</t>
  </si>
  <si>
    <t>EUDAM Count</t>
  </si>
  <si>
    <t>EUDB Count</t>
  </si>
  <si>
    <t>EUDBC Count</t>
  </si>
  <si>
    <t>EUDBCON Count</t>
  </si>
  <si>
    <t>EUDC Count</t>
  </si>
  <si>
    <t>EUDCC Count</t>
  </si>
  <si>
    <t>EUDCCON Count</t>
  </si>
  <si>
    <t>EUDD Count</t>
  </si>
  <si>
    <t>EUDDC Count</t>
  </si>
  <si>
    <t>EUDDCON Count</t>
  </si>
  <si>
    <t>EUDH Count</t>
  </si>
  <si>
    <t>EUDHB Count</t>
  </si>
  <si>
    <t>EUDHC Count</t>
  </si>
  <si>
    <t>EUDHCON Count</t>
  </si>
  <si>
    <t>EUDHM Count</t>
  </si>
  <si>
    <t>EUDSB Count</t>
  </si>
  <si>
    <t>EUDT Count</t>
  </si>
  <si>
    <t>EUDTC Count</t>
  </si>
  <si>
    <t>EUDTCON Count</t>
  </si>
  <si>
    <t>EUDTD Count</t>
  </si>
  <si>
    <t>EUDTM Count</t>
  </si>
  <si>
    <t>EWCC Count</t>
  </si>
  <si>
    <t>EWCCCON Count</t>
  </si>
  <si>
    <t>EWCM Count</t>
  </si>
  <si>
    <t>NONE Count</t>
  </si>
  <si>
    <t>Grand Count</t>
  </si>
  <si>
    <t>PERMANENT Count</t>
  </si>
  <si>
    <t>PROJECT Count</t>
  </si>
  <si>
    <t>TRIP Count</t>
  </si>
  <si>
    <t>UNASSIGNED Count</t>
  </si>
  <si>
    <t>MANAGED VEHICLE Count</t>
  </si>
  <si>
    <t>EUA2DORM</t>
  </si>
  <si>
    <t>EBAFDORM</t>
  </si>
  <si>
    <t>07635M</t>
  </si>
  <si>
    <t>1FADP5AUXFL124172</t>
  </si>
  <si>
    <t>07636M</t>
  </si>
  <si>
    <t>1FADP5AU6FL124170</t>
  </si>
  <si>
    <t>07637M</t>
  </si>
  <si>
    <t>1FADP5AU8FL124171</t>
  </si>
  <si>
    <t>07654M</t>
  </si>
  <si>
    <t>1FADP5AU6FL124167</t>
  </si>
  <si>
    <t>07655M</t>
  </si>
  <si>
    <t>1FADP5AU8FL124168</t>
  </si>
  <si>
    <t>07656M</t>
  </si>
  <si>
    <t>1FADP5AUXFL124169</t>
  </si>
  <si>
    <t>07673M</t>
  </si>
  <si>
    <t>1FADP5AU1FL124173</t>
  </si>
  <si>
    <t>07675M</t>
  </si>
  <si>
    <t>1FADP5AU3FL124174</t>
  </si>
  <si>
    <t>07728M</t>
  </si>
  <si>
    <t>1FADP5AU8FL124185</t>
  </si>
  <si>
    <t>07817M</t>
  </si>
  <si>
    <t>JTDKN3DUXF0463460</t>
  </si>
  <si>
    <t>07893M</t>
  </si>
  <si>
    <t>JTDKN3DU6F1976991</t>
  </si>
  <si>
    <t>07894M</t>
  </si>
  <si>
    <t>JTDKN3DU2F1981640</t>
  </si>
  <si>
    <t>07895M</t>
  </si>
  <si>
    <t>JTDKN3DU9F1983630</t>
  </si>
  <si>
    <t>07896M</t>
  </si>
  <si>
    <t>JTDKN3DUXF0472269</t>
  </si>
  <si>
    <t>07897M</t>
  </si>
  <si>
    <t>JTDKN3DU2F0470886</t>
  </si>
  <si>
    <t>07898M</t>
  </si>
  <si>
    <t>JTDKN3DU8F1982405</t>
  </si>
  <si>
    <t>07899M</t>
  </si>
  <si>
    <t>JTDKN3DU1F1984870</t>
  </si>
  <si>
    <t>07900M</t>
  </si>
  <si>
    <t>JTDKN3DU6F1984024</t>
  </si>
  <si>
    <t>08023M</t>
  </si>
  <si>
    <t>JTDKN3DU9F1989850</t>
  </si>
  <si>
    <t>08029M</t>
  </si>
  <si>
    <t>19XFB4F26FE001576</t>
  </si>
  <si>
    <t>08030M</t>
  </si>
  <si>
    <t>19XFB4F2XFE000043</t>
  </si>
  <si>
    <t>07819M</t>
  </si>
  <si>
    <t>JTDKN3DU7F0468132</t>
  </si>
  <si>
    <t>07808M</t>
  </si>
  <si>
    <t>JTDKN3DU6F0455985</t>
  </si>
  <si>
    <t>07901M</t>
  </si>
  <si>
    <t>JTDZN3DU6F0473631</t>
  </si>
  <si>
    <t>07902M</t>
  </si>
  <si>
    <t>JTDZN3DU6F1983598</t>
  </si>
  <si>
    <t>08020M</t>
  </si>
  <si>
    <t>JTDKN3DU8F1984008</t>
  </si>
  <si>
    <t>3FA6P0LUXER244367</t>
  </si>
  <si>
    <t>07750M</t>
  </si>
  <si>
    <t>4T1BD1FK8FU173757</t>
  </si>
  <si>
    <t>07800M</t>
  </si>
  <si>
    <t>3FA6P0UU0GR234643</t>
  </si>
  <si>
    <t>07973M</t>
  </si>
  <si>
    <t>4T1BD1FK2GU180866</t>
  </si>
  <si>
    <t>07974M</t>
  </si>
  <si>
    <t>4T1BD1FKXGU180436</t>
  </si>
  <si>
    <t>07729M</t>
  </si>
  <si>
    <t>HYBRID WAGON</t>
  </si>
  <si>
    <t>JTDZN3EU9FJ039954</t>
  </si>
  <si>
    <t>07730M</t>
  </si>
  <si>
    <t>JTDZN3EUXF039817</t>
  </si>
  <si>
    <t>07796M</t>
  </si>
  <si>
    <t>JTDZN3EU7FJ039984</t>
  </si>
  <si>
    <t>07798M</t>
  </si>
  <si>
    <t>JTDZN3EU5FJ039806</t>
  </si>
  <si>
    <t>07846M</t>
  </si>
  <si>
    <t>JTDZN3EU3GJ042723</t>
  </si>
  <si>
    <t>07847M</t>
  </si>
  <si>
    <t>JTDZN3EU7GJ042515</t>
  </si>
  <si>
    <t>07885M</t>
  </si>
  <si>
    <t>JTDZN3EU2FJ021604</t>
  </si>
  <si>
    <t>07903M</t>
  </si>
  <si>
    <t>JTDZN3EU9FJ037668</t>
  </si>
  <si>
    <t>07904M</t>
  </si>
  <si>
    <t>JTDZN3EU4FJ040011</t>
  </si>
  <si>
    <t>08019M</t>
  </si>
  <si>
    <t>JTDKN3DU8F1982386</t>
  </si>
  <si>
    <t>07537M</t>
  </si>
  <si>
    <t>NM0GE9F74F1224753</t>
  </si>
  <si>
    <t>VAN-8-PASSENGER</t>
  </si>
  <si>
    <t>07642M</t>
  </si>
  <si>
    <t>2C4RDGBG1GR144056</t>
  </si>
  <si>
    <t>07643M</t>
  </si>
  <si>
    <t>2C4RDGBG2GR136774</t>
  </si>
  <si>
    <t>07676M</t>
  </si>
  <si>
    <t>2C4RDGBG6GR144148</t>
  </si>
  <si>
    <t>07690M</t>
  </si>
  <si>
    <t>2C4RDGBG7GR136916</t>
  </si>
  <si>
    <t>07931M</t>
  </si>
  <si>
    <t>NM0GE9F77F1210281</t>
  </si>
  <si>
    <t>07949M</t>
  </si>
  <si>
    <t>NM0GE9F74F1210304</t>
  </si>
  <si>
    <t>07358M</t>
  </si>
  <si>
    <t>NM0GE9F79F1224764</t>
  </si>
  <si>
    <t>07645M</t>
  </si>
  <si>
    <t>2C4RDGBG8GR152638</t>
  </si>
  <si>
    <t>04526M</t>
  </si>
  <si>
    <t>M2 BOX TRUCK</t>
  </si>
  <si>
    <t>FREIGHTLINER BOX TRUCK</t>
  </si>
  <si>
    <t>1FVACWDC35HUO6578</t>
  </si>
  <si>
    <t>VAN-12 PASSENGER</t>
  </si>
  <si>
    <t>07965M</t>
  </si>
  <si>
    <t>1GAZGXFF6F1286374</t>
  </si>
  <si>
    <t>ECAGDORM</t>
  </si>
  <si>
    <t>07930M</t>
  </si>
  <si>
    <t>NM0KS6EX2E1166577</t>
  </si>
  <si>
    <t>07378M</t>
  </si>
  <si>
    <t>1GCWGFCF2F1262257</t>
  </si>
  <si>
    <t>07239M</t>
  </si>
  <si>
    <t>1GCZGUFF5F1282564</t>
  </si>
  <si>
    <t>07264M</t>
  </si>
  <si>
    <t>1N4AZ0CP8FC303446</t>
  </si>
  <si>
    <t>07950M</t>
  </si>
  <si>
    <t>EXPRESS CUTAWAY</t>
  </si>
  <si>
    <t>1GB3G2BG2E1212239</t>
  </si>
  <si>
    <t>07631M</t>
  </si>
  <si>
    <t>1GNSKEEC6GR107988</t>
  </si>
  <si>
    <t>07672M</t>
  </si>
  <si>
    <t>1FMJU1GT3GEF08907</t>
  </si>
  <si>
    <t>07834M</t>
  </si>
  <si>
    <t>1FMJU1GT8GEF08904</t>
  </si>
  <si>
    <t>07845M</t>
  </si>
  <si>
    <t>1FMJU1GT1GEF08906</t>
  </si>
  <si>
    <t>EUD5DORM</t>
  </si>
  <si>
    <t>07756M</t>
  </si>
  <si>
    <t>1FM5K8B81GGA57967</t>
  </si>
  <si>
    <t>07768M</t>
  </si>
  <si>
    <t>1FM5K8B82GGA86488</t>
  </si>
  <si>
    <t>07849M</t>
  </si>
  <si>
    <t>1FM5K8B87GGB07254</t>
  </si>
  <si>
    <t>07850M</t>
  </si>
  <si>
    <t>1FM5K8B85GGB07253</t>
  </si>
  <si>
    <t>07507M</t>
  </si>
  <si>
    <t>1FM5K8AR8FGC67846</t>
  </si>
  <si>
    <t>07743M</t>
  </si>
  <si>
    <t>1FMCU9G91GUA69854</t>
  </si>
  <si>
    <t>07767M</t>
  </si>
  <si>
    <t>1FMCU0F74GUA76745</t>
  </si>
  <si>
    <t>07787M</t>
  </si>
  <si>
    <t>1FMCU9G97GUA69857</t>
  </si>
  <si>
    <t>07788M</t>
  </si>
  <si>
    <t>1FMCU9G99GUA69858</t>
  </si>
  <si>
    <t>07789M</t>
  </si>
  <si>
    <t>1FMCU9G93GUA85991</t>
  </si>
  <si>
    <t>07790M</t>
  </si>
  <si>
    <t>1FMCU9G95GUA85992</t>
  </si>
  <si>
    <t>07792M</t>
  </si>
  <si>
    <t>1FMCU9G9XGUB00566</t>
  </si>
  <si>
    <t>07793M</t>
  </si>
  <si>
    <t>1FMCU9G95GUB00569</t>
  </si>
  <si>
    <t>07801M</t>
  </si>
  <si>
    <t>1FMCU9G91GUB00567</t>
  </si>
  <si>
    <t>07830M</t>
  </si>
  <si>
    <t>1FMCU9G93GUB00568</t>
  </si>
  <si>
    <t>07851M</t>
  </si>
  <si>
    <t>1FMCU9G93GUB00571</t>
  </si>
  <si>
    <t>07853M</t>
  </si>
  <si>
    <t>1FMCU9G91GUB00570</t>
  </si>
  <si>
    <t>07878M</t>
  </si>
  <si>
    <t>1FMCU9GX9GUB25781</t>
  </si>
  <si>
    <t>07879M</t>
  </si>
  <si>
    <t>1FMCU9GX2GUB25783</t>
  </si>
  <si>
    <t>07933M</t>
  </si>
  <si>
    <t>5N1AN0NW7FN664774</t>
  </si>
  <si>
    <t>07769M</t>
  </si>
  <si>
    <t>1GCVKPEHXFZ376104</t>
  </si>
  <si>
    <t>07783M</t>
  </si>
  <si>
    <t>3GCUKPEH9FG439754</t>
  </si>
  <si>
    <t>07826M</t>
  </si>
  <si>
    <t>1GCVKPEH5FZ421336</t>
  </si>
  <si>
    <t>07841M</t>
  </si>
  <si>
    <t>3GCUKPEH8FG463625</t>
  </si>
  <si>
    <t>07864M</t>
  </si>
  <si>
    <t>1GCRCPEC5FZ381679</t>
  </si>
  <si>
    <t>1GCRCPEC4FZ386341</t>
  </si>
  <si>
    <t>07863M</t>
  </si>
  <si>
    <t>1GCRCPEC0FZ382447</t>
  </si>
  <si>
    <t>07560M</t>
  </si>
  <si>
    <t>1GCHTBEA1G1123561</t>
  </si>
  <si>
    <t>08091M</t>
  </si>
  <si>
    <t>1GCHTBE32G1123666</t>
  </si>
  <si>
    <t>08092M</t>
  </si>
  <si>
    <t>1GCHTBE3G1125199</t>
  </si>
  <si>
    <t>08093M</t>
  </si>
  <si>
    <t>1GCHTBE38G1125504</t>
  </si>
  <si>
    <t>08094M</t>
  </si>
  <si>
    <t>1GCHTBE37G1125896</t>
  </si>
  <si>
    <t>08095M</t>
  </si>
  <si>
    <t>1GCHTBE39G1125852</t>
  </si>
  <si>
    <t>08096M</t>
  </si>
  <si>
    <t>1GCHTBE34G1126021</t>
  </si>
  <si>
    <t>08097M</t>
  </si>
  <si>
    <t>1GCHTBE37G1123596</t>
  </si>
  <si>
    <t>EUDDDORM</t>
  </si>
  <si>
    <t>07571M</t>
  </si>
  <si>
    <t>1FTFX1EF1FKE44090</t>
  </si>
  <si>
    <t>07827M</t>
  </si>
  <si>
    <t>1GCVKPEH6FZ422222</t>
  </si>
  <si>
    <t>07858M</t>
  </si>
  <si>
    <t>1GCVKPEH8FZ419130</t>
  </si>
  <si>
    <t>07951M</t>
  </si>
  <si>
    <t>1GB4KYCG7FF643037</t>
  </si>
  <si>
    <t>07860M</t>
  </si>
  <si>
    <t>TRUCK-3/4T-4X4 SUP</t>
  </si>
  <si>
    <t>1FT7X2B60GEB00085</t>
  </si>
  <si>
    <t>07759M</t>
  </si>
  <si>
    <t>1GC2KUEG7FZ535637</t>
  </si>
  <si>
    <t>07920M</t>
  </si>
  <si>
    <t>1GC2KUEG0FZ549623</t>
  </si>
  <si>
    <t>07921M</t>
  </si>
  <si>
    <t>1GC2KUEG8FZ550275</t>
  </si>
  <si>
    <t>07922M</t>
  </si>
  <si>
    <t>1GC2KUEGXFZ550245</t>
  </si>
  <si>
    <t>07923M</t>
  </si>
  <si>
    <t>1GC2KUEG6FZ549772</t>
  </si>
  <si>
    <t>07924M</t>
  </si>
  <si>
    <t>1GC2KUEG6FZ550341</t>
  </si>
  <si>
    <t>07786M</t>
  </si>
  <si>
    <t>TRUCK-3/4T-4X4 CREW</t>
  </si>
  <si>
    <t>1FT7W2BT6GEB00083</t>
  </si>
  <si>
    <t>EUDTDORM</t>
  </si>
  <si>
    <t>TRUCK-3/4T-4X4-DORMANT</t>
  </si>
  <si>
    <t>NLPT</t>
  </si>
  <si>
    <t>LAPTOP</t>
  </si>
  <si>
    <t>UNASSIGNED NEW</t>
  </si>
  <si>
    <t>R018685</t>
  </si>
  <si>
    <t>DELL</t>
  </si>
  <si>
    <t>5DNBN32</t>
  </si>
  <si>
    <t>N8000</t>
  </si>
  <si>
    <t>EBAFDORM Count</t>
  </si>
  <si>
    <t>ECAGDORM Count</t>
  </si>
  <si>
    <t>EUA2DORM Count</t>
  </si>
  <si>
    <t>EUD5DORM Count</t>
  </si>
  <si>
    <t>EUDDDORM Count</t>
  </si>
  <si>
    <t>EUDTDORM Count</t>
  </si>
  <si>
    <t>NLPT Count</t>
  </si>
  <si>
    <t>UNASSIGNED NEW Count</t>
  </si>
  <si>
    <t>Hybrid Sedan</t>
  </si>
  <si>
    <t>Box Truck</t>
  </si>
  <si>
    <t>Shuttle Bus</t>
  </si>
  <si>
    <t>7-8 Passenger Van</t>
  </si>
  <si>
    <t>12 Passenger Van</t>
  </si>
  <si>
    <t>13 Passenger Van</t>
  </si>
  <si>
    <t>14 Passenger Van</t>
  </si>
  <si>
    <t>15 Passenger Van</t>
  </si>
  <si>
    <t>Cargo Van</t>
  </si>
  <si>
    <t>Electric Sedan</t>
  </si>
  <si>
    <t>Electric Truck</t>
  </si>
  <si>
    <t>Classic Sedan</t>
  </si>
  <si>
    <t>Truck - 4x2</t>
  </si>
  <si>
    <t>Truck - 4x4</t>
  </si>
  <si>
    <t>Large SUV 4x4</t>
  </si>
  <si>
    <t>Medium SUV 4x4</t>
  </si>
  <si>
    <t>Small SUV 4x2</t>
  </si>
  <si>
    <t>Small SUV 4x4</t>
  </si>
  <si>
    <t>Small SUV Hybrid</t>
  </si>
  <si>
    <t>Truck - 1T - 4x4</t>
  </si>
  <si>
    <t>Wheelchair Van</t>
  </si>
  <si>
    <t>Fleet Analysis Description</t>
  </si>
  <si>
    <t>Revenue Account ID</t>
  </si>
  <si>
    <t>EQ #</t>
  </si>
  <si>
    <t>Description</t>
  </si>
  <si>
    <t>Model Year</t>
  </si>
  <si>
    <t>Manufacturer ID</t>
  </si>
  <si>
    <t>Model ID</t>
  </si>
  <si>
    <t>Life Total Meter1</t>
  </si>
  <si>
    <t>License #</t>
  </si>
  <si>
    <t>Life Cycle Status Code ID</t>
  </si>
  <si>
    <t>PMLoc</t>
  </si>
  <si>
    <t>Repair Loc</t>
  </si>
  <si>
    <t>Operator ID</t>
  </si>
  <si>
    <t>Operator Name</t>
  </si>
  <si>
    <t>Address Line1</t>
  </si>
  <si>
    <t>Email Address</t>
  </si>
  <si>
    <t>Work Phone</t>
  </si>
  <si>
    <t>E300010</t>
  </si>
  <si>
    <t>1997</t>
  </si>
  <si>
    <t>P</t>
  </si>
  <si>
    <t>EF</t>
  </si>
  <si>
    <t>787229</t>
  </si>
  <si>
    <t>RAGENE CHRISTENSEN</t>
  </si>
  <si>
    <t>SMITHRL@DSHS.WA.GOV</t>
  </si>
  <si>
    <t>509.227.2881</t>
  </si>
  <si>
    <t>E300022</t>
  </si>
  <si>
    <t>1998</t>
  </si>
  <si>
    <t>87408</t>
  </si>
  <si>
    <t>KATHY OECHSNER</t>
  </si>
  <si>
    <t>KATHY.OECHSNER@DSHS.WA.GOV</t>
  </si>
  <si>
    <t>360.902.8335</t>
  </si>
  <si>
    <t>E300012</t>
  </si>
  <si>
    <t>134795</t>
  </si>
  <si>
    <t>ANDREW SIMBLER</t>
  </si>
  <si>
    <t>SIMB300@DSHS.WA.GOV</t>
  </si>
  <si>
    <t>509.363.3474</t>
  </si>
  <si>
    <t>E300021</t>
  </si>
  <si>
    <t>1162511</t>
  </si>
  <si>
    <t>MINDI STOKER</t>
  </si>
  <si>
    <t>STOKEMM@DSHS.WA.GOV</t>
  </si>
  <si>
    <t>509.734.7120</t>
  </si>
  <si>
    <t>1999</t>
  </si>
  <si>
    <t>20024668</t>
  </si>
  <si>
    <t>JOY LARSEN</t>
  </si>
  <si>
    <t>LARSEJM@DSHS.WA.GOV</t>
  </si>
  <si>
    <t>425.483.2819</t>
  </si>
  <si>
    <t>20014982</t>
  </si>
  <si>
    <t>GUILLERMO HERNANDEZ-LEON</t>
  </si>
  <si>
    <t>HERNAG@DSHS.WA.GOV</t>
  </si>
  <si>
    <t>360.902.0861</t>
  </si>
  <si>
    <t>20078093</t>
  </si>
  <si>
    <t>TERRI TRACY</t>
  </si>
  <si>
    <t>terri.tracy@dshs.wa.gov</t>
  </si>
  <si>
    <t>360-486-2230</t>
  </si>
  <si>
    <t>2000</t>
  </si>
  <si>
    <t>2001</t>
  </si>
  <si>
    <t>311061</t>
  </si>
  <si>
    <t>LISA DANIELS-BACHAND</t>
  </si>
  <si>
    <t>DANIELA@DSHS.WA.GOV</t>
  </si>
  <si>
    <t>253.476.7107</t>
  </si>
  <si>
    <t>E300013</t>
  </si>
  <si>
    <t>2002</t>
  </si>
  <si>
    <t>204507</t>
  </si>
  <si>
    <t>SHELLY CHASE</t>
  </si>
  <si>
    <t>CHASESL@DSHS.WA.GOV</t>
  </si>
  <si>
    <t>360.664.5588</t>
  </si>
  <si>
    <t>2003</t>
  </si>
  <si>
    <t>2004</t>
  </si>
  <si>
    <t>20014181</t>
  </si>
  <si>
    <t>PATSY BENNETT</t>
  </si>
  <si>
    <t>BENNEPD@DSHS.WA.GOV</t>
  </si>
  <si>
    <t>509.968.3924</t>
  </si>
  <si>
    <t>894283</t>
  </si>
  <si>
    <t>TERESA LAZO</t>
  </si>
  <si>
    <t>LAZOT@DSHS.WA.GOV</t>
  </si>
  <si>
    <t>509.575.2736</t>
  </si>
  <si>
    <t>20004305</t>
  </si>
  <si>
    <t>PATRICIA TOMAS</t>
  </si>
  <si>
    <t>PTHO300@DSHS.WA.GOV</t>
  </si>
  <si>
    <t>206.923.4875</t>
  </si>
  <si>
    <t>E300011</t>
  </si>
  <si>
    <t>20032644</t>
  </si>
  <si>
    <t>JORDAN TARGUS</t>
  </si>
  <si>
    <t>targujc@dshs.wa.gov</t>
  </si>
  <si>
    <t>360-725-3212</t>
  </si>
  <si>
    <t>20060251</t>
  </si>
  <si>
    <t>BRITANY STIGALL</t>
  </si>
  <si>
    <t>STIGABJ@DSHS.WA.GOV</t>
  </si>
  <si>
    <t>360.725.6804</t>
  </si>
  <si>
    <t>37787</t>
  </si>
  <si>
    <t>MICHELE REDTFELDT</t>
  </si>
  <si>
    <t>REDTFML@DSHS.WA.GOV</t>
  </si>
  <si>
    <t>509.225.4866</t>
  </si>
  <si>
    <t>E300017</t>
  </si>
  <si>
    <t>PR</t>
  </si>
  <si>
    <t>20027702</t>
  </si>
  <si>
    <t>DIANE RUBIE</t>
  </si>
  <si>
    <t>rubiedf@dshs.wa.gov</t>
  </si>
  <si>
    <t>360-473-2204</t>
  </si>
  <si>
    <t>2005</t>
  </si>
  <si>
    <t>20059588</t>
  </si>
  <si>
    <t>MATTHEW WEAVER</t>
  </si>
  <si>
    <t>WEAVEMG@DSHS.WA.GOV</t>
  </si>
  <si>
    <t>253.428.3203</t>
  </si>
  <si>
    <t>385908</t>
  </si>
  <si>
    <t>CHRISTINA RODRIGUEZ BERG</t>
  </si>
  <si>
    <t>RODRIBC2@DSHS.WA.GOV</t>
  </si>
  <si>
    <t>206.691.2386</t>
  </si>
  <si>
    <t>766250</t>
  </si>
  <si>
    <t>GREGORY BERRY</t>
  </si>
  <si>
    <t>BGRE300@DSHS.WA.GOV</t>
  </si>
  <si>
    <t>206.760.2440</t>
  </si>
  <si>
    <t>149150</t>
  </si>
  <si>
    <t>ROBERT ODOWD</t>
  </si>
  <si>
    <t>ODOWDRT@DSHS.WA.GOV</t>
  </si>
  <si>
    <t>509.568-3777</t>
  </si>
  <si>
    <t>315151</t>
  </si>
  <si>
    <t>DIANE OUIMET</t>
  </si>
  <si>
    <t>OUIMEDA@DSHS.WA.GOV</t>
  </si>
  <si>
    <t>253.476.7227</t>
  </si>
  <si>
    <t>20064248</t>
  </si>
  <si>
    <t>TAHIR KHAN</t>
  </si>
  <si>
    <t>KHANTA@DSHS.WA.GOV</t>
  </si>
  <si>
    <t>425.673.3045</t>
  </si>
  <si>
    <t>511665</t>
  </si>
  <si>
    <t>JENNIFER DURAN</t>
  </si>
  <si>
    <t>DENNIJD@DSHS.WA.GOV</t>
  </si>
  <si>
    <t>253.566.5751</t>
  </si>
  <si>
    <t>972410</t>
  </si>
  <si>
    <t>KRISTY BAILEY</t>
  </si>
  <si>
    <t>BAILEKA@DSHS.WA.GOV</t>
  </si>
  <si>
    <t>253.404.5505</t>
  </si>
  <si>
    <t>1195682</t>
  </si>
  <si>
    <t>BENJOHN MAGCALAS</t>
  </si>
  <si>
    <t>MAGCABP@DSHS.WA.GOV</t>
  </si>
  <si>
    <t>206.341.7767</t>
  </si>
  <si>
    <t>780210</t>
  </si>
  <si>
    <t>TRISH MEEKER</t>
  </si>
  <si>
    <t>KINP300@dshs.wa.gov</t>
  </si>
  <si>
    <t>253.983.6225</t>
  </si>
  <si>
    <t>20051694</t>
  </si>
  <si>
    <t>MATTHEW MARINOVICH</t>
  </si>
  <si>
    <t>MARINMM@DSHS.WA.GOV</t>
  </si>
  <si>
    <t>425.670.6040</t>
  </si>
  <si>
    <t>20058097</t>
  </si>
  <si>
    <t>DIANA HICKMAN</t>
  </si>
  <si>
    <t>Diana.Hickman@dshs.wa.gov</t>
  </si>
  <si>
    <t>509-227-2524</t>
  </si>
  <si>
    <t>612130</t>
  </si>
  <si>
    <t>ALORA ALLEN</t>
  </si>
  <si>
    <t>AALO300@DSHS.WA.GOV</t>
  </si>
  <si>
    <t>206.639.6264</t>
  </si>
  <si>
    <t>20044890</t>
  </si>
  <si>
    <t>ARIKA BOUTWELL</t>
  </si>
  <si>
    <t>BOUTWAI@DSHS.WA.GOV</t>
  </si>
  <si>
    <t>425.673.3145</t>
  </si>
  <si>
    <t>28000</t>
  </si>
  <si>
    <t>JOHN CORDY</t>
  </si>
  <si>
    <t>CORDYJE@DSHS.WA.GOV</t>
  </si>
  <si>
    <t>206.568.5715</t>
  </si>
  <si>
    <t>GUILLERMO HERNANDEZ LEON</t>
  </si>
  <si>
    <t>1169602</t>
  </si>
  <si>
    <t>VANIA BEARD</t>
  </si>
  <si>
    <t>BEARDVD@DSHS.WA.GOV</t>
  </si>
  <si>
    <t>253.589.7151</t>
  </si>
  <si>
    <t>142931</t>
  </si>
  <si>
    <t>BETTYE SEAVEY</t>
  </si>
  <si>
    <t>BRAIDBJ@DSHS.WA.GOV</t>
  </si>
  <si>
    <t>425.670.6061</t>
  </si>
  <si>
    <t>20055688</t>
  </si>
  <si>
    <t>LYNN MORAN</t>
  </si>
  <si>
    <t>MORANLM@DSHS.WA.GOV</t>
  </si>
  <si>
    <t>509.665.5353</t>
  </si>
  <si>
    <t>833514</t>
  </si>
  <si>
    <t>PAULENE DOUGHERTY</t>
  </si>
  <si>
    <t>PERRYPM@DSHS.WA.GOV</t>
  </si>
  <si>
    <t>509.225.7939</t>
  </si>
  <si>
    <t>20050410</t>
  </si>
  <si>
    <t>FRANCISCA SABEDRA</t>
  </si>
  <si>
    <t>SABEDFS@DSHS.WA.GOV</t>
  </si>
  <si>
    <t>509.754.3121</t>
  </si>
  <si>
    <t>438936</t>
  </si>
  <si>
    <t>WENDI WINCHEL</t>
  </si>
  <si>
    <t>WINCHWA@DSHS.WA.GOV</t>
  </si>
  <si>
    <t>360.725.4264</t>
  </si>
  <si>
    <t>1149763</t>
  </si>
  <si>
    <t>AMY CONKLIN</t>
  </si>
  <si>
    <t>CONKLAM@DSHS.WA.GOV</t>
  </si>
  <si>
    <t>360.429.3032</t>
  </si>
  <si>
    <t>2006</t>
  </si>
  <si>
    <t>499962</t>
  </si>
  <si>
    <t>KAREN LUCERO</t>
  </si>
  <si>
    <t>LUCK300@DSHS.WA.GOV</t>
  </si>
  <si>
    <t>206.923.4801</t>
  </si>
  <si>
    <t>28303</t>
  </si>
  <si>
    <t>SHANNON POOLE</t>
  </si>
  <si>
    <t>SHAP300@DSHS.WA.GOV</t>
  </si>
  <si>
    <t>253-983-6211</t>
  </si>
  <si>
    <t>280303</t>
  </si>
  <si>
    <t>CORY HAMILTON</t>
  </si>
  <si>
    <t>hamilcd@dshs.wa.gov</t>
  </si>
  <si>
    <t>206.341.7313</t>
  </si>
  <si>
    <t>512162</t>
  </si>
  <si>
    <t>ART CABALLERO</t>
  </si>
  <si>
    <t>CABALA@DSHS.WA.GOV</t>
  </si>
  <si>
    <t>509.363.5039</t>
  </si>
  <si>
    <t>569643</t>
  </si>
  <si>
    <t>HALLIE BUDD</t>
  </si>
  <si>
    <t>BUDH300@DSHS.WA.GOV</t>
  </si>
  <si>
    <t>360.537.4339</t>
  </si>
  <si>
    <t>20578</t>
  </si>
  <si>
    <t>CAROL KIRK</t>
  </si>
  <si>
    <t>KIRKCJ@DSHS.WA.GOV</t>
  </si>
  <si>
    <t>360.725.3450</t>
  </si>
  <si>
    <t>20063761</t>
  </si>
  <si>
    <t>SHEILA BROOKS</t>
  </si>
  <si>
    <t>BROOKSM@DSHS.WA.GOV</t>
  </si>
  <si>
    <t>360.740.3802</t>
  </si>
  <si>
    <t>2007</t>
  </si>
  <si>
    <t>290559</t>
  </si>
  <si>
    <t>MICHELLE IVIE</t>
  </si>
  <si>
    <t>IVIEMR@DSHS.WA.GOV</t>
  </si>
  <si>
    <t>360.725.4805</t>
  </si>
  <si>
    <t>399487</t>
  </si>
  <si>
    <t>KARL SNYDER</t>
  </si>
  <si>
    <t>SNKA300@DSHS.WA.GOV</t>
  </si>
  <si>
    <t>360.738.2309</t>
  </si>
  <si>
    <t>75462</t>
  </si>
  <si>
    <t>JANET HENTZE</t>
  </si>
  <si>
    <t>JAN.HENTZE@DSHS.WA.GOV</t>
  </si>
  <si>
    <t>360.664.4455</t>
  </si>
  <si>
    <t>1081915</t>
  </si>
  <si>
    <t>EMILY STENCE</t>
  </si>
  <si>
    <t>ERST300@DSHS.WA.GOV</t>
  </si>
  <si>
    <t>206.923.4967</t>
  </si>
  <si>
    <t>316130</t>
  </si>
  <si>
    <t>JILL SULLIVAN</t>
  </si>
  <si>
    <t>SUJI300@DSHS.WA.GOV</t>
  </si>
  <si>
    <t>253.372.6055</t>
  </si>
  <si>
    <t>12777</t>
  </si>
  <si>
    <t>ANN LEMIEUX BROWN</t>
  </si>
  <si>
    <t>ANN.LEMIEUX-BROWN@DSHS.WA.GOV</t>
  </si>
  <si>
    <t>509.585.3069</t>
  </si>
  <si>
    <t>1130387</t>
  </si>
  <si>
    <t>MICHELLE PROCTOR</t>
  </si>
  <si>
    <t>MCHJ300@DSHS.WA.GOV</t>
  </si>
  <si>
    <t>360.651.6955</t>
  </si>
  <si>
    <t>237079</t>
  </si>
  <si>
    <t>ALISON WOODY</t>
  </si>
  <si>
    <t>WOAL300@DSHS.WA.GOV</t>
  </si>
  <si>
    <t>360.374.3530</t>
  </si>
  <si>
    <t>502201</t>
  </si>
  <si>
    <t>LORI WELLER</t>
  </si>
  <si>
    <t>WELO300@DSHS.WA.GOV</t>
  </si>
  <si>
    <t>360.565.2292</t>
  </si>
  <si>
    <t>382139</t>
  </si>
  <si>
    <t>ROXANNE PUTNAM</t>
  </si>
  <si>
    <t>PUTNARD@DSHS.WA.GOV</t>
  </si>
  <si>
    <t>425.401.4610</t>
  </si>
  <si>
    <t>421831</t>
  </si>
  <si>
    <t>DOUGLAS SAVELESKY</t>
  </si>
  <si>
    <t>SAVD300@DSHS.WA.GOV</t>
  </si>
  <si>
    <t>509.225.6567</t>
  </si>
  <si>
    <t>20020086</t>
  </si>
  <si>
    <t>LEONEL MARCIAL</t>
  </si>
  <si>
    <t>MARCIL@DSHS.WA.GOV</t>
  </si>
  <si>
    <t>509.846.2102</t>
  </si>
  <si>
    <t>20027040</t>
  </si>
  <si>
    <t>GAYLE YUNKER</t>
  </si>
  <si>
    <t>GAYLE.YUNKER@DSHS.WA.GOV</t>
  </si>
  <si>
    <t>425.673.3274</t>
  </si>
  <si>
    <t>925336</t>
  </si>
  <si>
    <t>VICKI PHILLIPPI</t>
  </si>
  <si>
    <t>PHILLVL@DSHS.WA.GOV</t>
  </si>
  <si>
    <t>360.475.3449</t>
  </si>
  <si>
    <t>531196</t>
  </si>
  <si>
    <t>DOUG AERNI</t>
  </si>
  <si>
    <t>DOUG.AERNI@DSHS.WA.GOV</t>
  </si>
  <si>
    <t>509.846.8513</t>
  </si>
  <si>
    <t>E300014</t>
  </si>
  <si>
    <t>20013827</t>
  </si>
  <si>
    <t>DAN DAVIS</t>
  </si>
  <si>
    <t>DAVISDR@DSHS.WA.GOV</t>
  </si>
  <si>
    <t>425.590.3113</t>
  </si>
  <si>
    <t>226564</t>
  </si>
  <si>
    <t>LUELLA BOLTON</t>
  </si>
  <si>
    <t>BOLTOL@DSHS.WA.GOV</t>
  </si>
  <si>
    <t>206.273.7123</t>
  </si>
  <si>
    <t>20074656</t>
  </si>
  <si>
    <t>CATHERINE GITAU</t>
  </si>
  <si>
    <t>GITAUCW@DSHS.WA.GOV</t>
  </si>
  <si>
    <t>206.440.2245</t>
  </si>
  <si>
    <t>20053586</t>
  </si>
  <si>
    <t>KEN DAVIS</t>
  </si>
  <si>
    <t>DAVISKJ@DSHS.WA.GOV</t>
  </si>
  <si>
    <t>509.565.4231</t>
  </si>
  <si>
    <t>847618</t>
  </si>
  <si>
    <t>AMBER CONBOY PECK</t>
  </si>
  <si>
    <t>PECKAML@DSHS.WA.GOV</t>
  </si>
  <si>
    <t>360.993.7860</t>
  </si>
  <si>
    <t>2008</t>
  </si>
  <si>
    <t>20081673</t>
  </si>
  <si>
    <t>CLINTON BROWN</t>
  </si>
  <si>
    <t>BROWNLC@dshs.wa.gov</t>
  </si>
  <si>
    <t>360-475-3565</t>
  </si>
  <si>
    <t>383269</t>
  </si>
  <si>
    <t>KATHY HORSLEY</t>
  </si>
  <si>
    <t>CLKA300@DSHS.WA.GOV</t>
  </si>
  <si>
    <t>360.501.2603</t>
  </si>
  <si>
    <t>813398</t>
  </si>
  <si>
    <t>VICKIE REICH</t>
  </si>
  <si>
    <t>REVI300@DSHS.WA.GOV</t>
  </si>
  <si>
    <t>360.807.7163</t>
  </si>
  <si>
    <t>418738</t>
  </si>
  <si>
    <t>KEN ROSE</t>
  </si>
  <si>
    <t>ROSEKED@DSHS.WA.GOV</t>
  </si>
  <si>
    <t>360.725.2359</t>
  </si>
  <si>
    <t>345586</t>
  </si>
  <si>
    <t>TAMILA COMPTON</t>
  </si>
  <si>
    <t>COMPTTJ@DSHS.WA.GOV</t>
  </si>
  <si>
    <t>509.685.5611</t>
  </si>
  <si>
    <t>20069695</t>
  </si>
  <si>
    <t>TIERRE REID</t>
  </si>
  <si>
    <t>reidtie@dshs.wa.gov</t>
  </si>
  <si>
    <t>360.725.6702</t>
  </si>
  <si>
    <t>451023</t>
  </si>
  <si>
    <t>STEVEN JORDAN</t>
  </si>
  <si>
    <t>JORDASL@DSHS.WA.GOV</t>
  </si>
  <si>
    <t>509.394.1072</t>
  </si>
  <si>
    <t>710599</t>
  </si>
  <si>
    <t>ANNETTE CLEVENGER</t>
  </si>
  <si>
    <t>CLEA300@DSHS.WA.GOV</t>
  </si>
  <si>
    <t>360.432.2070</t>
  </si>
  <si>
    <t>1034429</t>
  </si>
  <si>
    <t>MICHELLE MALMOE</t>
  </si>
  <si>
    <t>MLMM300@DSHS.WA.GOV</t>
  </si>
  <si>
    <t>253.983.6221</t>
  </si>
  <si>
    <t>44946</t>
  </si>
  <si>
    <t>KATE FILETTI</t>
  </si>
  <si>
    <t>FILETKE@DSHS.WA.GOV</t>
  </si>
  <si>
    <t>360.651.6851</t>
  </si>
  <si>
    <t>544783</t>
  </si>
  <si>
    <t>CLAUDIA AUGUST</t>
  </si>
  <si>
    <t>AUGUSCL@DSHS.WA.GOV</t>
  </si>
  <si>
    <t>360.475.3566</t>
  </si>
  <si>
    <t>201792</t>
  </si>
  <si>
    <t>KARI POTTER</t>
  </si>
  <si>
    <t>POTTEKA@DSHS.WA.GOV</t>
  </si>
  <si>
    <t>509.225.2825</t>
  </si>
  <si>
    <t>20028020</t>
  </si>
  <si>
    <t>LARRY JEFFRIES</t>
  </si>
  <si>
    <t>JEFFRLA@DSHS.WA.GOV</t>
  </si>
  <si>
    <t>253-372-5965</t>
  </si>
  <si>
    <t>E300018</t>
  </si>
  <si>
    <t>20005989</t>
  </si>
  <si>
    <t>BRENDA FRANCIS-THOMAS</t>
  </si>
  <si>
    <t>FRANCBD@DSHS.WA.GOV</t>
  </si>
  <si>
    <t>360.565.2203</t>
  </si>
  <si>
    <t>195480</t>
  </si>
  <si>
    <t>MARGARITA RODRIGUEZ</t>
  </si>
  <si>
    <t>RODRIM@DSHS.WA.GOV</t>
  </si>
  <si>
    <t>360.429.3085</t>
  </si>
  <si>
    <t>275422</t>
  </si>
  <si>
    <t>DARCY HLIBOKI</t>
  </si>
  <si>
    <t>HLIBOD@DSHS.WA.GOV</t>
  </si>
  <si>
    <t>360.725.3627</t>
  </si>
  <si>
    <t>240872</t>
  </si>
  <si>
    <t>CINDY MURRAY</t>
  </si>
  <si>
    <t>MURRACG@DSHS.WA.GOV</t>
  </si>
  <si>
    <t>360.664.3071</t>
  </si>
  <si>
    <t>20009297</t>
  </si>
  <si>
    <t>LYNDELL HEWETT</t>
  </si>
  <si>
    <t>LYNDELL.HEWETT@DSHS.WA.GOV</t>
  </si>
  <si>
    <t>360.714.4146</t>
  </si>
  <si>
    <t>204657</t>
  </si>
  <si>
    <t>MARIA OZMUN</t>
  </si>
  <si>
    <t>OZMUNM@DSHS.WA.GOV</t>
  </si>
  <si>
    <t>425.339.4867</t>
  </si>
  <si>
    <t>20055712</t>
  </si>
  <si>
    <t>SUSAN PITMAN</t>
  </si>
  <si>
    <t>PITMASL@DSHS.WA.GOV</t>
  </si>
  <si>
    <t>509.225.7972</t>
  </si>
  <si>
    <t>20011402</t>
  </si>
  <si>
    <t>VIKKI CAIN</t>
  </si>
  <si>
    <t>CAINVL@DSHS.WA.GOV</t>
  </si>
  <si>
    <t>206.716.2323</t>
  </si>
  <si>
    <t>507613</t>
  </si>
  <si>
    <t>JOE VALENCIA</t>
  </si>
  <si>
    <t>VALENJA@DSHS.WA.GOV</t>
  </si>
  <si>
    <t>509.839.7264</t>
  </si>
  <si>
    <t>20082133</t>
  </si>
  <si>
    <t>CATHY BURNS</t>
  </si>
  <si>
    <t>cathy.burns@dshs.wa.gov</t>
  </si>
  <si>
    <t>360-664-8439</t>
  </si>
  <si>
    <t>948708</t>
  </si>
  <si>
    <t>MYRNA BRAGG</t>
  </si>
  <si>
    <t>BRMY300@DSHS.WA.GOV</t>
  </si>
  <si>
    <t>360.993.7947</t>
  </si>
  <si>
    <t>238766</t>
  </si>
  <si>
    <t>KATHY NELSON</t>
  </si>
  <si>
    <t>EVAK300@DSHS.WA.GOV</t>
  </si>
  <si>
    <t>425.339.4808</t>
  </si>
  <si>
    <t>20009796</t>
  </si>
  <si>
    <t>BARBARA RIEDESEL</t>
  </si>
  <si>
    <t>RIEDEBM@DSHS.WA.GOV</t>
  </si>
  <si>
    <t>360.533.9797</t>
  </si>
  <si>
    <t>20075876</t>
  </si>
  <si>
    <t>MARTHA CHAVEZ-WARF</t>
  </si>
  <si>
    <t>chavem@dshs.wa.gov</t>
  </si>
  <si>
    <t>509-374-2153</t>
  </si>
  <si>
    <t>237801</t>
  </si>
  <si>
    <t>BONNIE VINTIN</t>
  </si>
  <si>
    <t>VINTIBA@DSHS.WA.GOV</t>
  </si>
  <si>
    <t>509.826.7568</t>
  </si>
  <si>
    <t>735004</t>
  </si>
  <si>
    <t>SARAH NIELSON</t>
  </si>
  <si>
    <t>KENNASL@DSHS.WA.GOV</t>
  </si>
  <si>
    <t>509.225.4481</t>
  </si>
  <si>
    <t>1053871</t>
  </si>
  <si>
    <t>ELIZABETH CASTILLO</t>
  </si>
  <si>
    <t>CASTIEG@DSHS.WA.GOV</t>
  </si>
  <si>
    <t>509.836.1116</t>
  </si>
  <si>
    <t>20011313</t>
  </si>
  <si>
    <t>SONYA DELEON</t>
  </si>
  <si>
    <t>DELEOSC@DSHS.WA.GOV</t>
  </si>
  <si>
    <t>509.363.4775</t>
  </si>
  <si>
    <t>557610</t>
  </si>
  <si>
    <t>IRA CANTU</t>
  </si>
  <si>
    <t>CANTUI@DSHS.WA.GOV</t>
  </si>
  <si>
    <t>509-865-7615</t>
  </si>
  <si>
    <t>20066933</t>
  </si>
  <si>
    <t>KADY TITUS</t>
  </si>
  <si>
    <t>KADY.TITUS@DSHS.WA.GOV</t>
  </si>
  <si>
    <t>509.685.6147</t>
  </si>
  <si>
    <t>016061</t>
  </si>
  <si>
    <t>SUSAN PETERSEN</t>
  </si>
  <si>
    <t>PeterS@dshs.wa.gov</t>
  </si>
  <si>
    <t>206-366-6705</t>
  </si>
  <si>
    <t>345826</t>
  </si>
  <si>
    <t>NANCY HAMMIL</t>
  </si>
  <si>
    <t>HAMMINL@DSHS.WA.GOV</t>
  </si>
  <si>
    <t>206.366.6709</t>
  </si>
  <si>
    <t>20037972</t>
  </si>
  <si>
    <t>DANIELLE ELKINS</t>
  </si>
  <si>
    <t>DANIELLE.ELKINS@DSHS.WA.GOV</t>
  </si>
  <si>
    <t>253.234.6001</t>
  </si>
  <si>
    <t>6602</t>
  </si>
  <si>
    <t>ROGER VAN ALLEN</t>
  </si>
  <si>
    <t>roger.vanallen@dshs.wa.gov</t>
  </si>
  <si>
    <t>(509) 329-2952</t>
  </si>
  <si>
    <t>TAMI COMPTON</t>
  </si>
  <si>
    <t>272204</t>
  </si>
  <si>
    <t>KATHLEEN SPADE</t>
  </si>
  <si>
    <t>KASP300@DSHS.WA.GOV</t>
  </si>
  <si>
    <t>360-651-6955</t>
  </si>
  <si>
    <t>20063694</t>
  </si>
  <si>
    <t>MIRIAM URQUIAGA</t>
  </si>
  <si>
    <t>URQUIMC@DSHS.WA.GOV</t>
  </si>
  <si>
    <t>425.673.3144</t>
  </si>
  <si>
    <t>20002012</t>
  </si>
  <si>
    <t>MONA DEJESUS</t>
  </si>
  <si>
    <t>DEJESMM@DSHS.WA.GOV</t>
  </si>
  <si>
    <t>206.272.2146</t>
  </si>
  <si>
    <t>821468</t>
  </si>
  <si>
    <t>DIANE MILTENBERGER</t>
  </si>
  <si>
    <t>MILTEDL@DSHS.WA.GOV</t>
  </si>
  <si>
    <t>360.714.4003</t>
  </si>
  <si>
    <t>20069079</t>
  </si>
  <si>
    <t>JULIA HAVENS</t>
  </si>
  <si>
    <t>GREESJR@DSHS.WA.GOV</t>
  </si>
  <si>
    <t>509.220.4752</t>
  </si>
  <si>
    <t>20065059</t>
  </si>
  <si>
    <t>ROBERT HOLMAN</t>
  </si>
  <si>
    <t>HOLMAR@DSHS.WA.GOV</t>
  </si>
  <si>
    <t>425.649.7286</t>
  </si>
  <si>
    <t>KENNETH ROSE</t>
  </si>
  <si>
    <t>E300015</t>
  </si>
  <si>
    <t>868698</t>
  </si>
  <si>
    <t>GWEN ORR</t>
  </si>
  <si>
    <t>JENNY.ORR@SSA.GOV</t>
  </si>
  <si>
    <t>360.664.7414</t>
  </si>
  <si>
    <t>555214</t>
  </si>
  <si>
    <t>JULIAN BAXTER</t>
  </si>
  <si>
    <t>JBAXTER@DSHS.WA.GOV</t>
  </si>
  <si>
    <t>360.725.4330</t>
  </si>
  <si>
    <t>20067388</t>
  </si>
  <si>
    <t>CORINA ALVAREZ</t>
  </si>
  <si>
    <t>ALVAREC@DSHS.WA.GOV</t>
  </si>
  <si>
    <t>253.983.6768</t>
  </si>
  <si>
    <t>752902</t>
  </si>
  <si>
    <t>LAQUETTA WILLIAMS</t>
  </si>
  <si>
    <t>WILLILM@DSHS.WA.GOV</t>
  </si>
  <si>
    <t>206.239.3622</t>
  </si>
  <si>
    <t>20073796</t>
  </si>
  <si>
    <t>BERTHA SANCHEZ</t>
  </si>
  <si>
    <t>Ssteinmetz@agr.wa.gov</t>
  </si>
  <si>
    <t>509-225-0356</t>
  </si>
  <si>
    <t>941167</t>
  </si>
  <si>
    <t>REBECCA HENRIE</t>
  </si>
  <si>
    <t>HENRIRA@DSHS.WA.GOV</t>
  </si>
  <si>
    <t>360.725.4615</t>
  </si>
  <si>
    <t>20082290</t>
  </si>
  <si>
    <t>RETHA POLIMENI</t>
  </si>
  <si>
    <t>polimrd@dshs.wa.gov</t>
  </si>
  <si>
    <t>360-501-2404</t>
  </si>
  <si>
    <t>2009</t>
  </si>
  <si>
    <t>73622</t>
  </si>
  <si>
    <t>DAVID MOON</t>
  </si>
  <si>
    <t>MoonDH@dshs.wa.gov</t>
  </si>
  <si>
    <t>20031460</t>
  </si>
  <si>
    <t>MICHELLE DO</t>
  </si>
  <si>
    <t>DOMM@DSHS.WA.GOV</t>
  </si>
  <si>
    <t>360.484.3223</t>
  </si>
  <si>
    <t>882027</t>
  </si>
  <si>
    <t>SHIRLEY BERGVIK</t>
  </si>
  <si>
    <t>BERGVSA@DSHS.WA.GOV</t>
  </si>
  <si>
    <t>360.664.9062</t>
  </si>
  <si>
    <t>417971</t>
  </si>
  <si>
    <t>DOLORES GUTIERREZ</t>
  </si>
  <si>
    <t>gutiedr@DSHS.WA.GOV</t>
  </si>
  <si>
    <t>425.339.1831</t>
  </si>
  <si>
    <t>1129250</t>
  </si>
  <si>
    <t>MARY MCGEE</t>
  </si>
  <si>
    <t>MT VERNON</t>
  </si>
  <si>
    <t>SHEWMH@DSHS.WA.GOV</t>
  </si>
  <si>
    <t>360.429.2950</t>
  </si>
  <si>
    <t>1099468</t>
  </si>
  <si>
    <t>LAURA MONTANEZ</t>
  </si>
  <si>
    <t>MOLP300@DSHS.WA.GOV</t>
  </si>
  <si>
    <t>360.647.6102</t>
  </si>
  <si>
    <t>159068</t>
  </si>
  <si>
    <t>SHELLEY ENGLE</t>
  </si>
  <si>
    <t>ENGLESA@DSHS.WA.GOV</t>
  </si>
  <si>
    <t>509.323.7304</t>
  </si>
  <si>
    <t>809353</t>
  </si>
  <si>
    <t>LONNIE RIPLEY</t>
  </si>
  <si>
    <t>RIPLELD@DSHS.WA.GOV</t>
  </si>
  <si>
    <t>360.429.2975</t>
  </si>
  <si>
    <t>750078</t>
  </si>
  <si>
    <t>JEAN ALEXANDER</t>
  </si>
  <si>
    <t>ALEXAJK@DSHS.WA.GOV</t>
  </si>
  <si>
    <t>509.227.2851</t>
  </si>
  <si>
    <t>20055969</t>
  </si>
  <si>
    <t>ROBERTA MATTA</t>
  </si>
  <si>
    <t>MATTARL@DSHS.WA.GOV</t>
  </si>
  <si>
    <t>509.427.0706</t>
  </si>
  <si>
    <t>290125</t>
  </si>
  <si>
    <t>SERGIO LOPEZ</t>
  </si>
  <si>
    <t>LOPEZS@DSHS.WA.GOV</t>
  </si>
  <si>
    <t>509.839.7214</t>
  </si>
  <si>
    <t>2010</t>
  </si>
  <si>
    <t>396589</t>
  </si>
  <si>
    <t>AARON STENDER</t>
  </si>
  <si>
    <t>stendad@dshs.wa.gov</t>
  </si>
  <si>
    <t>360.725.4332</t>
  </si>
  <si>
    <t>M</t>
  </si>
  <si>
    <t>232975</t>
  </si>
  <si>
    <t>MARY DEAN</t>
  </si>
  <si>
    <t>DMAR300@DSHS.WA.GOV</t>
  </si>
  <si>
    <t>360.679.7151</t>
  </si>
  <si>
    <t>264404</t>
  </si>
  <si>
    <t>CORA ROSE</t>
  </si>
  <si>
    <t>ROCO300@DSHS.WA.GOV</t>
  </si>
  <si>
    <t>253.983.6283</t>
  </si>
  <si>
    <t>505895</t>
  </si>
  <si>
    <t>TAMMY BRIONEZ</t>
  </si>
  <si>
    <t>TAMMY.BRIONEZ@DSHS.WA.GOV</t>
  </si>
  <si>
    <t>509.773.7457</t>
  </si>
  <si>
    <t>20002612</t>
  </si>
  <si>
    <t>TESSY LISTON</t>
  </si>
  <si>
    <t>LISTOTL@DSHS.WA.GOV</t>
  </si>
  <si>
    <t>360.397.9620</t>
  </si>
  <si>
    <t>20065901</t>
  </si>
  <si>
    <t>RAYMOND ANDERSON</t>
  </si>
  <si>
    <t>ANDERRA@DSHS.WA.GOV</t>
  </si>
  <si>
    <t>206.366.6707</t>
  </si>
  <si>
    <t>778199</t>
  </si>
  <si>
    <t>JENNIFER MODAFFARI</t>
  </si>
  <si>
    <t>MODAFJL@DSHS.WA.GOV</t>
  </si>
  <si>
    <t>360.714.5004</t>
  </si>
  <si>
    <t>20025965</t>
  </si>
  <si>
    <t>SELINA OLSON</t>
  </si>
  <si>
    <t>OLSONS@DSHS.WA.GOV</t>
  </si>
  <si>
    <t>360.537.4366</t>
  </si>
  <si>
    <t>E300020</t>
  </si>
  <si>
    <t>20005334</t>
  </si>
  <si>
    <t>KAREN MILTON</t>
  </si>
  <si>
    <t>MILTOKA@DSHS.WA.GOV</t>
  </si>
  <si>
    <t>360.902.7625</t>
  </si>
  <si>
    <t>2011</t>
  </si>
  <si>
    <t>355898</t>
  </si>
  <si>
    <t>TERESA HERRERA</t>
  </si>
  <si>
    <t>HERRETA@DSHS.WA.GOV</t>
  </si>
  <si>
    <t>509.839.7211</t>
  </si>
  <si>
    <t>782365</t>
  </si>
  <si>
    <t>KELLY HAMPTON</t>
  </si>
  <si>
    <t>HAMPTKF@DSHS.WA.GOV</t>
  </si>
  <si>
    <t>360.725.4300</t>
  </si>
  <si>
    <t>20069720</t>
  </si>
  <si>
    <t>HEIDI HOLMES</t>
  </si>
  <si>
    <t>HOLMEHL@DSHS.WA.GOV</t>
  </si>
  <si>
    <t>509.249.6463</t>
  </si>
  <si>
    <t>2012</t>
  </si>
  <si>
    <t>20065642</t>
  </si>
  <si>
    <t>UZMA ARIF</t>
  </si>
  <si>
    <t>ARIFUZM@DSHS.WA.GOV</t>
  </si>
  <si>
    <t>425.590.3128</t>
  </si>
  <si>
    <t>20067759</t>
  </si>
  <si>
    <t>CHRISTINA CRUZAN</t>
  </si>
  <si>
    <t>CRUZALC@DSHS.WA.GOV</t>
  </si>
  <si>
    <t>206.639.6203</t>
  </si>
  <si>
    <t>268653</t>
  </si>
  <si>
    <t>KEVIN KERNAN</t>
  </si>
  <si>
    <t>KERNAKK@DSHS.WA.GOV</t>
  </si>
  <si>
    <t>360.725.3425</t>
  </si>
  <si>
    <t>490889</t>
  </si>
  <si>
    <t>DIANE STORMS</t>
  </si>
  <si>
    <t>STORMDM2@DSHS.WA.GOV</t>
  </si>
  <si>
    <t>509.925.0415</t>
  </si>
  <si>
    <t>437069</t>
  </si>
  <si>
    <t>HEATHER ALLEN</t>
  </si>
  <si>
    <t>Heather.Allen@dshs.wa.gov</t>
  </si>
  <si>
    <t>509-764-5666</t>
  </si>
  <si>
    <t>20063716</t>
  </si>
  <si>
    <t>SABRINA REESER</t>
  </si>
  <si>
    <t>REESESL@DSHS.WA.GOV</t>
  </si>
  <si>
    <t>509.685.5692</t>
  </si>
  <si>
    <t>20082284</t>
  </si>
  <si>
    <t>JENNIFER HARRINGTON</t>
  </si>
  <si>
    <t>jennifer.harrington@dshs.wa.gov</t>
  </si>
  <si>
    <t>509-886-6141</t>
  </si>
  <si>
    <t>20026285</t>
  </si>
  <si>
    <t>LINDA GARCIA</t>
  </si>
  <si>
    <t>LINDASGZ70@MSN.COM</t>
  </si>
  <si>
    <t>509.225.4419</t>
  </si>
  <si>
    <t>780644</t>
  </si>
  <si>
    <t>LINDSAY HUGHES</t>
  </si>
  <si>
    <t>HUGHELA@DSHS.WA.GOV</t>
  </si>
  <si>
    <t>509.227.2505</t>
  </si>
  <si>
    <t>20073524</t>
  </si>
  <si>
    <t>ALAN CRAIG</t>
  </si>
  <si>
    <t>CRAIGAE@DSHS.WA.GOV</t>
  </si>
  <si>
    <t>509.225.4430</t>
  </si>
  <si>
    <t>601607</t>
  </si>
  <si>
    <t>ROB HENRIKSON</t>
  </si>
  <si>
    <t>HENRIRN@DSHS.WA.GOV</t>
  </si>
  <si>
    <t>360.750.4258</t>
  </si>
  <si>
    <t>118827</t>
  </si>
  <si>
    <t>RUTH THEISEN</t>
  </si>
  <si>
    <t>THEISRA@DSHS.WA.GOV</t>
  </si>
  <si>
    <t>360.565.2160</t>
  </si>
  <si>
    <t>461972</t>
  </si>
  <si>
    <t>SUSAN MC INTOSH</t>
  </si>
  <si>
    <t>MCINTSP@DSHS.WA.GOV</t>
  </si>
  <si>
    <t>509.665.5275</t>
  </si>
  <si>
    <t>318481</t>
  </si>
  <si>
    <t>KAREN ERICKSON</t>
  </si>
  <si>
    <t>ERKA300@DSHS.WA.GOV</t>
  </si>
  <si>
    <t>425.339.4792</t>
  </si>
  <si>
    <t>1081789</t>
  </si>
  <si>
    <t>KARI THOMPSON</t>
  </si>
  <si>
    <t>THOMPKL@DSHS.WA.GOV</t>
  </si>
  <si>
    <t>509.886.6283</t>
  </si>
  <si>
    <t>311775</t>
  </si>
  <si>
    <t>PATRICIA BERNTSEN</t>
  </si>
  <si>
    <t>BERNTPM@DSHS.WA.GOV</t>
  </si>
  <si>
    <t>425.831.2705</t>
  </si>
  <si>
    <t>2013</t>
  </si>
  <si>
    <t>340938</t>
  </si>
  <si>
    <t>LOUISE HICKS</t>
  </si>
  <si>
    <t>HICKSLB@DSHS.WA.GOV</t>
  </si>
  <si>
    <t>253.589.7931</t>
  </si>
  <si>
    <t>389118</t>
  </si>
  <si>
    <t>SARAH KRAUSSE</t>
  </si>
  <si>
    <t>KRAUSSM@DSHS.WA.GOV</t>
  </si>
  <si>
    <t>509.775.2225</t>
  </si>
  <si>
    <t>20036856</t>
  </si>
  <si>
    <t>MOLLY WIDDOP</t>
  </si>
  <si>
    <t>WIDDOMM@DSHS.WA.GOV</t>
  </si>
  <si>
    <t>360.586.1080</t>
  </si>
  <si>
    <t>171692</t>
  </si>
  <si>
    <t>TOM STOKES</t>
  </si>
  <si>
    <t>STTO300@DSHS.WA.GOV</t>
  </si>
  <si>
    <t>360.565.2270</t>
  </si>
  <si>
    <t>E300016</t>
  </si>
  <si>
    <t>307258</t>
  </si>
  <si>
    <t>MARK SWENSON</t>
  </si>
  <si>
    <t>MSWENSON@DSHS.WA.GOV</t>
  </si>
  <si>
    <t>509.363.5063</t>
  </si>
  <si>
    <t>20060260</t>
  </si>
  <si>
    <t>JULIANA FAVELA</t>
  </si>
  <si>
    <t>FAVELJI@DSHS.WA.GOV</t>
  </si>
  <si>
    <t>509.225.7960</t>
  </si>
  <si>
    <t>860341</t>
  </si>
  <si>
    <t>ANTHONY ROBINSON</t>
  </si>
  <si>
    <t>ROBINAL@DSHS.WA.GOV</t>
  </si>
  <si>
    <t>206.366.6701</t>
  </si>
  <si>
    <t>1053660</t>
  </si>
  <si>
    <t>SUMMER BERNDT</t>
  </si>
  <si>
    <t>BERNDSH@DSHS.WA.GOV</t>
  </si>
  <si>
    <t>425.339.3833</t>
  </si>
  <si>
    <t>347097</t>
  </si>
  <si>
    <t>PATRICK MCDONALD</t>
  </si>
  <si>
    <t>PMCDONA2@DSHS.WA.GOV</t>
  </si>
  <si>
    <t>253.312 3037</t>
  </si>
  <si>
    <t>839855</t>
  </si>
  <si>
    <t>DENICE IRISH</t>
  </si>
  <si>
    <t>DESC300@DSHS.WA.GOV</t>
  </si>
  <si>
    <t>360.379.4330</t>
  </si>
  <si>
    <t>20074159</t>
  </si>
  <si>
    <t>KAREN ELMENDORF</t>
  </si>
  <si>
    <t>ELMENKL@DSHS.WA.GOV</t>
  </si>
  <si>
    <t>509.329.2881</t>
  </si>
  <si>
    <t>148514</t>
  </si>
  <si>
    <t>SHIRLEE STEINER</t>
  </si>
  <si>
    <t>STEINSK@DSHS.WA.GOV</t>
  </si>
  <si>
    <t>509.323.7315</t>
  </si>
  <si>
    <t>162544</t>
  </si>
  <si>
    <t>HARVEY CARDWELL</t>
  </si>
  <si>
    <t>CARDWH@DSHS.WA.GOV</t>
  </si>
  <si>
    <t>509.374.2150</t>
  </si>
  <si>
    <t>742594</t>
  </si>
  <si>
    <t>AMENA JONES</t>
  </si>
  <si>
    <t>jonesam2@dshs.wa.gov</t>
  </si>
  <si>
    <t>360.725.2575</t>
  </si>
  <si>
    <t>20010788</t>
  </si>
  <si>
    <t>AMY RAWLINGS</t>
  </si>
  <si>
    <t>deanna.miller@dshs.wa.gov</t>
  </si>
  <si>
    <t>360-725-4293</t>
  </si>
  <si>
    <t>66501</t>
  </si>
  <si>
    <t>JILL SCHWERZLER</t>
  </si>
  <si>
    <t>jill.schwerzler@dshs.wa.gov</t>
  </si>
  <si>
    <t>707261</t>
  </si>
  <si>
    <t>DARIO MARTINEZ</t>
  </si>
  <si>
    <t>MARTID0@DSHS.WA.GOV</t>
  </si>
  <si>
    <t>509.846.8529</t>
  </si>
  <si>
    <t>944724</t>
  </si>
  <si>
    <t>TERRY JACKSON</t>
  </si>
  <si>
    <t>JACKSTA@DSHS.WA.GOV</t>
  </si>
  <si>
    <t>253.512.4332</t>
  </si>
  <si>
    <t>1078148</t>
  </si>
  <si>
    <t>LARRY FRICK</t>
  </si>
  <si>
    <t>FRICKLM@DSHS.WA.GOV</t>
  </si>
  <si>
    <t>509.227.2528</t>
  </si>
  <si>
    <t>20060371</t>
  </si>
  <si>
    <t>KATHLEEN DONLIN</t>
  </si>
  <si>
    <t>DONLIKJ@DSHS.WA.GOV</t>
  </si>
  <si>
    <t>206.568.5739</t>
  </si>
  <si>
    <t>20072464</t>
  </si>
  <si>
    <t>TIFFANI BROOKS</t>
  </si>
  <si>
    <t>BROOKTE@DSHS.WA.GOV</t>
  </si>
  <si>
    <t>360.664.5646</t>
  </si>
  <si>
    <t>386347</t>
  </si>
  <si>
    <t>CATHERINE PLANTE</t>
  </si>
  <si>
    <t>PLANTCA@DSHS.WA.GOV</t>
  </si>
  <si>
    <t>360.725.2312</t>
  </si>
  <si>
    <t>20053401</t>
  </si>
  <si>
    <t>MARIA ALFORQUE</t>
  </si>
  <si>
    <t>ALFORMD@DSHS.WA.GOV</t>
  </si>
  <si>
    <t>206.366.6710</t>
  </si>
  <si>
    <t>20046873</t>
  </si>
  <si>
    <t>JULIE THOMPSON</t>
  </si>
  <si>
    <t>MCRAEJL@DSHS.WA.GOV</t>
  </si>
  <si>
    <t>253.404.5557</t>
  </si>
  <si>
    <t>311639</t>
  </si>
  <si>
    <t>ADOLFO DE LEON</t>
  </si>
  <si>
    <t>DELEOA@DSHS.WA.GOV</t>
  </si>
  <si>
    <t>509.585.3010</t>
  </si>
  <si>
    <t>944784</t>
  </si>
  <si>
    <t>SARAH KENNEDY</t>
  </si>
  <si>
    <t>KENNESE@DSHS.WA.GOV</t>
  </si>
  <si>
    <t>509.374.2121</t>
  </si>
  <si>
    <t>E300023</t>
  </si>
  <si>
    <t>272017</t>
  </si>
  <si>
    <t>LINDA CLINTSMAN</t>
  </si>
  <si>
    <t>CLINTLK@DSHS.WA.GOV</t>
  </si>
  <si>
    <t>360.902.7798</t>
  </si>
  <si>
    <t>20054744</t>
  </si>
  <si>
    <t>DENISE BOYER</t>
  </si>
  <si>
    <t>BOYERDL@DSHS.WA.GOV</t>
  </si>
  <si>
    <t>509.374.2113</t>
  </si>
  <si>
    <t>967208</t>
  </si>
  <si>
    <t>JAMI BELIEU</t>
  </si>
  <si>
    <t>JBEL300@DSHS.WA.GOV</t>
  </si>
  <si>
    <t>360.651.6898</t>
  </si>
  <si>
    <t>2014</t>
  </si>
  <si>
    <t>247456</t>
  </si>
  <si>
    <t>ELAINE GARRISON</t>
  </si>
  <si>
    <t>EGARRISO@DSHS.WA.GOV</t>
  </si>
  <si>
    <t>360.586.1260</t>
  </si>
  <si>
    <t>20002405</t>
  </si>
  <si>
    <t>DENISE CARLSON</t>
  </si>
  <si>
    <t>CARLSDD@DSHS.WA.GOV</t>
  </si>
  <si>
    <t>360.902.8477</t>
  </si>
  <si>
    <t>20073461</t>
  </si>
  <si>
    <t>MAJORIE LEHMAN</t>
  </si>
  <si>
    <t>MAJORIE.LEHMAN@DSHS.WA.GOV</t>
  </si>
  <si>
    <t>360.565.2314</t>
  </si>
  <si>
    <t>90119</t>
  </si>
  <si>
    <t>DIANE BONIN</t>
  </si>
  <si>
    <t>BONINDK@DSHS.WA.GOV</t>
  </si>
  <si>
    <t>509.374.2116</t>
  </si>
  <si>
    <t>231596</t>
  </si>
  <si>
    <t>JULIE SELBO</t>
  </si>
  <si>
    <t>SELBOJ2@DSHS.WA.GOV</t>
  </si>
  <si>
    <t>509.524.4964</t>
  </si>
  <si>
    <t>ARTURO CABALLERO</t>
  </si>
  <si>
    <t>20074396</t>
  </si>
  <si>
    <t>PHILIP LEFLER</t>
  </si>
  <si>
    <t>PLEF461@ECY.WA.GOV</t>
  </si>
  <si>
    <t>509-329-3420</t>
  </si>
  <si>
    <t>20082558</t>
  </si>
  <si>
    <t>MARY COMMINS</t>
  </si>
  <si>
    <t>commimk@dshs.wa.gov</t>
  </si>
  <si>
    <t>509-764-5605</t>
  </si>
  <si>
    <t>THERESA LISTON</t>
  </si>
  <si>
    <t>322774</t>
  </si>
  <si>
    <t>JEFFREY PIERCE</t>
  </si>
  <si>
    <t>PIERCJE@DSHS.WA.GOV</t>
  </si>
  <si>
    <t>509.734.4101</t>
  </si>
  <si>
    <t>158597</t>
  </si>
  <si>
    <t>NIA PATTON</t>
  </si>
  <si>
    <t>PATTONN@DSHS.WA.GOV</t>
  </si>
  <si>
    <t>509.447.6208</t>
  </si>
  <si>
    <t>E300024</t>
  </si>
  <si>
    <t>210941</t>
  </si>
  <si>
    <t>HEIDI BARRATT</t>
  </si>
  <si>
    <t>HEIDI.BARRATT@DSHS.WA.GOV</t>
  </si>
  <si>
    <t>509.363.4977</t>
  </si>
  <si>
    <t>898989</t>
  </si>
  <si>
    <t>VICKIE TUPPER</t>
  </si>
  <si>
    <t>TUVI300@DSHS.WA.GOV</t>
  </si>
  <si>
    <t>425.339.2961</t>
  </si>
  <si>
    <t>552201</t>
  </si>
  <si>
    <t>DOUGLAS CHENEY</t>
  </si>
  <si>
    <t>DCHENEY@DSHS.WA.GOV</t>
  </si>
  <si>
    <t>360.664.5043</t>
  </si>
  <si>
    <t>833909</t>
  </si>
  <si>
    <t>MELVIN MOLETT</t>
  </si>
  <si>
    <t>MOLETML@DSHS.WA.GOV</t>
  </si>
  <si>
    <t>206.719.5412</t>
  </si>
  <si>
    <t>2015</t>
  </si>
  <si>
    <t>588679</t>
  </si>
  <si>
    <t>AMY PRICE</t>
  </si>
  <si>
    <t>PRICEAM@DSHS.WA.GOV</t>
  </si>
  <si>
    <t>360.750.4254</t>
  </si>
  <si>
    <t>754296</t>
  </si>
  <si>
    <t>AIDAN RAMOS</t>
  </si>
  <si>
    <t>ramosaa@dshs.wa.gov</t>
  </si>
  <si>
    <t>253-372-5828</t>
  </si>
  <si>
    <t>20069443</t>
  </si>
  <si>
    <t>KELSEY WADE</t>
  </si>
  <si>
    <t>WADEKEA@DSHS.WA.GOV</t>
  </si>
  <si>
    <t>360.537.4300</t>
  </si>
  <si>
    <t>1016881</t>
  </si>
  <si>
    <t>JESSICA ZINDA</t>
  </si>
  <si>
    <t>ZINDAJJ@DSHS.WA.GOV</t>
  </si>
  <si>
    <t>206.366.6704</t>
  </si>
  <si>
    <t>863181</t>
  </si>
  <si>
    <t>SHANNON BLOCK</t>
  </si>
  <si>
    <t>PSHA300@DSHS.WA.GOV</t>
  </si>
  <si>
    <t>509.665.5301</t>
  </si>
  <si>
    <t>426288</t>
  </si>
  <si>
    <t>DENNETTE WOODIWISS</t>
  </si>
  <si>
    <t>WOODIDA@DSHS.WA.GOV</t>
  </si>
  <si>
    <t>509.665.5240</t>
  </si>
  <si>
    <t>584047</t>
  </si>
  <si>
    <t>SUSAN DANIELSON</t>
  </si>
  <si>
    <t>SCSU300@DSHS.WA.GOV</t>
  </si>
  <si>
    <t>509.846.8612</t>
  </si>
  <si>
    <t>307714</t>
  </si>
  <si>
    <t>DOUGLAS NORTH</t>
  </si>
  <si>
    <t>dnorth@dshs.wa.gov</t>
  </si>
  <si>
    <t>360.902.7819</t>
  </si>
  <si>
    <t>THOMAS STOKES</t>
  </si>
  <si>
    <t>E300025</t>
  </si>
  <si>
    <t>20082408</t>
  </si>
  <si>
    <t>KIMBERLY STILES</t>
  </si>
  <si>
    <t>kimberly.stiles@dshs.wa.gov</t>
  </si>
  <si>
    <t>253-756-2962</t>
  </si>
  <si>
    <t>1036762</t>
  </si>
  <si>
    <t>LYNETTE WALKER</t>
  </si>
  <si>
    <t>WALKEL2@DSHS.WA.GOV</t>
  </si>
  <si>
    <t>509.751.4634</t>
  </si>
  <si>
    <t>KATHERINE HORSLEY</t>
  </si>
  <si>
    <t>20080822</t>
  </si>
  <si>
    <t>JAMES VALENTINE</t>
  </si>
  <si>
    <t>valenjs@dshs.wa.gov</t>
  </si>
  <si>
    <t>253-756-2376</t>
  </si>
  <si>
    <t>1058328</t>
  </si>
  <si>
    <t>DANE ERIXSON</t>
  </si>
  <si>
    <t>ERDA300@DSHS.WA.GOV</t>
  </si>
  <si>
    <t>253.983.6226</t>
  </si>
  <si>
    <t>E300026</t>
  </si>
  <si>
    <t>379961</t>
  </si>
  <si>
    <t>RICHARD KLEMMER</t>
  </si>
  <si>
    <t>klemmre@dshs.wa.gov</t>
  </si>
  <si>
    <t>509.363.3498</t>
  </si>
  <si>
    <t>843867</t>
  </si>
  <si>
    <t>ROBERT BURNS</t>
  </si>
  <si>
    <t>BURNSRA@DSHS.WA.GOV</t>
  </si>
  <si>
    <t>206.341.7683</t>
  </si>
  <si>
    <t>974828</t>
  </si>
  <si>
    <t>ZACKARY MC CAIN</t>
  </si>
  <si>
    <t>MCCAIZH@DSHS.WA.GOV</t>
  </si>
  <si>
    <t>206.341.7773</t>
  </si>
  <si>
    <t>973143</t>
  </si>
  <si>
    <t>JANETTE EGLAND</t>
  </si>
  <si>
    <t>EGLANJA@DSHS.WA.GOV</t>
  </si>
  <si>
    <t>360.628.6647</t>
  </si>
  <si>
    <t>682296</t>
  </si>
  <si>
    <t>DARYL TOULOU</t>
  </si>
  <si>
    <t>TOUD300@DSHS.WA.GOV</t>
  </si>
  <si>
    <t>509.363.3499</t>
  </si>
  <si>
    <t>270221</t>
  </si>
  <si>
    <t>DANIEL RUDDELL</t>
  </si>
  <si>
    <t>RUDDEDG@DSHS.WA.GOV</t>
  </si>
  <si>
    <t>509.568.3823</t>
  </si>
  <si>
    <t>470751</t>
  </si>
  <si>
    <t>VINH HUYNH</t>
  </si>
  <si>
    <t>HUYNHVT@DSHS.WA.GOV</t>
  </si>
  <si>
    <t>425.673.3331</t>
  </si>
  <si>
    <t>152719</t>
  </si>
  <si>
    <t>GAIL MOSHER</t>
  </si>
  <si>
    <t>MOSHERG@DSHS.WA.GOV</t>
  </si>
  <si>
    <t>509.751.4604</t>
  </si>
  <si>
    <t>20083726</t>
  </si>
  <si>
    <t>CHRISTINA CHAGOLLA</t>
  </si>
  <si>
    <t>chagocm@dshs.wa.gov</t>
  </si>
  <si>
    <t>253-372-6055</t>
  </si>
  <si>
    <t>138975</t>
  </si>
  <si>
    <t>LORI CHIECHI</t>
  </si>
  <si>
    <t>CHIECLL@DSHS.WA.GOV</t>
  </si>
  <si>
    <t>360.412.3914</t>
  </si>
  <si>
    <t>780212</t>
  </si>
  <si>
    <t>PATRICIA MEEKER</t>
  </si>
  <si>
    <t>KINP300@DSHS.WA.GOV</t>
  </si>
  <si>
    <t>72443</t>
  </si>
  <si>
    <t>VALERIE KINDSCHY</t>
  </si>
  <si>
    <t>KINDSVC@DSHS.WA.GOV</t>
  </si>
  <si>
    <t>253.566.5689</t>
  </si>
  <si>
    <t>957722</t>
  </si>
  <si>
    <t>CRISTEL ANDRING</t>
  </si>
  <si>
    <t>CRIA300@DSHS.WA.GOV</t>
  </si>
  <si>
    <t>360.537.4341</t>
  </si>
  <si>
    <t>20070756</t>
  </si>
  <si>
    <t>KYLE HARRIS</t>
  </si>
  <si>
    <t>HARRIKM@DSHS.WA.GOV</t>
  </si>
  <si>
    <t>253.476.7050</t>
  </si>
  <si>
    <t>20007139</t>
  </si>
  <si>
    <t>ZUNILDA TRIPLETT</t>
  </si>
  <si>
    <t>TRIPLZZ@DSHS.WA.GOV</t>
  </si>
  <si>
    <t>425.673.3116</t>
  </si>
  <si>
    <t>07821M</t>
  </si>
  <si>
    <t>JTDKN3DU4F0475331</t>
  </si>
  <si>
    <t>UH</t>
  </si>
  <si>
    <t>07822M</t>
  </si>
  <si>
    <t>JTDKN3DU7F1988227</t>
  </si>
  <si>
    <t>07823M</t>
  </si>
  <si>
    <t>JTDKN3DU7F0476084</t>
  </si>
  <si>
    <t>07824M</t>
  </si>
  <si>
    <t>JTDKN3DU8F0475896</t>
  </si>
  <si>
    <t>07825M</t>
  </si>
  <si>
    <t>JTDKN3DU0F1988232</t>
  </si>
  <si>
    <t>MOTORPOOL</t>
  </si>
  <si>
    <t>MOTOR POOL</t>
  </si>
  <si>
    <t>steven.mcquaid@ga.wa.gov</t>
  </si>
  <si>
    <t>ROBERT HENRIKSON</t>
  </si>
  <si>
    <t>2016</t>
  </si>
  <si>
    <t>314169</t>
  </si>
  <si>
    <t>SOCORRO WRIGHT</t>
  </si>
  <si>
    <t>SWGWLW@NWI.NET</t>
  </si>
  <si>
    <t>509.665.5354</t>
  </si>
  <si>
    <t>896</t>
  </si>
  <si>
    <t>Total Pieces</t>
  </si>
  <si>
    <t>Count(Equipment ID)</t>
  </si>
  <si>
    <t>ADSA</t>
  </si>
  <si>
    <t>CA</t>
  </si>
  <si>
    <t>ESA</t>
  </si>
  <si>
    <t>MS</t>
  </si>
  <si>
    <t>JRA</t>
  </si>
  <si>
    <t>OFA</t>
  </si>
  <si>
    <t>DVR</t>
  </si>
  <si>
    <t>Exec</t>
  </si>
  <si>
    <t>ISSD</t>
  </si>
  <si>
    <t>CIBS</t>
  </si>
  <si>
    <t>RBC1</t>
  </si>
  <si>
    <t>Children's Administration</t>
  </si>
  <si>
    <t>Division of Vocational Rehabilitation</t>
  </si>
  <si>
    <t>Juvenile Justice and Rehabilitation</t>
  </si>
  <si>
    <t>Economic Services Administration</t>
  </si>
  <si>
    <t>Secretaries Office</t>
  </si>
  <si>
    <t>Regional Business Center</t>
  </si>
  <si>
    <t>Information Systems Services Division</t>
  </si>
  <si>
    <t>Office of Fraud Accountability</t>
  </si>
  <si>
    <t>Aging and Disability Services Administration</t>
  </si>
  <si>
    <t>Management Services</t>
  </si>
  <si>
    <t>DSHS administration</t>
  </si>
  <si>
    <t>TRUCK-2T-SERVICE BODY</t>
  </si>
  <si>
    <t>Plug-in Hybrid</t>
  </si>
  <si>
    <t>Toyota Prius</t>
  </si>
  <si>
    <t>Ford C-Max</t>
  </si>
  <si>
    <t>Lifetime miles</t>
  </si>
  <si>
    <t>Nov. 2015 base contract price</t>
  </si>
  <si>
    <t>Maintenance per mile</t>
  </si>
  <si>
    <t>Total COP interest</t>
  </si>
  <si>
    <t>Residual value %</t>
  </si>
  <si>
    <t>Ford C-Max Plug-in Hybrid</t>
  </si>
  <si>
    <t>Chevy Volt Plug-in Hybrid</t>
  </si>
  <si>
    <t>Fuel and electricity</t>
  </si>
  <si>
    <t>Electricity</t>
  </si>
  <si>
    <t>Hybrid Fuel</t>
  </si>
  <si>
    <t>NA</t>
  </si>
  <si>
    <t>% of miles anticipated electric</t>
  </si>
  <si>
    <t>Fuel Price per gallon</t>
  </si>
  <si>
    <t>Estimated per mile fuel cost</t>
  </si>
  <si>
    <t>Estimated per mile electric cost</t>
  </si>
  <si>
    <t>Total Fuel lifetime cost</t>
  </si>
  <si>
    <t>Total Electric lifetime cost</t>
  </si>
  <si>
    <t>Fully charged battery range</t>
  </si>
  <si>
    <t>Fuel source(s)</t>
  </si>
  <si>
    <t>Vehicle make/model</t>
  </si>
  <si>
    <t>Total combined fuel and electric lifetime cost</t>
  </si>
  <si>
    <t>Total estimated lifetime cost</t>
  </si>
  <si>
    <t>Used Nissan Leaf</t>
  </si>
  <si>
    <t>Per mile estimated lifetime cost</t>
  </si>
  <si>
    <t>E477400</t>
  </si>
  <si>
    <t>8219</t>
  </si>
  <si>
    <t>JEFF BERNATOWICZ</t>
  </si>
  <si>
    <t>WILD</t>
  </si>
  <si>
    <t>jeffrey.bernatowicz@dfw.wa.gov</t>
  </si>
  <si>
    <t>509-457-9304</t>
  </si>
  <si>
    <t>20063809</t>
  </si>
  <si>
    <t>ORRIN DUVUVUEI</t>
  </si>
  <si>
    <t>orrin.duvuvuei@dfw.wa.gov</t>
  </si>
  <si>
    <t>509-754-7624 X232</t>
  </si>
  <si>
    <t>E477500</t>
  </si>
  <si>
    <t>323666</t>
  </si>
  <si>
    <t>STEVEN RICHARDS</t>
  </si>
  <si>
    <t>FISH</t>
  </si>
  <si>
    <t>Steven.Richards@dfw.wa.gov</t>
  </si>
  <si>
    <t>509-545-2050</t>
  </si>
  <si>
    <t>E179006</t>
  </si>
  <si>
    <t>80229</t>
  </si>
  <si>
    <t>CHARLES SNOW</t>
  </si>
  <si>
    <t>charles.snow@dfw.wa.gov</t>
  </si>
  <si>
    <t>509 997-0048</t>
  </si>
  <si>
    <t>20002376</t>
  </si>
  <si>
    <t>GAIL OLSON</t>
  </si>
  <si>
    <t>olsongso@dfw.wa.gov</t>
  </si>
  <si>
    <t>360-902-2585</t>
  </si>
  <si>
    <t>463654</t>
  </si>
  <si>
    <t>STEVE THIESFELD</t>
  </si>
  <si>
    <t>Steven.thiesfeld@dfw.wa.gov</t>
  </si>
  <si>
    <t>360-249-1201</t>
  </si>
  <si>
    <t>20004510</t>
  </si>
  <si>
    <t>LOREN BROKAW</t>
  </si>
  <si>
    <t>loren.brokaw@dfw.wa.gov</t>
  </si>
  <si>
    <t>425-775-1311</t>
  </si>
  <si>
    <t>119790</t>
  </si>
  <si>
    <t>MARY LINDERS</t>
  </si>
  <si>
    <t>mary.linders@dfw.wa.gov</t>
  </si>
  <si>
    <t>360 902-8135</t>
  </si>
  <si>
    <t>20046610</t>
  </si>
  <si>
    <t>RYAN MANN</t>
  </si>
  <si>
    <t>Ryan.Mann@dfw.wa.gov</t>
  </si>
  <si>
    <t>509-429-5129</t>
  </si>
  <si>
    <t>20041360</t>
  </si>
  <si>
    <t>ETHAN CRAWFORD</t>
  </si>
  <si>
    <t>ethan.crawford@dfw.wa.gov</t>
  </si>
  <si>
    <t>509-751-0823</t>
  </si>
  <si>
    <t>558766</t>
  </si>
  <si>
    <t>JAMES MESKAN</t>
  </si>
  <si>
    <t>james.meskan@gmail.com</t>
  </si>
  <si>
    <t>509 738-4386</t>
  </si>
  <si>
    <t>600449</t>
  </si>
  <si>
    <t>ROBERT CANNON</t>
  </si>
  <si>
    <t>robert.cannon@dfw.wa.gov</t>
  </si>
  <si>
    <t>360-249-1207 X207</t>
  </si>
  <si>
    <t>322475</t>
  </si>
  <si>
    <t>ANN STEPHENSON</t>
  </si>
  <si>
    <t>ann.stephenson@dfw.wa.gov</t>
  </si>
  <si>
    <t>360-600-8274</t>
  </si>
  <si>
    <t>253891</t>
  </si>
  <si>
    <t>RACHEL MCDANIEL</t>
  </si>
  <si>
    <t>rachel.mcdaniel@dfw.wa.gov</t>
  </si>
  <si>
    <t>360-902-2653</t>
  </si>
  <si>
    <t>472620</t>
  </si>
  <si>
    <t>PATRICK CHARLIE COCHRAN</t>
  </si>
  <si>
    <t>cochrpc@dfw.wa.gov</t>
  </si>
  <si>
    <t>509-427-7481</t>
  </si>
  <si>
    <t>526803</t>
  </si>
  <si>
    <t>LINDA OULES</t>
  </si>
  <si>
    <t>linda.oules@dfw.wa.gov</t>
  </si>
  <si>
    <t>509-997-0316</t>
  </si>
  <si>
    <t>E477000</t>
  </si>
  <si>
    <t>794384</t>
  </si>
  <si>
    <t>JOSH HOLOWATZ</t>
  </si>
  <si>
    <t>Josua.Holowatz@dfw.wa.gov</t>
  </si>
  <si>
    <t>360-906-6747</t>
  </si>
  <si>
    <t>E477100</t>
  </si>
  <si>
    <t>315636</t>
  </si>
  <si>
    <t>JIM BROWN</t>
  </si>
  <si>
    <t>ADMIN</t>
  </si>
  <si>
    <t>james.brown@dfw.wa.gov</t>
  </si>
  <si>
    <t>509-754-4624 X219</t>
  </si>
  <si>
    <t>600587</t>
  </si>
  <si>
    <t>WOODY MYERS</t>
  </si>
  <si>
    <t>woodrow.myers@dfw.wa.gov</t>
  </si>
  <si>
    <t>509-892-1001 X325</t>
  </si>
  <si>
    <t>E477300</t>
  </si>
  <si>
    <t>229949</t>
  </si>
  <si>
    <t>NED PITTMAN</t>
  </si>
  <si>
    <t>HAB</t>
  </si>
  <si>
    <t>ned.pittman@dfw.wa.gov</t>
  </si>
  <si>
    <t>360-259-4772</t>
  </si>
  <si>
    <t>37946</t>
  </si>
  <si>
    <t>STEVEN ROBERTS</t>
  </si>
  <si>
    <t>steven.roberts@dfw.wa.gov</t>
  </si>
  <si>
    <t>509 892 1001 X 300</t>
  </si>
  <si>
    <t>89089</t>
  </si>
  <si>
    <t>BOB BARNARD</t>
  </si>
  <si>
    <t>Bob.Barnard@dfw.wa.gov</t>
  </si>
  <si>
    <t>360-466-4345</t>
  </si>
  <si>
    <t>81221</t>
  </si>
  <si>
    <t>CINDY LEFLEUR</t>
  </si>
  <si>
    <t>Cindy.LeFleur@dfw.wa.gov</t>
  </si>
  <si>
    <t>360-906-6708</t>
  </si>
  <si>
    <t>361466</t>
  </si>
  <si>
    <t>DAVE BURGESS</t>
  </si>
  <si>
    <t>burgedsb@dfw.wa.gov</t>
  </si>
  <si>
    <t>509-925-1025</t>
  </si>
  <si>
    <t>20070525</t>
  </si>
  <si>
    <t>SHANE BELSON</t>
  </si>
  <si>
    <t>Shane.Belson@dfw.wa.gov</t>
  </si>
  <si>
    <t>360-902-2812</t>
  </si>
  <si>
    <t>747798</t>
  </si>
  <si>
    <t>LYNDA HORNER</t>
  </si>
  <si>
    <t>lynda.horner@dfw.wa.gov</t>
  </si>
  <si>
    <t>509-398-2056</t>
  </si>
  <si>
    <t>46506</t>
  </si>
  <si>
    <t>CLAIRE LANDRY</t>
  </si>
  <si>
    <t>claire.landry@dfw.wa.gov</t>
  </si>
  <si>
    <t>360-795-0319</t>
  </si>
  <si>
    <t>347990</t>
  </si>
  <si>
    <t>WILLIAM EVANS</t>
  </si>
  <si>
    <t>william.Evans@dfw.wa.gov</t>
  </si>
  <si>
    <t>360-902-2726</t>
  </si>
  <si>
    <t>54514</t>
  </si>
  <si>
    <t>KEVIN KURRAS</t>
  </si>
  <si>
    <t>kevin.kurras@dfw.wa.gov</t>
  </si>
  <si>
    <t>360-853-8341 X2481</t>
  </si>
  <si>
    <t>20079865</t>
  </si>
  <si>
    <t>KIMBERLY ADAMS</t>
  </si>
  <si>
    <t>kimberly.adams@dfw.wa.gov</t>
  </si>
  <si>
    <t>509-664-3148</t>
  </si>
  <si>
    <t>152564</t>
  </si>
  <si>
    <t>ROBERT EVERITT</t>
  </si>
  <si>
    <t>bob.everitt@dfw.wa.gov</t>
  </si>
  <si>
    <t>425 775-1311 X118</t>
  </si>
  <si>
    <t>532164</t>
  </si>
  <si>
    <t>RUTH MILNER</t>
  </si>
  <si>
    <t>ruth.milner@dfw.wa.gov</t>
  </si>
  <si>
    <t>360-466-4345 EXT265</t>
  </si>
  <si>
    <t>168580</t>
  </si>
  <si>
    <t>JIM WATSON</t>
  </si>
  <si>
    <t>watsojww@dfw.wa.gov</t>
  </si>
  <si>
    <t>64083</t>
  </si>
  <si>
    <t>DAVID ANDERSON</t>
  </si>
  <si>
    <t>david.anderson@dfw.wa.gov</t>
  </si>
  <si>
    <t>509-395-2232</t>
  </si>
  <si>
    <t>6102</t>
  </si>
  <si>
    <t>ANN POTTER</t>
  </si>
  <si>
    <t>Ann.Potter@dfw.wa.gov</t>
  </si>
  <si>
    <t>360-902-2496</t>
  </si>
  <si>
    <t>283585</t>
  </si>
  <si>
    <t>DAVE KLOEMPKEN</t>
  </si>
  <si>
    <t>david.kloempken@dfw.wa.gov</t>
  </si>
  <si>
    <t>360-249-1218</t>
  </si>
  <si>
    <t>20074051</t>
  </si>
  <si>
    <t>MATTHEW WILSON</t>
  </si>
  <si>
    <t>matthew.wilson@dfw.wa.gov</t>
  </si>
  <si>
    <t>509-754-4624</t>
  </si>
  <si>
    <t>20058904</t>
  </si>
  <si>
    <t>ZACHARY FORSTER</t>
  </si>
  <si>
    <t>Zachary.Forster@dfw.wa.gov</t>
  </si>
  <si>
    <t>360-665-4166</t>
  </si>
  <si>
    <t>501734</t>
  </si>
  <si>
    <t>JOHN DEIBERT</t>
  </si>
  <si>
    <t>john.deibert@dfw.wa.gov</t>
  </si>
  <si>
    <t>360-249-4628 X1232</t>
  </si>
  <si>
    <t>05731M</t>
  </si>
  <si>
    <t>E477060</t>
  </si>
  <si>
    <t>1FTFW1EF6BFC95536</t>
  </si>
  <si>
    <t>SA</t>
  </si>
  <si>
    <t>163191</t>
  </si>
  <si>
    <t>BRENDAN VANCE</t>
  </si>
  <si>
    <t>ENF</t>
  </si>
  <si>
    <t>brendan.vance@dfw.wa.gov</t>
  </si>
  <si>
    <t>509-480-0832</t>
  </si>
  <si>
    <t>05733M</t>
  </si>
  <si>
    <t>1FTFW1EF8BFC95540</t>
  </si>
  <si>
    <t>270035</t>
  </si>
  <si>
    <t>WIN MILLER</t>
  </si>
  <si>
    <t>win.miller@dfw.wa.gov</t>
  </si>
  <si>
    <t>360-249-4628</t>
  </si>
  <si>
    <t>05734M</t>
  </si>
  <si>
    <t>1FTFW1EF1BFC95542</t>
  </si>
  <si>
    <t>458291</t>
  </si>
  <si>
    <t>CHRIS ANDERSON</t>
  </si>
  <si>
    <t>christopher.anderson@dfw.wa.gov</t>
  </si>
  <si>
    <t>509-750-9771</t>
  </si>
  <si>
    <t>05735M</t>
  </si>
  <si>
    <t>1FTFW1EF5BFC95544</t>
  </si>
  <si>
    <t>641470</t>
  </si>
  <si>
    <t>DAVE SPURBECK</t>
  </si>
  <si>
    <t>dave.spurbeck@dfw.wa.gov</t>
  </si>
  <si>
    <t>509-993-3997</t>
  </si>
  <si>
    <t>05736M</t>
  </si>
  <si>
    <t>1FTFW1EF2BFC95548</t>
  </si>
  <si>
    <t>916967</t>
  </si>
  <si>
    <t>BRIAN FULTON</t>
  </si>
  <si>
    <t>brian.fulton@dfw.wa.gov</t>
  </si>
  <si>
    <t>509-382-2891</t>
  </si>
  <si>
    <t>05732M</t>
  </si>
  <si>
    <t>1FTFW1EFXBFC95538</t>
  </si>
  <si>
    <t>387683</t>
  </si>
  <si>
    <t>GREG HAW</t>
  </si>
  <si>
    <t>gregory.haw@dfw.wa.gov</t>
  </si>
  <si>
    <t>360-790-8676</t>
  </si>
  <si>
    <t>05737M</t>
  </si>
  <si>
    <t>1FTFW1EF0BFC95550</t>
  </si>
  <si>
    <t>422786</t>
  </si>
  <si>
    <t>DUANE MAKOVINEY</t>
  </si>
  <si>
    <t>duane.makoviney@dfw.wa.gov</t>
  </si>
  <si>
    <t>360-753-2600 X252</t>
  </si>
  <si>
    <t>05738M</t>
  </si>
  <si>
    <t>1FTFW1EF8BFC95554</t>
  </si>
  <si>
    <t>477137</t>
  </si>
  <si>
    <t>MIKE JEWELL</t>
  </si>
  <si>
    <t>michael.jewell@dfw.wa.gov</t>
  </si>
  <si>
    <t>509-380-6012</t>
  </si>
  <si>
    <t>05739M</t>
  </si>
  <si>
    <t>1FTFW1EF8BFC95537</t>
  </si>
  <si>
    <t>1035614</t>
  </si>
  <si>
    <t>DAVID HUGHES</t>
  </si>
  <si>
    <t>david.hughes@dfw.wa.gov</t>
  </si>
  <si>
    <t>360-609-0649</t>
  </si>
  <si>
    <t>05740M</t>
  </si>
  <si>
    <t>1FTFW1EF9BFC95546</t>
  </si>
  <si>
    <t>8502</t>
  </si>
  <si>
    <t>DAVID JONES</t>
  </si>
  <si>
    <t>david.jones@dfw.wa.gov</t>
  </si>
  <si>
    <t>360-303-3387</t>
  </si>
  <si>
    <t>05741M</t>
  </si>
  <si>
    <t>1FTFW1EF4BFC95552</t>
  </si>
  <si>
    <t>396533</t>
  </si>
  <si>
    <t>PAM TAYLOR</t>
  </si>
  <si>
    <t>pamela.taylor@dfw.wa.gov</t>
  </si>
  <si>
    <t>509-684-2362 X19</t>
  </si>
  <si>
    <t>05742M</t>
  </si>
  <si>
    <t>1FTFW1EFXBFC95555</t>
  </si>
  <si>
    <t>1070488</t>
  </si>
  <si>
    <t>JUSTIN MASCHHOFF</t>
  </si>
  <si>
    <t>justin.maschhoff@dfw.wa.gov</t>
  </si>
  <si>
    <t>253-381-7387</t>
  </si>
  <si>
    <t>05743M</t>
  </si>
  <si>
    <t>1FTFW1EF3BFC95543</t>
  </si>
  <si>
    <t>348721</t>
  </si>
  <si>
    <t>MURRAY SCHLENKER</t>
  </si>
  <si>
    <t>murray.schlenker@dfw.wa.gov</t>
  </si>
  <si>
    <t>360-696-6211 X6714</t>
  </si>
  <si>
    <t>05744M</t>
  </si>
  <si>
    <t>1FTFW1EF2BFC95551</t>
  </si>
  <si>
    <t>77472</t>
  </si>
  <si>
    <t>MICHAEL WHARTON</t>
  </si>
  <si>
    <t>michael.wharton@dfw.wa.gov</t>
  </si>
  <si>
    <t>509-993-2772</t>
  </si>
  <si>
    <t>05745M</t>
  </si>
  <si>
    <t>1FTFW1EF6BFC95553</t>
  </si>
  <si>
    <t>70067692</t>
  </si>
  <si>
    <t>JAMES SYMPSON</t>
  </si>
  <si>
    <t>james.sympson@dfw.wa.gov</t>
  </si>
  <si>
    <t>360-880-3146</t>
  </si>
  <si>
    <t>05746M</t>
  </si>
  <si>
    <t>1FTFW1EF1BFC95539</t>
  </si>
  <si>
    <t>470967</t>
  </si>
  <si>
    <t>JULIE COOK</t>
  </si>
  <si>
    <t>julie.cook@dfw.wa.gov</t>
  </si>
  <si>
    <t>425-231-6593</t>
  </si>
  <si>
    <t>05747M</t>
  </si>
  <si>
    <t>1FTFW1EF0BFC95547</t>
  </si>
  <si>
    <t>915578</t>
  </si>
  <si>
    <t>RYAN JOHN</t>
  </si>
  <si>
    <t>ryan.john@dfw.wa.gov</t>
  </si>
  <si>
    <t>360-432-9602</t>
  </si>
  <si>
    <t>05748M</t>
  </si>
  <si>
    <t>1FTFW1EF4BFC95549</t>
  </si>
  <si>
    <t>669428</t>
  </si>
  <si>
    <t>PAUL JACOBSON</t>
  </si>
  <si>
    <t>paul.jacobson@dfw.wa.gov</t>
  </si>
  <si>
    <t>360-581-8593</t>
  </si>
  <si>
    <t>05749M</t>
  </si>
  <si>
    <t>1FTFW1EFXBFC95541</t>
  </si>
  <si>
    <t>322623</t>
  </si>
  <si>
    <t>ROBERT MCQUARY</t>
  </si>
  <si>
    <t>robert.mcquary@dfw.wa.gov</t>
  </si>
  <si>
    <t>509-520-3388</t>
  </si>
  <si>
    <t>05750M</t>
  </si>
  <si>
    <t>1FTFW1EF7BFC95545</t>
  </si>
  <si>
    <t>428836</t>
  </si>
  <si>
    <t>RALPH DOWNES</t>
  </si>
  <si>
    <t>ralph.downes@dfw.wa.gov</t>
  </si>
  <si>
    <t>360-202-7562</t>
  </si>
  <si>
    <t>20053295</t>
  </si>
  <si>
    <t>RYAN STUTZMAN</t>
  </si>
  <si>
    <t>Ryan.Stutzman@dfw.wa.gov</t>
  </si>
  <si>
    <t>509-786-1923 X109</t>
  </si>
  <si>
    <t>89576</t>
  </si>
  <si>
    <t>JOANN WISNIEWSKI</t>
  </si>
  <si>
    <t>Joann.Wisniewski@dfw.wa.gov</t>
  </si>
  <si>
    <t>509-754-4624 X243</t>
  </si>
  <si>
    <t>20059459</t>
  </si>
  <si>
    <t>PHILLIP BUSER</t>
  </si>
  <si>
    <t>phillip.buser@dfw.wa.gov</t>
  </si>
  <si>
    <t>509-545-2028</t>
  </si>
  <si>
    <t>478355</t>
  </si>
  <si>
    <t>JOE MCCANNA</t>
  </si>
  <si>
    <t>joe.mccanna@dfw.wa.gov</t>
  </si>
  <si>
    <t>509-648-3632</t>
  </si>
  <si>
    <t>861361</t>
  </si>
  <si>
    <t>BENJAMIN MALETZKE</t>
  </si>
  <si>
    <t>Benjamin.maletzke@dfw.wa.gov</t>
  </si>
  <si>
    <t>509-592-7324</t>
  </si>
  <si>
    <t>20060080</t>
  </si>
  <si>
    <t>BRIAN BOEHM</t>
  </si>
  <si>
    <t>Brian.boehm@dfw.wa.gov</t>
  </si>
  <si>
    <t>425-775-1311 X121</t>
  </si>
  <si>
    <t>236236</t>
  </si>
  <si>
    <t>BRIAN MITCHELL</t>
  </si>
  <si>
    <t>Brian.Mitchell@dfw.wa.gov</t>
  </si>
  <si>
    <t>360-789-4633</t>
  </si>
  <si>
    <t>20065796</t>
  </si>
  <si>
    <t>BRANDON TROYER</t>
  </si>
  <si>
    <t>brandon.troyer@dfw.wa.gov</t>
  </si>
  <si>
    <t>20077004</t>
  </si>
  <si>
    <t>DANIEL DZIEKAN</t>
  </si>
  <si>
    <t>Daniel.Dziekan@dfw.wa.gov</t>
  </si>
  <si>
    <t>509-891-1001</t>
  </si>
  <si>
    <t>636532</t>
  </si>
  <si>
    <t>DEREK HACKER</t>
  </si>
  <si>
    <t>Derek.Hacker@dfw.wa.gov</t>
  </si>
  <si>
    <t>425-330-7725</t>
  </si>
  <si>
    <t>508208</t>
  </si>
  <si>
    <t>CHRIS SPANGLER</t>
  </si>
  <si>
    <t>chris.spangler@dfw.wa.gov</t>
  </si>
  <si>
    <t>360-906-6728</t>
  </si>
  <si>
    <t>20073235</t>
  </si>
  <si>
    <t>KATHERINE HAMAN</t>
  </si>
  <si>
    <t>Katherine.haman@dfw.wa.gov</t>
  </si>
  <si>
    <t>360-870-2135</t>
  </si>
  <si>
    <t>511619</t>
  </si>
  <si>
    <t>JONATHAN KOHR</t>
  </si>
  <si>
    <t>jonathan.kohr@dfw.wa.gov</t>
  </si>
  <si>
    <t>509-457-9306</t>
  </si>
  <si>
    <t>20017026</t>
  </si>
  <si>
    <t>GARY GERTSEN</t>
  </si>
  <si>
    <t>Gary.Gertsen@dfw.wa.gov</t>
  </si>
  <si>
    <t>360 906-6758</t>
  </si>
  <si>
    <t>20058285</t>
  </si>
  <si>
    <t>ERIK LEWIS</t>
  </si>
  <si>
    <t>Erik.Lewis@dfw.wa.gov</t>
  </si>
  <si>
    <t>509-397-4636</t>
  </si>
  <si>
    <t>20078235</t>
  </si>
  <si>
    <t>TRISTA WELSH-BECKER</t>
  </si>
  <si>
    <t>Trista.Welsh-Becker@dfw.wa.gov</t>
  </si>
  <si>
    <t>509-630-4980</t>
  </si>
  <si>
    <t>460637</t>
  </si>
  <si>
    <t>RANDY BUTLER</t>
  </si>
  <si>
    <t>randy.butler@dfw.wa.gov</t>
  </si>
  <si>
    <t>360-301-1715</t>
  </si>
  <si>
    <t>562303</t>
  </si>
  <si>
    <t>ELYSSA RAY</t>
  </si>
  <si>
    <t>Elysa.Ray@dfw.wa.gov</t>
  </si>
  <si>
    <t>360-985-2875</t>
  </si>
  <si>
    <t>20080422</t>
  </si>
  <si>
    <t>CHRISTY RAINS</t>
  </si>
  <si>
    <t>CHRISTY.RAINS@DFW.WA.GOV</t>
  </si>
  <si>
    <t>360-902-2574</t>
  </si>
  <si>
    <t>947560</t>
  </si>
  <si>
    <t>MIKE JUSTICE</t>
  </si>
  <si>
    <t>Mike.Justice@dfw.wa.gov</t>
  </si>
  <si>
    <t>509-892-1001</t>
  </si>
  <si>
    <t>784881</t>
  </si>
  <si>
    <t>LARRY BREWINGTON</t>
  </si>
  <si>
    <t>Larry.Brewington@dfw.wa.gov</t>
  </si>
  <si>
    <t>266273</t>
  </si>
  <si>
    <t>JIM GERCHAK</t>
  </si>
  <si>
    <t>Jim.gerchak@dfw.wa.gov</t>
  </si>
  <si>
    <t>360-533-5676</t>
  </si>
  <si>
    <t>15229</t>
  </si>
  <si>
    <t>JAMES BYRNE</t>
  </si>
  <si>
    <t>byrnejbb@dfw.wa.gov</t>
  </si>
  <si>
    <t>360-906-6751</t>
  </si>
  <si>
    <t>433812</t>
  </si>
  <si>
    <t>CHRIS GLEIZES</t>
  </si>
  <si>
    <t>chris.gleizes@dfw.wa.gov</t>
  </si>
  <si>
    <t>360-864-6133</t>
  </si>
  <si>
    <t>323015</t>
  </si>
  <si>
    <t>STEVEN GRAY</t>
  </si>
  <si>
    <t>steven.gray@dfw.wa.gov</t>
  </si>
  <si>
    <t>360-906-6726</t>
  </si>
  <si>
    <t>589613</t>
  </si>
  <si>
    <t>QUENTIN DAUGHERTY</t>
  </si>
  <si>
    <t>quinten.daugherty@dfw.wa.gov</t>
  </si>
  <si>
    <t>360-795-3620</t>
  </si>
  <si>
    <t>54198</t>
  </si>
  <si>
    <t>SCOTT BECKER</t>
  </si>
  <si>
    <t>scott.becker@dfw.wa.gov</t>
  </si>
  <si>
    <t>360-584-8903</t>
  </si>
  <si>
    <t>20065802</t>
  </si>
  <si>
    <t>CORRIE THORNE HADLEY</t>
  </si>
  <si>
    <t>corrie.thornehadley@dfw.wa.gov</t>
  </si>
  <si>
    <t>20068277</t>
  </si>
  <si>
    <t>COLE CALDWELL</t>
  </si>
  <si>
    <t>Cole.Caldwell@dfw.wa.gov</t>
  </si>
  <si>
    <t>360-466-4345 X240</t>
  </si>
  <si>
    <t>20088542</t>
  </si>
  <si>
    <t>EMILY BUTLER</t>
  </si>
  <si>
    <t>Emily.Butler@dfw.wa.gov</t>
  </si>
  <si>
    <t>(360) 906-6842</t>
  </si>
  <si>
    <t>955652</t>
  </si>
  <si>
    <t>KRISTIN MANSFIELD</t>
  </si>
  <si>
    <t>kristin.mansfield@dfw.wa.gov</t>
  </si>
  <si>
    <t>509-892-1001 X326</t>
  </si>
  <si>
    <t>640224</t>
  </si>
  <si>
    <t>JUSTIN HAUG</t>
  </si>
  <si>
    <t>justin.haug@dfw.wa.gov</t>
  </si>
  <si>
    <t>509-223-3358</t>
  </si>
  <si>
    <t>199024</t>
  </si>
  <si>
    <t>MIKE FINCH</t>
  </si>
  <si>
    <t>mike.finch@dfw.wa.gov</t>
  </si>
  <si>
    <t>509-636-2344</t>
  </si>
  <si>
    <t>361568</t>
  </si>
  <si>
    <t>TODD BAARSTAD</t>
  </si>
  <si>
    <t>Todd.Baarstad@dfw.wa.gov</t>
  </si>
  <si>
    <t>509-636-2345</t>
  </si>
  <si>
    <t>523158</t>
  </si>
  <si>
    <t>STACIE KELSEY</t>
  </si>
  <si>
    <t>STACIE.KELSEY@DFW.WA.GOV</t>
  </si>
  <si>
    <t>360-601-1168</t>
  </si>
  <si>
    <t>20039941</t>
  </si>
  <si>
    <t>ROSS HUFFMAN</t>
  </si>
  <si>
    <t>ross.huffman@dfw.wa.gov</t>
  </si>
  <si>
    <t>509-653-2390</t>
  </si>
  <si>
    <t>20032962</t>
  </si>
  <si>
    <t>DARO PALMER</t>
  </si>
  <si>
    <t>Daro.palmer@dfw.wa.gov</t>
  </si>
  <si>
    <t>509-690-6071</t>
  </si>
  <si>
    <t>20065806</t>
  </si>
  <si>
    <t>CANDACE BENNETT</t>
  </si>
  <si>
    <t>Candace.Bennett@dfw.wa.gov</t>
  </si>
  <si>
    <t>939218</t>
  </si>
  <si>
    <t>RYAN NAUER</t>
  </si>
  <si>
    <t>ryan.nauer@dfw.wa.gov</t>
  </si>
  <si>
    <t>360-602-0365</t>
  </si>
  <si>
    <t>318080</t>
  </si>
  <si>
    <t>CHRISTOPHER DONLEY</t>
  </si>
  <si>
    <t>Christopher.donley@dfw.wa.gov</t>
  </si>
  <si>
    <t>509-892-1002 X307</t>
  </si>
  <si>
    <t>20077701</t>
  </si>
  <si>
    <t>FENNER YARBOROUGH</t>
  </si>
  <si>
    <t>fenner.yarborough@dfw.wa.gov</t>
  </si>
  <si>
    <t>360-466-4345 X280</t>
  </si>
  <si>
    <t>20065813</t>
  </si>
  <si>
    <t>ELLEN HEILHECKER</t>
  </si>
  <si>
    <t>ellen.heilhecker@dfw.wa.gov</t>
  </si>
  <si>
    <t>20044747</t>
  </si>
  <si>
    <t>AMANDA BARG</t>
  </si>
  <si>
    <t>amanda.barg@dfw.wa.gov</t>
  </si>
  <si>
    <t>509-888-8004</t>
  </si>
  <si>
    <t>957553</t>
  </si>
  <si>
    <t>CHAD HERRING</t>
  </si>
  <si>
    <t>Chad.herring@dfw.wa.gov</t>
  </si>
  <si>
    <t>360-249-1299</t>
  </si>
  <si>
    <t>20069418</t>
  </si>
  <si>
    <t>GRAHAM SIMON</t>
  </si>
  <si>
    <t>graham.simon@dfw.wa.gov</t>
  </si>
  <si>
    <t>509-662-0503</t>
  </si>
  <si>
    <t>383254</t>
  </si>
  <si>
    <t>RICHARD ERETH</t>
  </si>
  <si>
    <t>Richard.Ereth@dfw.wa.gov</t>
  </si>
  <si>
    <t>360-427-2003</t>
  </si>
  <si>
    <t>70717</t>
  </si>
  <si>
    <t>WILLIAM MEYER</t>
  </si>
  <si>
    <t>william.meyer@dfw.wa.gov</t>
  </si>
  <si>
    <t>509-933-2491</t>
  </si>
  <si>
    <t>656873</t>
  </si>
  <si>
    <t>ERIC PENTICO</t>
  </si>
  <si>
    <t>eric.pentico@dfw.wa.gov</t>
  </si>
  <si>
    <t>509-754-4624 X215</t>
  </si>
  <si>
    <t>1026554</t>
  </si>
  <si>
    <t>GEORGE FORNES</t>
  </si>
  <si>
    <t>george.fornes@dfw.wa.gov</t>
  </si>
  <si>
    <t>360-906-6731</t>
  </si>
  <si>
    <t>503210</t>
  </si>
  <si>
    <t>SCOTT BRUMMER</t>
  </si>
  <si>
    <t>scott.brummer@dfw.wa.gov</t>
  </si>
  <si>
    <t>360-785-0472</t>
  </si>
  <si>
    <t>120824</t>
  </si>
  <si>
    <t>TOM SCHIRM</t>
  </si>
  <si>
    <t>thomas.schirm@dfw.wa.gov</t>
  </si>
  <si>
    <t>509-382-1266</t>
  </si>
  <si>
    <t>44693</t>
  </si>
  <si>
    <t>CONNIE ITEN</t>
  </si>
  <si>
    <t>constance.iten@dfw.wa.gov</t>
  </si>
  <si>
    <t>509-826-3123</t>
  </si>
  <si>
    <t>755161</t>
  </si>
  <si>
    <t>ALEX UBER</t>
  </si>
  <si>
    <t>ALEX.UBER@DFW.WA.GOV</t>
  </si>
  <si>
    <t>360-906-6761</t>
  </si>
  <si>
    <t>584520</t>
  </si>
  <si>
    <t>BOB GOWEN</t>
  </si>
  <si>
    <t>Bob.Gowen@dfw.wa.gov</t>
  </si>
  <si>
    <t>360.902.2548</t>
  </si>
  <si>
    <t>20065728</t>
  </si>
  <si>
    <t>JOSEPH BRIDGES</t>
  </si>
  <si>
    <t>joseph.bridges@dfw.wa.gov</t>
  </si>
  <si>
    <t>509-237-9465</t>
  </si>
  <si>
    <t>518574</t>
  </si>
  <si>
    <t>TODD HILLSON</t>
  </si>
  <si>
    <t>hillsth@dfw.wa.gov</t>
  </si>
  <si>
    <t>360-906-6730</t>
  </si>
  <si>
    <t>20083865</t>
  </si>
  <si>
    <t>MARCUS LEUCK</t>
  </si>
  <si>
    <t>Marcus.Leuck@dfw.wa.gov</t>
  </si>
  <si>
    <t>509-925-6746</t>
  </si>
  <si>
    <t>947921</t>
  </si>
  <si>
    <t>RICH BEAUSOLEIL</t>
  </si>
  <si>
    <t>richard.beausoleil@dfw.wa.gov</t>
  </si>
  <si>
    <t>20000556</t>
  </si>
  <si>
    <t>CAMERON EDDY</t>
  </si>
  <si>
    <t>Cameron.Eddy@dfw.wa.gov</t>
  </si>
  <si>
    <t>509-765-6641</t>
  </si>
  <si>
    <t>180319</t>
  </si>
  <si>
    <t>ROBERT SAK</t>
  </si>
  <si>
    <t>WILDLIFE</t>
  </si>
  <si>
    <t>robert.sak@dfw.wa.gov</t>
  </si>
  <si>
    <t>509-837-7644</t>
  </si>
  <si>
    <t>438244</t>
  </si>
  <si>
    <t>BRYAN MURPHIE</t>
  </si>
  <si>
    <t>Bryan.Murphie@dfw.wa.gov</t>
  </si>
  <si>
    <t>360-249-1222</t>
  </si>
  <si>
    <t>20074245</t>
  </si>
  <si>
    <t>SHERRYL FURNARI</t>
  </si>
  <si>
    <t>sherryl.furnari@dfw.wa.gov</t>
  </si>
  <si>
    <t>509-996-2559</t>
  </si>
  <si>
    <t>160555</t>
  </si>
  <si>
    <t>TAMMY CONKLIN</t>
  </si>
  <si>
    <t>Tammy.Conklin@dfw.wa.gov</t>
  </si>
  <si>
    <t>360-673-3621</t>
  </si>
  <si>
    <t>20023181</t>
  </si>
  <si>
    <t>JOEL INGRAM</t>
  </si>
  <si>
    <t>joel.ingram@dfw.wa.gov</t>
  </si>
  <si>
    <t>360-902-2404</t>
  </si>
  <si>
    <t>20056124</t>
  </si>
  <si>
    <t>JEREMY CRAM</t>
  </si>
  <si>
    <t>Jeremy.cram@dfw.wa.gov</t>
  </si>
  <si>
    <t>509-630-8471</t>
  </si>
  <si>
    <t>165962</t>
  </si>
  <si>
    <t>RON FOX</t>
  </si>
  <si>
    <t>Ron.Fox@dfw.wa.gov</t>
  </si>
  <si>
    <t>509-665-3383</t>
  </si>
  <si>
    <t>649033</t>
  </si>
  <si>
    <t>DAVE KARL</t>
  </si>
  <si>
    <t>david.karl@dfw.wa.gov</t>
  </si>
  <si>
    <t>509-527-4138</t>
  </si>
  <si>
    <t>20059438</t>
  </si>
  <si>
    <t>MARK MOOREHEAD</t>
  </si>
  <si>
    <t>mark.moorehead@dfw.wa.gov</t>
  </si>
  <si>
    <t>425-213-9451</t>
  </si>
  <si>
    <t>20072044</t>
  </si>
  <si>
    <t>NEIL CURNOW</t>
  </si>
  <si>
    <t>neil.curnow@dfw.wa.gov</t>
  </si>
  <si>
    <t>360-906-6745</t>
  </si>
  <si>
    <t>599131</t>
  </si>
  <si>
    <t>SCOTT BARBOUR</t>
  </si>
  <si>
    <t>barbosdb@dfw.wa.gov</t>
  </si>
  <si>
    <t>360-249-1214</t>
  </si>
  <si>
    <t>417774</t>
  </si>
  <si>
    <t>BOB BURKLE</t>
  </si>
  <si>
    <t>bob.burkle@dfw.wa.gov</t>
  </si>
  <si>
    <t>360-249-1208</t>
  </si>
  <si>
    <t>20051859</t>
  </si>
  <si>
    <t>JANA GILLOTTE</t>
  </si>
  <si>
    <t>jana.gillotte@dfw.wa.gov</t>
  </si>
  <si>
    <t>360-906-6705</t>
  </si>
  <si>
    <t>762127</t>
  </si>
  <si>
    <t>CHRIS WALDBILLIG</t>
  </si>
  <si>
    <t>chris.waldbillig@dfw.wa.gov</t>
  </si>
  <si>
    <t>360-874-7258</t>
  </si>
  <si>
    <t>284228</t>
  </si>
  <si>
    <t>RICHARD K TVETEN</t>
  </si>
  <si>
    <t>Richard.tveten@dfw.wa.gov</t>
  </si>
  <si>
    <t>360-902-2367</t>
  </si>
  <si>
    <t>776919</t>
  </si>
  <si>
    <t>RANDALL OSBORNE</t>
  </si>
  <si>
    <t>randall.osborne@dfw.wa.gov</t>
  </si>
  <si>
    <t>509-892-1001 X302</t>
  </si>
  <si>
    <t>1007618</t>
  </si>
  <si>
    <t>CHRISTA HELLER</t>
  </si>
  <si>
    <t>christa.heller@dfw.wa.gov</t>
  </si>
  <si>
    <t>425-313-5681</t>
  </si>
  <si>
    <t>753480</t>
  </si>
  <si>
    <t>VINCENT KYLE ADICKS</t>
  </si>
  <si>
    <t>kyle.adicks@dfw.wa.gov</t>
  </si>
  <si>
    <t>360-902-2664</t>
  </si>
  <si>
    <t>853564</t>
  </si>
  <si>
    <t>SAM GIBBONS</t>
  </si>
  <si>
    <t>Sam.Gibbons@dfw.wa.gov</t>
  </si>
  <si>
    <t>360-673-4825</t>
  </si>
  <si>
    <t>430557</t>
  </si>
  <si>
    <t>PETE LOPUSHINSKY</t>
  </si>
  <si>
    <t>Pete.Lopushinsky@dfw.wa.gov</t>
  </si>
  <si>
    <t>509-663-6260</t>
  </si>
  <si>
    <t>506113</t>
  </si>
  <si>
    <t>SUSAN VAN LEUVEN</t>
  </si>
  <si>
    <t>Susan.VanLeuven@dfw.wa.gov</t>
  </si>
  <si>
    <t>509-773-4459</t>
  </si>
  <si>
    <t>7510</t>
  </si>
  <si>
    <t>MARGIE BIGELOW</t>
  </si>
  <si>
    <t>margaret.bigelow@dfw.wa.gov</t>
  </si>
  <si>
    <t>360-427-2179</t>
  </si>
  <si>
    <t>20080031</t>
  </si>
  <si>
    <t>JASON FIDORRA</t>
  </si>
  <si>
    <t>jason.fidorra@dfw.wa.gov</t>
  </si>
  <si>
    <t>509-545-2201</t>
  </si>
  <si>
    <t>20000820</t>
  </si>
  <si>
    <t>KRISTIN NIELSEN</t>
  </si>
  <si>
    <t>Kristin.nielsen@dfw.wa.gov</t>
  </si>
  <si>
    <t>360.902.2247</t>
  </si>
  <si>
    <t>301539</t>
  </si>
  <si>
    <t>MARK GRANDSTAFF</t>
  </si>
  <si>
    <t>MARK.GRANDSTAFF@dfw.wa.gov</t>
  </si>
  <si>
    <t>509-527-4141</t>
  </si>
  <si>
    <t>286823</t>
  </si>
  <si>
    <t>KARIN DIVENS</t>
  </si>
  <si>
    <t>karin.divens@dfw.wa.gov</t>
  </si>
  <si>
    <t>509-892-1001 X323</t>
  </si>
  <si>
    <t>237560</t>
  </si>
  <si>
    <t>JASON KUNZ</t>
  </si>
  <si>
    <t>Jason.Kunz@dfw.wa.gov</t>
  </si>
  <si>
    <t>360-902-2579</t>
  </si>
  <si>
    <t>20055721</t>
  </si>
  <si>
    <t>ROBERT GRANGER</t>
  </si>
  <si>
    <t>robert.granger@dfw.wa.gov</t>
  </si>
  <si>
    <t>562096</t>
  </si>
  <si>
    <t>DYANNA LAMBOURN</t>
  </si>
  <si>
    <t>Dyanna.Lambourn@dfw.wa.gov</t>
  </si>
  <si>
    <t>253-589-7235</t>
  </si>
  <si>
    <t>388398</t>
  </si>
  <si>
    <t>SCOTT WITMAN</t>
  </si>
  <si>
    <t>scott.witman@dfw.wa.gov</t>
  </si>
  <si>
    <t>360-466-4345 EXT247</t>
  </si>
  <si>
    <t>305548</t>
  </si>
  <si>
    <t>DALE SWEDBERG</t>
  </si>
  <si>
    <t>dale.swedberg@dfw.wa.gov</t>
  </si>
  <si>
    <t>20013019</t>
  </si>
  <si>
    <t>JAY SHEPHERD</t>
  </si>
  <si>
    <t>jay.shepherd@dfw.wa.gov</t>
  </si>
  <si>
    <t>509-684-2362 X11</t>
  </si>
  <si>
    <t>20044404</t>
  </si>
  <si>
    <t>ANNA MARIE SAMPLE</t>
  </si>
  <si>
    <t>annamarie.sample@dfw.wa.gov</t>
  </si>
  <si>
    <t>20017955</t>
  </si>
  <si>
    <t>KURT MERG</t>
  </si>
  <si>
    <t>Mergkfm@dfw.wa.gov</t>
  </si>
  <si>
    <t>509-892-1001 X314</t>
  </si>
  <si>
    <t>537218</t>
  </si>
  <si>
    <t>SCOTT FITKIN</t>
  </si>
  <si>
    <t>FITKISHF@DFW.WA.GOV</t>
  </si>
  <si>
    <t>509-996-4373</t>
  </si>
  <si>
    <t>1192949</t>
  </si>
  <si>
    <t>DAVID WOODALL</t>
  </si>
  <si>
    <t>david.woodall@dfw.wa.gov</t>
  </si>
  <si>
    <t>509-758-3151</t>
  </si>
  <si>
    <t>522895</t>
  </si>
  <si>
    <t>ERIC HOLMAN</t>
  </si>
  <si>
    <t>Eric.Holman@dfw.wa.gov</t>
  </si>
  <si>
    <t>49706</t>
  </si>
  <si>
    <t>CARMEN ANDONAEGUI</t>
  </si>
  <si>
    <t>carmen.andonaegui@dfw.wa.gov</t>
  </si>
  <si>
    <t>509-154-4624 X212</t>
  </si>
  <si>
    <t>20060298</t>
  </si>
  <si>
    <t>SEAN DOUGHERTY</t>
  </si>
  <si>
    <t>sean.Daugherty@dfw.wa.gov</t>
  </si>
  <si>
    <t>509-754-4624 X252</t>
  </si>
  <si>
    <t>212462</t>
  </si>
  <si>
    <t>MATT MATHES</t>
  </si>
  <si>
    <t>matthew.mathes@dfw.wa.gov</t>
  </si>
  <si>
    <t>509-651-1495</t>
  </si>
  <si>
    <t>20004500</t>
  </si>
  <si>
    <t>ANTHONY NOVACK</t>
  </si>
  <si>
    <t>anthony.novack@dfw.wa.gov</t>
  </si>
  <si>
    <t>360-346-3053</t>
  </si>
  <si>
    <t>20021447</t>
  </si>
  <si>
    <t>JON GALLIE</t>
  </si>
  <si>
    <t>Jon.Gallie@dfw.wa.gov</t>
  </si>
  <si>
    <t>509-665-3391</t>
  </si>
  <si>
    <t>1015756</t>
  </si>
  <si>
    <t>CHARITY DAVIDSON</t>
  </si>
  <si>
    <t>charity.davidson@dfw.wa.gov</t>
  </si>
  <si>
    <t>153759</t>
  </si>
  <si>
    <t>BRUCE HEINER</t>
  </si>
  <si>
    <t>bruce.heiner@dfw.wa.gov</t>
  </si>
  <si>
    <t>509-397-3499</t>
  </si>
  <si>
    <t>20019004</t>
  </si>
  <si>
    <t>MICHAEL BLANTON</t>
  </si>
  <si>
    <t>HABITAT</t>
  </si>
  <si>
    <t>Michael.blanton@dfw.wa.gov</t>
  </si>
  <si>
    <t>360-895-3965</t>
  </si>
  <si>
    <t>735041</t>
  </si>
  <si>
    <t>DOUG ROBISON</t>
  </si>
  <si>
    <t>douglas.robison@dfw.wa.gov</t>
  </si>
  <si>
    <t>509-892-1001 X322</t>
  </si>
  <si>
    <t>285029</t>
  </si>
  <si>
    <t>BOB WARINNER</t>
  </si>
  <si>
    <t>robert.warinner@dfw.wa.gov</t>
  </si>
  <si>
    <t>244526</t>
  </si>
  <si>
    <t>KEITH STRIECK</t>
  </si>
  <si>
    <t>keith.Strieck@dfw.wa.gov</t>
  </si>
  <si>
    <t>360-902-2154</t>
  </si>
  <si>
    <t>24992</t>
  </si>
  <si>
    <t>STEVE STOUT</t>
  </si>
  <si>
    <t>Steve.stout@dfw.wa.gov</t>
  </si>
  <si>
    <t>360-873-4241</t>
  </si>
  <si>
    <t>1057604</t>
  </si>
  <si>
    <t>ADAM LINDQUIST</t>
  </si>
  <si>
    <t>adam.lindquist@dfw.wa.gov</t>
  </si>
  <si>
    <t>425-775-13110X131</t>
  </si>
  <si>
    <t>E477600</t>
  </si>
  <si>
    <t>20069422</t>
  </si>
  <si>
    <t>DAVID MILLER</t>
  </si>
  <si>
    <t>CAMP</t>
  </si>
  <si>
    <t>David.Miller@dfw.wa.gov</t>
  </si>
  <si>
    <t>360-902-8416</t>
  </si>
  <si>
    <t>34465</t>
  </si>
  <si>
    <t>BRENT RENFROW</t>
  </si>
  <si>
    <t>BRENT.RENFROW@DFW.WA.GOV</t>
  </si>
  <si>
    <t>(509) 925-1013</t>
  </si>
  <si>
    <t>1044523</t>
  </si>
  <si>
    <t>SCOTT DOWNES</t>
  </si>
  <si>
    <t>Scott.downes@dfw.wa.gov</t>
  </si>
  <si>
    <t>509-607-3578</t>
  </si>
  <si>
    <t>519522</t>
  </si>
  <si>
    <t>ROBERT WOODARD</t>
  </si>
  <si>
    <t>woodardw@dfw.wa.gov</t>
  </si>
  <si>
    <t>360-906-6739</t>
  </si>
  <si>
    <t>342643</t>
  </si>
  <si>
    <t>GREG FITZGERALD</t>
  </si>
  <si>
    <t>gregory.fitzgerald@dfw.wa.gov</t>
  </si>
  <si>
    <t>465536</t>
  </si>
  <si>
    <t>THOMAS COX</t>
  </si>
  <si>
    <t>thomas.cox@dfw.wa.gov</t>
  </si>
  <si>
    <t>425-418-2804</t>
  </si>
  <si>
    <t>20074919</t>
  </si>
  <si>
    <t>SCOTT KLINE</t>
  </si>
  <si>
    <t>Scott.kline@dfw.wa.gov</t>
  </si>
  <si>
    <t>509-607-3715</t>
  </si>
  <si>
    <t>20022135</t>
  </si>
  <si>
    <t>JOSHUA OLIVER</t>
  </si>
  <si>
    <t>josh.oliver@dfw.wa.gov</t>
  </si>
  <si>
    <t>502639</t>
  </si>
  <si>
    <t>JOSEPH BUMGARNER</t>
  </si>
  <si>
    <t>Joseph.Bumgarner@dfw.wa.gov</t>
  </si>
  <si>
    <t>509-382-4755</t>
  </si>
  <si>
    <t>20044523</t>
  </si>
  <si>
    <t>NICHOLLE STEPHENS</t>
  </si>
  <si>
    <t>nicholle.stephens@dfw.wa.gov</t>
  </si>
  <si>
    <t>360-907-4976</t>
  </si>
  <si>
    <t>20008180</t>
  </si>
  <si>
    <t>JAMIE BAILS</t>
  </si>
  <si>
    <t>jamie.bails@dfw.wa.gov</t>
  </si>
  <si>
    <t>425-379-2309</t>
  </si>
  <si>
    <t>289314</t>
  </si>
  <si>
    <t>CASEY DAVIDSON</t>
  </si>
  <si>
    <t>Casey.Davidson@dfw.wa.gov</t>
  </si>
  <si>
    <t>360-902-8370</t>
  </si>
  <si>
    <t>557580</t>
  </si>
  <si>
    <t>LOUISE UTTING</t>
  </si>
  <si>
    <t>Louise.Utting@dfw.wa.gov</t>
  </si>
  <si>
    <t>360-902-8379</t>
  </si>
  <si>
    <t>248664</t>
  </si>
  <si>
    <t>JASON SMITH</t>
  </si>
  <si>
    <t>jason.smith@dfw.wa.gov</t>
  </si>
  <si>
    <t>253-589-7016</t>
  </si>
  <si>
    <t>20068794</t>
  </si>
  <si>
    <t>SARA HANSEN</t>
  </si>
  <si>
    <t>Sara.Hansen@dfw.wa.gov</t>
  </si>
  <si>
    <t>509-892-1001 X310</t>
  </si>
  <si>
    <t>20070471</t>
  </si>
  <si>
    <t>MATTHEW CURTIS</t>
  </si>
  <si>
    <t>matthew.curtis@dfw.wa.gov</t>
  </si>
  <si>
    <t>360-902-2578</t>
  </si>
  <si>
    <t>856477</t>
  </si>
  <si>
    <t>SANDRA DOTTS</t>
  </si>
  <si>
    <t>SANDRA.DOTTS@DFW.WA.GOV</t>
  </si>
  <si>
    <t>509-684-2361 X10</t>
  </si>
  <si>
    <t>20069040</t>
  </si>
  <si>
    <t>STEVEN DAZEY</t>
  </si>
  <si>
    <t>Steven.Dazey@dfw.wa.gov</t>
  </si>
  <si>
    <t>425-379-2315</t>
  </si>
  <si>
    <t>20009326</t>
  </si>
  <si>
    <t>MARK VEKASY</t>
  </si>
  <si>
    <t>Mark.Vekasy@dfw.wa.gov</t>
  </si>
  <si>
    <t>509-780-1016</t>
  </si>
  <si>
    <t>401985</t>
  </si>
  <si>
    <t>KRIS COSTELLO</t>
  </si>
  <si>
    <t>Kris.costello@dfw.wa.gov</t>
  </si>
  <si>
    <t>425-775-1311 X127</t>
  </si>
  <si>
    <t>1101318</t>
  </si>
  <si>
    <t>ANTHONY SANICH</t>
  </si>
  <si>
    <t>Anthony.Sanich@dfw.wa.gov</t>
  </si>
  <si>
    <t>360-902-8428</t>
  </si>
  <si>
    <t>20055496</t>
  </si>
  <si>
    <t>HANNAH FAULKNER</t>
  </si>
  <si>
    <t>hannah.faulkner@dfw.wa.gov</t>
  </si>
  <si>
    <t>360-902-2409</t>
  </si>
  <si>
    <t>20005743</t>
  </si>
  <si>
    <t>PEGGY MILLER</t>
  </si>
  <si>
    <t>peggy.miller@dfw.wa.gov</t>
  </si>
  <si>
    <t>360 902-2593</t>
  </si>
  <si>
    <t>43916</t>
  </si>
  <si>
    <t>THERESA POWELL</t>
  </si>
  <si>
    <t>theresa.powell@dfw.wa.gov</t>
  </si>
  <si>
    <t>360-417-1434</t>
  </si>
  <si>
    <t>1060069</t>
  </si>
  <si>
    <t>AMY SPOON</t>
  </si>
  <si>
    <t>amy.spoon@dfw.wa.gov</t>
  </si>
  <si>
    <t>360-249-1228</t>
  </si>
  <si>
    <t>698143</t>
  </si>
  <si>
    <t>VANCE BOELTS</t>
  </si>
  <si>
    <t>Vance.Boelts@dfw.wa.gov</t>
  </si>
  <si>
    <t>360-902-2679</t>
  </si>
  <si>
    <t>251443</t>
  </si>
  <si>
    <t>MATT POLACEK</t>
  </si>
  <si>
    <t>polacmcp@dfw.wa.gov</t>
  </si>
  <si>
    <t>133840</t>
  </si>
  <si>
    <t>JEFFREY LAWLOR</t>
  </si>
  <si>
    <t>JEFFREY.LAWLOR@DFW.WA.GOV</t>
  </si>
  <si>
    <t>509-892-1001 X321</t>
  </si>
  <si>
    <t>275787</t>
  </si>
  <si>
    <t>WARREN MICHAELIS</t>
  </si>
  <si>
    <t>warren.michaelis@dfw.wa.gov</t>
  </si>
  <si>
    <t>388855</t>
  </si>
  <si>
    <t>ROD PFEIFLE</t>
  </si>
  <si>
    <t>ROD.PFEIFLE@dfw.wa.gov</t>
  </si>
  <si>
    <t>3605965170</t>
  </si>
  <si>
    <t>534363</t>
  </si>
  <si>
    <t>CLINTON FITCH</t>
  </si>
  <si>
    <t>Clinton.Fitch@dfw.wa.gov</t>
  </si>
  <si>
    <t>360-864-6121</t>
  </si>
  <si>
    <t>637612</t>
  </si>
  <si>
    <t>GREG HALDY</t>
  </si>
  <si>
    <t>greg.haldy@dfw.wa.gov</t>
  </si>
  <si>
    <t>360-837-3311</t>
  </si>
  <si>
    <t>578809</t>
  </si>
  <si>
    <t>DAVE COLLINS</t>
  </si>
  <si>
    <t>collidmc@dfw.wa.gov</t>
  </si>
  <si>
    <t>360-902-2556</t>
  </si>
  <si>
    <t>425523</t>
  </si>
  <si>
    <t>PAUL WIK</t>
  </si>
  <si>
    <t>paul.wik@dfw.wa.gov</t>
  </si>
  <si>
    <t>509 758-3972</t>
  </si>
  <si>
    <t>346245</t>
  </si>
  <si>
    <t>STEVE BOESSOW</t>
  </si>
  <si>
    <t>steven.boessow@dfw.wa.gov</t>
  </si>
  <si>
    <t>360-902-2410</t>
  </si>
  <si>
    <t>312107</t>
  </si>
  <si>
    <t>KURT STICK</t>
  </si>
  <si>
    <t>kurt.stick@dfw.wa.gov</t>
  </si>
  <si>
    <t>360-466-4345 EXT 243</t>
  </si>
  <si>
    <t>1099603</t>
  </si>
  <si>
    <t>BRIANNA MURPHY</t>
  </si>
  <si>
    <t>Brianna.murphy@dfw.wa.gov</t>
  </si>
  <si>
    <t>360-696-6211</t>
  </si>
  <si>
    <t>364438</t>
  </si>
  <si>
    <t>GREGORY MACKEY</t>
  </si>
  <si>
    <t>greg.mackey@dfw.wa.gov</t>
  </si>
  <si>
    <t>287985</t>
  </si>
  <si>
    <t>JULIE TYSON</t>
  </si>
  <si>
    <t>julie.tyson@dfw.wa.gov</t>
  </si>
  <si>
    <t>360-902-2616</t>
  </si>
  <si>
    <t>379360</t>
  </si>
  <si>
    <t>DONALD WEATHERMAN</t>
  </si>
  <si>
    <t>Donald.Weatherman@dfw.wa.gov</t>
  </si>
  <si>
    <t>509-684-2362</t>
  </si>
  <si>
    <t>20063734</t>
  </si>
  <si>
    <t>TRENT ROUSSIN</t>
  </si>
  <si>
    <t>trent.roussin@dfw.wa.gov</t>
  </si>
  <si>
    <t>509-680-3034</t>
  </si>
  <si>
    <t>302916</t>
  </si>
  <si>
    <t>STEVEN HARRIS</t>
  </si>
  <si>
    <t>Steve.harris@dfw.wa.gov</t>
  </si>
  <si>
    <t>360-724-3131</t>
  </si>
  <si>
    <t>LYNDA ANDREW (HORNER)</t>
  </si>
  <si>
    <t>464371</t>
  </si>
  <si>
    <t>ERIC BARTRAND</t>
  </si>
  <si>
    <t>eric.bartrand@dfw.wa.gov</t>
  </si>
  <si>
    <t>509-457-9310</t>
  </si>
  <si>
    <t>20086206</t>
  </si>
  <si>
    <t>MATTHEW PETERSON</t>
  </si>
  <si>
    <t>Matthew.Peterson@dfw.wa.gov</t>
  </si>
  <si>
    <t>509-538-0005</t>
  </si>
  <si>
    <t>318787</t>
  </si>
  <si>
    <t>STEVEN WETZEL</t>
  </si>
  <si>
    <t>STEVEN.WETZEL@dfw.wa.gov</t>
  </si>
  <si>
    <t>509-925-0953</t>
  </si>
  <si>
    <t>429099</t>
  </si>
  <si>
    <t>SCOTT RASLEY</t>
  </si>
  <si>
    <t>Scott.Rasley@dfw.wa.gov</t>
  </si>
  <si>
    <t>509-527-4147</t>
  </si>
  <si>
    <t>20069492</t>
  </si>
  <si>
    <t>DEVON COMSTOCK</t>
  </si>
  <si>
    <t>Devon.comstock@dfw.wa.gov</t>
  </si>
  <si>
    <t>509-707-3161</t>
  </si>
  <si>
    <t>640126</t>
  </si>
  <si>
    <t>CYNDIE SUNDSTROM</t>
  </si>
  <si>
    <t>Cyndie.Sundstrom@dfw.wa.gov</t>
  </si>
  <si>
    <t>360-789-2912</t>
  </si>
  <si>
    <t>20051008</t>
  </si>
  <si>
    <t>BROOKE GEORGE</t>
  </si>
  <si>
    <t>brooke.george@dfw.wa.gov</t>
  </si>
  <si>
    <t>360-742-2145</t>
  </si>
  <si>
    <t>336663</t>
  </si>
  <si>
    <t>EUGENE SANDBORN</t>
  </si>
  <si>
    <t>Eugene.Sanborn@dfw.wa.gov</t>
  </si>
  <si>
    <t>360-434-0913</t>
  </si>
  <si>
    <t>20083343</t>
  </si>
  <si>
    <t>BRITTANY GORDON</t>
  </si>
  <si>
    <t>brittany.gordon@dfw.wa.gov</t>
  </si>
  <si>
    <t>360-895-4756</t>
  </si>
  <si>
    <t>313159</t>
  </si>
  <si>
    <t>MARTIN PEOPLES</t>
  </si>
  <si>
    <t>Marty.Peoples@dfw.wa.gov</t>
  </si>
  <si>
    <t>360-902-8426</t>
  </si>
  <si>
    <t>551888</t>
  </si>
  <si>
    <t>SCOTT MCCORQUODALE</t>
  </si>
  <si>
    <t>scott.mccorquodale@dfw.wa.gov</t>
  </si>
  <si>
    <t>509-457-9322</t>
  </si>
  <si>
    <t>20015061</t>
  </si>
  <si>
    <t>JENICA COHEN</t>
  </si>
  <si>
    <t>jenica.cohen@dfw.wa.gov</t>
  </si>
  <si>
    <t>360.902.2800</t>
  </si>
  <si>
    <t>1080824</t>
  </si>
  <si>
    <t>PAUL DEBRUYN</t>
  </si>
  <si>
    <t>Paul.debruyn@dfw.wa.gov</t>
  </si>
  <si>
    <t>(360) 466-4345 EXT 281</t>
  </si>
  <si>
    <t>20079117</t>
  </si>
  <si>
    <t>BILL MONTGOMERY</t>
  </si>
  <si>
    <t>william.montgomery@dfw.wa.gov</t>
  </si>
  <si>
    <t>360-902-8413</t>
  </si>
  <si>
    <t>719260</t>
  </si>
  <si>
    <t>JEREMY TRUMP</t>
  </si>
  <si>
    <t>jeremy.trump@dfw.wa.gov</t>
  </si>
  <si>
    <t>509-382-1005</t>
  </si>
  <si>
    <t>20077867</t>
  </si>
  <si>
    <t>AARON GARCIA</t>
  </si>
  <si>
    <t>aaron.garcia@dfw.wa.gov</t>
  </si>
  <si>
    <t>509-654-8727</t>
  </si>
  <si>
    <t>20072620</t>
  </si>
  <si>
    <t>REED OJALA BARBOUR</t>
  </si>
  <si>
    <t>Reed.ojala-barbour@dfw.wa.gov</t>
  </si>
  <si>
    <t>360-902-2618</t>
  </si>
  <si>
    <t>971095</t>
  </si>
  <si>
    <t>STEWART REINBOLD</t>
  </si>
  <si>
    <t>Stewart.Rienbold@dfw.wa.gov</t>
  </si>
  <si>
    <t>425-313-5660</t>
  </si>
  <si>
    <t>463859</t>
  </si>
  <si>
    <t>KIRK LAKEY</t>
  </si>
  <si>
    <t>kirk.lakey@dfw.wa.gov</t>
  </si>
  <si>
    <t>425-313-5673</t>
  </si>
  <si>
    <t>990305</t>
  </si>
  <si>
    <t>ANDREW FOWLER</t>
  </si>
  <si>
    <t>Andrew.fowler@dfw.wa.gov</t>
  </si>
  <si>
    <t>360-878-2276</t>
  </si>
  <si>
    <t>381223</t>
  </si>
  <si>
    <t>JAMES JENKINS</t>
  </si>
  <si>
    <t>JAMES.JENKINS@dfw.wa.gov</t>
  </si>
  <si>
    <t>360-870-1164</t>
  </si>
  <si>
    <t>737263</t>
  </si>
  <si>
    <t>LARRY PHILLIPS</t>
  </si>
  <si>
    <t>larry.phillips@dfw.wa.gov</t>
  </si>
  <si>
    <t>360-902-2721</t>
  </si>
  <si>
    <t>438397</t>
  </si>
  <si>
    <t>MIKE ERICKSON</t>
  </si>
  <si>
    <t>Mike.erickson@dfw.wa.gov</t>
  </si>
  <si>
    <t>509-269-4448</t>
  </si>
  <si>
    <t>431956</t>
  </si>
  <si>
    <t>CLAYTON PARSON</t>
  </si>
  <si>
    <t>clayton.parson@dfw.wa.gov</t>
  </si>
  <si>
    <t>360-249-1298</t>
  </si>
  <si>
    <t>140492</t>
  </si>
  <si>
    <t>Stacie.Kelsey@dfw.wa.gov</t>
  </si>
  <si>
    <t>360-906-6706</t>
  </si>
  <si>
    <t>580869</t>
  </si>
  <si>
    <t>CHRIS BYRNES</t>
  </si>
  <si>
    <t>chris.byrnes@dfw.wa.gov</t>
  </si>
  <si>
    <t>360-417-1426</t>
  </si>
  <si>
    <t>20025440</t>
  </si>
  <si>
    <t>DARRIC LOWERY</t>
  </si>
  <si>
    <t>Darric.Lowery@dfw.wa.gov</t>
  </si>
  <si>
    <t>360-902-2454</t>
  </si>
  <si>
    <t>418352</t>
  </si>
  <si>
    <t>GLORIA ROGERS</t>
  </si>
  <si>
    <t>gloria.rogers@dfw.wa.gov</t>
  </si>
  <si>
    <t>360-249-1293</t>
  </si>
  <si>
    <t>20034406</t>
  </si>
  <si>
    <t>GABRIEL MADEL</t>
  </si>
  <si>
    <t>Gabriel.Madel@dfw.wa.gov</t>
  </si>
  <si>
    <t>360-902-2834</t>
  </si>
  <si>
    <t>1062249</t>
  </si>
  <si>
    <t>CATHY DAVIDSON</t>
  </si>
  <si>
    <t>Cathy.davidson@dfw.wa.gov</t>
  </si>
  <si>
    <t>360-902-2326</t>
  </si>
  <si>
    <t>800200</t>
  </si>
  <si>
    <t>LINDA LOPEZ</t>
  </si>
  <si>
    <t>linda.lopez@dfw.wa.gov</t>
  </si>
  <si>
    <t>509-457-9300</t>
  </si>
  <si>
    <t>814991</t>
  </si>
  <si>
    <t>EDWARD ELEAZOR</t>
  </si>
  <si>
    <t>edward.eleazer@dfw.wa.gov</t>
  </si>
  <si>
    <t>206-719-3293</t>
  </si>
  <si>
    <t>20047275</t>
  </si>
  <si>
    <t>BRIAN KERTSON</t>
  </si>
  <si>
    <t>Brian.Kertson@dfw.wa.gov</t>
  </si>
  <si>
    <t>425-472-7501</t>
  </si>
  <si>
    <t>534356</t>
  </si>
  <si>
    <t>MONIQUE LANCE</t>
  </si>
  <si>
    <t>Monique.lance@dfw.wa.gov</t>
  </si>
  <si>
    <t>253-691-3409</t>
  </si>
  <si>
    <t>20075024</t>
  </si>
  <si>
    <t>ANGIE PEACE</t>
  </si>
  <si>
    <t>Angie.peace@dfw.wa.gov</t>
  </si>
  <si>
    <t>20052734</t>
  </si>
  <si>
    <t>JAMES LAMPERTH</t>
  </si>
  <si>
    <t>Jamie.lamperth@dfw.wa.gov</t>
  </si>
  <si>
    <t>360-577-0197</t>
  </si>
  <si>
    <t>795560</t>
  </si>
  <si>
    <t>CHANA LACHAPELLE</t>
  </si>
  <si>
    <t>Chana.lachapelle@dfw.wa.gov</t>
  </si>
  <si>
    <t>360-902-2416</t>
  </si>
  <si>
    <t>633558</t>
  </si>
  <si>
    <t>KELLI SNODGRASS</t>
  </si>
  <si>
    <t>Kelli.Snodgrass@dfw.wa.gov</t>
  </si>
  <si>
    <t>509-607-6683</t>
  </si>
  <si>
    <t>9613</t>
  </si>
  <si>
    <t>MATT VANDER HAEGEN</t>
  </si>
  <si>
    <t>MATT.VANDERHAEGEN@dfw.wa.gov</t>
  </si>
  <si>
    <t>360-902-2516</t>
  </si>
  <si>
    <t>307889</t>
  </si>
  <si>
    <t>JOHN COTTON</t>
  </si>
  <si>
    <t>John.Cotton@dfw.wa.gov</t>
  </si>
  <si>
    <t>20076340</t>
  </si>
  <si>
    <t>PAUL MARCZIN</t>
  </si>
  <si>
    <t>PAUL.MARCZIN@DFW.WA.GOV</t>
  </si>
  <si>
    <t>425-379-2303</t>
  </si>
  <si>
    <t>1064400</t>
  </si>
  <si>
    <t>DONALD ALLEN</t>
  </si>
  <si>
    <t>donald.allen@dfw.wa.gov</t>
  </si>
  <si>
    <t>20014871</t>
  </si>
  <si>
    <t>ERIN WRIGHT</t>
  </si>
  <si>
    <t>Erin.Wright@dfw.wa.gov</t>
  </si>
  <si>
    <t>425-379-2308</t>
  </si>
  <si>
    <t>439096</t>
  </si>
  <si>
    <t>JACOB WOLFE</t>
  </si>
  <si>
    <t>jacob.wolfe@dfw.wa.gov</t>
  </si>
  <si>
    <t>509-258-4269</t>
  </si>
  <si>
    <t>20020356</t>
  </si>
  <si>
    <t>GABRIELLE STILWATER</t>
  </si>
  <si>
    <t>gabrielle.stilwater@dfw.wa.gov</t>
  </si>
  <si>
    <t>360.902.2235</t>
  </si>
  <si>
    <t>864873</t>
  </si>
  <si>
    <t>CURT HOLT</t>
  </si>
  <si>
    <t>curt.holt@dfw.wa.gov</t>
  </si>
  <si>
    <t>360-249-1212</t>
  </si>
  <si>
    <t>546000</t>
  </si>
  <si>
    <t>CHRIS WAGEMANN</t>
  </si>
  <si>
    <t>Chris.Wagemann@dfw.wa.gov</t>
  </si>
  <si>
    <t>62695</t>
  </si>
  <si>
    <t>MICHAEL SCHROEDER</t>
  </si>
  <si>
    <t>Michael.Schroeder@dfw.wa.gov</t>
  </si>
  <si>
    <t>509-686-2692</t>
  </si>
  <si>
    <t>468131</t>
  </si>
  <si>
    <t>SAM KOLB</t>
  </si>
  <si>
    <t>Sam.kolb@dfw.wa.gov</t>
  </si>
  <si>
    <t>360-260-6365</t>
  </si>
  <si>
    <t>20021487</t>
  </si>
  <si>
    <t>MICHAEL ATAMIAN</t>
  </si>
  <si>
    <t>michael.atamian@dfw.wa.gov</t>
  </si>
  <si>
    <t>238125</t>
  </si>
  <si>
    <t>DAVE HAYS</t>
  </si>
  <si>
    <t>dave.hays@dfw.wa.gov</t>
  </si>
  <si>
    <t>360.902.2366</t>
  </si>
  <si>
    <t>970561</t>
  </si>
  <si>
    <t>CHRISTOPHER WHITE</t>
  </si>
  <si>
    <t>christopher.white@dfw.wa.gov</t>
  </si>
  <si>
    <t>360-807-6211</t>
  </si>
  <si>
    <t>20084916</t>
  </si>
  <si>
    <t>ROBERT WINGARD</t>
  </si>
  <si>
    <t>Robert.Wingard@dfw.wa.gov</t>
  </si>
  <si>
    <t>20066982</t>
  </si>
  <si>
    <t>CARRIE LOWE</t>
  </si>
  <si>
    <t>carrie.lowe@dfw.wa.gov</t>
  </si>
  <si>
    <t>509-892-1001EXT 328</t>
  </si>
  <si>
    <t>279882</t>
  </si>
  <si>
    <t>JEFF HEINLEN</t>
  </si>
  <si>
    <t>jeffrey.heinlen@dfw.wa.gov</t>
  </si>
  <si>
    <t>509-826-7372</t>
  </si>
  <si>
    <t>20022889</t>
  </si>
  <si>
    <t>SEAN TAYLOR</t>
  </si>
  <si>
    <t>sean.taylor@dfw.wa.gov</t>
  </si>
  <si>
    <t>509-406-0762</t>
  </si>
  <si>
    <t>1161751</t>
  </si>
  <si>
    <t>JENNI NOVAK</t>
  </si>
  <si>
    <t>Jenni.novak@dfw.wa.gov</t>
  </si>
  <si>
    <t>509-314-5215</t>
  </si>
  <si>
    <t>15961</t>
  </si>
  <si>
    <t>STEVE POZZANGHERA</t>
  </si>
  <si>
    <t>STEVE.POZZANGHERA@DFW.WA.GOV</t>
  </si>
  <si>
    <t>509-892-7852</t>
  </si>
  <si>
    <t>LYNDA HORNER (ANDREW)</t>
  </si>
  <si>
    <t>20072284</t>
  </si>
  <si>
    <t>ANTHONY BIELINSKI</t>
  </si>
  <si>
    <t>anthony.bielinski@dfw.wa.gov</t>
  </si>
  <si>
    <t>417586</t>
  </si>
  <si>
    <t>DONALD NAUER</t>
  </si>
  <si>
    <t>Donald.nauer@dfw.wa.gov</t>
  </si>
  <si>
    <t>253-820-8899</t>
  </si>
  <si>
    <t>20077849</t>
  </si>
  <si>
    <t>BEN WALDSCHMIDT</t>
  </si>
  <si>
    <t>danilo.fernandez@dfw.wa.gov</t>
  </si>
  <si>
    <t>360-890-2159</t>
  </si>
  <si>
    <t>211163</t>
  </si>
  <si>
    <t>BOB DICE</t>
  </si>
  <si>
    <t>bob.dice@dfw.wa.gov</t>
  </si>
  <si>
    <t>31455</t>
  </si>
  <si>
    <t>ROBERT LE GOFF</t>
  </si>
  <si>
    <t>Robert.legoff@dfw.wa.gov</t>
  </si>
  <si>
    <t>360-249-1295</t>
  </si>
  <si>
    <t>459558</t>
  </si>
  <si>
    <t>MIKEL LEWIS</t>
  </si>
  <si>
    <t>Mikel.lewis@dfw.wa.gov</t>
  </si>
  <si>
    <t>509-754-5075</t>
  </si>
  <si>
    <t>353219</t>
  </si>
  <si>
    <t>RICHARD KESSLER</t>
  </si>
  <si>
    <t>richard.kessler@dfw.wa.gov</t>
  </si>
  <si>
    <t>360-739-3404</t>
  </si>
  <si>
    <t>20067938</t>
  </si>
  <si>
    <t>NICK BECHTOLD</t>
  </si>
  <si>
    <t>Nicholas.Bechtold@dfw.wa.gov</t>
  </si>
  <si>
    <t>1049355</t>
  </si>
  <si>
    <t>CHAD EIDSON</t>
  </si>
  <si>
    <t>Chad.Eidson@dfw.wa.gov</t>
  </si>
  <si>
    <t>862515</t>
  </si>
  <si>
    <t>JOHN ALLEN</t>
  </si>
  <si>
    <t>john.allen@dfw.wa.gov</t>
  </si>
  <si>
    <t>360-867-3131</t>
  </si>
  <si>
    <t>20014283</t>
  </si>
  <si>
    <t>DAVID MEISNER</t>
  </si>
  <si>
    <t>david.meisner@dfw.wa.gov</t>
  </si>
  <si>
    <t>1199388</t>
  </si>
  <si>
    <t>LISA BROWN</t>
  </si>
  <si>
    <t>Lisa.brown@dfw.wa.gov</t>
  </si>
  <si>
    <t>360-906-6769</t>
  </si>
  <si>
    <t>20048806</t>
  </si>
  <si>
    <t>MICHAEL KUTTEL</t>
  </si>
  <si>
    <t>Michael.kutteljr@dfw.wa.gov</t>
  </si>
  <si>
    <t>360-520-3984</t>
  </si>
  <si>
    <t>20063859</t>
  </si>
  <si>
    <t>GERALD ROBINETT</t>
  </si>
  <si>
    <t>Gerald.Robinett@dfw.wa.gov</t>
  </si>
  <si>
    <t>360-902-8381</t>
  </si>
  <si>
    <t>20041709</t>
  </si>
  <si>
    <t>BRENT NEAL</t>
  </si>
  <si>
    <t>brent.neal@dfw.wa.gov</t>
  </si>
  <si>
    <t>360-972-6890</t>
  </si>
  <si>
    <t>20046962</t>
  </si>
  <si>
    <t>GREGORY PIERCE</t>
  </si>
  <si>
    <t>gregory.pierce@dfw.wa.gov</t>
  </si>
  <si>
    <t>360-972-6889</t>
  </si>
  <si>
    <t>770297</t>
  </si>
  <si>
    <t>KEVIN CLARK</t>
  </si>
  <si>
    <t>kevin.clark@dfw.wa.gov</t>
  </si>
  <si>
    <t>360-305-2285</t>
  </si>
  <si>
    <t>347944</t>
  </si>
  <si>
    <t>SHERMAN DAVIS</t>
  </si>
  <si>
    <t>sherman.davis@dfw.wa.gov</t>
  </si>
  <si>
    <t>(360) 893-6440</t>
  </si>
  <si>
    <t>20018881</t>
  </si>
  <si>
    <t>GINA PIAZZA</t>
  </si>
  <si>
    <t>gina.piazza@dfw.wa.gov</t>
  </si>
  <si>
    <t>1034282</t>
  </si>
  <si>
    <t>FAITH SEXTON</t>
  </si>
  <si>
    <t>FAITH.SEXTON@dfw.wa.gov</t>
  </si>
  <si>
    <t>360-902-2533</t>
  </si>
  <si>
    <t>20001494</t>
  </si>
  <si>
    <t>THERESA NATION</t>
  </si>
  <si>
    <t>Theresa.nation@dfw.wa.gov</t>
  </si>
  <si>
    <t>360-902-2562</t>
  </si>
  <si>
    <t>20046626</t>
  </si>
  <si>
    <t>CADE ROLER</t>
  </si>
  <si>
    <t>CADE.ROLER@DFW.WA.GOV</t>
  </si>
  <si>
    <t>360-02-2351</t>
  </si>
  <si>
    <t>20023511</t>
  </si>
  <si>
    <t>DAN DIDRICKSEN</t>
  </si>
  <si>
    <t>Daniel.didricksen@dfw.wa.gov</t>
  </si>
  <si>
    <t>389231</t>
  </si>
  <si>
    <t>BRIAN MISSILDINE</t>
  </si>
  <si>
    <t>brian.missildine@dfw.wa.gov</t>
  </si>
  <si>
    <t>360-902-2676</t>
  </si>
  <si>
    <t>16596</t>
  </si>
  <si>
    <t>Ron.fox@dfw.wa.gov</t>
  </si>
  <si>
    <t>1067048</t>
  </si>
  <si>
    <t>JASON EARL</t>
  </si>
  <si>
    <t>jason.earl@dfw.wa.gov</t>
  </si>
  <si>
    <t>509-758-5314</t>
  </si>
  <si>
    <t>504818</t>
  </si>
  <si>
    <t>MICHAEL DEHART</t>
  </si>
  <si>
    <t>Michael.dehart@dfw.wa.gov</t>
  </si>
  <si>
    <t>509-826-7350</t>
  </si>
  <si>
    <t>350217</t>
  </si>
  <si>
    <t>JOHN EVANS</t>
  </si>
  <si>
    <t>john.evans@dfw.wa.gov</t>
  </si>
  <si>
    <t>206-999-7025</t>
  </si>
  <si>
    <t>112485</t>
  </si>
  <si>
    <t>KEVIN ROBINETTE</t>
  </si>
  <si>
    <t>kevin.Robinette@dfw.wa.gov</t>
  </si>
  <si>
    <t>509-892-7859 X324</t>
  </si>
  <si>
    <t>7468</t>
  </si>
  <si>
    <t>LARRY FISHER</t>
  </si>
  <si>
    <t>larry.fisher@dfw.wa.gov</t>
  </si>
  <si>
    <t>425-313-5683</t>
  </si>
  <si>
    <t>20024738</t>
  </si>
  <si>
    <t>WENDY COLE</t>
  </si>
  <si>
    <t>Wendy.cole@dfw.wa.gov</t>
  </si>
  <si>
    <t>360-466-3545X272</t>
  </si>
  <si>
    <t>379600</t>
  </si>
  <si>
    <t>MARK WACHTEL</t>
  </si>
  <si>
    <t>Mark.Wachtel@dfw.wa.gov</t>
  </si>
  <si>
    <t>509-892-7860</t>
  </si>
  <si>
    <t>20049071</t>
  </si>
  <si>
    <t>STEFANIE BERGH</t>
  </si>
  <si>
    <t>stefanie.bergh@dfw.wa.gov</t>
  </si>
  <si>
    <t>360-906-6721</t>
  </si>
  <si>
    <t>889996</t>
  </si>
  <si>
    <t>BRENDAN BROKES</t>
  </si>
  <si>
    <t>BRENDAN.BROKES@DFW.WA.GOV</t>
  </si>
  <si>
    <t>425-115-1311 X114</t>
  </si>
  <si>
    <t>905905</t>
  </si>
  <si>
    <t>STEVE WEST</t>
  </si>
  <si>
    <t>STEVE.WEST@DFW.WA.GOV</t>
  </si>
  <si>
    <t>360-906-6720</t>
  </si>
  <si>
    <t>20077848</t>
  </si>
  <si>
    <t>JAMES MCDANIEL</t>
  </si>
  <si>
    <t>James.mcdaniel@dfw.wa.gov</t>
  </si>
  <si>
    <t>360-890-0424</t>
  </si>
  <si>
    <t>491532</t>
  </si>
  <si>
    <t>MARC PETERSEN</t>
  </si>
  <si>
    <t>petermrp@dfw.wa.gov</t>
  </si>
  <si>
    <t>20078026</t>
  </si>
  <si>
    <t>AMBER JOHNSON</t>
  </si>
  <si>
    <t>Amber.johnson@dfw.wa.gov</t>
  </si>
  <si>
    <t>509-493-3218 X229</t>
  </si>
  <si>
    <t>467542</t>
  </si>
  <si>
    <t>WAYNE WAYTE</t>
  </si>
  <si>
    <t>Wayne.Watne@dfw.wa.gov</t>
  </si>
  <si>
    <t>360-466-4345 X231</t>
  </si>
  <si>
    <t>75146</t>
  </si>
  <si>
    <t>DOUG THOMPSON</t>
  </si>
  <si>
    <t>doug.thompson@dfw.wa.gov</t>
  </si>
  <si>
    <t>360-466-4345 X251</t>
  </si>
  <si>
    <t>243964</t>
  </si>
  <si>
    <t>KEN ISAKSSON</t>
  </si>
  <si>
    <t>Kenneth.isaksson@dfw.wa.gov</t>
  </si>
  <si>
    <t>360-533-1663</t>
  </si>
  <si>
    <t>20070515</t>
  </si>
  <si>
    <t>KATHERINE KELLY</t>
  </si>
  <si>
    <t>katherine.kelly2@dfw.wa.gov</t>
  </si>
  <si>
    <t>360-902-2573</t>
  </si>
  <si>
    <t>1163346</t>
  </si>
  <si>
    <t>BRAD SPEIDEL</t>
  </si>
  <si>
    <t>bradley.speidel@dfw.wa.gov</t>
  </si>
  <si>
    <t>360-249-1215</t>
  </si>
  <si>
    <t>20077727</t>
  </si>
  <si>
    <t>SARAH MOFFITT</t>
  </si>
  <si>
    <t>sarah.moffitt@dfw.wa.gov</t>
  </si>
  <si>
    <t>925466</t>
  </si>
  <si>
    <t>MATT HEIL</t>
  </si>
  <si>
    <t>Matt.heil@dfw.wa.gov</t>
  </si>
  <si>
    <t>360-327-3246</t>
  </si>
  <si>
    <t>1021202</t>
  </si>
  <si>
    <t>BRYAN DUPONT</t>
  </si>
  <si>
    <t>bryan.dupont@dfw.wa.gov</t>
  </si>
  <si>
    <t>509-826-4430</t>
  </si>
  <si>
    <t>879409</t>
  </si>
  <si>
    <t>BRAD OTTO</t>
  </si>
  <si>
    <t>brad.otto@dfw.wa.gov</t>
  </si>
  <si>
    <t>1098274</t>
  </si>
  <si>
    <t>JOSEPH BOUCHER</t>
  </si>
  <si>
    <t>Joseph.boucher@dfw.wa.gov</t>
  </si>
  <si>
    <t>360-640-1441</t>
  </si>
  <si>
    <t>851220</t>
  </si>
  <si>
    <t>JULIE GROBELNY</t>
  </si>
  <si>
    <t>Julie.grobelny@dfw.wa.gov</t>
  </si>
  <si>
    <t>360-906-6719</t>
  </si>
  <si>
    <t>808231</t>
  </si>
  <si>
    <t>MICHAEL SMITH</t>
  </si>
  <si>
    <t>michael.smith@dfw.wa.gov</t>
  </si>
  <si>
    <t>1073425</t>
  </si>
  <si>
    <t>WILLIAM BAKER</t>
  </si>
  <si>
    <t>bill.baker@dfw.wa.gov</t>
  </si>
  <si>
    <t>509-684-2362 EXT 23</t>
  </si>
  <si>
    <t>236317</t>
  </si>
  <si>
    <t>RONALD WARREN</t>
  </si>
  <si>
    <t>ron.warren@dfw.wa.gov</t>
  </si>
  <si>
    <t>360 249 1201</t>
  </si>
  <si>
    <t>20021879</t>
  </si>
  <si>
    <t>WILLIAM YARBROUGH</t>
  </si>
  <si>
    <t>William.Yarbrough@dfw.wa.gov</t>
  </si>
  <si>
    <t>360-902-8301</t>
  </si>
  <si>
    <t>20009747</t>
  </si>
  <si>
    <t>PAT HALE</t>
  </si>
  <si>
    <t>patrick.hale@dfw.wa.gov</t>
  </si>
  <si>
    <t>07839M</t>
  </si>
  <si>
    <t>1GCVKPEH3FZ420251</t>
  </si>
  <si>
    <t>1119179</t>
  </si>
  <si>
    <t>SCOTT HARRIS</t>
  </si>
  <si>
    <t>scott.harris@dfw.wa.gov</t>
  </si>
  <si>
    <t>360-249-4628 EX234</t>
  </si>
  <si>
    <t>20055800</t>
  </si>
  <si>
    <t>CHIP NISSELL</t>
  </si>
  <si>
    <t>1121311</t>
  </si>
  <si>
    <t>AMY L. EKSTROM</t>
  </si>
  <si>
    <t>419</t>
  </si>
  <si>
    <t>Wildlife</t>
  </si>
  <si>
    <t>Fish</t>
  </si>
  <si>
    <t>Admin</t>
  </si>
  <si>
    <t>Habitat</t>
  </si>
  <si>
    <t>Wildlife Enforcement</t>
  </si>
  <si>
    <t>Camp</t>
  </si>
  <si>
    <t>Administration</t>
  </si>
  <si>
    <t>Accounts Payable</t>
  </si>
  <si>
    <t>DFW admin</t>
  </si>
  <si>
    <t>Miles/kWh</t>
  </si>
  <si>
    <t>kWh price for electricity</t>
  </si>
  <si>
    <t>Total lifetime maintenance</t>
  </si>
  <si>
    <t>Sales and Use Tax</t>
  </si>
  <si>
    <t>Total gallons of fuel burned</t>
  </si>
  <si>
    <t>Metric tons of carbon</t>
  </si>
  <si>
    <t>Metric tons of carbon per gallon of gasoline</t>
  </si>
  <si>
    <t>Social Cost of Carbon</t>
  </si>
  <si>
    <t>Social cost of carbon</t>
  </si>
  <si>
    <t>Purchase price</t>
  </si>
  <si>
    <t>Total lifetime electric cost</t>
  </si>
  <si>
    <t>Total lifetime fuel cost</t>
  </si>
  <si>
    <t>Total lifetime maintenance cost</t>
  </si>
  <si>
    <t>Total Sales and Use tax</t>
  </si>
  <si>
    <t>Total Cost of Ownership</t>
  </si>
  <si>
    <t>Total Cost Including Carbon Impact</t>
  </si>
  <si>
    <t>Cost per mile over lifetime</t>
  </si>
  <si>
    <t>Cost per mile</t>
  </si>
  <si>
    <t>Total without environmental impact (SCC)</t>
  </si>
  <si>
    <t>Total with environmental impact (SCC)</t>
  </si>
  <si>
    <t>Assumptions</t>
  </si>
  <si>
    <t>Average gasoline price over vehicle life</t>
  </si>
  <si>
    <t>Average kWh price over vehicle life</t>
  </si>
  <si>
    <t>Social Cost of Carbon (SCC)</t>
  </si>
  <si>
    <t>Ford Fusion Energi</t>
  </si>
  <si>
    <t>MPG (when in fuel only mode)</t>
  </si>
  <si>
    <t>Single charge electric range</t>
  </si>
  <si>
    <t>-</t>
  </si>
  <si>
    <t>% electric use assumption</t>
  </si>
  <si>
    <t>Electric Source</t>
  </si>
  <si>
    <t>clean energy</t>
  </si>
  <si>
    <t>All electric</t>
  </si>
  <si>
    <t>Plug-in hybrid</t>
  </si>
  <si>
    <t>Hybrid</t>
  </si>
  <si>
    <t>recommended</t>
  </si>
  <si>
    <t>All cells highlighted in tan are interactive assumptions. Adjust the entries to see how these assumptions change the total costs of ownership.</t>
  </si>
  <si>
    <t>Nissan Leaf (2015 - 75 mile range)</t>
  </si>
  <si>
    <t>Tesla Model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</si>
</sst>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&quot;$&quot;* #,##0.000_);_(&quot;$&quot;* \(#,##0.000\);_(&quot;$&quot;* &quot;-&quot;??_);_(@_)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  <font>
      <b/>
      <sz val="8"/>
      <color theme="1"/>
      <name val="Tahoma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483D8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1" applyFill="1" applyAlignment="1">
      <alignment horizontal="left"/>
    </xf>
    <xf numFmtId="0" fontId="7" fillId="0" borderId="0" xfId="0" applyFont="1" applyAlignment="1"/>
    <xf numFmtId="49" fontId="9" fillId="3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right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49" fontId="10" fillId="4" borderId="1" xfId="0" applyNumberFormat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49" fontId="10" fillId="5" borderId="1" xfId="0" applyNumberFormat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49" fontId="11" fillId="0" borderId="0" xfId="0" applyNumberFormat="1" applyFont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8" fillId="0" borderId="0" xfId="0" applyFont="1" applyAlignment="1">
      <alignment wrapText="1"/>
    </xf>
    <xf numFmtId="0" fontId="13" fillId="4" borderId="0" xfId="0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0" fillId="4" borderId="0" xfId="0" applyNumberFormat="1" applyFill="1" applyAlignment="1">
      <alignment wrapText="1"/>
    </xf>
    <xf numFmtId="49" fontId="13" fillId="4" borderId="0" xfId="0" applyNumberFormat="1" applyFont="1" applyFill="1" applyAlignment="1">
      <alignment wrapText="1"/>
    </xf>
    <xf numFmtId="0" fontId="0" fillId="4" borderId="0" xfId="0" applyFill="1" applyAlignment="1">
      <alignment wrapText="1"/>
    </xf>
    <xf numFmtId="44" fontId="0" fillId="0" borderId="0" xfId="11" applyFont="1"/>
    <xf numFmtId="164" fontId="0" fillId="0" borderId="0" xfId="10" applyNumberFormat="1" applyFont="1" applyAlignment="1">
      <alignment horizontal="center"/>
    </xf>
    <xf numFmtId="9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44" fontId="7" fillId="0" borderId="0" xfId="11" applyFont="1" applyAlignment="1">
      <alignment horizontal="left" vertical="center" wrapText="1"/>
    </xf>
    <xf numFmtId="164" fontId="7" fillId="0" borderId="0" xfId="10" applyNumberFormat="1" applyFont="1" applyAlignment="1">
      <alignment horizontal="left" vertical="center" wrapText="1"/>
    </xf>
    <xf numFmtId="9" fontId="0" fillId="0" borderId="0" xfId="12" applyFont="1" applyAlignment="1">
      <alignment horizontal="center"/>
    </xf>
    <xf numFmtId="9" fontId="7" fillId="0" borderId="0" xfId="12" applyFont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left" vertical="center" wrapText="1"/>
    </xf>
    <xf numFmtId="9" fontId="0" fillId="0" borderId="0" xfId="12" applyFont="1" applyFill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left" vertical="center" wrapText="1"/>
    </xf>
    <xf numFmtId="1" fontId="0" fillId="0" borderId="0" xfId="0" applyNumberFormat="1" applyFont="1" applyAlignment="1">
      <alignment horizontal="center"/>
    </xf>
    <xf numFmtId="164" fontId="3" fillId="0" borderId="0" xfId="1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44" fontId="3" fillId="0" borderId="0" xfId="11" applyNumberFormat="1" applyFont="1" applyAlignment="1">
      <alignment horizontal="left" vertical="center" wrapText="1"/>
    </xf>
    <xf numFmtId="9" fontId="3" fillId="0" borderId="0" xfId="12" applyFont="1" applyFill="1" applyAlignment="1">
      <alignment horizontal="center"/>
    </xf>
    <xf numFmtId="9" fontId="0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4" fontId="0" fillId="0" borderId="3" xfId="11" applyNumberFormat="1" applyFont="1" applyBorder="1" applyAlignment="1">
      <alignment horizontal="left" vertical="center" wrapText="1"/>
    </xf>
    <xf numFmtId="44" fontId="0" fillId="0" borderId="3" xfId="11" applyNumberFormat="1" applyFont="1" applyBorder="1"/>
    <xf numFmtId="44" fontId="0" fillId="0" borderId="4" xfId="11" applyNumberFormat="1" applyFont="1" applyBorder="1"/>
    <xf numFmtId="0" fontId="0" fillId="0" borderId="0" xfId="0" applyBorder="1"/>
    <xf numFmtId="44" fontId="3" fillId="0" borderId="0" xfId="11" applyFont="1" applyFill="1" applyAlignment="1" applyProtection="1">
      <alignment horizontal="left" vertical="center" wrapText="1"/>
      <protection locked="0"/>
    </xf>
    <xf numFmtId="44" fontId="0" fillId="0" borderId="0" xfId="11" applyFont="1" applyFill="1" applyProtection="1">
      <protection locked="0"/>
    </xf>
    <xf numFmtId="44" fontId="0" fillId="0" borderId="0" xfId="11" applyFont="1" applyAlignment="1">
      <alignment horizontal="left" vertical="center" wrapText="1"/>
    </xf>
    <xf numFmtId="44" fontId="0" fillId="0" borderId="0" xfId="11" applyFont="1" applyAlignment="1">
      <alignment horizontal="left"/>
    </xf>
    <xf numFmtId="2" fontId="0" fillId="0" borderId="0" xfId="0" applyNumberFormat="1"/>
    <xf numFmtId="2" fontId="16" fillId="0" borderId="0" xfId="0" applyNumberFormat="1" applyFont="1" applyAlignment="1">
      <alignment horizontal="left" vertical="center" wrapText="1"/>
    </xf>
    <xf numFmtId="2" fontId="0" fillId="0" borderId="0" xfId="0" applyNumberFormat="1" applyFont="1" applyAlignment="1">
      <alignment horizontal="left" vertical="center" wrapText="1"/>
    </xf>
    <xf numFmtId="1" fontId="16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44" fontId="16" fillId="0" borderId="0" xfId="11" applyFont="1" applyAlignment="1">
      <alignment horizontal="left" vertical="center" wrapText="1"/>
    </xf>
    <xf numFmtId="0" fontId="0" fillId="7" borderId="5" xfId="0" applyFont="1" applyFill="1" applyBorder="1" applyAlignment="1">
      <alignment horizontal="left" vertical="center" wrapText="1"/>
    </xf>
    <xf numFmtId="44" fontId="0" fillId="8" borderId="3" xfId="11" applyFont="1" applyFill="1" applyBorder="1" applyAlignment="1">
      <alignment horizontal="left" vertical="center" wrapText="1"/>
    </xf>
    <xf numFmtId="9" fontId="0" fillId="8" borderId="3" xfId="12" applyFont="1" applyFill="1" applyBorder="1" applyAlignment="1">
      <alignment horizontal="left" vertical="center" wrapText="1"/>
    </xf>
    <xf numFmtId="9" fontId="3" fillId="6" borderId="3" xfId="12" applyFont="1" applyFill="1" applyBorder="1" applyAlignment="1">
      <alignment horizontal="left" vertical="center" wrapText="1"/>
    </xf>
    <xf numFmtId="164" fontId="0" fillId="8" borderId="3" xfId="10" applyNumberFormat="1" applyFont="1" applyFill="1" applyBorder="1" applyAlignment="1">
      <alignment horizontal="left" vertical="center" wrapText="1"/>
    </xf>
    <xf numFmtId="164" fontId="0" fillId="0" borderId="3" xfId="1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4" fontId="0" fillId="0" borderId="3" xfId="11" applyFont="1" applyFill="1" applyBorder="1" applyAlignment="1">
      <alignment horizontal="left" vertical="center" wrapText="1"/>
    </xf>
    <xf numFmtId="9" fontId="0" fillId="0" borderId="3" xfId="12" applyFont="1" applyFill="1" applyBorder="1" applyAlignment="1">
      <alignment horizontal="left" vertical="center" wrapText="1"/>
    </xf>
    <xf numFmtId="0" fontId="0" fillId="9" borderId="5" xfId="0" applyFont="1" applyFill="1" applyBorder="1" applyAlignment="1">
      <alignment horizontal="left" vertical="center" wrapText="1"/>
    </xf>
    <xf numFmtId="44" fontId="0" fillId="9" borderId="3" xfId="11" applyFont="1" applyFill="1" applyBorder="1" applyAlignment="1">
      <alignment horizontal="left" vertical="center" wrapText="1"/>
    </xf>
    <xf numFmtId="164" fontId="0" fillId="9" borderId="3" xfId="10" applyNumberFormat="1" applyFont="1" applyFill="1" applyBorder="1" applyAlignment="1">
      <alignment horizontal="left" vertical="center" wrapText="1"/>
    </xf>
    <xf numFmtId="9" fontId="0" fillId="9" borderId="3" xfId="12" applyFont="1" applyFill="1" applyBorder="1" applyAlignment="1">
      <alignment horizontal="left" vertical="center" wrapText="1"/>
    </xf>
    <xf numFmtId="166" fontId="0" fillId="0" borderId="0" xfId="11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44" fontId="0" fillId="9" borderId="9" xfId="11" applyFont="1" applyFill="1" applyBorder="1" applyAlignment="1">
      <alignment horizontal="left" vertical="center" wrapText="1"/>
    </xf>
    <xf numFmtId="44" fontId="0" fillId="8" borderId="9" xfId="11" applyFont="1" applyFill="1" applyBorder="1" applyAlignment="1">
      <alignment horizontal="left" vertical="center" wrapText="1"/>
    </xf>
    <xf numFmtId="0" fontId="0" fillId="0" borderId="11" xfId="0" applyBorder="1" applyAlignment="1">
      <alignment horizontal="right"/>
    </xf>
    <xf numFmtId="0" fontId="17" fillId="0" borderId="3" xfId="0" applyFont="1" applyBorder="1" applyAlignment="1">
      <alignment horizontal="right"/>
    </xf>
    <xf numFmtId="44" fontId="18" fillId="8" borderId="3" xfId="11" applyFont="1" applyFill="1" applyBorder="1" applyAlignment="1">
      <alignment horizontal="left" vertical="center" wrapText="1"/>
    </xf>
    <xf numFmtId="44" fontId="18" fillId="9" borderId="3" xfId="11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right"/>
    </xf>
    <xf numFmtId="44" fontId="17" fillId="8" borderId="3" xfId="11" applyFont="1" applyFill="1" applyBorder="1" applyAlignment="1">
      <alignment horizontal="left" vertical="center" wrapText="1"/>
    </xf>
    <xf numFmtId="44" fontId="17" fillId="9" borderId="3" xfId="11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right"/>
    </xf>
    <xf numFmtId="44" fontId="18" fillId="8" borderId="9" xfId="11" applyFont="1" applyFill="1" applyBorder="1" applyAlignment="1">
      <alignment horizontal="left" vertical="center" wrapText="1"/>
    </xf>
    <xf numFmtId="44" fontId="18" fillId="9" borderId="9" xfId="1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right"/>
    </xf>
    <xf numFmtId="0" fontId="18" fillId="8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44" fontId="17" fillId="8" borderId="3" xfId="0" applyNumberFormat="1" applyFont="1" applyFill="1" applyBorder="1" applyAlignment="1">
      <alignment horizontal="left" vertical="center" wrapText="1"/>
    </xf>
    <xf numFmtId="44" fontId="17" fillId="9" borderId="3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right"/>
    </xf>
    <xf numFmtId="1" fontId="0" fillId="0" borderId="0" xfId="0" applyNumberFormat="1" applyFill="1" applyAlignment="1">
      <alignment horizontal="center"/>
    </xf>
    <xf numFmtId="166" fontId="0" fillId="0" borderId="0" xfId="11" applyNumberFormat="1" applyFont="1" applyFill="1"/>
    <xf numFmtId="164" fontId="0" fillId="0" borderId="0" xfId="1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44" fontId="0" fillId="0" borderId="0" xfId="11" applyFont="1" applyFill="1"/>
    <xf numFmtId="6" fontId="0" fillId="0" borderId="0" xfId="0" applyNumberFormat="1" applyFill="1"/>
    <xf numFmtId="44" fontId="0" fillId="0" borderId="0" xfId="11" applyNumberFormat="1" applyFont="1"/>
    <xf numFmtId="44" fontId="0" fillId="0" borderId="13" xfId="11" applyNumberFormat="1" applyFont="1" applyBorder="1"/>
    <xf numFmtId="9" fontId="0" fillId="0" borderId="0" xfId="12" applyFont="1" applyFill="1" applyAlignment="1" applyProtection="1">
      <alignment horizontal="center"/>
      <protection locked="0"/>
    </xf>
    <xf numFmtId="44" fontId="0" fillId="0" borderId="9" xfId="11" applyFont="1" applyFill="1" applyBorder="1" applyAlignment="1">
      <alignment horizontal="left" vertical="center" wrapText="1"/>
    </xf>
    <xf numFmtId="44" fontId="18" fillId="0" borderId="3" xfId="11" applyFont="1" applyFill="1" applyBorder="1" applyAlignment="1">
      <alignment horizontal="left" vertical="center" wrapText="1"/>
    </xf>
    <xf numFmtId="44" fontId="17" fillId="0" borderId="3" xfId="11" applyFont="1" applyFill="1" applyBorder="1" applyAlignment="1">
      <alignment horizontal="left" vertical="center" wrapText="1"/>
    </xf>
    <xf numFmtId="44" fontId="18" fillId="0" borderId="9" xfId="1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44" fontId="17" fillId="0" borderId="3" xfId="0" applyNumberFormat="1" applyFont="1" applyFill="1" applyBorder="1" applyAlignment="1">
      <alignment horizontal="left" vertical="center" wrapText="1"/>
    </xf>
    <xf numFmtId="0" fontId="0" fillId="8" borderId="5" xfId="0" applyFont="1" applyFill="1" applyBorder="1" applyAlignment="1">
      <alignment horizontal="left" vertical="center" wrapText="1"/>
    </xf>
    <xf numFmtId="44" fontId="0" fillId="6" borderId="0" xfId="0" applyNumberFormat="1" applyFill="1" applyAlignment="1">
      <alignment horizontal="left" vertical="center" wrapText="1"/>
    </xf>
    <xf numFmtId="166" fontId="0" fillId="6" borderId="0" xfId="11" applyNumberFormat="1" applyFont="1" applyFill="1" applyAlignment="1">
      <alignment horizontal="left" vertical="center" wrapText="1"/>
    </xf>
    <xf numFmtId="44" fontId="0" fillId="6" borderId="0" xfId="0" applyNumberForma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44" fontId="18" fillId="8" borderId="9" xfId="0" applyNumberFormat="1" applyFont="1" applyFill="1" applyBorder="1" applyAlignment="1">
      <alignment horizontal="left" vertical="center" wrapText="1"/>
    </xf>
    <xf numFmtId="44" fontId="18" fillId="9" borderId="9" xfId="0" applyNumberFormat="1" applyFont="1" applyFill="1" applyBorder="1" applyAlignment="1">
      <alignment horizontal="left" vertical="center" wrapText="1"/>
    </xf>
    <xf numFmtId="44" fontId="18" fillId="8" borderId="6" xfId="0" applyNumberFormat="1" applyFont="1" applyFill="1" applyBorder="1" applyAlignment="1">
      <alignment horizontal="left" vertical="center" wrapText="1"/>
    </xf>
    <xf numFmtId="44" fontId="18" fillId="0" borderId="9" xfId="0" applyNumberFormat="1" applyFont="1" applyFill="1" applyBorder="1" applyAlignment="1">
      <alignment horizontal="left" vertical="center" wrapText="1"/>
    </xf>
    <xf numFmtId="0" fontId="0" fillId="10" borderId="0" xfId="0" applyFill="1"/>
    <xf numFmtId="1" fontId="0" fillId="10" borderId="0" xfId="0" applyNumberFormat="1" applyFill="1" applyAlignment="1">
      <alignment horizontal="center"/>
    </xf>
    <xf numFmtId="9" fontId="0" fillId="10" borderId="0" xfId="12" applyFont="1" applyFill="1" applyAlignment="1">
      <alignment horizontal="center"/>
    </xf>
    <xf numFmtId="44" fontId="19" fillId="10" borderId="0" xfId="11" applyFont="1" applyFill="1"/>
    <xf numFmtId="164" fontId="19" fillId="10" borderId="0" xfId="10" applyNumberFormat="1" applyFont="1" applyFill="1" applyAlignment="1">
      <alignment horizontal="center"/>
    </xf>
    <xf numFmtId="9" fontId="0" fillId="10" borderId="0" xfId="0" applyNumberFormat="1" applyFill="1"/>
    <xf numFmtId="0" fontId="0" fillId="10" borderId="0" xfId="0" applyFill="1" applyAlignment="1">
      <alignment horizontal="center"/>
    </xf>
    <xf numFmtId="165" fontId="0" fillId="10" borderId="0" xfId="0" applyNumberFormat="1" applyFill="1" applyAlignment="1">
      <alignment horizontal="center"/>
    </xf>
    <xf numFmtId="44" fontId="0" fillId="10" borderId="0" xfId="11" applyFont="1" applyFill="1" applyProtection="1">
      <protection locked="0"/>
    </xf>
    <xf numFmtId="44" fontId="19" fillId="10" borderId="0" xfId="11" applyNumberFormat="1" applyFont="1" applyFill="1"/>
    <xf numFmtId="44" fontId="0" fillId="10" borderId="0" xfId="11" applyFont="1" applyFill="1"/>
    <xf numFmtId="44" fontId="19" fillId="10" borderId="0" xfId="11" applyFont="1" applyFill="1" applyAlignment="1">
      <alignment horizontal="left"/>
    </xf>
    <xf numFmtId="44" fontId="0" fillId="10" borderId="0" xfId="11" applyNumberFormat="1" applyFont="1" applyFill="1"/>
    <xf numFmtId="44" fontId="19" fillId="10" borderId="13" xfId="11" applyNumberFormat="1" applyFont="1" applyFill="1" applyBorder="1"/>
    <xf numFmtId="2" fontId="0" fillId="10" borderId="0" xfId="0" applyNumberFormat="1" applyFill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21" xfId="0" applyFill="1" applyBorder="1" applyAlignment="1">
      <alignment horizontal="left" vertical="center" wrapText="1"/>
    </xf>
    <xf numFmtId="0" fontId="0" fillId="6" borderId="20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2" fillId="0" borderId="0" xfId="0" applyFont="1" applyAlignment="1">
      <alignment wrapText="1"/>
    </xf>
  </cellXfs>
  <cellStyles count="13">
    <cellStyle name="Comma" xfId="10" builtinId="3"/>
    <cellStyle name="Comma 2" xfId="5" xr:uid="{00000000-0005-0000-0000-000001000000}"/>
    <cellStyle name="Currency" xfId="11" builtinId="4"/>
    <cellStyle name="Normal" xfId="0" builtinId="0"/>
    <cellStyle name="Normal 2" xfId="2" xr:uid="{00000000-0005-0000-0000-000004000000}"/>
    <cellStyle name="Normal 2 2" xfId="7" xr:uid="{00000000-0005-0000-0000-000005000000}"/>
    <cellStyle name="Normal 2 3" xfId="9" xr:uid="{00000000-0005-0000-0000-000006000000}"/>
    <cellStyle name="Normal 2 4" xfId="6" xr:uid="{00000000-0005-0000-0000-000007000000}"/>
    <cellStyle name="Normal 3" xfId="1" xr:uid="{00000000-0005-0000-0000-000008000000}"/>
    <cellStyle name="Normal 3 2" xfId="8" xr:uid="{00000000-0005-0000-0000-000009000000}"/>
    <cellStyle name="Normal 4" xfId="3" xr:uid="{00000000-0005-0000-0000-00000A000000}"/>
    <cellStyle name="Percent" xfId="12" builtinId="5"/>
    <cellStyle name="Percent 2" xfId="4" xr:uid="{00000000-0005-0000-0000-00000C000000}"/>
  </cellStyles>
  <dxfs count="20">
    <dxf>
      <numFmt numFmtId="2" formatCode="0.00"/>
    </dxf>
    <dxf>
      <numFmt numFmtId="1" formatCode="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</dxf>
    <dxf>
      <numFmt numFmtId="165" formatCode="0.0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76201</xdr:rowOff>
    </xdr:from>
    <xdr:to>
      <xdr:col>2</xdr:col>
      <xdr:colOff>723900</xdr:colOff>
      <xdr:row>20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7225" y="2524126"/>
          <a:ext cx="2228850" cy="93345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cells highlighted</a:t>
          </a:r>
          <a:r>
            <a:rPr lang="en-US" sz="1100" baseline="0"/>
            <a:t> in yellow can be edited due to their situational determination. Everything else is formula, specs or contract derived.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X13" totalsRowShown="0" headerRowDxfId="19">
  <autoFilter ref="B5:X13" xr:uid="{00000000-0009-0000-0100-000001000000}"/>
  <tableColumns count="23">
    <tableColumn id="1" xr3:uid="{00000000-0010-0000-0000-000001000000}" name="Vehicle make/model"/>
    <tableColumn id="2" xr3:uid="{00000000-0010-0000-0000-000002000000}" name="Fuel source(s)"/>
    <tableColumn id="3" xr3:uid="{00000000-0010-0000-0000-000003000000}" name="Fully charged battery range" dataDxfId="18"/>
    <tableColumn id="12" xr3:uid="{00000000-0010-0000-0000-00000C000000}" name="% of miles anticipated electric" dataDxfId="17" dataCellStyle="Percent"/>
    <tableColumn id="4" xr3:uid="{00000000-0010-0000-0000-000004000000}" name="Nov. 2015 base contract price" dataDxfId="16" dataCellStyle="Currency"/>
    <tableColumn id="5" xr3:uid="{00000000-0010-0000-0000-000005000000}" name="Lifetime miles" dataDxfId="15" dataCellStyle="Comma"/>
    <tableColumn id="6" xr3:uid="{00000000-0010-0000-0000-000006000000}" name="Residual value %" dataDxfId="14"/>
    <tableColumn id="7" xr3:uid="{00000000-0010-0000-0000-000007000000}" name="MPG (when in fuel only mode)" dataDxfId="13"/>
    <tableColumn id="13" xr3:uid="{00000000-0010-0000-0000-00000D000000}" name="Estimated per mile fuel cost" dataDxfId="12">
      <calculatedColumnFormula>$C$2/Table1[[#This Row],[MPG (when in fuel only mode)]]</calculatedColumnFormula>
    </tableColumn>
    <tableColumn id="8" xr3:uid="{00000000-0010-0000-0000-000008000000}" name="Miles/kWh" dataDxfId="11"/>
    <tableColumn id="14" xr3:uid="{00000000-0010-0000-0000-00000E000000}" name="Estimated per mile electric cost" dataDxfId="10">
      <calculatedColumnFormula>$C$2/Table1[[#This Row],[Miles/kWh]]</calculatedColumnFormula>
    </tableColumn>
    <tableColumn id="9" xr3:uid="{00000000-0010-0000-0000-000009000000}" name="Maintenance per mile" dataCellStyle="Currency"/>
    <tableColumn id="15" xr3:uid="{00000000-0010-0000-0000-00000F000000}" name="Total Fuel lifetime cost" dataDxfId="9" dataCellStyle="Currency">
      <calculatedColumnFormula>IF(Table1[[#This Row],[% of miles anticipated electric]]&lt;1,((1-Table1[[#This Row],[% of miles anticipated electric]])*Table1[[#This Row],[Lifetime miles]])*Table1[[#This Row],[Estimated per mile fuel cost]],"-")</calculatedColumnFormula>
    </tableColumn>
    <tableColumn id="16" xr3:uid="{00000000-0010-0000-0000-000010000000}" name="Total Electric lifetime cost" dataDxfId="8" dataCellStyle="Currency">
      <calculatedColumnFormula>IF(Table1[[#This Row],[% of miles anticipated electric]]&gt;0,(Table1[[#This Row],[% of miles anticipated electric]]*Table1[[#This Row],[Lifetime miles]])*Table1[[#This Row],[Estimated per mile electric cost]],"-")</calculatedColumnFormula>
    </tableColumn>
    <tableColumn id="20" xr3:uid="{00000000-0010-0000-0000-000014000000}" name="Total lifetime maintenance" dataDxfId="7" dataCellStyle="Currency">
      <calculatedColumnFormula>M6*G6</calculatedColumnFormula>
    </tableColumn>
    <tableColumn id="17" xr3:uid="{00000000-0010-0000-0000-000011000000}" name="Total combined fuel and electric lifetime cost" dataDxfId="6" dataCellStyle="Currency">
      <calculatedColumnFormula>IF(ISNUMBER(Table1[[#This Row],[Total Electric lifetime cost]]),Table1[[#This Row],[Total Electric lifetime cost]],0)+IF(ISNUMBER(Table1[[#This Row],[Total Fuel lifetime cost]]),Table1[[#This Row],[Total Fuel lifetime cost]],0)</calculatedColumnFormula>
    </tableColumn>
    <tableColumn id="10" xr3:uid="{00000000-0010-0000-0000-00000A000000}" name="Total COP interest" dataCellStyle="Currency">
      <calculatedColumnFormula>-CUMIPMT(2.5%/2,6*2,Table1[[#This Row],[Nov. 2015 base contract price]],1,12,0)</calculatedColumnFormula>
    </tableColumn>
    <tableColumn id="21" xr3:uid="{00000000-0010-0000-0000-000015000000}" name="Sales and Use Tax" dataDxfId="5" dataCellStyle="Currency"/>
    <tableColumn id="11" xr3:uid="{00000000-0010-0000-0000-00000B000000}" name="Total estimated lifetime cost" dataDxfId="4" dataCellStyle="Currency">
      <calculatedColumnFormula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calculatedColumnFormula>
    </tableColumn>
    <tableColumn id="25" xr3:uid="{00000000-0010-0000-0000-000019000000}" name="Social cost of carbon" dataDxfId="3" dataCellStyle="Currency">
      <calculatedColumnFormula>IF(ISNUMBER(Table1[[#This Row],[Metric tons of carbon]]),Table1[[#This Row],[Metric tons of carbon]]*$V$2,"-")</calculatedColumnFormula>
    </tableColumn>
    <tableColumn id="18" xr3:uid="{00000000-0010-0000-0000-000012000000}" name="Per mile estimated lifetime cost" dataDxfId="2" dataCellStyle="Currency">
      <calculatedColumnFormula>Table1[[#This Row],[Total estimated lifetime cost]]/Table1[[#This Row],[Lifetime miles]]</calculatedColumnFormula>
    </tableColumn>
    <tableColumn id="22" xr3:uid="{00000000-0010-0000-0000-000016000000}" name="Total gallons of fuel burned" dataDxfId="1">
      <calculatedColumnFormula>IF(ISNUMBER(Table1[[#This Row],[MPG (when in fuel only mode)]]),(G6*(1-E6))/I6,"NA")</calculatedColumnFormula>
    </tableColumn>
    <tableColumn id="23" xr3:uid="{00000000-0010-0000-0000-000017000000}" name="Metric tons of carbon" dataDxfId="0">
      <calculatedColumnFormula>IF(ISNUMBER(Table1[[#This Row],[Total gallons of fuel burned]]),Table1[[#This Row],[Total gallons of fuel burned]]*$R$2,"NA")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4"/>
  <sheetViews>
    <sheetView workbookViewId="0">
      <selection activeCell="C28" sqref="C28"/>
    </sheetView>
  </sheetViews>
  <sheetFormatPr defaultRowHeight="12.75" x14ac:dyDescent="0.2"/>
  <cols>
    <col min="1" max="1" width="38.42578125" bestFit="1" customWidth="1"/>
    <col min="2" max="9" width="13.140625" style="35" customWidth="1"/>
  </cols>
  <sheetData>
    <row r="2" spans="1:18" s="1" customFormat="1" ht="13.5" thickBot="1" x14ac:dyDescent="0.25">
      <c r="B2" s="35"/>
      <c r="C2" s="35"/>
      <c r="D2" s="35"/>
      <c r="E2" s="35"/>
      <c r="F2" s="35"/>
      <c r="G2" s="35"/>
      <c r="H2" s="35"/>
      <c r="I2" s="35"/>
    </row>
    <row r="3" spans="1:18" ht="13.5" thickBot="1" x14ac:dyDescent="0.25">
      <c r="A3" s="58"/>
      <c r="B3" s="144" t="s">
        <v>10624</v>
      </c>
      <c r="C3" s="145"/>
      <c r="D3" s="146"/>
      <c r="E3" s="144" t="s">
        <v>10625</v>
      </c>
      <c r="F3" s="145"/>
      <c r="G3" s="146"/>
      <c r="H3" s="144" t="s">
        <v>10626</v>
      </c>
      <c r="I3" s="146"/>
    </row>
    <row r="4" spans="1:18" ht="39" thickBot="1" x14ac:dyDescent="0.25">
      <c r="A4" s="85"/>
      <c r="B4" s="69" t="s">
        <v>9263</v>
      </c>
      <c r="C4" s="78" t="s">
        <v>10629</v>
      </c>
      <c r="D4" s="78" t="s">
        <v>10630</v>
      </c>
      <c r="E4" s="69" t="s">
        <v>9247</v>
      </c>
      <c r="F4" s="78" t="s">
        <v>9246</v>
      </c>
      <c r="G4" s="120" t="s">
        <v>10617</v>
      </c>
      <c r="H4" s="75" t="s">
        <v>9239</v>
      </c>
      <c r="I4" s="120" t="s">
        <v>9240</v>
      </c>
    </row>
    <row r="5" spans="1:18" x14ac:dyDescent="0.2">
      <c r="A5" s="85" t="s">
        <v>10602</v>
      </c>
      <c r="B5" s="70">
        <f>VLOOKUP(B4,'Total cost of ownership calcs'!$B:$X,5, FALSE)</f>
        <v>10000</v>
      </c>
      <c r="C5" s="79">
        <f>VLOOKUP(C4,'Total cost of ownership calcs'!$B:$X,5, FALSE)</f>
        <v>27772</v>
      </c>
      <c r="D5" s="79">
        <f>VLOOKUP(D4,'Total cost of ownership calcs'!$B:$X,5, FALSE)</f>
        <v>51978</v>
      </c>
      <c r="E5" s="70">
        <f>VLOOKUP(E4,'Total cost of ownership calcs'!$B:$X,5, FALSE)</f>
        <v>33200</v>
      </c>
      <c r="F5" s="79">
        <f>VLOOKUP(F4,'Total cost of ownership calcs'!$B:$X,5, FALSE)</f>
        <v>29981</v>
      </c>
      <c r="G5" s="70">
        <f>VLOOKUP(G4,'Total cost of ownership calcs'!$B:$X,5, FALSE)</f>
        <v>30937</v>
      </c>
      <c r="H5" s="76">
        <f>VLOOKUP(H4,'Total cost of ownership calcs'!$B:$X,5, FALSE)</f>
        <v>23816</v>
      </c>
      <c r="I5" s="70">
        <f>VLOOKUP(I4,'Total cost of ownership calcs'!$B:$X,5, FALSE)</f>
        <v>22097</v>
      </c>
    </row>
    <row r="6" spans="1:18" s="1" customFormat="1" x14ac:dyDescent="0.2">
      <c r="A6" s="85" t="s">
        <v>9241</v>
      </c>
      <c r="B6" s="73">
        <f>VLOOKUP(B4,'Total cost of ownership calcs'!$B:$X,6, FALSE)</f>
        <v>95000</v>
      </c>
      <c r="C6" s="80">
        <f>VLOOKUP(C4,'Total cost of ownership calcs'!$B:$X,6, FALSE)</f>
        <v>115000</v>
      </c>
      <c r="D6" s="80">
        <v>115000</v>
      </c>
      <c r="E6" s="73">
        <f>VLOOKUP(E4,'Total cost of ownership calcs'!$B:$X,6, FALSE)</f>
        <v>115000</v>
      </c>
      <c r="F6" s="80">
        <f>VLOOKUP(F4,'Total cost of ownership calcs'!$B:$X,6, FALSE)</f>
        <v>115000</v>
      </c>
      <c r="G6" s="73">
        <f>VLOOKUP(G4,'Total cost of ownership calcs'!$B:$X,6, FALSE)</f>
        <v>115000</v>
      </c>
      <c r="H6" s="74">
        <f>VLOOKUP(H4,'Total cost of ownership calcs'!$B:$X,6, FALSE)</f>
        <v>115000</v>
      </c>
      <c r="I6" s="73">
        <f>VLOOKUP(I4,'Total cost of ownership calcs'!$B:$X,6, FALSE)</f>
        <v>115000</v>
      </c>
    </row>
    <row r="7" spans="1:18" s="1" customFormat="1" x14ac:dyDescent="0.2">
      <c r="A7" s="85" t="s">
        <v>10619</v>
      </c>
      <c r="B7" s="73">
        <f>VLOOKUP(B4,'Total cost of ownership calcs'!$B:$X,3, FALSE)</f>
        <v>75</v>
      </c>
      <c r="C7" s="74">
        <f>VLOOKUP(C4,'Total cost of ownership calcs'!$B:$X,3, FALSE)</f>
        <v>75</v>
      </c>
      <c r="D7" s="74">
        <f>VLOOKUP(D4,'Total cost of ownership calcs'!$B:$X,3, FALSE)</f>
        <v>250</v>
      </c>
      <c r="E7" s="73">
        <f>VLOOKUP(E4,'Total cost of ownership calcs'!$B:$X,3, FALSE)</f>
        <v>53</v>
      </c>
      <c r="F7" s="74">
        <f>VLOOKUP(F4,'Total cost of ownership calcs'!$B:$X,3, FALSE)</f>
        <v>21</v>
      </c>
      <c r="G7" s="73">
        <f>VLOOKUP(G4,'Total cost of ownership calcs'!$B:$X,3, FALSE)</f>
        <v>21</v>
      </c>
      <c r="H7" s="74" t="str">
        <f>VLOOKUP(H4,'Total cost of ownership calcs'!$B:$X,3, FALSE)</f>
        <v>-</v>
      </c>
      <c r="I7" s="73" t="str">
        <f>VLOOKUP(I4,'Total cost of ownership calcs'!$B:$X,3, FALSE)</f>
        <v>-</v>
      </c>
    </row>
    <row r="8" spans="1:18" x14ac:dyDescent="0.2">
      <c r="A8" s="85" t="s">
        <v>10621</v>
      </c>
      <c r="B8" s="71">
        <f>VLOOKUP(B4,'Total cost of ownership calcs'!$B:$X,4, FALSE)</f>
        <v>1</v>
      </c>
      <c r="C8" s="81">
        <f>VLOOKUP(C4,'Total cost of ownership calcs'!$B:$X,4, FALSE)</f>
        <v>1</v>
      </c>
      <c r="D8" s="81">
        <f>VLOOKUP(D4,'Total cost of ownership calcs'!$B:$X,4, FALSE)</f>
        <v>1</v>
      </c>
      <c r="E8" s="72">
        <v>0.7</v>
      </c>
      <c r="F8" s="72">
        <v>0.5</v>
      </c>
      <c r="G8" s="72">
        <v>0.5</v>
      </c>
      <c r="H8" s="77">
        <f>VLOOKUP(H4,'Total cost of ownership calcs'!$B:$X,4, FALSE)</f>
        <v>0</v>
      </c>
      <c r="I8" s="71">
        <f>VLOOKUP(I4,'Total cost of ownership calcs'!$B:$X,4, FALSE)</f>
        <v>0</v>
      </c>
    </row>
    <row r="9" spans="1:18" s="1" customFormat="1" x14ac:dyDescent="0.2">
      <c r="A9" s="85"/>
      <c r="B9" s="71"/>
      <c r="C9" s="81"/>
      <c r="D9" s="81"/>
      <c r="E9" s="71"/>
      <c r="F9" s="81"/>
      <c r="G9" s="71"/>
      <c r="H9" s="77"/>
      <c r="I9" s="71"/>
    </row>
    <row r="10" spans="1:18" x14ac:dyDescent="0.2">
      <c r="A10" s="85" t="s">
        <v>10603</v>
      </c>
      <c r="B10" s="70">
        <f>VLOOKUP(B4,'Total cost of ownership calcs'!$B:$X,14, FALSE)</f>
        <v>2481.9819819819818</v>
      </c>
      <c r="C10" s="79">
        <f>VLOOKUP(C4,'Total cost of ownership calcs'!$B:$X,14, FALSE)</f>
        <v>3004.504504504504</v>
      </c>
      <c r="D10" s="79">
        <f>VLOOKUP(D4,'Total cost of ownership calcs'!$B:$X,14, FALSE)</f>
        <v>2501.25</v>
      </c>
      <c r="E10" s="70">
        <f>VLOOKUP(E4,'Total cost of ownership calcs'!$B:$X,14, FALSE)</f>
        <v>2448.7762237762236</v>
      </c>
      <c r="F10" s="79">
        <f>VLOOKUP(F4,'Total cost of ownership calcs'!$B:$X,14, FALSE)</f>
        <v>1852.7777777777774</v>
      </c>
      <c r="G10" s="70">
        <f>VLOOKUP(G4,'Total cost of ownership calcs'!$B:$X,14, FALSE)</f>
        <v>1852.7777777777774</v>
      </c>
      <c r="H10" s="76" t="str">
        <f>VLOOKUP(H4,'Total cost of ownership calcs'!$B:$X,14, FALSE)</f>
        <v>-</v>
      </c>
      <c r="I10" s="70" t="str">
        <f>VLOOKUP(I4,'Total cost of ownership calcs'!$B:$X,14, FALSE)</f>
        <v>-</v>
      </c>
    </row>
    <row r="11" spans="1:18" x14ac:dyDescent="0.2">
      <c r="A11" s="85" t="s">
        <v>10604</v>
      </c>
      <c r="B11" s="70" t="str">
        <f>VLOOKUP(B4,'Total cost of ownership calcs'!$B:$X,13, FALSE)</f>
        <v>-</v>
      </c>
      <c r="C11" s="79" t="str">
        <f>VLOOKUP(C4,'Total cost of ownership calcs'!$B:$X,13, FALSE)</f>
        <v>-</v>
      </c>
      <c r="D11" s="79" t="str">
        <f>VLOOKUP(D4,'Total cost of ownership calcs'!$B:$X,13, FALSE)</f>
        <v>-</v>
      </c>
      <c r="E11" s="70">
        <f>VLOOKUP(E4,'Total cost of ownership calcs'!$B:$X,13, FALSE)</f>
        <v>4662.1621621621634</v>
      </c>
      <c r="F11" s="79">
        <f>VLOOKUP(F4,'Total cost of ownership calcs'!$B:$X,13, FALSE)</f>
        <v>7565.78947368421</v>
      </c>
      <c r="G11" s="70">
        <f>VLOOKUP(G4,'Total cost of ownership calcs'!$B:$X,13, FALSE)</f>
        <v>7565.78947368421</v>
      </c>
      <c r="H11" s="76">
        <f>VLOOKUP(H4,'Total cost of ownership calcs'!$B:$X,13, FALSE)</f>
        <v>11500</v>
      </c>
      <c r="I11" s="70">
        <f>VLOOKUP(I4,'Total cost of ownership calcs'!$B:$X,13, FALSE)</f>
        <v>14375</v>
      </c>
    </row>
    <row r="12" spans="1:18" x14ac:dyDescent="0.2">
      <c r="A12" s="85" t="s">
        <v>10605</v>
      </c>
      <c r="B12" s="70">
        <f>VLOOKUP(B4,'Total cost of ownership calcs'!$B:$X,15, FALSE)</f>
        <v>4750</v>
      </c>
      <c r="C12" s="79">
        <f>VLOOKUP(C4,'Total cost of ownership calcs'!$B:$X,15, FALSE)</f>
        <v>4600</v>
      </c>
      <c r="D12" s="79">
        <f>VLOOKUP(D4,'Total cost of ownership calcs'!$B:$X,15, FALSE)</f>
        <v>4600</v>
      </c>
      <c r="E12" s="70">
        <f>VLOOKUP(E4,'Total cost of ownership calcs'!$B:$X,15, FALSE)</f>
        <v>5750</v>
      </c>
      <c r="F12" s="79">
        <f>VLOOKUP(F4,'Total cost of ownership calcs'!$B:$X,15, FALSE)</f>
        <v>5750</v>
      </c>
      <c r="G12" s="70">
        <f>VLOOKUP(G4,'Total cost of ownership calcs'!$B:$X,15, FALSE)</f>
        <v>5750</v>
      </c>
      <c r="H12" s="76">
        <f>VLOOKUP(H4,'Total cost of ownership calcs'!$B:$X,15, FALSE)</f>
        <v>4600</v>
      </c>
      <c r="I12" s="70">
        <f>VLOOKUP(I4,'Total cost of ownership calcs'!$B:$X,15, FALSE)</f>
        <v>4600</v>
      </c>
    </row>
    <row r="13" spans="1:18" x14ac:dyDescent="0.2">
      <c r="A13" s="85" t="s">
        <v>9244</v>
      </c>
      <c r="B13" s="70">
        <f>VLOOKUP(B4,'Total cost of ownership calcs'!$B:$X,17, FALSE)</f>
        <v>830.99748141883356</v>
      </c>
      <c r="C13" s="79">
        <f>VLOOKUP(C4,'Total cost of ownership calcs'!$B:$X,17, FALSE)</f>
        <v>2307.8462053963849</v>
      </c>
      <c r="D13" s="79">
        <f>VLOOKUP(D4,'Total cost of ownership calcs'!$B:$X,17, FALSE)</f>
        <v>4319.3587089188077</v>
      </c>
      <c r="E13" s="70">
        <f>VLOOKUP(E4,'Total cost of ownership calcs'!$B:$X,17, FALSE)</f>
        <v>2758.9116383105284</v>
      </c>
      <c r="F13" s="79">
        <f>VLOOKUP(F4,'Total cost of ownership calcs'!$B:$X,17, FALSE)</f>
        <v>2491.4135490418048</v>
      </c>
      <c r="G13" s="70">
        <f>VLOOKUP(G4,'Total cost of ownership calcs'!$B:$X,17, FALSE)</f>
        <v>2570.8569082654467</v>
      </c>
      <c r="H13" s="76">
        <f>VLOOKUP(H4,'Total cost of ownership calcs'!$B:$X,17, FALSE)</f>
        <v>1979.1036017470942</v>
      </c>
      <c r="I13" s="70">
        <f>VLOOKUP(I4,'Total cost of ownership calcs'!$B:$X,17, FALSE)</f>
        <v>1836.2551346912005</v>
      </c>
    </row>
    <row r="14" spans="1:18" x14ac:dyDescent="0.2">
      <c r="A14" s="85" t="s">
        <v>10606</v>
      </c>
      <c r="B14" s="70">
        <f>VLOOKUP(B4,'Total cost of ownership calcs'!$B:$X,18, FALSE)</f>
        <v>0</v>
      </c>
      <c r="C14" s="79">
        <f>VLOOKUP(C4,'Total cost of ownership calcs'!$B:$X,18, FALSE)</f>
        <v>0</v>
      </c>
      <c r="D14" s="79">
        <f>VLOOKUP(D4,'Total cost of ownership calcs'!$B:$X,18, FALSE)</f>
        <v>0</v>
      </c>
      <c r="E14" s="70">
        <f>VLOOKUP(E4,'Total cost of ownership calcs'!$B:$X,18, FALSE)</f>
        <v>2656</v>
      </c>
      <c r="F14" s="79">
        <f>VLOOKUP(F4,'Total cost of ownership calcs'!$B:$X,18, FALSE)</f>
        <v>2398.48</v>
      </c>
      <c r="G14" s="70">
        <f>VLOOKUP(G4,'Total cost of ownership calcs'!$B:$X,18, FALSE)</f>
        <v>2474.96</v>
      </c>
      <c r="H14" s="76">
        <f>VLOOKUP(H4,'Total cost of ownership calcs'!$B:$X,18, FALSE)</f>
        <v>1905.28</v>
      </c>
      <c r="I14" s="70">
        <f>VLOOKUP(I4,'Total cost of ownership calcs'!$B:$X,18, FALSE)</f>
        <v>1767.76</v>
      </c>
      <c r="R14" s="58"/>
    </row>
    <row r="15" spans="1:18" s="1" customFormat="1" ht="13.5" thickBot="1" x14ac:dyDescent="0.25">
      <c r="A15" s="84"/>
      <c r="B15" s="87"/>
      <c r="C15" s="86"/>
      <c r="D15" s="86"/>
      <c r="E15" s="87"/>
      <c r="F15" s="86"/>
      <c r="G15" s="87"/>
      <c r="H15" s="114"/>
      <c r="I15" s="87"/>
    </row>
    <row r="16" spans="1:18" s="1" customFormat="1" ht="13.5" thickTop="1" x14ac:dyDescent="0.2">
      <c r="A16" s="89" t="s">
        <v>10611</v>
      </c>
      <c r="B16" s="90"/>
      <c r="C16" s="91"/>
      <c r="D16" s="91"/>
      <c r="E16" s="90"/>
      <c r="F16" s="91"/>
      <c r="G16" s="90"/>
      <c r="H16" s="115"/>
      <c r="I16" s="90"/>
    </row>
    <row r="17" spans="1:15" x14ac:dyDescent="0.2">
      <c r="A17" s="92" t="s">
        <v>10607</v>
      </c>
      <c r="B17" s="93">
        <f>VLOOKUP(B4,'Total cost of ownership calcs'!$B:$X,19, FALSE)</f>
        <v>16062.979463400816</v>
      </c>
      <c r="C17" s="94">
        <f>VLOOKUP(C4,'Total cost of ownership calcs'!$B:$X,19, FALSE)</f>
        <v>32129.950709900892</v>
      </c>
      <c r="D17" s="94">
        <f>VLOOKUP(D4,'Total cost of ownership calcs'!$B:$X,19, FALSE)</f>
        <v>53003.008708918809</v>
      </c>
      <c r="E17" s="93">
        <f>VLOOKUP(E4,'Total cost of ownership calcs'!$B:$X,19, FALSE)</f>
        <v>44835.850024248917</v>
      </c>
      <c r="F17" s="94">
        <f>VLOOKUP(F4,'Total cost of ownership calcs'!$B:$X,19, FALSE)</f>
        <v>44043.260800503798</v>
      </c>
      <c r="G17" s="93">
        <f>VLOOKUP(G4,'Total cost of ownership calcs'!$B:$X,19, FALSE)</f>
        <v>44963.984159727428</v>
      </c>
      <c r="H17" s="116">
        <f>VLOOKUP(H4,'Total cost of ownership calcs'!$B:$X,19, FALSE)</f>
        <v>39037.183601747092</v>
      </c>
      <c r="I17" s="93">
        <f>VLOOKUP(I4,'Total cost of ownership calcs'!$B:$X,19, FALSE)</f>
        <v>40256.615134691208</v>
      </c>
    </row>
    <row r="18" spans="1:15" s="1" customFormat="1" ht="13.5" thickBot="1" x14ac:dyDescent="0.25">
      <c r="A18" s="95" t="s">
        <v>10610</v>
      </c>
      <c r="B18" s="96">
        <f>B17/B6</f>
        <v>0.16908399435158752</v>
      </c>
      <c r="C18" s="97">
        <f t="shared" ref="C18:I18" si="0">C17/C6</f>
        <v>0.2793908757382686</v>
      </c>
      <c r="D18" s="97">
        <f t="shared" ref="D18" si="1">D17/D6</f>
        <v>0.46089572790364181</v>
      </c>
      <c r="E18" s="96">
        <f t="shared" si="0"/>
        <v>0.38987695673259926</v>
      </c>
      <c r="F18" s="97">
        <f t="shared" si="0"/>
        <v>0.38298487652612001</v>
      </c>
      <c r="G18" s="96">
        <f t="shared" si="0"/>
        <v>0.39099116660632544</v>
      </c>
      <c r="H18" s="117">
        <f t="shared" si="0"/>
        <v>0.33945377044997471</v>
      </c>
      <c r="I18" s="96">
        <f t="shared" si="0"/>
        <v>0.35005752291035835</v>
      </c>
    </row>
    <row r="19" spans="1:15" s="1" customFormat="1" ht="13.5" thickTop="1" x14ac:dyDescent="0.2">
      <c r="A19" s="88"/>
      <c r="B19" s="70"/>
      <c r="C19" s="79"/>
      <c r="D19" s="79"/>
      <c r="E19" s="70"/>
      <c r="F19" s="79"/>
      <c r="G19" s="70"/>
      <c r="H19" s="76"/>
      <c r="I19" s="70"/>
      <c r="O19" s="58"/>
    </row>
    <row r="20" spans="1:15" x14ac:dyDescent="0.2">
      <c r="A20" s="85" t="s">
        <v>10616</v>
      </c>
      <c r="B20" s="70" t="str">
        <f>VLOOKUP(B4,'Total cost of ownership calcs'!$B:$X,20, FALSE)</f>
        <v>-</v>
      </c>
      <c r="C20" s="79" t="str">
        <f>VLOOKUP(C4,'Total cost of ownership calcs'!$B:$X,20, FALSE)</f>
        <v>-</v>
      </c>
      <c r="D20" s="79"/>
      <c r="E20" s="70">
        <f>VLOOKUP(E4,'Total cost of ownership calcs'!$B:$X,20, FALSE)</f>
        <v>671.35135135135147</v>
      </c>
      <c r="F20" s="79">
        <f>VLOOKUP(F4,'Total cost of ownership calcs'!$B:$X,20, FALSE)</f>
        <v>1089.4736842105262</v>
      </c>
      <c r="G20" s="70">
        <f>VLOOKUP(G4,'Total cost of ownership calcs'!$B:$X,20, FALSE)</f>
        <v>1089.4736842105262</v>
      </c>
      <c r="H20" s="76">
        <f>VLOOKUP(H4,'Total cost of ownership calcs'!$B:$X,20, FALSE)</f>
        <v>1656</v>
      </c>
      <c r="I20" s="70">
        <f>VLOOKUP(I4,'Total cost of ownership calcs'!$B:$X,20, FALSE)</f>
        <v>2069.9999999999995</v>
      </c>
      <c r="O20" s="1"/>
    </row>
    <row r="21" spans="1:15" s="1" customFormat="1" ht="13.5" thickBot="1" x14ac:dyDescent="0.25">
      <c r="A21" s="84"/>
      <c r="B21" s="87"/>
      <c r="C21" s="86"/>
      <c r="D21" s="86"/>
      <c r="E21" s="87"/>
      <c r="F21" s="86"/>
      <c r="G21" s="87"/>
      <c r="H21" s="114"/>
      <c r="I21" s="87"/>
    </row>
    <row r="22" spans="1:15" ht="13.5" thickTop="1" x14ac:dyDescent="0.2">
      <c r="A22" s="98" t="s">
        <v>10612</v>
      </c>
      <c r="B22" s="99"/>
      <c r="C22" s="100"/>
      <c r="D22" s="100"/>
      <c r="E22" s="99"/>
      <c r="F22" s="100"/>
      <c r="G22" s="99"/>
      <c r="H22" s="118"/>
      <c r="I22" s="99"/>
    </row>
    <row r="23" spans="1:15" x14ac:dyDescent="0.2">
      <c r="A23" s="92" t="s">
        <v>10608</v>
      </c>
      <c r="B23" s="101">
        <f>B17</f>
        <v>16062.979463400816</v>
      </c>
      <c r="C23" s="102">
        <f>C17</f>
        <v>32129.950709900892</v>
      </c>
      <c r="D23" s="102">
        <f>D17</f>
        <v>53003.008708918809</v>
      </c>
      <c r="E23" s="101">
        <f>E17+E20</f>
        <v>45507.201375600271</v>
      </c>
      <c r="F23" s="102">
        <f>F17+F20</f>
        <v>45132.734484714325</v>
      </c>
      <c r="G23" s="101">
        <f>G17+G20</f>
        <v>46053.457843937955</v>
      </c>
      <c r="H23" s="119">
        <f>H20+H17</f>
        <v>40693.183601747092</v>
      </c>
      <c r="I23" s="101">
        <f>I20+I17</f>
        <v>42326.615134691208</v>
      </c>
    </row>
    <row r="24" spans="1:15" ht="13.5" thickBot="1" x14ac:dyDescent="0.25">
      <c r="A24" s="103" t="s">
        <v>10609</v>
      </c>
      <c r="B24" s="125">
        <f t="shared" ref="B24:I24" si="2">B23/B6</f>
        <v>0.16908399435158752</v>
      </c>
      <c r="C24" s="126">
        <f t="shared" si="2"/>
        <v>0.2793908757382686</v>
      </c>
      <c r="D24" s="126">
        <f t="shared" ref="D24" si="3">D23/D6</f>
        <v>0.46089572790364181</v>
      </c>
      <c r="E24" s="127">
        <f t="shared" si="2"/>
        <v>0.39571479457043712</v>
      </c>
      <c r="F24" s="126">
        <f t="shared" si="2"/>
        <v>0.39245856073664631</v>
      </c>
      <c r="G24" s="125">
        <f t="shared" si="2"/>
        <v>0.40046485081685179</v>
      </c>
      <c r="H24" s="128">
        <f t="shared" si="2"/>
        <v>0.35385377044997474</v>
      </c>
      <c r="I24" s="125">
        <f t="shared" si="2"/>
        <v>0.36805752291035831</v>
      </c>
    </row>
    <row r="25" spans="1:15" ht="13.5" thickTop="1" x14ac:dyDescent="0.2">
      <c r="A25" s="83"/>
    </row>
    <row r="26" spans="1:15" ht="13.5" thickBot="1" x14ac:dyDescent="0.25">
      <c r="A26" s="83"/>
    </row>
    <row r="27" spans="1:15" ht="12.75" customHeight="1" x14ac:dyDescent="0.2">
      <c r="A27" s="5"/>
      <c r="B27" s="5" t="s">
        <v>10613</v>
      </c>
      <c r="C27" s="124" t="s">
        <v>10627</v>
      </c>
      <c r="D27" s="124"/>
      <c r="F27" s="147" t="s">
        <v>10628</v>
      </c>
      <c r="G27" s="148"/>
      <c r="H27" s="149"/>
    </row>
    <row r="28" spans="1:15" ht="12.75" customHeight="1" x14ac:dyDescent="0.2">
      <c r="A28" s="83" t="s">
        <v>10614</v>
      </c>
      <c r="B28" s="121">
        <v>5</v>
      </c>
      <c r="C28" s="61">
        <v>5</v>
      </c>
      <c r="D28" s="61"/>
      <c r="F28" s="150"/>
      <c r="G28" s="151"/>
      <c r="H28" s="152"/>
    </row>
    <row r="29" spans="1:15" x14ac:dyDescent="0.2">
      <c r="A29" s="83" t="s">
        <v>10615</v>
      </c>
      <c r="B29" s="122">
        <v>8.6999999999999994E-2</v>
      </c>
      <c r="C29" s="82">
        <v>8.6999999999999994E-2</v>
      </c>
      <c r="D29" s="82"/>
      <c r="F29" s="150"/>
      <c r="G29" s="151"/>
      <c r="H29" s="152"/>
    </row>
    <row r="30" spans="1:15" x14ac:dyDescent="0.2">
      <c r="A30" s="83" t="s">
        <v>10600</v>
      </c>
      <c r="B30" s="123">
        <v>80</v>
      </c>
      <c r="C30" s="61">
        <v>68</v>
      </c>
      <c r="D30" s="61"/>
      <c r="F30" s="150"/>
      <c r="G30" s="151"/>
      <c r="H30" s="152"/>
    </row>
    <row r="31" spans="1:15" ht="13.5" thickBot="1" x14ac:dyDescent="0.25">
      <c r="A31" s="83" t="s">
        <v>10622</v>
      </c>
      <c r="B31" s="35" t="s">
        <v>10623</v>
      </c>
      <c r="F31" s="153"/>
      <c r="G31" s="154"/>
      <c r="H31" s="155"/>
    </row>
    <row r="32" spans="1:15" x14ac:dyDescent="0.2">
      <c r="A32" s="83"/>
    </row>
    <row r="33" spans="1:1" x14ac:dyDescent="0.2">
      <c r="A33" s="83"/>
    </row>
    <row r="34" spans="1:1" x14ac:dyDescent="0.2">
      <c r="A34" s="83"/>
    </row>
  </sheetData>
  <mergeCells count="4">
    <mergeCell ref="E3:G3"/>
    <mergeCell ref="H3:I3"/>
    <mergeCell ref="F27:H31"/>
    <mergeCell ref="B3:D3"/>
  </mergeCell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:X23"/>
  <sheetViews>
    <sheetView topLeftCell="B1" zoomScale="85" zoomScaleNormal="85" workbookViewId="0">
      <selection activeCell="G9" sqref="G9"/>
    </sheetView>
  </sheetViews>
  <sheetFormatPr defaultRowHeight="12.75" x14ac:dyDescent="0.2"/>
  <cols>
    <col min="2" max="2" width="23.28515625" bestFit="1" customWidth="1"/>
    <col min="3" max="3" width="18.42578125" style="1" customWidth="1"/>
    <col min="4" max="4" width="13.42578125" style="32" customWidth="1"/>
    <col min="5" max="5" width="21.140625" style="40" customWidth="1"/>
    <col min="6" max="6" width="14.42578125" style="29" customWidth="1"/>
    <col min="7" max="7" width="12.42578125" style="30" customWidth="1"/>
    <col min="8" max="8" width="12.42578125" style="1" customWidth="1"/>
    <col min="9" max="9" width="12.42578125" style="33" customWidth="1"/>
    <col min="10" max="10" width="12.42578125" style="42" customWidth="1"/>
    <col min="11" max="11" width="11.42578125" style="33" customWidth="1"/>
    <col min="12" max="12" width="12.28515625" style="42" customWidth="1"/>
    <col min="13" max="16" width="14.5703125" style="29" customWidth="1"/>
    <col min="17" max="17" width="16.28515625" style="29" customWidth="1"/>
    <col min="18" max="18" width="10.42578125" customWidth="1"/>
    <col min="19" max="19" width="10.42578125" style="1" customWidth="1"/>
    <col min="20" max="20" width="19.28515625" style="29" customWidth="1"/>
    <col min="21" max="21" width="14.85546875" style="29" customWidth="1"/>
    <col min="22" max="22" width="20.28515625" customWidth="1"/>
    <col min="23" max="23" width="15.28515625" style="32" customWidth="1"/>
    <col min="24" max="24" width="16.42578125" style="63" customWidth="1"/>
  </cols>
  <sheetData>
    <row r="2" spans="2:24" x14ac:dyDescent="0.2">
      <c r="B2" s="45" t="s">
        <v>9253</v>
      </c>
      <c r="C2" s="60">
        <f>'Total cost of state ownership'!B28</f>
        <v>5</v>
      </c>
      <c r="D2" s="104"/>
      <c r="E2" s="44" t="s">
        <v>10594</v>
      </c>
      <c r="F2" s="105">
        <f>'Total cost of state ownership'!B29</f>
        <v>8.6999999999999994E-2</v>
      </c>
      <c r="G2" s="106"/>
      <c r="H2" s="156" t="s">
        <v>10599</v>
      </c>
      <c r="I2" s="156"/>
      <c r="J2" s="156"/>
      <c r="K2" s="107"/>
      <c r="L2" s="108"/>
      <c r="M2" s="109"/>
      <c r="N2" s="109"/>
      <c r="O2" s="109"/>
      <c r="P2" s="109"/>
      <c r="Q2" s="109"/>
      <c r="R2" s="45">
        <v>8.9999999999999993E-3</v>
      </c>
      <c r="S2" s="45"/>
      <c r="T2" s="109" t="s">
        <v>10600</v>
      </c>
      <c r="U2" s="109"/>
      <c r="V2" s="110">
        <f>'Total cost of state ownership'!B30</f>
        <v>80</v>
      </c>
    </row>
    <row r="4" spans="2:24" ht="13.5" thickBot="1" x14ac:dyDescent="0.25">
      <c r="B4" s="34"/>
    </row>
    <row r="5" spans="2:24" s="35" customFormat="1" ht="38.25" x14ac:dyDescent="0.2">
      <c r="B5" s="36" t="s">
        <v>9260</v>
      </c>
      <c r="C5" s="36" t="s">
        <v>9259</v>
      </c>
      <c r="D5" s="37" t="s">
        <v>9258</v>
      </c>
      <c r="E5" s="41" t="s">
        <v>9252</v>
      </c>
      <c r="F5" s="38" t="s">
        <v>9242</v>
      </c>
      <c r="G5" s="39" t="s">
        <v>9241</v>
      </c>
      <c r="H5" s="36" t="s">
        <v>9245</v>
      </c>
      <c r="I5" s="36" t="s">
        <v>10618</v>
      </c>
      <c r="J5" s="43" t="s">
        <v>9254</v>
      </c>
      <c r="K5" s="36" t="s">
        <v>10593</v>
      </c>
      <c r="L5" s="43" t="s">
        <v>9255</v>
      </c>
      <c r="M5" s="38" t="s">
        <v>9243</v>
      </c>
      <c r="N5" s="38" t="s">
        <v>9256</v>
      </c>
      <c r="O5" s="38" t="s">
        <v>9257</v>
      </c>
      <c r="P5" s="38" t="s">
        <v>10595</v>
      </c>
      <c r="Q5" s="38" t="s">
        <v>9261</v>
      </c>
      <c r="R5" s="36" t="s">
        <v>9244</v>
      </c>
      <c r="S5" s="36" t="s">
        <v>10596</v>
      </c>
      <c r="T5" s="38" t="s">
        <v>9262</v>
      </c>
      <c r="U5" s="68" t="s">
        <v>10601</v>
      </c>
      <c r="V5" s="54" t="s">
        <v>9264</v>
      </c>
      <c r="W5" s="66" t="s">
        <v>10597</v>
      </c>
      <c r="X5" s="64" t="s">
        <v>10598</v>
      </c>
    </row>
    <row r="6" spans="2:24" s="46" customFormat="1" x14ac:dyDescent="0.2">
      <c r="B6" s="46" t="s">
        <v>9263</v>
      </c>
      <c r="C6" s="46" t="s">
        <v>9249</v>
      </c>
      <c r="D6" s="47">
        <v>75</v>
      </c>
      <c r="E6" s="52">
        <v>1</v>
      </c>
      <c r="F6" s="59">
        <v>10000</v>
      </c>
      <c r="G6" s="48">
        <v>95000</v>
      </c>
      <c r="H6" s="53">
        <v>0.2</v>
      </c>
      <c r="I6" s="49" t="s">
        <v>9251</v>
      </c>
      <c r="J6" s="50" t="e">
        <f>$C$2/Table1[[#This Row],[MPG (when in fuel only mode)]]</f>
        <v>#VALUE!</v>
      </c>
      <c r="K6" s="49">
        <v>3.33</v>
      </c>
      <c r="L6" s="50">
        <f>$F$2/K6</f>
        <v>2.6126126126126123E-2</v>
      </c>
      <c r="M6" s="59">
        <v>0.05</v>
      </c>
      <c r="N6" s="51" t="str">
        <f>IF(Table1[[#This Row],[% of miles anticipated electric]]&lt;1,((1-Table1[[#This Row],[% of miles anticipated electric]])*Table1[[#This Row],[Lifetime miles]])*Table1[[#This Row],[Estimated per mile fuel cost]],"-")</f>
        <v>-</v>
      </c>
      <c r="O6" s="51">
        <f>IF(Table1[[#This Row],[% of miles anticipated electric]]&gt;0,(Table1[[#This Row],[% of miles anticipated electric]]*Table1[[#This Row],[Lifetime miles]])*Table1[[#This Row],[Estimated per mile electric cost]],"-")</f>
        <v>2481.9819819819818</v>
      </c>
      <c r="P6" s="51">
        <f t="shared" ref="P6:P13" si="0">M6*G6</f>
        <v>4750</v>
      </c>
      <c r="Q6" s="51">
        <f>IF(ISNUMBER(Table1[[#This Row],[Total Electric lifetime cost]]),Table1[[#This Row],[Total Electric lifetime cost]],0)+IF(ISNUMBER(Table1[[#This Row],[Total Fuel lifetime cost]]),Table1[[#This Row],[Total Fuel lifetime cost]],0)</f>
        <v>2481.9819819819818</v>
      </c>
      <c r="R6" s="61">
        <f>-CUMIPMT(2.5%/2,6*2,Table1[[#This Row],[Nov. 2015 base contract price]],1,12,0)</f>
        <v>830.99748141883356</v>
      </c>
      <c r="S6" s="61">
        <v>0</v>
      </c>
      <c r="T6" s="51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16062.979463400816</v>
      </c>
      <c r="U6" s="61" t="str">
        <f>IF(ISNUMBER(Table1[[#This Row],[Metric tons of carbon]]),Table1[[#This Row],[Metric tons of carbon]]*$V$2,"-")</f>
        <v>-</v>
      </c>
      <c r="V6" s="55">
        <f>Table1[[#This Row],[Total estimated lifetime cost]]/Table1[[#This Row],[Lifetime miles]]</f>
        <v>0.16908399435158752</v>
      </c>
      <c r="W6" s="67" t="str">
        <f>IF(ISNUMBER(Table1[[#This Row],[MPG (when in fuel only mode)]]),(G6*(1-E6))/I6,"NA")</f>
        <v>NA</v>
      </c>
      <c r="X6" s="65" t="str">
        <f>IF(ISNUMBER(Table1[[#This Row],[Total gallons of fuel burned]]),Table1[[#This Row],[Total gallons of fuel burned]]*$R$2,"NA")</f>
        <v>NA</v>
      </c>
    </row>
    <row r="7" spans="2:24" s="1" customFormat="1" x14ac:dyDescent="0.2">
      <c r="B7" s="1" t="s">
        <v>10629</v>
      </c>
      <c r="C7" s="1" t="s">
        <v>9249</v>
      </c>
      <c r="D7" s="32">
        <v>75</v>
      </c>
      <c r="E7" s="44">
        <v>1</v>
      </c>
      <c r="F7" s="29">
        <v>27772</v>
      </c>
      <c r="G7" s="30">
        <v>115000</v>
      </c>
      <c r="H7" s="31">
        <v>0.2</v>
      </c>
      <c r="I7" s="33" t="s">
        <v>9251</v>
      </c>
      <c r="J7" s="42" t="e">
        <f>$C$2/Table1[[#This Row],[MPG (when in fuel only mode)]]</f>
        <v>#VALUE!</v>
      </c>
      <c r="K7" s="33">
        <v>3.33</v>
      </c>
      <c r="L7" s="50">
        <f t="shared" ref="L7:L11" si="1">$F$2/K7</f>
        <v>2.6126126126126123E-2</v>
      </c>
      <c r="M7" s="60">
        <v>0.04</v>
      </c>
      <c r="N7" s="29" t="str">
        <f>IF(Table1[[#This Row],[% of miles anticipated electric]]&lt;1,((1-Table1[[#This Row],[% of miles anticipated electric]])*Table1[[#This Row],[Lifetime miles]])*Table1[[#This Row],[Estimated per mile fuel cost]],"-")</f>
        <v>-</v>
      </c>
      <c r="O7" s="29">
        <f>IF(Table1[[#This Row],[% of miles anticipated electric]]&gt;0,(Table1[[#This Row],[% of miles anticipated electric]]*Table1[[#This Row],[Lifetime miles]])*Table1[[#This Row],[Estimated per mile electric cost]],"-")</f>
        <v>3004.504504504504</v>
      </c>
      <c r="P7" s="29">
        <f t="shared" si="0"/>
        <v>4600</v>
      </c>
      <c r="Q7" s="29">
        <f>IF(ISNUMBER(Table1[[#This Row],[Total Electric lifetime cost]]),Table1[[#This Row],[Total Electric lifetime cost]],0)+IF(ISNUMBER(Table1[[#This Row],[Total Fuel lifetime cost]]),Table1[[#This Row],[Total Fuel lifetime cost]],0)</f>
        <v>3004.504504504504</v>
      </c>
      <c r="R7" s="29">
        <f>-CUMIPMT(2.5%/2,6*2,Table1[[#This Row],[Nov. 2015 base contract price]],1,12,0)</f>
        <v>2307.8462053963849</v>
      </c>
      <c r="S7" s="62">
        <v>0</v>
      </c>
      <c r="T7" s="29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32129.950709900892</v>
      </c>
      <c r="U7" s="29" t="str">
        <f>IF(ISNUMBER(Table1[[#This Row],[Metric tons of carbon]]),Table1[[#This Row],[Metric tons of carbon]]*$V$2,"-")</f>
        <v>-</v>
      </c>
      <c r="V7" s="56">
        <f>Table1[[#This Row],[Total estimated lifetime cost]]/Table1[[#This Row],[Lifetime miles]]</f>
        <v>0.2793908757382686</v>
      </c>
      <c r="W7" s="32" t="str">
        <f>IF(ISNUMBER(Table1[[#This Row],[MPG (when in fuel only mode)]]),(G7*(1-E7))/I7,"NA")</f>
        <v>NA</v>
      </c>
      <c r="X7" s="63" t="str">
        <f>IF(ISNUMBER(Table1[[#This Row],[Total gallons of fuel burned]]),Table1[[#This Row],[Total gallons of fuel burned]]*$R$2,"NA")</f>
        <v>NA</v>
      </c>
    </row>
    <row r="8" spans="2:24" s="129" customFormat="1" x14ac:dyDescent="0.2">
      <c r="B8" s="129" t="s">
        <v>10630</v>
      </c>
      <c r="C8" s="129" t="s">
        <v>9249</v>
      </c>
      <c r="D8" s="130">
        <v>250</v>
      </c>
      <c r="E8" s="131">
        <v>1</v>
      </c>
      <c r="F8" s="132">
        <v>51978</v>
      </c>
      <c r="G8" s="133">
        <v>115000</v>
      </c>
      <c r="H8" s="134">
        <v>0.2</v>
      </c>
      <c r="I8" s="135" t="s">
        <v>9251</v>
      </c>
      <c r="J8" s="136" t="e">
        <f>$C$2/Table1[[#This Row],[MPG (when in fuel only mode)]]</f>
        <v>#VALUE!</v>
      </c>
      <c r="K8" s="135">
        <v>4</v>
      </c>
      <c r="L8" s="50">
        <f t="shared" si="1"/>
        <v>2.1749999999999999E-2</v>
      </c>
      <c r="M8" s="137">
        <v>0.04</v>
      </c>
      <c r="N8" s="138" t="str">
        <f>IF(Table1[[#This Row],[% of miles anticipated electric]]&lt;1,((1-Table1[[#This Row],[% of miles anticipated electric]])*Table1[[#This Row],[Lifetime miles]])*Table1[[#This Row],[Estimated per mile fuel cost]],"-")</f>
        <v>-</v>
      </c>
      <c r="O8" s="29">
        <f>IF(Table1[[#This Row],[% of miles anticipated electric]]&gt;0,(Table1[[#This Row],[% of miles anticipated electric]]*Table1[[#This Row],[Lifetime miles]])*Table1[[#This Row],[Estimated per mile electric cost]],"-")</f>
        <v>2501.25</v>
      </c>
      <c r="P8" s="138">
        <f>M8*G8</f>
        <v>4600</v>
      </c>
      <c r="Q8" s="138">
        <f>IF(ISNUMBER(Table1[[#This Row],[Total Electric lifetime cost]]),Table1[[#This Row],[Total Electric lifetime cost]],0)+IF(ISNUMBER(Table1[[#This Row],[Total Fuel lifetime cost]]),Table1[[#This Row],[Total Fuel lifetime cost]],0)</f>
        <v>2501.25</v>
      </c>
      <c r="R8" s="139">
        <f>-CUMIPMT(2.5%/2,6*2,Table1[[#This Row],[Nov. 2015 base contract price]],1,12,0)</f>
        <v>4319.3587089188077</v>
      </c>
      <c r="S8" s="140"/>
      <c r="T8" s="141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53003.008708918809</v>
      </c>
      <c r="U8" s="138" t="str">
        <f>IF(ISNUMBER(Table1[[#This Row],[Metric tons of carbon]]),Table1[[#This Row],[Metric tons of carbon]]*$V$2,"-")</f>
        <v>-</v>
      </c>
      <c r="V8" s="142">
        <f>Table1[[#This Row],[Total estimated lifetime cost]]/Table1[[#This Row],[Lifetime miles]]</f>
        <v>0.46089572790364181</v>
      </c>
      <c r="W8" s="130" t="str">
        <f>IF(ISNUMBER(Table1[[#This Row],[MPG (when in fuel only mode)]]),(G8*(1-E8))/I8,"NA")</f>
        <v>NA</v>
      </c>
      <c r="X8" s="143" t="str">
        <f>IF(ISNUMBER(Table1[[#This Row],[Total gallons of fuel burned]]),Table1[[#This Row],[Total gallons of fuel burned]]*$R$2,"NA")</f>
        <v>NA</v>
      </c>
    </row>
    <row r="9" spans="2:24" x14ac:dyDescent="0.2">
      <c r="B9" t="s">
        <v>9247</v>
      </c>
      <c r="C9" s="1" t="s">
        <v>9248</v>
      </c>
      <c r="D9" s="32">
        <v>53</v>
      </c>
      <c r="E9" s="113">
        <f>'Total cost of state ownership'!E8</f>
        <v>0.7</v>
      </c>
      <c r="F9" s="29">
        <v>33200</v>
      </c>
      <c r="G9" s="30">
        <v>115000</v>
      </c>
      <c r="H9" s="31">
        <v>0.2</v>
      </c>
      <c r="I9" s="33">
        <v>37</v>
      </c>
      <c r="J9" s="42">
        <f>$C$2/Table1[[#This Row],[MPG (when in fuel only mode)]]</f>
        <v>0.13513513513513514</v>
      </c>
      <c r="K9" s="33">
        <v>2.86</v>
      </c>
      <c r="L9" s="50">
        <f t="shared" si="1"/>
        <v>3.0419580419580417E-2</v>
      </c>
      <c r="M9" s="60">
        <v>0.05</v>
      </c>
      <c r="N9" s="29">
        <f>IF(Table1[[#This Row],[% of miles anticipated electric]]&lt;1,((1-Table1[[#This Row],[% of miles anticipated electric]])*Table1[[#This Row],[Lifetime miles]])*Table1[[#This Row],[Estimated per mile fuel cost]],"-")</f>
        <v>4662.1621621621634</v>
      </c>
      <c r="O9" s="29">
        <f>IF(Table1[[#This Row],[% of miles anticipated electric]]&gt;0,(Table1[[#This Row],[% of miles anticipated electric]]*Table1[[#This Row],[Lifetime miles]])*Table1[[#This Row],[Estimated per mile electric cost]],"-")</f>
        <v>2448.7762237762236</v>
      </c>
      <c r="P9" s="29">
        <f t="shared" si="0"/>
        <v>5750</v>
      </c>
      <c r="Q9" s="29">
        <f>IF(ISNUMBER(Table1[[#This Row],[Total Electric lifetime cost]]),Table1[[#This Row],[Total Electric lifetime cost]],0)+IF(ISNUMBER(Table1[[#This Row],[Total Fuel lifetime cost]]),Table1[[#This Row],[Total Fuel lifetime cost]],0)</f>
        <v>7110.938385938387</v>
      </c>
      <c r="R9" s="29">
        <f>-CUMIPMT(2.5%/2,6*2,Table1[[#This Row],[Nov. 2015 base contract price]],1,12,0)</f>
        <v>2758.9116383105284</v>
      </c>
      <c r="S9" s="62">
        <f>F9*0.08</f>
        <v>2656</v>
      </c>
      <c r="T9" s="29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44835.850024248917</v>
      </c>
      <c r="U9" s="29">
        <f>IF(ISNUMBER(Table1[[#This Row],[Metric tons of carbon]]),Table1[[#This Row],[Metric tons of carbon]]*$V$2,"-")</f>
        <v>671.35135135135147</v>
      </c>
      <c r="V9" s="56">
        <f>Table1[[#This Row],[Total estimated lifetime cost]]/Table1[[#This Row],[Lifetime miles]]</f>
        <v>0.38987695673259926</v>
      </c>
      <c r="W9" s="32">
        <f>IF(ISNUMBER(Table1[[#This Row],[MPG (when in fuel only mode)]]),(G9*(1-E9))/I9,"NA")</f>
        <v>932.43243243243262</v>
      </c>
      <c r="X9" s="63">
        <f>IF(ISNUMBER(Table1[[#This Row],[Total gallons of fuel burned]]),Table1[[#This Row],[Total gallons of fuel burned]]*$R$2,"NA")</f>
        <v>8.391891891891893</v>
      </c>
    </row>
    <row r="10" spans="2:24" s="1" customFormat="1" x14ac:dyDescent="0.2">
      <c r="B10" s="1" t="s">
        <v>9246</v>
      </c>
      <c r="C10" s="1" t="s">
        <v>9248</v>
      </c>
      <c r="D10" s="32">
        <v>21</v>
      </c>
      <c r="E10" s="113">
        <f>'Total cost of state ownership'!F8</f>
        <v>0.5</v>
      </c>
      <c r="F10" s="29">
        <v>29981</v>
      </c>
      <c r="G10" s="30">
        <v>115000</v>
      </c>
      <c r="H10" s="31">
        <v>0.2</v>
      </c>
      <c r="I10" s="33">
        <v>38</v>
      </c>
      <c r="J10" s="42">
        <f>$C$2/Table1[[#This Row],[MPG (when in fuel only mode)]]</f>
        <v>0.13157894736842105</v>
      </c>
      <c r="K10" s="33">
        <v>2.7</v>
      </c>
      <c r="L10" s="50">
        <f t="shared" si="1"/>
        <v>3.2222222222222215E-2</v>
      </c>
      <c r="M10" s="60">
        <v>0.05</v>
      </c>
      <c r="N10" s="29">
        <f>IF(Table1[[#This Row],[% of miles anticipated electric]]&lt;1,((1-Table1[[#This Row],[% of miles anticipated electric]])*Table1[[#This Row],[Lifetime miles]])*Table1[[#This Row],[Estimated per mile fuel cost]],"-")</f>
        <v>7565.78947368421</v>
      </c>
      <c r="O10" s="29">
        <f>IF(Table1[[#This Row],[% of miles anticipated electric]]&gt;0,(Table1[[#This Row],[% of miles anticipated electric]]*Table1[[#This Row],[Lifetime miles]])*Table1[[#This Row],[Estimated per mile electric cost]],"-")</f>
        <v>1852.7777777777774</v>
      </c>
      <c r="P10" s="29">
        <f t="shared" si="0"/>
        <v>5750</v>
      </c>
      <c r="Q10" s="29">
        <f>IF(ISNUMBER(Table1[[#This Row],[Total Electric lifetime cost]]),Table1[[#This Row],[Total Electric lifetime cost]],0)+IF(ISNUMBER(Table1[[#This Row],[Total Fuel lifetime cost]]),Table1[[#This Row],[Total Fuel lifetime cost]],0)</f>
        <v>9418.5672514619873</v>
      </c>
      <c r="R10" s="29">
        <f>-CUMIPMT(2.5%/2,6*2,Table1[[#This Row],[Nov. 2015 base contract price]],1,12,0)</f>
        <v>2491.4135490418048</v>
      </c>
      <c r="S10" s="62">
        <f t="shared" ref="S10:S13" si="2">F10*0.08</f>
        <v>2398.48</v>
      </c>
      <c r="T10" s="29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44043.260800503798</v>
      </c>
      <c r="U10" s="29">
        <f>IF(ISNUMBER(Table1[[#This Row],[Metric tons of carbon]]),Table1[[#This Row],[Metric tons of carbon]]*$V$2,"-")</f>
        <v>1089.4736842105262</v>
      </c>
      <c r="V10" s="56">
        <f>Table1[[#This Row],[Total estimated lifetime cost]]/Table1[[#This Row],[Lifetime miles]]</f>
        <v>0.38298487652612001</v>
      </c>
      <c r="W10" s="32">
        <f>IF(ISNUMBER(Table1[[#This Row],[MPG (when in fuel only mode)]]),(G10*(1-E10))/I10,"NA")</f>
        <v>1513.1578947368421</v>
      </c>
      <c r="X10" s="63">
        <f>IF(ISNUMBER(Table1[[#This Row],[Total gallons of fuel burned]]),Table1[[#This Row],[Total gallons of fuel burned]]*$R$2,"NA")</f>
        <v>13.618421052631577</v>
      </c>
    </row>
    <row r="11" spans="2:24" s="1" customFormat="1" x14ac:dyDescent="0.2">
      <c r="B11" s="1" t="s">
        <v>10617</v>
      </c>
      <c r="C11" s="1" t="s">
        <v>9248</v>
      </c>
      <c r="D11" s="32">
        <v>21</v>
      </c>
      <c r="E11" s="113">
        <f>'Total cost of state ownership'!G8</f>
        <v>0.5</v>
      </c>
      <c r="F11" s="29">
        <v>30937</v>
      </c>
      <c r="G11" s="30">
        <v>115000</v>
      </c>
      <c r="H11" s="31">
        <v>0.2</v>
      </c>
      <c r="I11" s="33">
        <v>38</v>
      </c>
      <c r="J11" s="42">
        <f>$C$2/Table1[[#This Row],[MPG (when in fuel only mode)]]</f>
        <v>0.13157894736842105</v>
      </c>
      <c r="K11" s="33">
        <v>2.7</v>
      </c>
      <c r="L11" s="50">
        <f t="shared" si="1"/>
        <v>3.2222222222222215E-2</v>
      </c>
      <c r="M11" s="60">
        <v>0.05</v>
      </c>
      <c r="N11" s="111">
        <f>IF(Table1[[#This Row],[% of miles anticipated electric]]&lt;1,((1-Table1[[#This Row],[% of miles anticipated electric]])*Table1[[#This Row],[Lifetime miles]])*Table1[[#This Row],[Estimated per mile fuel cost]],"-")</f>
        <v>7565.78947368421</v>
      </c>
      <c r="O11" s="29">
        <f>IF(Table1[[#This Row],[% of miles anticipated electric]]&gt;0,(Table1[[#This Row],[% of miles anticipated electric]]*Table1[[#This Row],[Lifetime miles]])*Table1[[#This Row],[Estimated per mile electric cost]],"-")</f>
        <v>1852.7777777777774</v>
      </c>
      <c r="P11" s="111">
        <f>M11*G11</f>
        <v>5750</v>
      </c>
      <c r="Q11" s="111">
        <f>IF(ISNUMBER(Table1[[#This Row],[Total Electric lifetime cost]]),Table1[[#This Row],[Total Electric lifetime cost]],0)+IF(ISNUMBER(Table1[[#This Row],[Total Fuel lifetime cost]]),Table1[[#This Row],[Total Fuel lifetime cost]],0)</f>
        <v>9418.5672514619873</v>
      </c>
      <c r="R11" s="29">
        <f>-CUMIPMT(2.5%/2,6*2,Table1[[#This Row],[Nov. 2015 base contract price]],1,12,0)</f>
        <v>2570.8569082654467</v>
      </c>
      <c r="S11" s="62">
        <f t="shared" si="2"/>
        <v>2474.96</v>
      </c>
      <c r="T11" s="111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44963.984159727428</v>
      </c>
      <c r="U11" s="111">
        <f>IF(ISNUMBER(Table1[[#This Row],[Metric tons of carbon]]),Table1[[#This Row],[Metric tons of carbon]]*$V$2,"-")</f>
        <v>1089.4736842105262</v>
      </c>
      <c r="V11" s="112">
        <f>Table1[[#This Row],[Total estimated lifetime cost]]/Table1[[#This Row],[Lifetime miles]]</f>
        <v>0.39099116660632544</v>
      </c>
      <c r="W11" s="32">
        <f>IF(ISNUMBER(Table1[[#This Row],[MPG (when in fuel only mode)]]),(G11*(1-E11))/I11,"NA")</f>
        <v>1513.1578947368421</v>
      </c>
      <c r="X11" s="63">
        <f>IF(ISNUMBER(Table1[[#This Row],[Total gallons of fuel burned]]),Table1[[#This Row],[Total gallons of fuel burned]]*$R$2,"NA")</f>
        <v>13.618421052631577</v>
      </c>
    </row>
    <row r="12" spans="2:24" x14ac:dyDescent="0.2">
      <c r="B12" t="s">
        <v>9239</v>
      </c>
      <c r="C12" s="1" t="s">
        <v>9250</v>
      </c>
      <c r="D12" s="32" t="s">
        <v>10620</v>
      </c>
      <c r="E12" s="44">
        <v>0</v>
      </c>
      <c r="F12" s="29">
        <v>23816</v>
      </c>
      <c r="G12" s="30">
        <v>115000</v>
      </c>
      <c r="H12" s="31">
        <v>0.2</v>
      </c>
      <c r="I12" s="33">
        <v>50</v>
      </c>
      <c r="J12" s="42">
        <f>$C$2/Table1[[#This Row],[MPG (when in fuel only mode)]]</f>
        <v>0.1</v>
      </c>
      <c r="K12" s="33" t="s">
        <v>9251</v>
      </c>
      <c r="L12" s="42" t="e">
        <f>$C$2/Table1[[#This Row],[Miles/kWh]]</f>
        <v>#VALUE!</v>
      </c>
      <c r="M12" s="29">
        <v>0.04</v>
      </c>
      <c r="N12" s="29">
        <f>IF(Table1[[#This Row],[% of miles anticipated electric]]&lt;1,((1-Table1[[#This Row],[% of miles anticipated electric]])*Table1[[#This Row],[Lifetime miles]])*Table1[[#This Row],[Estimated per mile fuel cost]],"-")</f>
        <v>11500</v>
      </c>
      <c r="O12" s="29" t="str">
        <f>IF(Table1[[#This Row],[% of miles anticipated electric]]&gt;0,(Table1[[#This Row],[% of miles anticipated electric]]*Table1[[#This Row],[Lifetime miles]])*Table1[[#This Row],[Estimated per mile electric cost]],"-")</f>
        <v>-</v>
      </c>
      <c r="P12" s="29">
        <f t="shared" si="0"/>
        <v>4600</v>
      </c>
      <c r="Q12" s="29">
        <f>IF(ISNUMBER(Table1[[#This Row],[Total Electric lifetime cost]]),Table1[[#This Row],[Total Electric lifetime cost]],0)+IF(ISNUMBER(Table1[[#This Row],[Total Fuel lifetime cost]]),Table1[[#This Row],[Total Fuel lifetime cost]],0)</f>
        <v>11500</v>
      </c>
      <c r="R12" s="29">
        <f>-CUMIPMT(2.5%/2,6*2,Table1[[#This Row],[Nov. 2015 base contract price]],1,12,0)</f>
        <v>1979.1036017470942</v>
      </c>
      <c r="S12" s="62">
        <f t="shared" si="2"/>
        <v>1905.28</v>
      </c>
      <c r="T12" s="29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39037.183601747092</v>
      </c>
      <c r="U12" s="29">
        <f>IF(ISNUMBER(Table1[[#This Row],[Metric tons of carbon]]),Table1[[#This Row],[Metric tons of carbon]]*$V$2,"-")</f>
        <v>1656</v>
      </c>
      <c r="V12" s="56">
        <f>Table1[[#This Row],[Total estimated lifetime cost]]/Table1[[#This Row],[Lifetime miles]]</f>
        <v>0.33945377044997471</v>
      </c>
      <c r="W12" s="32">
        <f>IF(ISNUMBER(Table1[[#This Row],[MPG (when in fuel only mode)]]),(G12*(1-E12))/I12,"NA")</f>
        <v>2300</v>
      </c>
      <c r="X12" s="63">
        <f>IF(ISNUMBER(Table1[[#This Row],[Total gallons of fuel burned]]),Table1[[#This Row],[Total gallons of fuel burned]]*$R$2,"NA")</f>
        <v>20.7</v>
      </c>
    </row>
    <row r="13" spans="2:24" ht="13.5" thickBot="1" x14ac:dyDescent="0.25">
      <c r="B13" t="s">
        <v>9240</v>
      </c>
      <c r="C13" s="1" t="s">
        <v>9250</v>
      </c>
      <c r="D13" s="32" t="s">
        <v>10620</v>
      </c>
      <c r="E13" s="44">
        <v>0</v>
      </c>
      <c r="F13" s="29">
        <v>22097</v>
      </c>
      <c r="G13" s="30">
        <v>115000</v>
      </c>
      <c r="H13" s="31">
        <v>0.2</v>
      </c>
      <c r="I13" s="33">
        <v>40</v>
      </c>
      <c r="J13" s="42">
        <f>$C$2/Table1[[#This Row],[MPG (when in fuel only mode)]]</f>
        <v>0.125</v>
      </c>
      <c r="K13" s="33" t="s">
        <v>9251</v>
      </c>
      <c r="L13" s="42" t="e">
        <f>$C$2/Table1[[#This Row],[Miles/kWh]]</f>
        <v>#VALUE!</v>
      </c>
      <c r="M13" s="29">
        <v>0.04</v>
      </c>
      <c r="N13" s="29">
        <f>IF(Table1[[#This Row],[% of miles anticipated electric]]&lt;1,((1-Table1[[#This Row],[% of miles anticipated electric]])*Table1[[#This Row],[Lifetime miles]])*Table1[[#This Row],[Estimated per mile fuel cost]],"-")</f>
        <v>14375</v>
      </c>
      <c r="O13" s="29" t="str">
        <f>IF(Table1[[#This Row],[% of miles anticipated electric]]&gt;0,(Table1[[#This Row],[% of miles anticipated electric]]*Table1[[#This Row],[Lifetime miles]])*Table1[[#This Row],[Estimated per mile electric cost]],"-")</f>
        <v>-</v>
      </c>
      <c r="P13" s="29">
        <f t="shared" si="0"/>
        <v>4600</v>
      </c>
      <c r="Q13" s="29">
        <f>IF(ISNUMBER(Table1[[#This Row],[Total Electric lifetime cost]]),Table1[[#This Row],[Total Electric lifetime cost]],0)+IF(ISNUMBER(Table1[[#This Row],[Total Fuel lifetime cost]]),Table1[[#This Row],[Total Fuel lifetime cost]],0)</f>
        <v>14375</v>
      </c>
      <c r="R13" s="29">
        <f>-CUMIPMT(2.5%/2,6*2,Table1[[#This Row],[Nov. 2015 base contract price]],1,12,0)</f>
        <v>1836.2551346912005</v>
      </c>
      <c r="S13" s="62">
        <f t="shared" si="2"/>
        <v>1767.76</v>
      </c>
      <c r="T13" s="29">
        <f>(Table1[[#This Row],[Nov. 2015 base contract price]]*(1-Table1[[#This Row],[Residual value %]]))+Table1[[#This Row],[Total combined fuel and electric lifetime cost]]+Table1[[#This Row],[Total lifetime maintenance]]+Table1[[#This Row],[Total COP interest]]+Table1[[#This Row],[Sales and Use Tax]]</f>
        <v>40256.615134691208</v>
      </c>
      <c r="U13" s="29">
        <f>IF(ISNUMBER(Table1[[#This Row],[Metric tons of carbon]]),Table1[[#This Row],[Metric tons of carbon]]*$V$2,"-")</f>
        <v>2069.9999999999995</v>
      </c>
      <c r="V13" s="57">
        <f>Table1[[#This Row],[Total estimated lifetime cost]]/Table1[[#This Row],[Lifetime miles]]</f>
        <v>0.35005752291035835</v>
      </c>
      <c r="W13" s="32">
        <f>IF(ISNUMBER(Table1[[#This Row],[MPG (when in fuel only mode)]]),(G13*(1-E13))/I13,"NA")</f>
        <v>2875</v>
      </c>
      <c r="X13" s="63">
        <f>IF(ISNUMBER(Table1[[#This Row],[Total gallons of fuel burned]]),Table1[[#This Row],[Total gallons of fuel burned]]*$R$2,"NA")</f>
        <v>25.874999999999996</v>
      </c>
    </row>
    <row r="14" spans="2:24" x14ac:dyDescent="0.2">
      <c r="E14" s="44"/>
    </row>
    <row r="23" spans="8:8" x14ac:dyDescent="0.2">
      <c r="H23" s="58"/>
    </row>
  </sheetData>
  <mergeCells count="1">
    <mergeCell ref="H2:J2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4080"/>
  <sheetViews>
    <sheetView topLeftCell="A1419" workbookViewId="0">
      <selection activeCell="B1449" sqref="B1449"/>
    </sheetView>
  </sheetViews>
  <sheetFormatPr defaultColWidth="8.85546875" defaultRowHeight="12.75" outlineLevelRow="3" x14ac:dyDescent="0.2"/>
  <cols>
    <col min="1" max="1" width="13.85546875" style="3" bestFit="1" customWidth="1"/>
    <col min="2" max="2" width="40.42578125" style="3" bestFit="1" customWidth="1"/>
    <col min="3" max="3" width="19.140625" style="3" bestFit="1" customWidth="1"/>
    <col min="4" max="4" width="11.85546875" style="3" customWidth="1"/>
    <col min="5" max="5" width="7.28515625" style="2" customWidth="1"/>
    <col min="6" max="6" width="15.42578125" style="3" bestFit="1" customWidth="1"/>
    <col min="7" max="7" width="19.85546875" style="3" bestFit="1" customWidth="1"/>
    <col min="8" max="8" width="38.7109375" style="3" bestFit="1" customWidth="1"/>
    <col min="9" max="9" width="40.7109375" style="3" bestFit="1" customWidth="1"/>
    <col min="10" max="10" width="8.140625" style="3" bestFit="1" customWidth="1"/>
    <col min="11" max="16384" width="8.85546875" style="3"/>
  </cols>
  <sheetData>
    <row r="1" spans="1:10" x14ac:dyDescent="0.2">
      <c r="A1" s="3" t="s">
        <v>7853</v>
      </c>
      <c r="B1" s="3" t="s">
        <v>7854</v>
      </c>
      <c r="C1" s="3" t="s">
        <v>7855</v>
      </c>
      <c r="D1" s="3" t="s">
        <v>7856</v>
      </c>
      <c r="E1" s="2" t="s">
        <v>7857</v>
      </c>
      <c r="F1" s="3" t="s">
        <v>7858</v>
      </c>
      <c r="G1" s="3" t="s">
        <v>7859</v>
      </c>
      <c r="H1" s="3" t="s">
        <v>7860</v>
      </c>
      <c r="I1" s="3" t="s">
        <v>7861</v>
      </c>
      <c r="J1" s="3" t="s">
        <v>7862</v>
      </c>
    </row>
    <row r="2" spans="1:10" outlineLevel="3" x14ac:dyDescent="0.2">
      <c r="A2" s="3" t="s">
        <v>8</v>
      </c>
      <c r="B2" s="3" t="s">
        <v>9</v>
      </c>
      <c r="C2" s="3" t="s">
        <v>10</v>
      </c>
      <c r="D2" s="3" t="s">
        <v>16</v>
      </c>
      <c r="E2" s="2">
        <v>2005</v>
      </c>
      <c r="F2" s="3" t="s">
        <v>12</v>
      </c>
      <c r="G2" s="3" t="s">
        <v>13</v>
      </c>
      <c r="H2" s="3" t="s">
        <v>9</v>
      </c>
      <c r="I2" s="3" t="s">
        <v>17</v>
      </c>
      <c r="J2" s="3" t="s">
        <v>18</v>
      </c>
    </row>
    <row r="3" spans="1:10" outlineLevel="3" x14ac:dyDescent="0.2">
      <c r="A3" s="3" t="s">
        <v>8</v>
      </c>
      <c r="B3" s="3" t="s">
        <v>9</v>
      </c>
      <c r="C3" s="3" t="s">
        <v>10</v>
      </c>
      <c r="D3" s="3" t="s">
        <v>19</v>
      </c>
      <c r="E3" s="2">
        <v>2005</v>
      </c>
      <c r="F3" s="3" t="s">
        <v>12</v>
      </c>
      <c r="G3" s="3" t="s">
        <v>13</v>
      </c>
      <c r="H3" s="3" t="s">
        <v>9</v>
      </c>
      <c r="I3" s="3" t="s">
        <v>20</v>
      </c>
      <c r="J3" s="3" t="s">
        <v>21</v>
      </c>
    </row>
    <row r="4" spans="1:10" outlineLevel="3" x14ac:dyDescent="0.2">
      <c r="A4" s="3" t="s">
        <v>8</v>
      </c>
      <c r="B4" s="3" t="s">
        <v>9</v>
      </c>
      <c r="C4" s="3" t="s">
        <v>10</v>
      </c>
      <c r="D4" s="3" t="s">
        <v>22</v>
      </c>
      <c r="E4" s="2">
        <v>2005</v>
      </c>
      <c r="F4" s="3" t="s">
        <v>12</v>
      </c>
      <c r="G4" s="3" t="s">
        <v>13</v>
      </c>
      <c r="H4" s="3" t="s">
        <v>9</v>
      </c>
      <c r="I4" s="3" t="s">
        <v>23</v>
      </c>
      <c r="J4" s="3" t="s">
        <v>21</v>
      </c>
    </row>
    <row r="5" spans="1:10" outlineLevel="3" x14ac:dyDescent="0.2">
      <c r="A5" s="3" t="s">
        <v>8</v>
      </c>
      <c r="B5" s="3" t="s">
        <v>9</v>
      </c>
      <c r="C5" s="3" t="s">
        <v>10</v>
      </c>
      <c r="D5" s="3" t="s">
        <v>24</v>
      </c>
      <c r="E5" s="2">
        <v>2005</v>
      </c>
      <c r="F5" s="3" t="s">
        <v>12</v>
      </c>
      <c r="G5" s="3" t="s">
        <v>13</v>
      </c>
      <c r="H5" s="3" t="s">
        <v>9</v>
      </c>
      <c r="I5" s="3" t="s">
        <v>25</v>
      </c>
      <c r="J5" s="3" t="s">
        <v>26</v>
      </c>
    </row>
    <row r="6" spans="1:10" outlineLevel="3" x14ac:dyDescent="0.2">
      <c r="A6" s="3" t="s">
        <v>8</v>
      </c>
      <c r="B6" s="3" t="s">
        <v>9</v>
      </c>
      <c r="C6" s="3" t="s">
        <v>10</v>
      </c>
      <c r="D6" s="3" t="s">
        <v>27</v>
      </c>
      <c r="E6" s="2">
        <v>2005</v>
      </c>
      <c r="F6" s="3" t="s">
        <v>12</v>
      </c>
      <c r="G6" s="3" t="s">
        <v>13</v>
      </c>
      <c r="H6" s="3" t="s">
        <v>9</v>
      </c>
      <c r="I6" s="3" t="s">
        <v>28</v>
      </c>
      <c r="J6" s="3" t="s">
        <v>29</v>
      </c>
    </row>
    <row r="7" spans="1:10" outlineLevel="3" x14ac:dyDescent="0.2">
      <c r="A7" s="3" t="s">
        <v>8</v>
      </c>
      <c r="B7" s="3" t="s">
        <v>9</v>
      </c>
      <c r="C7" s="3" t="s">
        <v>10</v>
      </c>
      <c r="D7" s="3" t="s">
        <v>30</v>
      </c>
      <c r="E7" s="2">
        <v>2005</v>
      </c>
      <c r="F7" s="3" t="s">
        <v>12</v>
      </c>
      <c r="G7" s="3" t="s">
        <v>13</v>
      </c>
      <c r="H7" s="3" t="s">
        <v>9</v>
      </c>
      <c r="I7" s="3" t="s">
        <v>31</v>
      </c>
      <c r="J7" s="3" t="s">
        <v>32</v>
      </c>
    </row>
    <row r="8" spans="1:10" outlineLevel="3" x14ac:dyDescent="0.2">
      <c r="A8" s="3" t="s">
        <v>8</v>
      </c>
      <c r="B8" s="3" t="s">
        <v>9</v>
      </c>
      <c r="C8" s="3" t="s">
        <v>10</v>
      </c>
      <c r="D8" s="3" t="s">
        <v>33</v>
      </c>
      <c r="E8" s="2">
        <v>2005</v>
      </c>
      <c r="F8" s="3" t="s">
        <v>12</v>
      </c>
      <c r="G8" s="3" t="s">
        <v>13</v>
      </c>
      <c r="H8" s="3" t="s">
        <v>9</v>
      </c>
      <c r="I8" s="3" t="s">
        <v>34</v>
      </c>
      <c r="J8" s="3" t="s">
        <v>35</v>
      </c>
    </row>
    <row r="9" spans="1:10" outlineLevel="3" x14ac:dyDescent="0.2">
      <c r="A9" s="3" t="s">
        <v>8</v>
      </c>
      <c r="B9" s="3" t="s">
        <v>9</v>
      </c>
      <c r="C9" s="3" t="s">
        <v>10</v>
      </c>
      <c r="D9" s="3" t="s">
        <v>36</v>
      </c>
      <c r="E9" s="2">
        <v>2005</v>
      </c>
      <c r="F9" s="3" t="s">
        <v>12</v>
      </c>
      <c r="G9" s="3" t="s">
        <v>13</v>
      </c>
      <c r="H9" s="3" t="s">
        <v>9</v>
      </c>
      <c r="I9" s="3" t="s">
        <v>37</v>
      </c>
      <c r="J9" s="3" t="s">
        <v>18</v>
      </c>
    </row>
    <row r="10" spans="1:10" outlineLevel="3" x14ac:dyDescent="0.2">
      <c r="A10" s="3" t="s">
        <v>8</v>
      </c>
      <c r="B10" s="3" t="s">
        <v>9</v>
      </c>
      <c r="C10" s="3" t="s">
        <v>10</v>
      </c>
      <c r="D10" s="3" t="s">
        <v>38</v>
      </c>
      <c r="E10" s="2">
        <v>2003</v>
      </c>
      <c r="F10" s="3" t="s">
        <v>12</v>
      </c>
      <c r="G10" s="3" t="s">
        <v>13</v>
      </c>
      <c r="H10" s="3" t="s">
        <v>9</v>
      </c>
      <c r="I10" s="3" t="s">
        <v>39</v>
      </c>
      <c r="J10" s="3" t="s">
        <v>40</v>
      </c>
    </row>
    <row r="11" spans="1:10" outlineLevel="3" x14ac:dyDescent="0.2">
      <c r="A11" s="3" t="s">
        <v>8</v>
      </c>
      <c r="B11" s="3" t="s">
        <v>9</v>
      </c>
      <c r="C11" s="3" t="s">
        <v>10</v>
      </c>
      <c r="D11" s="3" t="s">
        <v>41</v>
      </c>
      <c r="E11" s="2">
        <v>2004</v>
      </c>
      <c r="F11" s="3" t="s">
        <v>12</v>
      </c>
      <c r="G11" s="3" t="s">
        <v>13</v>
      </c>
      <c r="H11" s="3" t="s">
        <v>9</v>
      </c>
      <c r="I11" s="3" t="s">
        <v>42</v>
      </c>
      <c r="J11" s="3" t="s">
        <v>18</v>
      </c>
    </row>
    <row r="12" spans="1:10" outlineLevel="3" x14ac:dyDescent="0.2">
      <c r="A12" s="3" t="s">
        <v>8</v>
      </c>
      <c r="B12" s="3" t="s">
        <v>9</v>
      </c>
      <c r="C12" s="3" t="s">
        <v>10</v>
      </c>
      <c r="D12" s="3" t="s">
        <v>43</v>
      </c>
      <c r="E12" s="2">
        <v>2005</v>
      </c>
      <c r="F12" s="3" t="s">
        <v>12</v>
      </c>
      <c r="G12" s="3" t="s">
        <v>13</v>
      </c>
      <c r="H12" s="3" t="s">
        <v>9</v>
      </c>
      <c r="I12" s="3" t="s">
        <v>44</v>
      </c>
      <c r="J12" s="3" t="s">
        <v>29</v>
      </c>
    </row>
    <row r="13" spans="1:10" outlineLevel="3" x14ac:dyDescent="0.2">
      <c r="A13" s="3" t="s">
        <v>8</v>
      </c>
      <c r="B13" s="3" t="s">
        <v>9</v>
      </c>
      <c r="C13" s="3" t="s">
        <v>10</v>
      </c>
      <c r="D13" s="3" t="s">
        <v>45</v>
      </c>
      <c r="E13" s="2">
        <v>2005</v>
      </c>
      <c r="F13" s="3" t="s">
        <v>12</v>
      </c>
      <c r="G13" s="3" t="s">
        <v>13</v>
      </c>
      <c r="H13" s="3" t="s">
        <v>9</v>
      </c>
      <c r="I13" s="3" t="s">
        <v>46</v>
      </c>
      <c r="J13" s="3" t="s">
        <v>18</v>
      </c>
    </row>
    <row r="14" spans="1:10" outlineLevel="3" x14ac:dyDescent="0.2">
      <c r="A14" s="3" t="s">
        <v>8</v>
      </c>
      <c r="B14" s="3" t="s">
        <v>9</v>
      </c>
      <c r="C14" s="3" t="s">
        <v>10</v>
      </c>
      <c r="D14" s="3" t="s">
        <v>47</v>
      </c>
      <c r="E14" s="2">
        <v>2005</v>
      </c>
      <c r="F14" s="3" t="s">
        <v>12</v>
      </c>
      <c r="G14" s="3" t="s">
        <v>13</v>
      </c>
      <c r="H14" s="3" t="s">
        <v>9</v>
      </c>
      <c r="I14" s="3" t="s">
        <v>48</v>
      </c>
      <c r="J14" s="3" t="s">
        <v>29</v>
      </c>
    </row>
    <row r="15" spans="1:10" outlineLevel="3" x14ac:dyDescent="0.2">
      <c r="A15" s="3" t="s">
        <v>8</v>
      </c>
      <c r="B15" s="3" t="s">
        <v>9</v>
      </c>
      <c r="C15" s="3" t="s">
        <v>10</v>
      </c>
      <c r="D15" s="3" t="s">
        <v>49</v>
      </c>
      <c r="E15" s="2">
        <v>2005</v>
      </c>
      <c r="F15" s="3" t="s">
        <v>12</v>
      </c>
      <c r="G15" s="3" t="s">
        <v>13</v>
      </c>
      <c r="H15" s="3" t="s">
        <v>9</v>
      </c>
      <c r="I15" s="3" t="s">
        <v>50</v>
      </c>
      <c r="J15" s="3" t="s">
        <v>29</v>
      </c>
    </row>
    <row r="16" spans="1:10" outlineLevel="3" x14ac:dyDescent="0.2">
      <c r="A16" s="3" t="s">
        <v>8</v>
      </c>
      <c r="B16" s="3" t="s">
        <v>9</v>
      </c>
      <c r="C16" s="3" t="s">
        <v>10</v>
      </c>
      <c r="D16" s="3" t="s">
        <v>51</v>
      </c>
      <c r="E16" s="2">
        <v>2005</v>
      </c>
      <c r="F16" s="3" t="s">
        <v>12</v>
      </c>
      <c r="G16" s="3" t="s">
        <v>13</v>
      </c>
      <c r="H16" s="3" t="s">
        <v>9</v>
      </c>
      <c r="I16" s="3" t="s">
        <v>52</v>
      </c>
      <c r="J16" s="3" t="s">
        <v>29</v>
      </c>
    </row>
    <row r="17" spans="1:10" outlineLevel="3" x14ac:dyDescent="0.2">
      <c r="A17" s="3" t="s">
        <v>8</v>
      </c>
      <c r="B17" s="3" t="s">
        <v>9</v>
      </c>
      <c r="C17" s="3" t="s">
        <v>10</v>
      </c>
      <c r="D17" s="3" t="s">
        <v>53</v>
      </c>
      <c r="E17" s="2">
        <v>2005</v>
      </c>
      <c r="F17" s="3" t="s">
        <v>12</v>
      </c>
      <c r="G17" s="3" t="s">
        <v>13</v>
      </c>
      <c r="H17" s="3" t="s">
        <v>9</v>
      </c>
      <c r="I17" s="3" t="s">
        <v>54</v>
      </c>
      <c r="J17" s="3" t="s">
        <v>29</v>
      </c>
    </row>
    <row r="18" spans="1:10" outlineLevel="3" x14ac:dyDescent="0.2">
      <c r="A18" s="3" t="s">
        <v>8</v>
      </c>
      <c r="B18" s="3" t="s">
        <v>9</v>
      </c>
      <c r="C18" s="3" t="s">
        <v>10</v>
      </c>
      <c r="D18" s="3" t="s">
        <v>55</v>
      </c>
      <c r="E18" s="2">
        <v>2006</v>
      </c>
      <c r="F18" s="3" t="s">
        <v>12</v>
      </c>
      <c r="G18" s="3" t="s">
        <v>13</v>
      </c>
      <c r="H18" s="3" t="s">
        <v>9</v>
      </c>
      <c r="I18" s="3" t="s">
        <v>56</v>
      </c>
      <c r="J18" s="3" t="s">
        <v>40</v>
      </c>
    </row>
    <row r="19" spans="1:10" outlineLevel="3" x14ac:dyDescent="0.2">
      <c r="A19" s="3" t="s">
        <v>8</v>
      </c>
      <c r="B19" s="3" t="s">
        <v>9</v>
      </c>
      <c r="C19" s="3" t="s">
        <v>10</v>
      </c>
      <c r="D19" s="3" t="s">
        <v>57</v>
      </c>
      <c r="E19" s="2">
        <v>2006</v>
      </c>
      <c r="F19" s="3" t="s">
        <v>12</v>
      </c>
      <c r="G19" s="3" t="s">
        <v>13</v>
      </c>
      <c r="H19" s="3" t="s">
        <v>9</v>
      </c>
      <c r="I19" s="3" t="s">
        <v>58</v>
      </c>
      <c r="J19" s="3" t="s">
        <v>35</v>
      </c>
    </row>
    <row r="20" spans="1:10" outlineLevel="3" x14ac:dyDescent="0.2">
      <c r="A20" s="3" t="s">
        <v>8</v>
      </c>
      <c r="B20" s="3" t="s">
        <v>9</v>
      </c>
      <c r="C20" s="3" t="s">
        <v>10</v>
      </c>
      <c r="D20" s="3" t="s">
        <v>61</v>
      </c>
      <c r="E20" s="2">
        <v>2007</v>
      </c>
      <c r="F20" s="3" t="s">
        <v>12</v>
      </c>
      <c r="G20" s="3" t="s">
        <v>13</v>
      </c>
      <c r="H20" s="3" t="s">
        <v>9</v>
      </c>
      <c r="I20" s="3" t="s">
        <v>62</v>
      </c>
      <c r="J20" s="3" t="s">
        <v>29</v>
      </c>
    </row>
    <row r="21" spans="1:10" outlineLevel="3" x14ac:dyDescent="0.2">
      <c r="A21" s="3" t="s">
        <v>8</v>
      </c>
      <c r="B21" s="3" t="s">
        <v>9</v>
      </c>
      <c r="C21" s="3" t="s">
        <v>10</v>
      </c>
      <c r="D21" s="3" t="s">
        <v>63</v>
      </c>
      <c r="E21" s="2">
        <v>2007</v>
      </c>
      <c r="F21" s="3" t="s">
        <v>64</v>
      </c>
      <c r="G21" s="3" t="s">
        <v>65</v>
      </c>
      <c r="H21" s="3" t="s">
        <v>9</v>
      </c>
      <c r="I21" s="3" t="s">
        <v>66</v>
      </c>
      <c r="J21" s="3" t="s">
        <v>32</v>
      </c>
    </row>
    <row r="22" spans="1:10" outlineLevel="3" x14ac:dyDescent="0.2">
      <c r="A22" s="3" t="s">
        <v>8</v>
      </c>
      <c r="B22" s="3" t="s">
        <v>9</v>
      </c>
      <c r="C22" s="3" t="s">
        <v>10</v>
      </c>
      <c r="D22" s="3" t="s">
        <v>67</v>
      </c>
      <c r="E22" s="2">
        <v>2007</v>
      </c>
      <c r="F22" s="3" t="s">
        <v>64</v>
      </c>
      <c r="G22" s="3" t="s">
        <v>65</v>
      </c>
      <c r="H22" s="3" t="s">
        <v>9</v>
      </c>
      <c r="I22" s="3" t="s">
        <v>68</v>
      </c>
      <c r="J22" s="3" t="s">
        <v>69</v>
      </c>
    </row>
    <row r="23" spans="1:10" outlineLevel="3" x14ac:dyDescent="0.2">
      <c r="A23" s="3" t="s">
        <v>8</v>
      </c>
      <c r="B23" s="3" t="s">
        <v>9</v>
      </c>
      <c r="C23" s="3" t="s">
        <v>10</v>
      </c>
      <c r="D23" s="3" t="s">
        <v>70</v>
      </c>
      <c r="E23" s="2">
        <v>2007</v>
      </c>
      <c r="F23" s="3" t="s">
        <v>64</v>
      </c>
      <c r="G23" s="3" t="s">
        <v>65</v>
      </c>
      <c r="H23" s="3" t="s">
        <v>9</v>
      </c>
      <c r="I23" s="3" t="s">
        <v>71</v>
      </c>
      <c r="J23" s="3" t="s">
        <v>18</v>
      </c>
    </row>
    <row r="24" spans="1:10" outlineLevel="3" x14ac:dyDescent="0.2">
      <c r="A24" s="3" t="s">
        <v>8</v>
      </c>
      <c r="B24" s="3" t="s">
        <v>9</v>
      </c>
      <c r="C24" s="3" t="s">
        <v>10</v>
      </c>
      <c r="D24" s="3" t="s">
        <v>72</v>
      </c>
      <c r="E24" s="2">
        <v>2007</v>
      </c>
      <c r="F24" s="3" t="s">
        <v>12</v>
      </c>
      <c r="G24" s="3" t="s">
        <v>13</v>
      </c>
      <c r="H24" s="3" t="s">
        <v>9</v>
      </c>
      <c r="I24" s="3" t="s">
        <v>73</v>
      </c>
      <c r="J24" s="3" t="s">
        <v>74</v>
      </c>
    </row>
    <row r="25" spans="1:10" outlineLevel="3" x14ac:dyDescent="0.2">
      <c r="A25" s="3" t="s">
        <v>8</v>
      </c>
      <c r="B25" s="3" t="s">
        <v>9</v>
      </c>
      <c r="C25" s="3" t="s">
        <v>10</v>
      </c>
      <c r="D25" s="3" t="s">
        <v>75</v>
      </c>
      <c r="E25" s="2">
        <v>2007</v>
      </c>
      <c r="F25" s="3" t="s">
        <v>12</v>
      </c>
      <c r="G25" s="3" t="s">
        <v>13</v>
      </c>
      <c r="H25" s="3" t="s">
        <v>9</v>
      </c>
      <c r="I25" s="3" t="s">
        <v>76</v>
      </c>
      <c r="J25" s="3" t="s">
        <v>29</v>
      </c>
    </row>
    <row r="26" spans="1:10" outlineLevel="3" x14ac:dyDescent="0.2">
      <c r="A26" s="3" t="s">
        <v>8</v>
      </c>
      <c r="B26" s="3" t="s">
        <v>9</v>
      </c>
      <c r="C26" s="3" t="s">
        <v>10</v>
      </c>
      <c r="D26" s="3" t="s">
        <v>77</v>
      </c>
      <c r="E26" s="2">
        <v>2007</v>
      </c>
      <c r="F26" s="3" t="s">
        <v>12</v>
      </c>
      <c r="G26" s="3" t="s">
        <v>13</v>
      </c>
      <c r="H26" s="3" t="s">
        <v>9</v>
      </c>
      <c r="I26" s="3" t="s">
        <v>78</v>
      </c>
      <c r="J26" s="3" t="s">
        <v>32</v>
      </c>
    </row>
    <row r="27" spans="1:10" outlineLevel="3" x14ac:dyDescent="0.2">
      <c r="A27" s="3" t="s">
        <v>8</v>
      </c>
      <c r="B27" s="3" t="s">
        <v>9</v>
      </c>
      <c r="C27" s="3" t="s">
        <v>10</v>
      </c>
      <c r="D27" s="3" t="s">
        <v>82</v>
      </c>
      <c r="E27" s="2">
        <v>2007</v>
      </c>
      <c r="F27" s="3" t="s">
        <v>12</v>
      </c>
      <c r="G27" s="3" t="s">
        <v>13</v>
      </c>
      <c r="H27" s="3" t="s">
        <v>9</v>
      </c>
      <c r="I27" s="3" t="s">
        <v>83</v>
      </c>
      <c r="J27" s="3" t="s">
        <v>18</v>
      </c>
    </row>
    <row r="28" spans="1:10" outlineLevel="3" x14ac:dyDescent="0.2">
      <c r="A28" s="3" t="s">
        <v>8</v>
      </c>
      <c r="B28" s="3" t="s">
        <v>9</v>
      </c>
      <c r="C28" s="3" t="s">
        <v>10</v>
      </c>
      <c r="D28" s="3" t="s">
        <v>84</v>
      </c>
      <c r="E28" s="2">
        <v>2007</v>
      </c>
      <c r="F28" s="3" t="s">
        <v>12</v>
      </c>
      <c r="G28" s="3" t="s">
        <v>13</v>
      </c>
      <c r="H28" s="3" t="s">
        <v>9</v>
      </c>
      <c r="I28" s="3" t="s">
        <v>85</v>
      </c>
      <c r="J28" s="3" t="s">
        <v>29</v>
      </c>
    </row>
    <row r="29" spans="1:10" outlineLevel="3" x14ac:dyDescent="0.2">
      <c r="A29" s="3" t="s">
        <v>8</v>
      </c>
      <c r="B29" s="3" t="s">
        <v>9</v>
      </c>
      <c r="C29" s="3" t="s">
        <v>10</v>
      </c>
      <c r="D29" s="3" t="s">
        <v>86</v>
      </c>
      <c r="E29" s="2">
        <v>2007</v>
      </c>
      <c r="F29" s="3" t="s">
        <v>12</v>
      </c>
      <c r="G29" s="3" t="s">
        <v>13</v>
      </c>
      <c r="H29" s="3" t="s">
        <v>9</v>
      </c>
      <c r="I29" s="3" t="s">
        <v>87</v>
      </c>
      <c r="J29" s="3" t="s">
        <v>29</v>
      </c>
    </row>
    <row r="30" spans="1:10" outlineLevel="3" x14ac:dyDescent="0.2">
      <c r="A30" s="3" t="s">
        <v>8</v>
      </c>
      <c r="B30" s="3" t="s">
        <v>9</v>
      </c>
      <c r="C30" s="3" t="s">
        <v>10</v>
      </c>
      <c r="D30" s="3" t="s">
        <v>88</v>
      </c>
      <c r="E30" s="2">
        <v>2007</v>
      </c>
      <c r="F30" s="3" t="s">
        <v>12</v>
      </c>
      <c r="G30" s="3" t="s">
        <v>13</v>
      </c>
      <c r="H30" s="3" t="s">
        <v>9</v>
      </c>
      <c r="I30" s="3" t="s">
        <v>89</v>
      </c>
      <c r="J30" s="3" t="s">
        <v>29</v>
      </c>
    </row>
    <row r="31" spans="1:10" outlineLevel="3" x14ac:dyDescent="0.2">
      <c r="A31" s="3" t="s">
        <v>8</v>
      </c>
      <c r="B31" s="3" t="s">
        <v>9</v>
      </c>
      <c r="C31" s="3" t="s">
        <v>10</v>
      </c>
      <c r="D31" s="3" t="s">
        <v>90</v>
      </c>
      <c r="E31" s="2">
        <v>2007</v>
      </c>
      <c r="F31" s="3" t="s">
        <v>12</v>
      </c>
      <c r="G31" s="3" t="s">
        <v>13</v>
      </c>
      <c r="H31" s="3" t="s">
        <v>9</v>
      </c>
      <c r="I31" s="3" t="s">
        <v>91</v>
      </c>
      <c r="J31" s="3" t="s">
        <v>35</v>
      </c>
    </row>
    <row r="32" spans="1:10" outlineLevel="3" x14ac:dyDescent="0.2">
      <c r="A32" s="3" t="s">
        <v>8</v>
      </c>
      <c r="B32" s="3" t="s">
        <v>9</v>
      </c>
      <c r="C32" s="3" t="s">
        <v>10</v>
      </c>
      <c r="D32" s="3" t="s">
        <v>92</v>
      </c>
      <c r="E32" s="2">
        <v>2007</v>
      </c>
      <c r="F32" s="3" t="s">
        <v>12</v>
      </c>
      <c r="G32" s="3" t="s">
        <v>13</v>
      </c>
      <c r="H32" s="3" t="s">
        <v>9</v>
      </c>
      <c r="I32" s="3" t="s">
        <v>93</v>
      </c>
      <c r="J32" s="3" t="s">
        <v>29</v>
      </c>
    </row>
    <row r="33" spans="1:10" outlineLevel="3" x14ac:dyDescent="0.2">
      <c r="A33" s="3" t="s">
        <v>8</v>
      </c>
      <c r="B33" s="3" t="s">
        <v>9</v>
      </c>
      <c r="C33" s="3" t="s">
        <v>10</v>
      </c>
      <c r="D33" s="3" t="s">
        <v>94</v>
      </c>
      <c r="E33" s="2">
        <v>2007</v>
      </c>
      <c r="F33" s="3" t="s">
        <v>12</v>
      </c>
      <c r="G33" s="3" t="s">
        <v>13</v>
      </c>
      <c r="H33" s="3" t="s">
        <v>9</v>
      </c>
      <c r="I33" s="3" t="s">
        <v>95</v>
      </c>
      <c r="J33" s="3" t="s">
        <v>29</v>
      </c>
    </row>
    <row r="34" spans="1:10" outlineLevel="3" x14ac:dyDescent="0.2">
      <c r="A34" s="3" t="s">
        <v>8</v>
      </c>
      <c r="B34" s="3" t="s">
        <v>9</v>
      </c>
      <c r="C34" s="3" t="s">
        <v>10</v>
      </c>
      <c r="D34" s="3" t="s">
        <v>96</v>
      </c>
      <c r="E34" s="2">
        <v>2007</v>
      </c>
      <c r="F34" s="3" t="s">
        <v>12</v>
      </c>
      <c r="G34" s="3" t="s">
        <v>13</v>
      </c>
      <c r="H34" s="3" t="s">
        <v>9</v>
      </c>
      <c r="I34" s="3" t="s">
        <v>97</v>
      </c>
      <c r="J34" s="3" t="s">
        <v>29</v>
      </c>
    </row>
    <row r="35" spans="1:10" outlineLevel="3" x14ac:dyDescent="0.2">
      <c r="A35" s="3" t="s">
        <v>8</v>
      </c>
      <c r="B35" s="3" t="s">
        <v>9</v>
      </c>
      <c r="C35" s="3" t="s">
        <v>10</v>
      </c>
      <c r="D35" s="3" t="s">
        <v>98</v>
      </c>
      <c r="E35" s="2">
        <v>2007</v>
      </c>
      <c r="F35" s="3" t="s">
        <v>12</v>
      </c>
      <c r="G35" s="3" t="s">
        <v>13</v>
      </c>
      <c r="H35" s="3" t="s">
        <v>9</v>
      </c>
      <c r="I35" s="3" t="s">
        <v>99</v>
      </c>
      <c r="J35" s="3" t="s">
        <v>29</v>
      </c>
    </row>
    <row r="36" spans="1:10" outlineLevel="3" x14ac:dyDescent="0.2">
      <c r="A36" s="3" t="s">
        <v>8</v>
      </c>
      <c r="B36" s="3" t="s">
        <v>9</v>
      </c>
      <c r="C36" s="3" t="s">
        <v>10</v>
      </c>
      <c r="D36" s="3" t="s">
        <v>100</v>
      </c>
      <c r="E36" s="2">
        <v>2007</v>
      </c>
      <c r="F36" s="3" t="s">
        <v>12</v>
      </c>
      <c r="G36" s="3" t="s">
        <v>13</v>
      </c>
      <c r="H36" s="3" t="s">
        <v>9</v>
      </c>
      <c r="I36" s="3" t="s">
        <v>101</v>
      </c>
      <c r="J36" s="3" t="s">
        <v>32</v>
      </c>
    </row>
    <row r="37" spans="1:10" outlineLevel="3" x14ac:dyDescent="0.2">
      <c r="A37" s="3" t="s">
        <v>8</v>
      </c>
      <c r="B37" s="3" t="s">
        <v>9</v>
      </c>
      <c r="C37" s="3" t="s">
        <v>10</v>
      </c>
      <c r="D37" s="3" t="s">
        <v>102</v>
      </c>
      <c r="E37" s="2">
        <v>2007</v>
      </c>
      <c r="F37" s="3" t="s">
        <v>12</v>
      </c>
      <c r="G37" s="3" t="s">
        <v>13</v>
      </c>
      <c r="H37" s="3" t="s">
        <v>9</v>
      </c>
      <c r="I37" s="3" t="s">
        <v>103</v>
      </c>
      <c r="J37" s="3" t="s">
        <v>35</v>
      </c>
    </row>
    <row r="38" spans="1:10" outlineLevel="3" x14ac:dyDescent="0.2">
      <c r="A38" s="3" t="s">
        <v>8</v>
      </c>
      <c r="B38" s="3" t="s">
        <v>9</v>
      </c>
      <c r="C38" s="3" t="s">
        <v>10</v>
      </c>
      <c r="D38" s="3" t="s">
        <v>104</v>
      </c>
      <c r="E38" s="2">
        <v>2007</v>
      </c>
      <c r="F38" s="3" t="s">
        <v>12</v>
      </c>
      <c r="G38" s="3" t="s">
        <v>13</v>
      </c>
      <c r="H38" s="3" t="s">
        <v>9</v>
      </c>
      <c r="I38" s="3" t="s">
        <v>105</v>
      </c>
      <c r="J38" s="3" t="s">
        <v>32</v>
      </c>
    </row>
    <row r="39" spans="1:10" outlineLevel="3" x14ac:dyDescent="0.2">
      <c r="A39" s="3" t="s">
        <v>8</v>
      </c>
      <c r="B39" s="3" t="s">
        <v>9</v>
      </c>
      <c r="C39" s="3" t="s">
        <v>10</v>
      </c>
      <c r="D39" s="3" t="s">
        <v>106</v>
      </c>
      <c r="E39" s="2">
        <v>2007</v>
      </c>
      <c r="F39" s="3" t="s">
        <v>12</v>
      </c>
      <c r="G39" s="3" t="s">
        <v>13</v>
      </c>
      <c r="H39" s="3" t="s">
        <v>9</v>
      </c>
      <c r="I39" s="3" t="s">
        <v>107</v>
      </c>
      <c r="J39" s="3" t="s">
        <v>108</v>
      </c>
    </row>
    <row r="40" spans="1:10" outlineLevel="3" x14ac:dyDescent="0.2">
      <c r="A40" s="3" t="s">
        <v>8</v>
      </c>
      <c r="B40" s="3" t="s">
        <v>9</v>
      </c>
      <c r="C40" s="3" t="s">
        <v>10</v>
      </c>
      <c r="D40" s="3" t="s">
        <v>109</v>
      </c>
      <c r="E40" s="2">
        <v>2007</v>
      </c>
      <c r="F40" s="3" t="s">
        <v>12</v>
      </c>
      <c r="G40" s="3" t="s">
        <v>13</v>
      </c>
      <c r="H40" s="3" t="s">
        <v>9</v>
      </c>
      <c r="I40" s="3" t="s">
        <v>110</v>
      </c>
      <c r="J40" s="3" t="s">
        <v>29</v>
      </c>
    </row>
    <row r="41" spans="1:10" outlineLevel="3" x14ac:dyDescent="0.2">
      <c r="A41" s="3" t="s">
        <v>8</v>
      </c>
      <c r="B41" s="3" t="s">
        <v>9</v>
      </c>
      <c r="C41" s="3" t="s">
        <v>10</v>
      </c>
      <c r="D41" s="3" t="s">
        <v>111</v>
      </c>
      <c r="E41" s="2">
        <v>2007</v>
      </c>
      <c r="F41" s="3" t="s">
        <v>12</v>
      </c>
      <c r="G41" s="3" t="s">
        <v>13</v>
      </c>
      <c r="H41" s="3" t="s">
        <v>9</v>
      </c>
      <c r="I41" s="3" t="s">
        <v>112</v>
      </c>
      <c r="J41" s="3" t="s">
        <v>113</v>
      </c>
    </row>
    <row r="42" spans="1:10" outlineLevel="3" x14ac:dyDescent="0.2">
      <c r="A42" s="3" t="s">
        <v>8</v>
      </c>
      <c r="B42" s="3" t="s">
        <v>9</v>
      </c>
      <c r="C42" s="3" t="s">
        <v>10</v>
      </c>
      <c r="D42" s="3" t="s">
        <v>114</v>
      </c>
      <c r="E42" s="2">
        <v>2007</v>
      </c>
      <c r="F42" s="3" t="s">
        <v>12</v>
      </c>
      <c r="G42" s="3" t="s">
        <v>13</v>
      </c>
      <c r="H42" s="3" t="s">
        <v>9</v>
      </c>
      <c r="I42" s="3" t="s">
        <v>115</v>
      </c>
      <c r="J42" s="3" t="s">
        <v>69</v>
      </c>
    </row>
    <row r="43" spans="1:10" outlineLevel="3" x14ac:dyDescent="0.2">
      <c r="A43" s="3" t="s">
        <v>8</v>
      </c>
      <c r="B43" s="3" t="s">
        <v>9</v>
      </c>
      <c r="C43" s="3" t="s">
        <v>10</v>
      </c>
      <c r="D43" s="3" t="s">
        <v>116</v>
      </c>
      <c r="E43" s="2">
        <v>2007</v>
      </c>
      <c r="F43" s="3" t="s">
        <v>12</v>
      </c>
      <c r="G43" s="3" t="s">
        <v>13</v>
      </c>
      <c r="H43" s="3" t="s">
        <v>9</v>
      </c>
      <c r="I43" s="3" t="s">
        <v>117</v>
      </c>
      <c r="J43" s="3" t="s">
        <v>18</v>
      </c>
    </row>
    <row r="44" spans="1:10" outlineLevel="3" x14ac:dyDescent="0.2">
      <c r="A44" s="3" t="s">
        <v>8</v>
      </c>
      <c r="B44" s="3" t="s">
        <v>9</v>
      </c>
      <c r="C44" s="3" t="s">
        <v>10</v>
      </c>
      <c r="D44" s="3" t="s">
        <v>118</v>
      </c>
      <c r="E44" s="2">
        <v>2007</v>
      </c>
      <c r="F44" s="3" t="s">
        <v>12</v>
      </c>
      <c r="G44" s="3" t="s">
        <v>13</v>
      </c>
      <c r="H44" s="3" t="s">
        <v>9</v>
      </c>
      <c r="I44" s="3" t="s">
        <v>119</v>
      </c>
      <c r="J44" s="3" t="s">
        <v>120</v>
      </c>
    </row>
    <row r="45" spans="1:10" outlineLevel="3" x14ac:dyDescent="0.2">
      <c r="A45" s="3" t="s">
        <v>8</v>
      </c>
      <c r="B45" s="3" t="s">
        <v>9</v>
      </c>
      <c r="C45" s="3" t="s">
        <v>10</v>
      </c>
      <c r="D45" s="3" t="s">
        <v>121</v>
      </c>
      <c r="E45" s="2">
        <v>2007</v>
      </c>
      <c r="F45" s="3" t="s">
        <v>64</v>
      </c>
      <c r="G45" s="3" t="s">
        <v>65</v>
      </c>
      <c r="H45" s="3" t="s">
        <v>9</v>
      </c>
      <c r="I45" s="3" t="s">
        <v>122</v>
      </c>
      <c r="J45" s="3" t="s">
        <v>123</v>
      </c>
    </row>
    <row r="46" spans="1:10" outlineLevel="3" x14ac:dyDescent="0.2">
      <c r="A46" s="3" t="s">
        <v>8</v>
      </c>
      <c r="B46" s="3" t="s">
        <v>9</v>
      </c>
      <c r="C46" s="3" t="s">
        <v>10</v>
      </c>
      <c r="D46" s="3" t="s">
        <v>1271</v>
      </c>
      <c r="E46" s="2">
        <v>2007</v>
      </c>
      <c r="F46" s="3" t="s">
        <v>12</v>
      </c>
      <c r="G46" s="3" t="s">
        <v>13</v>
      </c>
      <c r="H46" s="3" t="s">
        <v>9</v>
      </c>
      <c r="I46" s="3" t="s">
        <v>1272</v>
      </c>
      <c r="J46" s="3" t="s">
        <v>35</v>
      </c>
    </row>
    <row r="47" spans="1:10" outlineLevel="3" x14ac:dyDescent="0.2">
      <c r="A47" s="3" t="s">
        <v>8</v>
      </c>
      <c r="B47" s="3" t="s">
        <v>9</v>
      </c>
      <c r="C47" s="3" t="s">
        <v>10</v>
      </c>
      <c r="D47" s="3" t="s">
        <v>124</v>
      </c>
      <c r="E47" s="2">
        <v>2007</v>
      </c>
      <c r="F47" s="3" t="s">
        <v>12</v>
      </c>
      <c r="G47" s="3" t="s">
        <v>13</v>
      </c>
      <c r="H47" s="3" t="s">
        <v>9</v>
      </c>
      <c r="I47" s="3" t="s">
        <v>125</v>
      </c>
      <c r="J47" s="3" t="s">
        <v>32</v>
      </c>
    </row>
    <row r="48" spans="1:10" outlineLevel="3" x14ac:dyDescent="0.2">
      <c r="A48" s="3" t="s">
        <v>8</v>
      </c>
      <c r="B48" s="3" t="s">
        <v>9</v>
      </c>
      <c r="C48" s="3" t="s">
        <v>10</v>
      </c>
      <c r="D48" s="3" t="s">
        <v>126</v>
      </c>
      <c r="E48" s="2">
        <v>2007</v>
      </c>
      <c r="F48" s="3" t="s">
        <v>12</v>
      </c>
      <c r="G48" s="3" t="s">
        <v>13</v>
      </c>
      <c r="H48" s="3" t="s">
        <v>9</v>
      </c>
      <c r="I48" s="3" t="s">
        <v>127</v>
      </c>
      <c r="J48" s="3" t="s">
        <v>128</v>
      </c>
    </row>
    <row r="49" spans="1:10" outlineLevel="3" x14ac:dyDescent="0.2">
      <c r="A49" s="3" t="s">
        <v>8</v>
      </c>
      <c r="B49" s="3" t="s">
        <v>9</v>
      </c>
      <c r="C49" s="3" t="s">
        <v>10</v>
      </c>
      <c r="D49" s="3" t="s">
        <v>129</v>
      </c>
      <c r="E49" s="2">
        <v>2007</v>
      </c>
      <c r="F49" s="3" t="s">
        <v>12</v>
      </c>
      <c r="G49" s="3" t="s">
        <v>13</v>
      </c>
      <c r="H49" s="3" t="s">
        <v>9</v>
      </c>
      <c r="I49" s="3" t="s">
        <v>130</v>
      </c>
      <c r="J49" s="3" t="s">
        <v>29</v>
      </c>
    </row>
    <row r="50" spans="1:10" outlineLevel="3" x14ac:dyDescent="0.2">
      <c r="A50" s="3" t="s">
        <v>8</v>
      </c>
      <c r="B50" s="3" t="s">
        <v>9</v>
      </c>
      <c r="C50" s="3" t="s">
        <v>10</v>
      </c>
      <c r="D50" s="3" t="s">
        <v>131</v>
      </c>
      <c r="E50" s="2">
        <v>2007</v>
      </c>
      <c r="F50" s="3" t="s">
        <v>12</v>
      </c>
      <c r="G50" s="3" t="s">
        <v>13</v>
      </c>
      <c r="H50" s="3" t="s">
        <v>9</v>
      </c>
      <c r="I50" s="3" t="s">
        <v>132</v>
      </c>
      <c r="J50" s="3" t="s">
        <v>29</v>
      </c>
    </row>
    <row r="51" spans="1:10" outlineLevel="3" x14ac:dyDescent="0.2">
      <c r="A51" s="3" t="s">
        <v>8</v>
      </c>
      <c r="B51" s="3" t="s">
        <v>9</v>
      </c>
      <c r="C51" s="3" t="s">
        <v>10</v>
      </c>
      <c r="D51" s="3" t="s">
        <v>134</v>
      </c>
      <c r="E51" s="2">
        <v>2007</v>
      </c>
      <c r="F51" s="3" t="s">
        <v>12</v>
      </c>
      <c r="G51" s="3" t="s">
        <v>13</v>
      </c>
      <c r="H51" s="3" t="s">
        <v>9</v>
      </c>
      <c r="I51" s="3" t="s">
        <v>135</v>
      </c>
      <c r="J51" s="3" t="s">
        <v>136</v>
      </c>
    </row>
    <row r="52" spans="1:10" outlineLevel="3" x14ac:dyDescent="0.2">
      <c r="A52" s="3" t="s">
        <v>8</v>
      </c>
      <c r="B52" s="3" t="s">
        <v>9</v>
      </c>
      <c r="C52" s="3" t="s">
        <v>10</v>
      </c>
      <c r="D52" s="3" t="s">
        <v>137</v>
      </c>
      <c r="E52" s="2">
        <v>2007</v>
      </c>
      <c r="F52" s="3" t="s">
        <v>12</v>
      </c>
      <c r="G52" s="3" t="s">
        <v>13</v>
      </c>
      <c r="H52" s="3" t="s">
        <v>9</v>
      </c>
      <c r="I52" s="3" t="s">
        <v>138</v>
      </c>
      <c r="J52" s="3" t="s">
        <v>32</v>
      </c>
    </row>
    <row r="53" spans="1:10" outlineLevel="3" x14ac:dyDescent="0.2">
      <c r="A53" s="3" t="s">
        <v>8</v>
      </c>
      <c r="B53" s="3" t="s">
        <v>9</v>
      </c>
      <c r="C53" s="3" t="s">
        <v>10</v>
      </c>
      <c r="D53" s="3" t="s">
        <v>139</v>
      </c>
      <c r="E53" s="2">
        <v>2008</v>
      </c>
      <c r="F53" s="3" t="s">
        <v>12</v>
      </c>
      <c r="G53" s="3" t="s">
        <v>13</v>
      </c>
      <c r="H53" s="3" t="s">
        <v>9</v>
      </c>
      <c r="I53" s="3" t="s">
        <v>140</v>
      </c>
      <c r="J53" s="3" t="s">
        <v>74</v>
      </c>
    </row>
    <row r="54" spans="1:10" outlineLevel="3" x14ac:dyDescent="0.2">
      <c r="A54" s="3" t="s">
        <v>8</v>
      </c>
      <c r="B54" s="3" t="s">
        <v>9</v>
      </c>
      <c r="C54" s="3" t="s">
        <v>10</v>
      </c>
      <c r="D54" s="3" t="s">
        <v>141</v>
      </c>
      <c r="E54" s="2">
        <v>2008</v>
      </c>
      <c r="F54" s="3" t="s">
        <v>12</v>
      </c>
      <c r="G54" s="3" t="s">
        <v>13</v>
      </c>
      <c r="H54" s="3" t="s">
        <v>9</v>
      </c>
      <c r="I54" s="3" t="s">
        <v>142</v>
      </c>
      <c r="J54" s="3" t="s">
        <v>123</v>
      </c>
    </row>
    <row r="55" spans="1:10" outlineLevel="3" x14ac:dyDescent="0.2">
      <c r="A55" s="3" t="s">
        <v>8</v>
      </c>
      <c r="B55" s="3" t="s">
        <v>9</v>
      </c>
      <c r="C55" s="3" t="s">
        <v>10</v>
      </c>
      <c r="D55" s="3" t="s">
        <v>143</v>
      </c>
      <c r="E55" s="2">
        <v>2008</v>
      </c>
      <c r="F55" s="3" t="s">
        <v>12</v>
      </c>
      <c r="G55" s="3" t="s">
        <v>13</v>
      </c>
      <c r="H55" s="3" t="s">
        <v>9</v>
      </c>
      <c r="I55" s="3" t="s">
        <v>144</v>
      </c>
      <c r="J55" s="3" t="s">
        <v>113</v>
      </c>
    </row>
    <row r="56" spans="1:10" outlineLevel="3" x14ac:dyDescent="0.2">
      <c r="A56" s="3" t="s">
        <v>8</v>
      </c>
      <c r="B56" s="3" t="s">
        <v>9</v>
      </c>
      <c r="C56" s="3" t="s">
        <v>10</v>
      </c>
      <c r="D56" s="3" t="s">
        <v>145</v>
      </c>
      <c r="E56" s="2">
        <v>2008</v>
      </c>
      <c r="F56" s="3" t="s">
        <v>12</v>
      </c>
      <c r="G56" s="3" t="s">
        <v>13</v>
      </c>
      <c r="H56" s="3" t="s">
        <v>9</v>
      </c>
      <c r="I56" s="3" t="s">
        <v>146</v>
      </c>
      <c r="J56" s="3" t="s">
        <v>29</v>
      </c>
    </row>
    <row r="57" spans="1:10" outlineLevel="3" x14ac:dyDescent="0.2">
      <c r="A57" s="3" t="s">
        <v>8</v>
      </c>
      <c r="B57" s="3" t="s">
        <v>9</v>
      </c>
      <c r="C57" s="3" t="s">
        <v>10</v>
      </c>
      <c r="D57" s="3" t="s">
        <v>147</v>
      </c>
      <c r="E57" s="2">
        <v>2008</v>
      </c>
      <c r="F57" s="3" t="s">
        <v>12</v>
      </c>
      <c r="G57" s="3" t="s">
        <v>13</v>
      </c>
      <c r="H57" s="3" t="s">
        <v>9</v>
      </c>
      <c r="I57" s="3" t="s">
        <v>148</v>
      </c>
      <c r="J57" s="3" t="s">
        <v>32</v>
      </c>
    </row>
    <row r="58" spans="1:10" outlineLevel="3" x14ac:dyDescent="0.2">
      <c r="A58" s="3" t="s">
        <v>8</v>
      </c>
      <c r="B58" s="3" t="s">
        <v>9</v>
      </c>
      <c r="C58" s="3" t="s">
        <v>10</v>
      </c>
      <c r="D58" s="3" t="s">
        <v>149</v>
      </c>
      <c r="E58" s="2">
        <v>2008</v>
      </c>
      <c r="F58" s="3" t="s">
        <v>12</v>
      </c>
      <c r="G58" s="3" t="s">
        <v>13</v>
      </c>
      <c r="H58" s="3" t="s">
        <v>9</v>
      </c>
      <c r="I58" s="3" t="s">
        <v>150</v>
      </c>
      <c r="J58" s="3" t="s">
        <v>18</v>
      </c>
    </row>
    <row r="59" spans="1:10" outlineLevel="3" x14ac:dyDescent="0.2">
      <c r="A59" s="3" t="s">
        <v>8</v>
      </c>
      <c r="B59" s="3" t="s">
        <v>9</v>
      </c>
      <c r="C59" s="3" t="s">
        <v>10</v>
      </c>
      <c r="D59" s="3" t="s">
        <v>153</v>
      </c>
      <c r="E59" s="2">
        <v>2008</v>
      </c>
      <c r="F59" s="3" t="s">
        <v>12</v>
      </c>
      <c r="G59" s="3" t="s">
        <v>13</v>
      </c>
      <c r="H59" s="3" t="s">
        <v>9</v>
      </c>
      <c r="I59" s="3" t="s">
        <v>154</v>
      </c>
      <c r="J59" s="3" t="s">
        <v>136</v>
      </c>
    </row>
    <row r="60" spans="1:10" outlineLevel="3" x14ac:dyDescent="0.2">
      <c r="A60" s="3" t="s">
        <v>8</v>
      </c>
      <c r="B60" s="3" t="s">
        <v>9</v>
      </c>
      <c r="C60" s="3" t="s">
        <v>10</v>
      </c>
      <c r="D60" s="3" t="s">
        <v>157</v>
      </c>
      <c r="E60" s="2">
        <v>2008</v>
      </c>
      <c r="F60" s="3" t="s">
        <v>12</v>
      </c>
      <c r="G60" s="3" t="s">
        <v>13</v>
      </c>
      <c r="H60" s="3" t="s">
        <v>9</v>
      </c>
      <c r="I60" s="3" t="s">
        <v>158</v>
      </c>
      <c r="J60" s="3" t="s">
        <v>32</v>
      </c>
    </row>
    <row r="61" spans="1:10" outlineLevel="3" x14ac:dyDescent="0.2">
      <c r="A61" s="3" t="s">
        <v>8</v>
      </c>
      <c r="B61" s="3" t="s">
        <v>9</v>
      </c>
      <c r="C61" s="3" t="s">
        <v>10</v>
      </c>
      <c r="D61" s="3" t="s">
        <v>159</v>
      </c>
      <c r="E61" s="2">
        <v>2008</v>
      </c>
      <c r="F61" s="3" t="s">
        <v>12</v>
      </c>
      <c r="G61" s="3" t="s">
        <v>13</v>
      </c>
      <c r="H61" s="3" t="s">
        <v>9</v>
      </c>
      <c r="I61" s="3" t="s">
        <v>160</v>
      </c>
      <c r="J61" s="3" t="s">
        <v>136</v>
      </c>
    </row>
    <row r="62" spans="1:10" outlineLevel="3" x14ac:dyDescent="0.2">
      <c r="A62" s="3" t="s">
        <v>8</v>
      </c>
      <c r="B62" s="3" t="s">
        <v>9</v>
      </c>
      <c r="C62" s="3" t="s">
        <v>10</v>
      </c>
      <c r="D62" s="3" t="s">
        <v>161</v>
      </c>
      <c r="E62" s="2">
        <v>2008</v>
      </c>
      <c r="F62" s="3" t="s">
        <v>12</v>
      </c>
      <c r="G62" s="3" t="s">
        <v>13</v>
      </c>
      <c r="H62" s="3" t="s">
        <v>9</v>
      </c>
      <c r="I62" s="3" t="s">
        <v>162</v>
      </c>
      <c r="J62" s="3" t="s">
        <v>32</v>
      </c>
    </row>
    <row r="63" spans="1:10" outlineLevel="3" x14ac:dyDescent="0.2">
      <c r="A63" s="3" t="s">
        <v>8</v>
      </c>
      <c r="B63" s="3" t="s">
        <v>9</v>
      </c>
      <c r="C63" s="3" t="s">
        <v>10</v>
      </c>
      <c r="D63" s="3" t="s">
        <v>163</v>
      </c>
      <c r="E63" s="2">
        <v>2008</v>
      </c>
      <c r="F63" s="3" t="s">
        <v>12</v>
      </c>
      <c r="G63" s="3" t="s">
        <v>13</v>
      </c>
      <c r="H63" s="3" t="s">
        <v>9</v>
      </c>
      <c r="I63" s="3" t="s">
        <v>164</v>
      </c>
      <c r="J63" s="3" t="s">
        <v>26</v>
      </c>
    </row>
    <row r="64" spans="1:10" outlineLevel="3" x14ac:dyDescent="0.2">
      <c r="A64" s="3" t="s">
        <v>8</v>
      </c>
      <c r="B64" s="3" t="s">
        <v>9</v>
      </c>
      <c r="C64" s="3" t="s">
        <v>10</v>
      </c>
      <c r="D64" s="3" t="s">
        <v>167</v>
      </c>
      <c r="E64" s="2">
        <v>2008</v>
      </c>
      <c r="F64" s="3" t="s">
        <v>12</v>
      </c>
      <c r="G64" s="3" t="s">
        <v>13</v>
      </c>
      <c r="H64" s="3" t="s">
        <v>9</v>
      </c>
      <c r="I64" s="3" t="s">
        <v>168</v>
      </c>
      <c r="J64" s="3" t="s">
        <v>32</v>
      </c>
    </row>
    <row r="65" spans="1:10" outlineLevel="3" x14ac:dyDescent="0.2">
      <c r="A65" s="3" t="s">
        <v>8</v>
      </c>
      <c r="B65" s="3" t="s">
        <v>9</v>
      </c>
      <c r="C65" s="3" t="s">
        <v>10</v>
      </c>
      <c r="D65" s="3" t="s">
        <v>169</v>
      </c>
      <c r="E65" s="2">
        <v>2008</v>
      </c>
      <c r="F65" s="3" t="s">
        <v>12</v>
      </c>
      <c r="G65" s="3" t="s">
        <v>13</v>
      </c>
      <c r="H65" s="3" t="s">
        <v>9</v>
      </c>
      <c r="I65" s="3" t="s">
        <v>170</v>
      </c>
      <c r="J65" s="3" t="s">
        <v>35</v>
      </c>
    </row>
    <row r="66" spans="1:10" outlineLevel="3" x14ac:dyDescent="0.2">
      <c r="A66" s="3" t="s">
        <v>8</v>
      </c>
      <c r="B66" s="3" t="s">
        <v>9</v>
      </c>
      <c r="C66" s="3" t="s">
        <v>10</v>
      </c>
      <c r="D66" s="3" t="s">
        <v>171</v>
      </c>
      <c r="E66" s="2">
        <v>2008</v>
      </c>
      <c r="F66" s="3" t="s">
        <v>12</v>
      </c>
      <c r="G66" s="3" t="s">
        <v>13</v>
      </c>
      <c r="H66" s="3" t="s">
        <v>9</v>
      </c>
      <c r="I66" s="3" t="s">
        <v>172</v>
      </c>
      <c r="J66" s="3" t="s">
        <v>40</v>
      </c>
    </row>
    <row r="67" spans="1:10" outlineLevel="3" x14ac:dyDescent="0.2">
      <c r="A67" s="3" t="s">
        <v>8</v>
      </c>
      <c r="B67" s="3" t="s">
        <v>9</v>
      </c>
      <c r="C67" s="3" t="s">
        <v>10</v>
      </c>
      <c r="D67" s="3" t="s">
        <v>173</v>
      </c>
      <c r="E67" s="2">
        <v>2008</v>
      </c>
      <c r="F67" s="3" t="s">
        <v>12</v>
      </c>
      <c r="G67" s="3" t="s">
        <v>13</v>
      </c>
      <c r="H67" s="3" t="s">
        <v>9</v>
      </c>
      <c r="I67" s="3" t="s">
        <v>174</v>
      </c>
      <c r="J67" s="3" t="s">
        <v>175</v>
      </c>
    </row>
    <row r="68" spans="1:10" outlineLevel="3" x14ac:dyDescent="0.2">
      <c r="A68" s="3" t="s">
        <v>8</v>
      </c>
      <c r="B68" s="3" t="s">
        <v>9</v>
      </c>
      <c r="C68" s="3" t="s">
        <v>10</v>
      </c>
      <c r="D68" s="3" t="s">
        <v>176</v>
      </c>
      <c r="E68" s="2">
        <v>2008</v>
      </c>
      <c r="F68" s="3" t="s">
        <v>12</v>
      </c>
      <c r="G68" s="3" t="s">
        <v>13</v>
      </c>
      <c r="H68" s="3" t="s">
        <v>9</v>
      </c>
      <c r="I68" s="3" t="s">
        <v>177</v>
      </c>
      <c r="J68" s="3" t="s">
        <v>69</v>
      </c>
    </row>
    <row r="69" spans="1:10" outlineLevel="3" x14ac:dyDescent="0.2">
      <c r="A69" s="3" t="s">
        <v>8</v>
      </c>
      <c r="B69" s="3" t="s">
        <v>9</v>
      </c>
      <c r="C69" s="3" t="s">
        <v>10</v>
      </c>
      <c r="D69" s="3" t="s">
        <v>178</v>
      </c>
      <c r="E69" s="2">
        <v>2008</v>
      </c>
      <c r="F69" s="3" t="s">
        <v>12</v>
      </c>
      <c r="G69" s="3" t="s">
        <v>13</v>
      </c>
      <c r="H69" s="3" t="s">
        <v>9</v>
      </c>
      <c r="I69" s="3" t="s">
        <v>179</v>
      </c>
      <c r="J69" s="3" t="s">
        <v>175</v>
      </c>
    </row>
    <row r="70" spans="1:10" outlineLevel="3" x14ac:dyDescent="0.2">
      <c r="A70" s="3" t="s">
        <v>8</v>
      </c>
      <c r="B70" s="3" t="s">
        <v>9</v>
      </c>
      <c r="C70" s="3" t="s">
        <v>10</v>
      </c>
      <c r="D70" s="3" t="s">
        <v>180</v>
      </c>
      <c r="E70" s="2">
        <v>2008</v>
      </c>
      <c r="F70" s="3" t="s">
        <v>12</v>
      </c>
      <c r="G70" s="3" t="s">
        <v>13</v>
      </c>
      <c r="H70" s="3" t="s">
        <v>9</v>
      </c>
      <c r="I70" s="3" t="s">
        <v>181</v>
      </c>
      <c r="J70" s="3" t="s">
        <v>21</v>
      </c>
    </row>
    <row r="71" spans="1:10" outlineLevel="3" x14ac:dyDescent="0.2">
      <c r="A71" s="3" t="s">
        <v>8</v>
      </c>
      <c r="B71" s="3" t="s">
        <v>9</v>
      </c>
      <c r="C71" s="3" t="s">
        <v>10</v>
      </c>
      <c r="D71" s="3" t="s">
        <v>182</v>
      </c>
      <c r="E71" s="2">
        <v>2008</v>
      </c>
      <c r="F71" s="3" t="s">
        <v>12</v>
      </c>
      <c r="G71" s="3" t="s">
        <v>13</v>
      </c>
      <c r="H71" s="3" t="s">
        <v>9</v>
      </c>
      <c r="I71" s="3" t="s">
        <v>183</v>
      </c>
      <c r="J71" s="3" t="s">
        <v>113</v>
      </c>
    </row>
    <row r="72" spans="1:10" outlineLevel="3" x14ac:dyDescent="0.2">
      <c r="A72" s="3" t="s">
        <v>8</v>
      </c>
      <c r="B72" s="3" t="s">
        <v>9</v>
      </c>
      <c r="C72" s="3" t="s">
        <v>10</v>
      </c>
      <c r="D72" s="3" t="s">
        <v>184</v>
      </c>
      <c r="E72" s="2">
        <v>2008</v>
      </c>
      <c r="F72" s="3" t="s">
        <v>12</v>
      </c>
      <c r="G72" s="3" t="s">
        <v>13</v>
      </c>
      <c r="H72" s="3" t="s">
        <v>9</v>
      </c>
      <c r="I72" s="3" t="s">
        <v>185</v>
      </c>
      <c r="J72" s="3" t="s">
        <v>40</v>
      </c>
    </row>
    <row r="73" spans="1:10" outlineLevel="3" x14ac:dyDescent="0.2">
      <c r="A73" s="3" t="s">
        <v>8</v>
      </c>
      <c r="B73" s="3" t="s">
        <v>9</v>
      </c>
      <c r="C73" s="3" t="s">
        <v>10</v>
      </c>
      <c r="D73" s="3" t="s">
        <v>1279</v>
      </c>
      <c r="E73" s="2">
        <v>2008</v>
      </c>
      <c r="F73" s="3" t="s">
        <v>12</v>
      </c>
      <c r="G73" s="3" t="s">
        <v>13</v>
      </c>
      <c r="H73" s="3" t="s">
        <v>9</v>
      </c>
      <c r="I73" s="3" t="s">
        <v>1280</v>
      </c>
      <c r="J73" s="3" t="s">
        <v>74</v>
      </c>
    </row>
    <row r="74" spans="1:10" outlineLevel="3" x14ac:dyDescent="0.2">
      <c r="A74" s="3" t="s">
        <v>8</v>
      </c>
      <c r="B74" s="3" t="s">
        <v>9</v>
      </c>
      <c r="C74" s="3" t="s">
        <v>10</v>
      </c>
      <c r="D74" s="3" t="s">
        <v>186</v>
      </c>
      <c r="E74" s="2">
        <v>2008</v>
      </c>
      <c r="F74" s="3" t="s">
        <v>12</v>
      </c>
      <c r="G74" s="3" t="s">
        <v>13</v>
      </c>
      <c r="H74" s="3" t="s">
        <v>9</v>
      </c>
      <c r="I74" s="3" t="s">
        <v>187</v>
      </c>
      <c r="J74" s="3" t="s">
        <v>40</v>
      </c>
    </row>
    <row r="75" spans="1:10" outlineLevel="3" x14ac:dyDescent="0.2">
      <c r="A75" s="3" t="s">
        <v>8</v>
      </c>
      <c r="B75" s="3" t="s">
        <v>9</v>
      </c>
      <c r="C75" s="3" t="s">
        <v>10</v>
      </c>
      <c r="D75" s="3" t="s">
        <v>188</v>
      </c>
      <c r="E75" s="2">
        <v>2008</v>
      </c>
      <c r="F75" s="3" t="s">
        <v>12</v>
      </c>
      <c r="G75" s="3" t="s">
        <v>13</v>
      </c>
      <c r="H75" s="3" t="s">
        <v>9</v>
      </c>
      <c r="I75" s="3" t="s">
        <v>189</v>
      </c>
      <c r="J75" s="3" t="s">
        <v>81</v>
      </c>
    </row>
    <row r="76" spans="1:10" outlineLevel="3" x14ac:dyDescent="0.2">
      <c r="A76" s="3" t="s">
        <v>8</v>
      </c>
      <c r="B76" s="3" t="s">
        <v>9</v>
      </c>
      <c r="C76" s="3" t="s">
        <v>10</v>
      </c>
      <c r="D76" s="3" t="s">
        <v>190</v>
      </c>
      <c r="E76" s="2">
        <v>2009</v>
      </c>
      <c r="F76" s="3" t="s">
        <v>12</v>
      </c>
      <c r="G76" s="3" t="s">
        <v>13</v>
      </c>
      <c r="H76" s="3" t="s">
        <v>9</v>
      </c>
      <c r="I76" s="3" t="s">
        <v>191</v>
      </c>
      <c r="J76" s="3" t="s">
        <v>81</v>
      </c>
    </row>
    <row r="77" spans="1:10" outlineLevel="3" x14ac:dyDescent="0.2">
      <c r="A77" s="3" t="s">
        <v>8</v>
      </c>
      <c r="B77" s="3" t="s">
        <v>9</v>
      </c>
      <c r="C77" s="3" t="s">
        <v>10</v>
      </c>
      <c r="D77" s="3" t="s">
        <v>192</v>
      </c>
      <c r="E77" s="2">
        <v>2010</v>
      </c>
      <c r="F77" s="3" t="s">
        <v>12</v>
      </c>
      <c r="G77" s="3" t="s">
        <v>13</v>
      </c>
      <c r="H77" s="3" t="s">
        <v>9</v>
      </c>
      <c r="I77" s="3" t="s">
        <v>193</v>
      </c>
      <c r="J77" s="3" t="s">
        <v>35</v>
      </c>
    </row>
    <row r="78" spans="1:10" outlineLevel="3" x14ac:dyDescent="0.2">
      <c r="A78" s="3" t="s">
        <v>8</v>
      </c>
      <c r="B78" s="3" t="s">
        <v>9</v>
      </c>
      <c r="C78" s="3" t="s">
        <v>10</v>
      </c>
      <c r="D78" s="3" t="s">
        <v>194</v>
      </c>
      <c r="E78" s="2">
        <v>2010</v>
      </c>
      <c r="F78" s="3" t="s">
        <v>12</v>
      </c>
      <c r="G78" s="3" t="s">
        <v>13</v>
      </c>
      <c r="H78" s="3" t="s">
        <v>9</v>
      </c>
      <c r="I78" s="3" t="s">
        <v>195</v>
      </c>
      <c r="J78" s="3" t="s">
        <v>35</v>
      </c>
    </row>
    <row r="79" spans="1:10" outlineLevel="3" x14ac:dyDescent="0.2">
      <c r="A79" s="3" t="s">
        <v>8</v>
      </c>
      <c r="B79" s="3" t="s">
        <v>9</v>
      </c>
      <c r="C79" s="3" t="s">
        <v>10</v>
      </c>
      <c r="D79" s="3" t="s">
        <v>196</v>
      </c>
      <c r="E79" s="2">
        <v>2010</v>
      </c>
      <c r="F79" s="3" t="s">
        <v>12</v>
      </c>
      <c r="G79" s="3" t="s">
        <v>13</v>
      </c>
      <c r="H79" s="3" t="s">
        <v>9</v>
      </c>
      <c r="I79" s="3" t="s">
        <v>197</v>
      </c>
      <c r="J79" s="3" t="s">
        <v>35</v>
      </c>
    </row>
    <row r="80" spans="1:10" outlineLevel="3" x14ac:dyDescent="0.2">
      <c r="A80" s="3" t="s">
        <v>8</v>
      </c>
      <c r="B80" s="3" t="s">
        <v>9</v>
      </c>
      <c r="C80" s="3" t="s">
        <v>10</v>
      </c>
      <c r="D80" s="3" t="s">
        <v>198</v>
      </c>
      <c r="E80" s="2">
        <v>2010</v>
      </c>
      <c r="F80" s="3" t="s">
        <v>12</v>
      </c>
      <c r="G80" s="3" t="s">
        <v>13</v>
      </c>
      <c r="H80" s="3" t="s">
        <v>9</v>
      </c>
      <c r="I80" s="3" t="s">
        <v>199</v>
      </c>
      <c r="J80" s="3" t="s">
        <v>200</v>
      </c>
    </row>
    <row r="81" spans="1:10" outlineLevel="3" x14ac:dyDescent="0.2">
      <c r="A81" s="3" t="s">
        <v>8</v>
      </c>
      <c r="B81" s="3" t="s">
        <v>9</v>
      </c>
      <c r="C81" s="3" t="s">
        <v>10</v>
      </c>
      <c r="D81" s="3" t="s">
        <v>201</v>
      </c>
      <c r="E81" s="2">
        <v>2010</v>
      </c>
      <c r="F81" s="3" t="s">
        <v>12</v>
      </c>
      <c r="G81" s="3" t="s">
        <v>13</v>
      </c>
      <c r="H81" s="3" t="s">
        <v>9</v>
      </c>
      <c r="I81" s="3" t="s">
        <v>202</v>
      </c>
      <c r="J81" s="3" t="s">
        <v>203</v>
      </c>
    </row>
    <row r="82" spans="1:10" outlineLevel="3" x14ac:dyDescent="0.2">
      <c r="A82" s="3" t="s">
        <v>8</v>
      </c>
      <c r="B82" s="3" t="s">
        <v>9</v>
      </c>
      <c r="C82" s="3" t="s">
        <v>10</v>
      </c>
      <c r="D82" s="3" t="s">
        <v>204</v>
      </c>
      <c r="E82" s="2">
        <v>2010</v>
      </c>
      <c r="F82" s="3" t="s">
        <v>12</v>
      </c>
      <c r="G82" s="3" t="s">
        <v>13</v>
      </c>
      <c r="H82" s="3" t="s">
        <v>9</v>
      </c>
      <c r="I82" s="3" t="s">
        <v>205</v>
      </c>
      <c r="J82" s="3" t="s">
        <v>123</v>
      </c>
    </row>
    <row r="83" spans="1:10" outlineLevel="3" x14ac:dyDescent="0.2">
      <c r="A83" s="3" t="s">
        <v>8</v>
      </c>
      <c r="B83" s="3" t="s">
        <v>9</v>
      </c>
      <c r="C83" s="3" t="s">
        <v>10</v>
      </c>
      <c r="D83" s="3" t="s">
        <v>206</v>
      </c>
      <c r="E83" s="2">
        <v>2008</v>
      </c>
      <c r="F83" s="3" t="s">
        <v>12</v>
      </c>
      <c r="G83" s="3" t="s">
        <v>13</v>
      </c>
      <c r="H83" s="3" t="s">
        <v>9</v>
      </c>
      <c r="I83" s="3" t="s">
        <v>207</v>
      </c>
      <c r="J83" s="3" t="s">
        <v>26</v>
      </c>
    </row>
    <row r="84" spans="1:10" outlineLevel="3" x14ac:dyDescent="0.2">
      <c r="A84" s="3" t="s">
        <v>8</v>
      </c>
      <c r="B84" s="3" t="s">
        <v>9</v>
      </c>
      <c r="C84" s="3" t="s">
        <v>10</v>
      </c>
      <c r="D84" s="3" t="s">
        <v>208</v>
      </c>
      <c r="E84" s="2">
        <v>2008</v>
      </c>
      <c r="F84" s="3" t="s">
        <v>12</v>
      </c>
      <c r="G84" s="3" t="s">
        <v>13</v>
      </c>
      <c r="H84" s="3" t="s">
        <v>9</v>
      </c>
      <c r="I84" s="3" t="s">
        <v>209</v>
      </c>
      <c r="J84" s="3" t="s">
        <v>18</v>
      </c>
    </row>
    <row r="85" spans="1:10" outlineLevel="3" x14ac:dyDescent="0.2">
      <c r="A85" s="3" t="s">
        <v>8</v>
      </c>
      <c r="B85" s="3" t="s">
        <v>9</v>
      </c>
      <c r="C85" s="3" t="s">
        <v>10</v>
      </c>
      <c r="D85" s="3" t="s">
        <v>212</v>
      </c>
      <c r="E85" s="2">
        <v>2008</v>
      </c>
      <c r="F85" s="3" t="s">
        <v>12</v>
      </c>
      <c r="G85" s="3" t="s">
        <v>13</v>
      </c>
      <c r="H85" s="3" t="s">
        <v>9</v>
      </c>
      <c r="I85" s="3" t="s">
        <v>213</v>
      </c>
      <c r="J85" s="3" t="s">
        <v>29</v>
      </c>
    </row>
    <row r="86" spans="1:10" outlineLevel="3" x14ac:dyDescent="0.2">
      <c r="A86" s="3" t="s">
        <v>8</v>
      </c>
      <c r="B86" s="3" t="s">
        <v>9</v>
      </c>
      <c r="C86" s="3" t="s">
        <v>10</v>
      </c>
      <c r="D86" s="3" t="s">
        <v>214</v>
      </c>
      <c r="E86" s="2">
        <v>2008</v>
      </c>
      <c r="F86" s="3" t="s">
        <v>12</v>
      </c>
      <c r="G86" s="3" t="s">
        <v>13</v>
      </c>
      <c r="H86" s="3" t="s">
        <v>9</v>
      </c>
      <c r="I86" s="3" t="s">
        <v>215</v>
      </c>
      <c r="J86" s="3" t="s">
        <v>29</v>
      </c>
    </row>
    <row r="87" spans="1:10" outlineLevel="3" x14ac:dyDescent="0.2">
      <c r="A87" s="3" t="s">
        <v>8</v>
      </c>
      <c r="B87" s="3" t="s">
        <v>9</v>
      </c>
      <c r="C87" s="3" t="s">
        <v>10</v>
      </c>
      <c r="D87" s="3" t="s">
        <v>216</v>
      </c>
      <c r="E87" s="2">
        <v>2008</v>
      </c>
      <c r="F87" s="3" t="s">
        <v>12</v>
      </c>
      <c r="G87" s="3" t="s">
        <v>13</v>
      </c>
      <c r="H87" s="3" t="s">
        <v>9</v>
      </c>
      <c r="I87" s="3" t="s">
        <v>217</v>
      </c>
      <c r="J87" s="3" t="s">
        <v>218</v>
      </c>
    </row>
    <row r="88" spans="1:10" outlineLevel="3" x14ac:dyDescent="0.2">
      <c r="A88" s="3" t="s">
        <v>8</v>
      </c>
      <c r="B88" s="3" t="s">
        <v>9</v>
      </c>
      <c r="C88" s="3" t="s">
        <v>10</v>
      </c>
      <c r="D88" s="3" t="s">
        <v>219</v>
      </c>
      <c r="E88" s="2">
        <v>2008</v>
      </c>
      <c r="F88" s="3" t="s">
        <v>12</v>
      </c>
      <c r="G88" s="3" t="s">
        <v>13</v>
      </c>
      <c r="H88" s="3" t="s">
        <v>9</v>
      </c>
      <c r="I88" s="3" t="s">
        <v>220</v>
      </c>
      <c r="J88" s="3" t="s">
        <v>29</v>
      </c>
    </row>
    <row r="89" spans="1:10" outlineLevel="3" x14ac:dyDescent="0.2">
      <c r="A89" s="3" t="s">
        <v>8</v>
      </c>
      <c r="B89" s="3" t="s">
        <v>9</v>
      </c>
      <c r="C89" s="3" t="s">
        <v>10</v>
      </c>
      <c r="D89" s="3" t="s">
        <v>221</v>
      </c>
      <c r="E89" s="2">
        <v>2008</v>
      </c>
      <c r="F89" s="3" t="s">
        <v>12</v>
      </c>
      <c r="G89" s="3" t="s">
        <v>13</v>
      </c>
      <c r="H89" s="3" t="s">
        <v>9</v>
      </c>
      <c r="I89" s="3" t="s">
        <v>222</v>
      </c>
      <c r="J89" s="3" t="s">
        <v>223</v>
      </c>
    </row>
    <row r="90" spans="1:10" outlineLevel="3" x14ac:dyDescent="0.2">
      <c r="A90" s="3" t="s">
        <v>8</v>
      </c>
      <c r="B90" s="3" t="s">
        <v>9</v>
      </c>
      <c r="C90" s="3" t="s">
        <v>10</v>
      </c>
      <c r="D90" s="3" t="s">
        <v>224</v>
      </c>
      <c r="E90" s="2">
        <v>2008</v>
      </c>
      <c r="F90" s="3" t="s">
        <v>12</v>
      </c>
      <c r="G90" s="3" t="s">
        <v>13</v>
      </c>
      <c r="H90" s="3" t="s">
        <v>9</v>
      </c>
      <c r="I90" s="3" t="s">
        <v>225</v>
      </c>
      <c r="J90" s="3" t="s">
        <v>29</v>
      </c>
    </row>
    <row r="91" spans="1:10" outlineLevel="3" x14ac:dyDescent="0.2">
      <c r="A91" s="3" t="s">
        <v>8</v>
      </c>
      <c r="B91" s="3" t="s">
        <v>9</v>
      </c>
      <c r="C91" s="3" t="s">
        <v>10</v>
      </c>
      <c r="D91" s="3" t="s">
        <v>226</v>
      </c>
      <c r="E91" s="2">
        <v>2007</v>
      </c>
      <c r="F91" s="3" t="s">
        <v>12</v>
      </c>
      <c r="G91" s="3" t="s">
        <v>13</v>
      </c>
      <c r="H91" s="3" t="s">
        <v>9</v>
      </c>
      <c r="I91" s="3" t="s">
        <v>227</v>
      </c>
      <c r="J91" s="3" t="s">
        <v>40</v>
      </c>
    </row>
    <row r="92" spans="1:10" outlineLevel="3" x14ac:dyDescent="0.2">
      <c r="A92" s="3" t="s">
        <v>8</v>
      </c>
      <c r="B92" s="3" t="s">
        <v>9</v>
      </c>
      <c r="C92" s="3" t="s">
        <v>10</v>
      </c>
      <c r="D92" s="3" t="s">
        <v>228</v>
      </c>
      <c r="E92" s="2">
        <v>2010</v>
      </c>
      <c r="F92" s="3" t="s">
        <v>12</v>
      </c>
      <c r="G92" s="3" t="s">
        <v>13</v>
      </c>
      <c r="H92" s="3" t="s">
        <v>9</v>
      </c>
      <c r="I92" s="3" t="s">
        <v>229</v>
      </c>
      <c r="J92" s="3" t="s">
        <v>230</v>
      </c>
    </row>
    <row r="93" spans="1:10" outlineLevel="3" x14ac:dyDescent="0.2">
      <c r="A93" s="3" t="s">
        <v>8</v>
      </c>
      <c r="B93" s="3" t="s">
        <v>9</v>
      </c>
      <c r="C93" s="3" t="s">
        <v>10</v>
      </c>
      <c r="D93" s="3" t="s">
        <v>231</v>
      </c>
      <c r="E93" s="2">
        <v>2008</v>
      </c>
      <c r="F93" s="3" t="s">
        <v>64</v>
      </c>
      <c r="G93" s="3" t="s">
        <v>65</v>
      </c>
      <c r="H93" s="3" t="s">
        <v>9</v>
      </c>
      <c r="I93" s="3" t="s">
        <v>232</v>
      </c>
      <c r="J93" s="3" t="s">
        <v>29</v>
      </c>
    </row>
    <row r="94" spans="1:10" outlineLevel="3" x14ac:dyDescent="0.2">
      <c r="A94" s="3" t="s">
        <v>8</v>
      </c>
      <c r="B94" s="3" t="s">
        <v>9</v>
      </c>
      <c r="C94" s="3" t="s">
        <v>10</v>
      </c>
      <c r="D94" s="3" t="s">
        <v>233</v>
      </c>
      <c r="E94" s="2">
        <v>2008</v>
      </c>
      <c r="F94" s="3" t="s">
        <v>64</v>
      </c>
      <c r="G94" s="3" t="s">
        <v>65</v>
      </c>
      <c r="H94" s="3" t="s">
        <v>9</v>
      </c>
      <c r="I94" s="3" t="s">
        <v>234</v>
      </c>
      <c r="J94" s="3" t="s">
        <v>29</v>
      </c>
    </row>
    <row r="95" spans="1:10" outlineLevel="3" x14ac:dyDescent="0.2">
      <c r="A95" s="3" t="s">
        <v>8</v>
      </c>
      <c r="B95" s="3" t="s">
        <v>9</v>
      </c>
      <c r="C95" s="3" t="s">
        <v>10</v>
      </c>
      <c r="D95" s="3" t="s">
        <v>235</v>
      </c>
      <c r="E95" s="2">
        <v>2008</v>
      </c>
      <c r="F95" s="3" t="s">
        <v>64</v>
      </c>
      <c r="G95" s="3" t="s">
        <v>65</v>
      </c>
      <c r="H95" s="3" t="s">
        <v>9</v>
      </c>
      <c r="I95" s="3" t="s">
        <v>236</v>
      </c>
      <c r="J95" s="3" t="s">
        <v>21</v>
      </c>
    </row>
    <row r="96" spans="1:10" outlineLevel="3" x14ac:dyDescent="0.2">
      <c r="A96" s="3" t="s">
        <v>8</v>
      </c>
      <c r="B96" s="3" t="s">
        <v>9</v>
      </c>
      <c r="C96" s="3" t="s">
        <v>10</v>
      </c>
      <c r="D96" s="3" t="s">
        <v>237</v>
      </c>
      <c r="E96" s="2">
        <v>2008</v>
      </c>
      <c r="F96" s="3" t="s">
        <v>64</v>
      </c>
      <c r="G96" s="3" t="s">
        <v>65</v>
      </c>
      <c r="H96" s="3" t="s">
        <v>9</v>
      </c>
      <c r="I96" s="3" t="s">
        <v>238</v>
      </c>
      <c r="J96" s="3" t="s">
        <v>29</v>
      </c>
    </row>
    <row r="97" spans="1:10" outlineLevel="3" x14ac:dyDescent="0.2">
      <c r="A97" s="3" t="s">
        <v>8</v>
      </c>
      <c r="B97" s="3" t="s">
        <v>9</v>
      </c>
      <c r="C97" s="3" t="s">
        <v>10</v>
      </c>
      <c r="D97" s="3" t="s">
        <v>239</v>
      </c>
      <c r="E97" s="2">
        <v>2008</v>
      </c>
      <c r="F97" s="3" t="s">
        <v>64</v>
      </c>
      <c r="G97" s="3" t="s">
        <v>65</v>
      </c>
      <c r="H97" s="3" t="s">
        <v>9</v>
      </c>
      <c r="I97" s="3" t="s">
        <v>240</v>
      </c>
      <c r="J97" s="3" t="s">
        <v>29</v>
      </c>
    </row>
    <row r="98" spans="1:10" outlineLevel="3" x14ac:dyDescent="0.2">
      <c r="A98" s="3" t="s">
        <v>8</v>
      </c>
      <c r="B98" s="3" t="s">
        <v>9</v>
      </c>
      <c r="C98" s="3" t="s">
        <v>10</v>
      </c>
      <c r="D98" s="3" t="s">
        <v>241</v>
      </c>
      <c r="E98" s="2">
        <v>2008</v>
      </c>
      <c r="F98" s="3" t="s">
        <v>64</v>
      </c>
      <c r="G98" s="3" t="s">
        <v>65</v>
      </c>
      <c r="H98" s="3" t="s">
        <v>9</v>
      </c>
      <c r="I98" s="3" t="s">
        <v>242</v>
      </c>
      <c r="J98" s="3" t="s">
        <v>29</v>
      </c>
    </row>
    <row r="99" spans="1:10" outlineLevel="3" x14ac:dyDescent="0.2">
      <c r="A99" s="3" t="s">
        <v>8</v>
      </c>
      <c r="B99" s="3" t="s">
        <v>9</v>
      </c>
      <c r="C99" s="3" t="s">
        <v>10</v>
      </c>
      <c r="D99" s="3" t="s">
        <v>243</v>
      </c>
      <c r="E99" s="2">
        <v>2008</v>
      </c>
      <c r="F99" s="3" t="s">
        <v>64</v>
      </c>
      <c r="G99" s="3" t="s">
        <v>65</v>
      </c>
      <c r="H99" s="3" t="s">
        <v>9</v>
      </c>
      <c r="I99" s="3" t="s">
        <v>244</v>
      </c>
      <c r="J99" s="3" t="s">
        <v>29</v>
      </c>
    </row>
    <row r="100" spans="1:10" outlineLevel="3" x14ac:dyDescent="0.2">
      <c r="A100" s="3" t="s">
        <v>8</v>
      </c>
      <c r="B100" s="3" t="s">
        <v>9</v>
      </c>
      <c r="C100" s="3" t="s">
        <v>10</v>
      </c>
      <c r="D100" s="3" t="s">
        <v>245</v>
      </c>
      <c r="E100" s="2">
        <v>2008</v>
      </c>
      <c r="F100" s="3" t="s">
        <v>64</v>
      </c>
      <c r="G100" s="3" t="s">
        <v>65</v>
      </c>
      <c r="H100" s="3" t="s">
        <v>9</v>
      </c>
      <c r="I100" s="3" t="s">
        <v>246</v>
      </c>
      <c r="J100" s="3" t="s">
        <v>29</v>
      </c>
    </row>
    <row r="101" spans="1:10" outlineLevel="3" x14ac:dyDescent="0.2">
      <c r="A101" s="3" t="s">
        <v>8</v>
      </c>
      <c r="B101" s="3" t="s">
        <v>9</v>
      </c>
      <c r="C101" s="3" t="s">
        <v>10</v>
      </c>
      <c r="D101" s="3" t="s">
        <v>247</v>
      </c>
      <c r="E101" s="2">
        <v>2008</v>
      </c>
      <c r="F101" s="3" t="s">
        <v>64</v>
      </c>
      <c r="G101" s="3" t="s">
        <v>65</v>
      </c>
      <c r="H101" s="3" t="s">
        <v>9</v>
      </c>
      <c r="I101" s="3" t="s">
        <v>248</v>
      </c>
      <c r="J101" s="3" t="s">
        <v>29</v>
      </c>
    </row>
    <row r="102" spans="1:10" outlineLevel="3" x14ac:dyDescent="0.2">
      <c r="A102" s="3" t="s">
        <v>8</v>
      </c>
      <c r="B102" s="3" t="s">
        <v>9</v>
      </c>
      <c r="C102" s="3" t="s">
        <v>10</v>
      </c>
      <c r="D102" s="3" t="s">
        <v>249</v>
      </c>
      <c r="E102" s="2">
        <v>2008</v>
      </c>
      <c r="F102" s="3" t="s">
        <v>64</v>
      </c>
      <c r="G102" s="3" t="s">
        <v>65</v>
      </c>
      <c r="H102" s="3" t="s">
        <v>9</v>
      </c>
      <c r="I102" s="3" t="s">
        <v>250</v>
      </c>
      <c r="J102" s="3" t="s">
        <v>18</v>
      </c>
    </row>
    <row r="103" spans="1:10" outlineLevel="3" x14ac:dyDescent="0.2">
      <c r="A103" s="3" t="s">
        <v>8</v>
      </c>
      <c r="B103" s="3" t="s">
        <v>9</v>
      </c>
      <c r="C103" s="3" t="s">
        <v>10</v>
      </c>
      <c r="D103" s="3" t="s">
        <v>252</v>
      </c>
      <c r="E103" s="2">
        <v>2008</v>
      </c>
      <c r="F103" s="3" t="s">
        <v>64</v>
      </c>
      <c r="G103" s="3" t="s">
        <v>65</v>
      </c>
      <c r="H103" s="3" t="s">
        <v>9</v>
      </c>
      <c r="I103" s="3" t="s">
        <v>253</v>
      </c>
      <c r="J103" s="3" t="s">
        <v>29</v>
      </c>
    </row>
    <row r="104" spans="1:10" outlineLevel="3" x14ac:dyDescent="0.2">
      <c r="A104" s="3" t="s">
        <v>8</v>
      </c>
      <c r="B104" s="3" t="s">
        <v>9</v>
      </c>
      <c r="C104" s="3" t="s">
        <v>10</v>
      </c>
      <c r="D104" s="3" t="s">
        <v>254</v>
      </c>
      <c r="E104" s="2">
        <v>2008</v>
      </c>
      <c r="F104" s="3" t="s">
        <v>64</v>
      </c>
      <c r="G104" s="3" t="s">
        <v>65</v>
      </c>
      <c r="H104" s="3" t="s">
        <v>9</v>
      </c>
      <c r="I104" s="3" t="s">
        <v>255</v>
      </c>
      <c r="J104" s="3" t="s">
        <v>251</v>
      </c>
    </row>
    <row r="105" spans="1:10" outlineLevel="3" x14ac:dyDescent="0.2">
      <c r="A105" s="3" t="s">
        <v>8</v>
      </c>
      <c r="B105" s="3" t="s">
        <v>9</v>
      </c>
      <c r="C105" s="3" t="s">
        <v>10</v>
      </c>
      <c r="D105" s="3" t="s">
        <v>256</v>
      </c>
      <c r="E105" s="2">
        <v>2008</v>
      </c>
      <c r="F105" s="3" t="s">
        <v>64</v>
      </c>
      <c r="G105" s="3" t="s">
        <v>65</v>
      </c>
      <c r="H105" s="3" t="s">
        <v>9</v>
      </c>
      <c r="I105" s="3" t="s">
        <v>257</v>
      </c>
      <c r="J105" s="3" t="s">
        <v>32</v>
      </c>
    </row>
    <row r="106" spans="1:10" outlineLevel="3" x14ac:dyDescent="0.2">
      <c r="A106" s="3" t="s">
        <v>8</v>
      </c>
      <c r="B106" s="3" t="s">
        <v>9</v>
      </c>
      <c r="C106" s="3" t="s">
        <v>10</v>
      </c>
      <c r="D106" s="3" t="s">
        <v>258</v>
      </c>
      <c r="E106" s="2">
        <v>2008</v>
      </c>
      <c r="F106" s="3" t="s">
        <v>64</v>
      </c>
      <c r="G106" s="3" t="s">
        <v>65</v>
      </c>
      <c r="H106" s="3" t="s">
        <v>9</v>
      </c>
      <c r="I106" s="3" t="s">
        <v>259</v>
      </c>
      <c r="J106" s="3" t="s">
        <v>113</v>
      </c>
    </row>
    <row r="107" spans="1:10" outlineLevel="3" x14ac:dyDescent="0.2">
      <c r="A107" s="3" t="s">
        <v>8</v>
      </c>
      <c r="B107" s="3" t="s">
        <v>9</v>
      </c>
      <c r="C107" s="3" t="s">
        <v>10</v>
      </c>
      <c r="D107" s="3" t="s">
        <v>260</v>
      </c>
      <c r="E107" s="2">
        <v>2008</v>
      </c>
      <c r="F107" s="3" t="s">
        <v>64</v>
      </c>
      <c r="G107" s="3" t="s">
        <v>65</v>
      </c>
      <c r="H107" s="3" t="s">
        <v>9</v>
      </c>
      <c r="I107" s="3" t="s">
        <v>261</v>
      </c>
      <c r="J107" s="3" t="s">
        <v>29</v>
      </c>
    </row>
    <row r="108" spans="1:10" outlineLevel="3" x14ac:dyDescent="0.2">
      <c r="A108" s="3" t="s">
        <v>8</v>
      </c>
      <c r="B108" s="3" t="s">
        <v>9</v>
      </c>
      <c r="C108" s="3" t="s">
        <v>10</v>
      </c>
      <c r="D108" s="3" t="s">
        <v>262</v>
      </c>
      <c r="E108" s="2">
        <v>2008</v>
      </c>
      <c r="F108" s="3" t="s">
        <v>64</v>
      </c>
      <c r="G108" s="3" t="s">
        <v>65</v>
      </c>
      <c r="H108" s="3" t="s">
        <v>9</v>
      </c>
      <c r="I108" s="3" t="s">
        <v>263</v>
      </c>
      <c r="J108" s="3" t="s">
        <v>29</v>
      </c>
    </row>
    <row r="109" spans="1:10" outlineLevel="3" x14ac:dyDescent="0.2">
      <c r="A109" s="3" t="s">
        <v>8</v>
      </c>
      <c r="B109" s="3" t="s">
        <v>9</v>
      </c>
      <c r="C109" s="3" t="s">
        <v>10</v>
      </c>
      <c r="D109" s="3" t="s">
        <v>264</v>
      </c>
      <c r="E109" s="2">
        <v>2008</v>
      </c>
      <c r="F109" s="3" t="s">
        <v>64</v>
      </c>
      <c r="G109" s="3" t="s">
        <v>65</v>
      </c>
      <c r="H109" s="3" t="s">
        <v>9</v>
      </c>
      <c r="I109" s="3" t="s">
        <v>265</v>
      </c>
      <c r="J109" s="3" t="s">
        <v>29</v>
      </c>
    </row>
    <row r="110" spans="1:10" outlineLevel="3" x14ac:dyDescent="0.2">
      <c r="A110" s="3" t="s">
        <v>8</v>
      </c>
      <c r="B110" s="3" t="s">
        <v>9</v>
      </c>
      <c r="C110" s="3" t="s">
        <v>10</v>
      </c>
      <c r="D110" s="3" t="s">
        <v>266</v>
      </c>
      <c r="E110" s="2">
        <v>2008</v>
      </c>
      <c r="F110" s="3" t="s">
        <v>64</v>
      </c>
      <c r="G110" s="3" t="s">
        <v>65</v>
      </c>
      <c r="H110" s="3" t="s">
        <v>9</v>
      </c>
      <c r="I110" s="3" t="s">
        <v>267</v>
      </c>
      <c r="J110" s="3" t="s">
        <v>268</v>
      </c>
    </row>
    <row r="111" spans="1:10" outlineLevel="3" x14ac:dyDescent="0.2">
      <c r="A111" s="3" t="s">
        <v>8</v>
      </c>
      <c r="B111" s="3" t="s">
        <v>9</v>
      </c>
      <c r="C111" s="3" t="s">
        <v>10</v>
      </c>
      <c r="D111" s="3" t="s">
        <v>269</v>
      </c>
      <c r="E111" s="2">
        <v>2008</v>
      </c>
      <c r="F111" s="3" t="s">
        <v>64</v>
      </c>
      <c r="G111" s="3" t="s">
        <v>65</v>
      </c>
      <c r="H111" s="3" t="s">
        <v>9</v>
      </c>
      <c r="I111" s="3" t="s">
        <v>270</v>
      </c>
      <c r="J111" s="3" t="s">
        <v>29</v>
      </c>
    </row>
    <row r="112" spans="1:10" outlineLevel="3" x14ac:dyDescent="0.2">
      <c r="A112" s="3" t="s">
        <v>8</v>
      </c>
      <c r="B112" s="3" t="s">
        <v>9</v>
      </c>
      <c r="C112" s="3" t="s">
        <v>10</v>
      </c>
      <c r="D112" s="3" t="s">
        <v>271</v>
      </c>
      <c r="E112" s="2">
        <v>2008</v>
      </c>
      <c r="F112" s="3" t="s">
        <v>64</v>
      </c>
      <c r="G112" s="3" t="s">
        <v>65</v>
      </c>
      <c r="H112" s="3" t="s">
        <v>9</v>
      </c>
      <c r="I112" s="3" t="s">
        <v>272</v>
      </c>
      <c r="J112" s="3" t="s">
        <v>268</v>
      </c>
    </row>
    <row r="113" spans="1:10" outlineLevel="3" x14ac:dyDescent="0.2">
      <c r="A113" s="3" t="s">
        <v>8</v>
      </c>
      <c r="B113" s="3" t="s">
        <v>9</v>
      </c>
      <c r="C113" s="3" t="s">
        <v>10</v>
      </c>
      <c r="D113" s="3" t="s">
        <v>273</v>
      </c>
      <c r="E113" s="2">
        <v>2008</v>
      </c>
      <c r="F113" s="3" t="s">
        <v>64</v>
      </c>
      <c r="G113" s="3" t="s">
        <v>65</v>
      </c>
      <c r="H113" s="3" t="s">
        <v>9</v>
      </c>
      <c r="I113" s="3" t="s">
        <v>274</v>
      </c>
      <c r="J113" s="3" t="s">
        <v>29</v>
      </c>
    </row>
    <row r="114" spans="1:10" outlineLevel="3" x14ac:dyDescent="0.2">
      <c r="A114" s="3" t="s">
        <v>8</v>
      </c>
      <c r="B114" s="3" t="s">
        <v>9</v>
      </c>
      <c r="C114" s="3" t="s">
        <v>10</v>
      </c>
      <c r="D114" s="3" t="s">
        <v>275</v>
      </c>
      <c r="E114" s="2">
        <v>2008</v>
      </c>
      <c r="F114" s="3" t="s">
        <v>64</v>
      </c>
      <c r="G114" s="3" t="s">
        <v>65</v>
      </c>
      <c r="H114" s="3" t="s">
        <v>9</v>
      </c>
      <c r="I114" s="3" t="s">
        <v>276</v>
      </c>
      <c r="J114" s="3" t="s">
        <v>268</v>
      </c>
    </row>
    <row r="115" spans="1:10" outlineLevel="3" x14ac:dyDescent="0.2">
      <c r="A115" s="3" t="s">
        <v>8</v>
      </c>
      <c r="B115" s="3" t="s">
        <v>9</v>
      </c>
      <c r="C115" s="3" t="s">
        <v>10</v>
      </c>
      <c r="D115" s="3" t="s">
        <v>277</v>
      </c>
      <c r="E115" s="2">
        <v>2008</v>
      </c>
      <c r="F115" s="3" t="s">
        <v>64</v>
      </c>
      <c r="G115" s="3" t="s">
        <v>65</v>
      </c>
      <c r="H115" s="3" t="s">
        <v>9</v>
      </c>
      <c r="I115" s="3" t="s">
        <v>278</v>
      </c>
      <c r="J115" s="3" t="s">
        <v>268</v>
      </c>
    </row>
    <row r="116" spans="1:10" outlineLevel="3" x14ac:dyDescent="0.2">
      <c r="A116" s="3" t="s">
        <v>8</v>
      </c>
      <c r="B116" s="3" t="s">
        <v>9</v>
      </c>
      <c r="C116" s="3" t="s">
        <v>10</v>
      </c>
      <c r="D116" s="3" t="s">
        <v>279</v>
      </c>
      <c r="E116" s="2">
        <v>2008</v>
      </c>
      <c r="F116" s="3" t="s">
        <v>64</v>
      </c>
      <c r="G116" s="3" t="s">
        <v>65</v>
      </c>
      <c r="H116" s="3" t="s">
        <v>9</v>
      </c>
      <c r="I116" s="3" t="s">
        <v>280</v>
      </c>
      <c r="J116" s="3" t="s">
        <v>32</v>
      </c>
    </row>
    <row r="117" spans="1:10" outlineLevel="3" x14ac:dyDescent="0.2">
      <c r="A117" s="3" t="s">
        <v>8</v>
      </c>
      <c r="B117" s="3" t="s">
        <v>9</v>
      </c>
      <c r="C117" s="3" t="s">
        <v>10</v>
      </c>
      <c r="D117" s="3" t="s">
        <v>281</v>
      </c>
      <c r="E117" s="2">
        <v>2008</v>
      </c>
      <c r="F117" s="3" t="s">
        <v>64</v>
      </c>
      <c r="G117" s="3" t="s">
        <v>65</v>
      </c>
      <c r="H117" s="3" t="s">
        <v>9</v>
      </c>
      <c r="I117" s="3" t="s">
        <v>282</v>
      </c>
      <c r="J117" s="3" t="s">
        <v>29</v>
      </c>
    </row>
    <row r="118" spans="1:10" outlineLevel="3" x14ac:dyDescent="0.2">
      <c r="A118" s="3" t="s">
        <v>8</v>
      </c>
      <c r="B118" s="3" t="s">
        <v>9</v>
      </c>
      <c r="C118" s="3" t="s">
        <v>10</v>
      </c>
      <c r="D118" s="3" t="s">
        <v>283</v>
      </c>
      <c r="E118" s="2">
        <v>2008</v>
      </c>
      <c r="F118" s="3" t="s">
        <v>64</v>
      </c>
      <c r="G118" s="3" t="s">
        <v>65</v>
      </c>
      <c r="H118" s="3" t="s">
        <v>9</v>
      </c>
      <c r="I118" s="3" t="s">
        <v>284</v>
      </c>
      <c r="J118" s="3" t="s">
        <v>18</v>
      </c>
    </row>
    <row r="119" spans="1:10" outlineLevel="3" x14ac:dyDescent="0.2">
      <c r="A119" s="3" t="s">
        <v>8</v>
      </c>
      <c r="B119" s="3" t="s">
        <v>9</v>
      </c>
      <c r="C119" s="3" t="s">
        <v>10</v>
      </c>
      <c r="D119" s="3" t="s">
        <v>285</v>
      </c>
      <c r="E119" s="2">
        <v>2008</v>
      </c>
      <c r="F119" s="3" t="s">
        <v>64</v>
      </c>
      <c r="G119" s="3" t="s">
        <v>65</v>
      </c>
      <c r="H119" s="3" t="s">
        <v>9</v>
      </c>
      <c r="I119" s="3" t="s">
        <v>286</v>
      </c>
      <c r="J119" s="3" t="s">
        <v>287</v>
      </c>
    </row>
    <row r="120" spans="1:10" outlineLevel="3" x14ac:dyDescent="0.2">
      <c r="A120" s="3" t="s">
        <v>8</v>
      </c>
      <c r="B120" s="3" t="s">
        <v>9</v>
      </c>
      <c r="C120" s="3" t="s">
        <v>10</v>
      </c>
      <c r="D120" s="3" t="s">
        <v>288</v>
      </c>
      <c r="E120" s="2">
        <v>2008</v>
      </c>
      <c r="F120" s="3" t="s">
        <v>64</v>
      </c>
      <c r="G120" s="3" t="s">
        <v>65</v>
      </c>
      <c r="H120" s="3" t="s">
        <v>9</v>
      </c>
      <c r="I120" s="3" t="s">
        <v>289</v>
      </c>
      <c r="J120" s="3" t="s">
        <v>128</v>
      </c>
    </row>
    <row r="121" spans="1:10" outlineLevel="3" x14ac:dyDescent="0.2">
      <c r="A121" s="3" t="s">
        <v>8</v>
      </c>
      <c r="B121" s="3" t="s">
        <v>9</v>
      </c>
      <c r="C121" s="3" t="s">
        <v>10</v>
      </c>
      <c r="D121" s="3" t="s">
        <v>290</v>
      </c>
      <c r="E121" s="2">
        <v>2008</v>
      </c>
      <c r="F121" s="3" t="s">
        <v>64</v>
      </c>
      <c r="G121" s="3" t="s">
        <v>65</v>
      </c>
      <c r="H121" s="3" t="s">
        <v>9</v>
      </c>
      <c r="I121" s="3" t="s">
        <v>291</v>
      </c>
      <c r="J121" s="3" t="s">
        <v>29</v>
      </c>
    </row>
    <row r="122" spans="1:10" outlineLevel="3" x14ac:dyDescent="0.2">
      <c r="A122" s="3" t="s">
        <v>8</v>
      </c>
      <c r="B122" s="3" t="s">
        <v>9</v>
      </c>
      <c r="C122" s="3" t="s">
        <v>10</v>
      </c>
      <c r="D122" s="3" t="s">
        <v>292</v>
      </c>
      <c r="E122" s="2">
        <v>2008</v>
      </c>
      <c r="F122" s="3" t="s">
        <v>64</v>
      </c>
      <c r="G122" s="3" t="s">
        <v>65</v>
      </c>
      <c r="H122" s="3" t="s">
        <v>9</v>
      </c>
      <c r="I122" s="3" t="s">
        <v>293</v>
      </c>
      <c r="J122" s="3" t="s">
        <v>218</v>
      </c>
    </row>
    <row r="123" spans="1:10" outlineLevel="3" x14ac:dyDescent="0.2">
      <c r="A123" s="3" t="s">
        <v>8</v>
      </c>
      <c r="B123" s="3" t="s">
        <v>9</v>
      </c>
      <c r="C123" s="3" t="s">
        <v>10</v>
      </c>
      <c r="D123" s="3" t="s">
        <v>294</v>
      </c>
      <c r="E123" s="2">
        <v>2010</v>
      </c>
      <c r="F123" s="3" t="s">
        <v>64</v>
      </c>
      <c r="G123" s="3" t="s">
        <v>65</v>
      </c>
      <c r="H123" s="3" t="s">
        <v>9</v>
      </c>
      <c r="I123" s="3" t="s">
        <v>295</v>
      </c>
      <c r="J123" s="3" t="s">
        <v>128</v>
      </c>
    </row>
    <row r="124" spans="1:10" outlineLevel="3" x14ac:dyDescent="0.2">
      <c r="A124" s="3" t="s">
        <v>8</v>
      </c>
      <c r="B124" s="3" t="s">
        <v>9</v>
      </c>
      <c r="C124" s="3" t="s">
        <v>10</v>
      </c>
      <c r="D124" s="3" t="s">
        <v>296</v>
      </c>
      <c r="E124" s="2">
        <v>2014</v>
      </c>
      <c r="F124" s="3" t="s">
        <v>297</v>
      </c>
      <c r="G124" s="3" t="s">
        <v>298</v>
      </c>
      <c r="H124" s="3" t="s">
        <v>299</v>
      </c>
      <c r="I124" s="3" t="s">
        <v>300</v>
      </c>
      <c r="J124" s="3" t="s">
        <v>29</v>
      </c>
    </row>
    <row r="125" spans="1:10" outlineLevel="3" x14ac:dyDescent="0.2">
      <c r="A125" s="3" t="s">
        <v>8</v>
      </c>
      <c r="B125" s="3" t="s">
        <v>9</v>
      </c>
      <c r="C125" s="3" t="s">
        <v>10</v>
      </c>
      <c r="D125" s="3" t="s">
        <v>301</v>
      </c>
      <c r="E125" s="2">
        <v>2012</v>
      </c>
      <c r="F125" s="3" t="s">
        <v>64</v>
      </c>
      <c r="G125" s="3" t="s">
        <v>65</v>
      </c>
      <c r="H125" s="3" t="s">
        <v>9</v>
      </c>
      <c r="I125" s="3" t="s">
        <v>302</v>
      </c>
      <c r="J125" s="3" t="s">
        <v>29</v>
      </c>
    </row>
    <row r="126" spans="1:10" outlineLevel="3" x14ac:dyDescent="0.2">
      <c r="A126" s="3" t="s">
        <v>8</v>
      </c>
      <c r="B126" s="3" t="s">
        <v>9</v>
      </c>
      <c r="C126" s="3" t="s">
        <v>10</v>
      </c>
      <c r="D126" s="3" t="s">
        <v>303</v>
      </c>
      <c r="E126" s="2">
        <v>2012</v>
      </c>
      <c r="F126" s="3" t="s">
        <v>64</v>
      </c>
      <c r="G126" s="3" t="s">
        <v>65</v>
      </c>
      <c r="H126" s="3" t="s">
        <v>9</v>
      </c>
      <c r="I126" s="3" t="s">
        <v>304</v>
      </c>
      <c r="J126" s="3" t="s">
        <v>29</v>
      </c>
    </row>
    <row r="127" spans="1:10" outlineLevel="3" x14ac:dyDescent="0.2">
      <c r="A127" s="3" t="s">
        <v>8</v>
      </c>
      <c r="B127" s="3" t="s">
        <v>9</v>
      </c>
      <c r="C127" s="3" t="s">
        <v>10</v>
      </c>
      <c r="D127" s="3" t="s">
        <v>305</v>
      </c>
      <c r="E127" s="2">
        <v>2012</v>
      </c>
      <c r="F127" s="3" t="s">
        <v>64</v>
      </c>
      <c r="G127" s="3" t="s">
        <v>65</v>
      </c>
      <c r="H127" s="3" t="s">
        <v>9</v>
      </c>
      <c r="I127" s="3" t="s">
        <v>306</v>
      </c>
      <c r="J127" s="3" t="s">
        <v>29</v>
      </c>
    </row>
    <row r="128" spans="1:10" outlineLevel="3" x14ac:dyDescent="0.2">
      <c r="A128" s="3" t="s">
        <v>8</v>
      </c>
      <c r="B128" s="3" t="s">
        <v>9</v>
      </c>
      <c r="C128" s="3" t="s">
        <v>10</v>
      </c>
      <c r="D128" s="3" t="s">
        <v>307</v>
      </c>
      <c r="E128" s="2">
        <v>2007</v>
      </c>
      <c r="F128" s="3" t="s">
        <v>12</v>
      </c>
      <c r="G128" s="3" t="s">
        <v>13</v>
      </c>
      <c r="H128" s="3" t="s">
        <v>9</v>
      </c>
      <c r="I128" s="3" t="s">
        <v>308</v>
      </c>
      <c r="J128" s="3" t="s">
        <v>29</v>
      </c>
    </row>
    <row r="129" spans="1:10" outlineLevel="3" x14ac:dyDescent="0.2">
      <c r="A129" s="3" t="s">
        <v>8</v>
      </c>
      <c r="B129" s="3" t="s">
        <v>9</v>
      </c>
      <c r="C129" s="3" t="s">
        <v>10</v>
      </c>
      <c r="D129" s="3" t="s">
        <v>309</v>
      </c>
      <c r="E129" s="2">
        <v>2007</v>
      </c>
      <c r="F129" s="3" t="s">
        <v>12</v>
      </c>
      <c r="G129" s="3" t="s">
        <v>13</v>
      </c>
      <c r="H129" s="3" t="s">
        <v>9</v>
      </c>
      <c r="I129" s="3" t="s">
        <v>310</v>
      </c>
      <c r="J129" s="3" t="s">
        <v>29</v>
      </c>
    </row>
    <row r="130" spans="1:10" outlineLevel="3" x14ac:dyDescent="0.2">
      <c r="A130" s="3" t="s">
        <v>8</v>
      </c>
      <c r="B130" s="3" t="s">
        <v>9</v>
      </c>
      <c r="C130" s="3" t="s">
        <v>10</v>
      </c>
      <c r="D130" s="3" t="s">
        <v>311</v>
      </c>
      <c r="E130" s="2">
        <v>2007</v>
      </c>
      <c r="F130" s="3" t="s">
        <v>12</v>
      </c>
      <c r="G130" s="3" t="s">
        <v>13</v>
      </c>
      <c r="H130" s="3" t="s">
        <v>9</v>
      </c>
      <c r="I130" s="3" t="s">
        <v>312</v>
      </c>
      <c r="J130" s="3" t="s">
        <v>29</v>
      </c>
    </row>
    <row r="131" spans="1:10" outlineLevel="3" x14ac:dyDescent="0.2">
      <c r="A131" s="3" t="s">
        <v>8</v>
      </c>
      <c r="B131" s="3" t="s">
        <v>9</v>
      </c>
      <c r="C131" s="3" t="s">
        <v>10</v>
      </c>
      <c r="D131" s="3" t="s">
        <v>313</v>
      </c>
      <c r="E131" s="2">
        <v>2007</v>
      </c>
      <c r="F131" s="3" t="s">
        <v>12</v>
      </c>
      <c r="G131" s="3" t="s">
        <v>13</v>
      </c>
      <c r="H131" s="3" t="s">
        <v>9</v>
      </c>
      <c r="I131" s="3" t="s">
        <v>314</v>
      </c>
      <c r="J131" s="3" t="s">
        <v>29</v>
      </c>
    </row>
    <row r="132" spans="1:10" outlineLevel="3" x14ac:dyDescent="0.2">
      <c r="A132" s="3" t="s">
        <v>8</v>
      </c>
      <c r="B132" s="3" t="s">
        <v>9</v>
      </c>
      <c r="C132" s="3" t="s">
        <v>10</v>
      </c>
      <c r="D132" s="3" t="s">
        <v>315</v>
      </c>
      <c r="E132" s="2">
        <v>2005</v>
      </c>
      <c r="F132" s="3" t="s">
        <v>64</v>
      </c>
      <c r="G132" s="3" t="s">
        <v>65</v>
      </c>
      <c r="H132" s="3" t="s">
        <v>9</v>
      </c>
      <c r="I132" s="3" t="s">
        <v>316</v>
      </c>
      <c r="J132" s="3" t="s">
        <v>29</v>
      </c>
    </row>
    <row r="133" spans="1:10" outlineLevel="3" x14ac:dyDescent="0.2">
      <c r="A133" s="3" t="s">
        <v>8</v>
      </c>
      <c r="B133" s="3" t="s">
        <v>9</v>
      </c>
      <c r="C133" s="3" t="s">
        <v>10</v>
      </c>
      <c r="D133" s="3" t="s">
        <v>317</v>
      </c>
      <c r="E133" s="2">
        <v>2005</v>
      </c>
      <c r="F133" s="3" t="s">
        <v>64</v>
      </c>
      <c r="G133" s="3" t="s">
        <v>65</v>
      </c>
      <c r="H133" s="3" t="s">
        <v>9</v>
      </c>
      <c r="I133" s="3" t="s">
        <v>318</v>
      </c>
      <c r="J133" s="3" t="s">
        <v>29</v>
      </c>
    </row>
    <row r="134" spans="1:10" outlineLevel="3" x14ac:dyDescent="0.2">
      <c r="A134" s="3" t="s">
        <v>8</v>
      </c>
      <c r="B134" s="3" t="s">
        <v>9</v>
      </c>
      <c r="C134" s="3" t="s">
        <v>10</v>
      </c>
      <c r="D134" s="3" t="s">
        <v>319</v>
      </c>
      <c r="E134" s="2">
        <v>2005</v>
      </c>
      <c r="F134" s="3" t="s">
        <v>12</v>
      </c>
      <c r="G134" s="3" t="s">
        <v>13</v>
      </c>
      <c r="H134" s="3" t="s">
        <v>9</v>
      </c>
      <c r="I134" s="3" t="s">
        <v>320</v>
      </c>
      <c r="J134" s="3" t="s">
        <v>29</v>
      </c>
    </row>
    <row r="135" spans="1:10" outlineLevel="3" x14ac:dyDescent="0.2">
      <c r="A135" s="3" t="s">
        <v>8</v>
      </c>
      <c r="B135" s="3" t="s">
        <v>9</v>
      </c>
      <c r="C135" s="3" t="s">
        <v>10</v>
      </c>
      <c r="D135" s="3" t="s">
        <v>321</v>
      </c>
      <c r="E135" s="2">
        <v>2005</v>
      </c>
      <c r="F135" s="3" t="s">
        <v>64</v>
      </c>
      <c r="G135" s="3" t="s">
        <v>65</v>
      </c>
      <c r="H135" s="3" t="s">
        <v>9</v>
      </c>
      <c r="I135" s="3" t="s">
        <v>322</v>
      </c>
      <c r="J135" s="3" t="s">
        <v>29</v>
      </c>
    </row>
    <row r="136" spans="1:10" outlineLevel="3" x14ac:dyDescent="0.2">
      <c r="A136" s="3" t="s">
        <v>8</v>
      </c>
      <c r="B136" s="3" t="s">
        <v>9</v>
      </c>
      <c r="C136" s="3" t="s">
        <v>10</v>
      </c>
      <c r="D136" s="3" t="s">
        <v>323</v>
      </c>
      <c r="E136" s="2">
        <v>2005</v>
      </c>
      <c r="F136" s="3" t="s">
        <v>64</v>
      </c>
      <c r="G136" s="3" t="s">
        <v>65</v>
      </c>
      <c r="H136" s="3" t="s">
        <v>9</v>
      </c>
      <c r="I136" s="3" t="s">
        <v>324</v>
      </c>
      <c r="J136" s="3" t="s">
        <v>29</v>
      </c>
    </row>
    <row r="137" spans="1:10" outlineLevel="3" x14ac:dyDescent="0.2">
      <c r="A137" s="3" t="s">
        <v>8</v>
      </c>
      <c r="B137" s="3" t="s">
        <v>9</v>
      </c>
      <c r="C137" s="3" t="s">
        <v>10</v>
      </c>
      <c r="D137" s="3" t="s">
        <v>325</v>
      </c>
      <c r="E137" s="2">
        <v>2005</v>
      </c>
      <c r="F137" s="3" t="s">
        <v>12</v>
      </c>
      <c r="G137" s="3" t="s">
        <v>13</v>
      </c>
      <c r="H137" s="3" t="s">
        <v>9</v>
      </c>
      <c r="I137" s="3" t="s">
        <v>326</v>
      </c>
      <c r="J137" s="3" t="s">
        <v>29</v>
      </c>
    </row>
    <row r="138" spans="1:10" outlineLevel="3" x14ac:dyDescent="0.2">
      <c r="A138" s="3" t="s">
        <v>8</v>
      </c>
      <c r="B138" s="3" t="s">
        <v>9</v>
      </c>
      <c r="C138" s="3" t="s">
        <v>10</v>
      </c>
      <c r="D138" s="3" t="s">
        <v>327</v>
      </c>
      <c r="E138" s="2">
        <v>2005</v>
      </c>
      <c r="F138" s="3" t="s">
        <v>12</v>
      </c>
      <c r="G138" s="3" t="s">
        <v>13</v>
      </c>
      <c r="H138" s="3" t="s">
        <v>9</v>
      </c>
      <c r="I138" s="3" t="s">
        <v>328</v>
      </c>
      <c r="J138" s="3" t="s">
        <v>29</v>
      </c>
    </row>
    <row r="139" spans="1:10" outlineLevel="3" x14ac:dyDescent="0.2">
      <c r="A139" s="3" t="s">
        <v>8</v>
      </c>
      <c r="B139" s="3" t="s">
        <v>9</v>
      </c>
      <c r="C139" s="3" t="s">
        <v>10</v>
      </c>
      <c r="D139" s="3" t="s">
        <v>329</v>
      </c>
      <c r="E139" s="2">
        <v>2005</v>
      </c>
      <c r="F139" s="3" t="s">
        <v>12</v>
      </c>
      <c r="G139" s="3" t="s">
        <v>13</v>
      </c>
      <c r="H139" s="3" t="s">
        <v>9</v>
      </c>
      <c r="I139" s="3" t="s">
        <v>330</v>
      </c>
      <c r="J139" s="3" t="s">
        <v>29</v>
      </c>
    </row>
    <row r="140" spans="1:10" outlineLevel="3" x14ac:dyDescent="0.2">
      <c r="A140" s="3" t="s">
        <v>8</v>
      </c>
      <c r="B140" s="3" t="s">
        <v>9</v>
      </c>
      <c r="C140" s="3" t="s">
        <v>10</v>
      </c>
      <c r="D140" s="3" t="s">
        <v>331</v>
      </c>
      <c r="E140" s="2">
        <v>2007</v>
      </c>
      <c r="F140" s="3" t="s">
        <v>12</v>
      </c>
      <c r="G140" s="3" t="s">
        <v>13</v>
      </c>
      <c r="H140" s="3" t="s">
        <v>9</v>
      </c>
      <c r="I140" s="3" t="s">
        <v>332</v>
      </c>
      <c r="J140" s="3" t="s">
        <v>29</v>
      </c>
    </row>
    <row r="141" spans="1:10" outlineLevel="3" x14ac:dyDescent="0.2">
      <c r="A141" s="3" t="s">
        <v>8</v>
      </c>
      <c r="B141" s="3" t="s">
        <v>9</v>
      </c>
      <c r="C141" s="3" t="s">
        <v>10</v>
      </c>
      <c r="D141" s="3" t="s">
        <v>333</v>
      </c>
      <c r="E141" s="2">
        <v>2007</v>
      </c>
      <c r="F141" s="3" t="s">
        <v>12</v>
      </c>
      <c r="G141" s="3" t="s">
        <v>13</v>
      </c>
      <c r="H141" s="3" t="s">
        <v>9</v>
      </c>
      <c r="I141" s="3" t="s">
        <v>334</v>
      </c>
      <c r="J141" s="3" t="s">
        <v>29</v>
      </c>
    </row>
    <row r="142" spans="1:10" outlineLevel="3" x14ac:dyDescent="0.2">
      <c r="A142" s="3" t="s">
        <v>8</v>
      </c>
      <c r="B142" s="3" t="s">
        <v>9</v>
      </c>
      <c r="C142" s="3" t="s">
        <v>10</v>
      </c>
      <c r="D142" s="3" t="s">
        <v>335</v>
      </c>
      <c r="E142" s="2">
        <v>2005</v>
      </c>
      <c r="F142" s="3" t="s">
        <v>64</v>
      </c>
      <c r="G142" s="3" t="s">
        <v>65</v>
      </c>
      <c r="H142" s="3" t="s">
        <v>9</v>
      </c>
      <c r="I142" s="3" t="s">
        <v>336</v>
      </c>
      <c r="J142" s="3" t="s">
        <v>29</v>
      </c>
    </row>
    <row r="143" spans="1:10" outlineLevel="3" x14ac:dyDescent="0.2">
      <c r="A143" s="3" t="s">
        <v>8</v>
      </c>
      <c r="B143" s="3" t="s">
        <v>9</v>
      </c>
      <c r="C143" s="3" t="s">
        <v>10</v>
      </c>
      <c r="D143" s="3" t="s">
        <v>337</v>
      </c>
      <c r="E143" s="2">
        <v>2005</v>
      </c>
      <c r="F143" s="3" t="s">
        <v>64</v>
      </c>
      <c r="G143" s="3" t="s">
        <v>65</v>
      </c>
      <c r="H143" s="3" t="s">
        <v>9</v>
      </c>
      <c r="I143" s="3" t="s">
        <v>338</v>
      </c>
      <c r="J143" s="3" t="s">
        <v>29</v>
      </c>
    </row>
    <row r="144" spans="1:10" outlineLevel="3" x14ac:dyDescent="0.2">
      <c r="A144" s="3" t="s">
        <v>8</v>
      </c>
      <c r="B144" s="3" t="s">
        <v>9</v>
      </c>
      <c r="C144" s="3" t="s">
        <v>10</v>
      </c>
      <c r="D144" s="3" t="s">
        <v>339</v>
      </c>
      <c r="E144" s="2">
        <v>2008</v>
      </c>
      <c r="F144" s="3" t="s">
        <v>64</v>
      </c>
      <c r="G144" s="3" t="s">
        <v>65</v>
      </c>
      <c r="H144" s="3" t="s">
        <v>9</v>
      </c>
      <c r="I144" s="3" t="s">
        <v>340</v>
      </c>
      <c r="J144" s="3" t="s">
        <v>29</v>
      </c>
    </row>
    <row r="145" spans="1:10" outlineLevel="3" x14ac:dyDescent="0.2">
      <c r="A145" s="3" t="s">
        <v>8</v>
      </c>
      <c r="B145" s="3" t="s">
        <v>9</v>
      </c>
      <c r="C145" s="3" t="s">
        <v>10</v>
      </c>
      <c r="D145" s="3" t="s">
        <v>341</v>
      </c>
      <c r="E145" s="2">
        <v>2008</v>
      </c>
      <c r="F145" s="3" t="s">
        <v>64</v>
      </c>
      <c r="G145" s="3" t="s">
        <v>65</v>
      </c>
      <c r="H145" s="3" t="s">
        <v>9</v>
      </c>
      <c r="I145" s="3" t="s">
        <v>342</v>
      </c>
      <c r="J145" s="3" t="s">
        <v>29</v>
      </c>
    </row>
    <row r="146" spans="1:10" outlineLevel="3" x14ac:dyDescent="0.2">
      <c r="A146" s="3" t="s">
        <v>8</v>
      </c>
      <c r="B146" s="3" t="s">
        <v>9</v>
      </c>
      <c r="C146" s="3" t="s">
        <v>10</v>
      </c>
      <c r="D146" s="3" t="s">
        <v>343</v>
      </c>
      <c r="E146" s="2">
        <v>2007</v>
      </c>
      <c r="F146" s="3" t="s">
        <v>12</v>
      </c>
      <c r="G146" s="3" t="s">
        <v>13</v>
      </c>
      <c r="H146" s="3" t="s">
        <v>9</v>
      </c>
      <c r="I146" s="3" t="s">
        <v>344</v>
      </c>
      <c r="J146" s="3" t="s">
        <v>29</v>
      </c>
    </row>
    <row r="147" spans="1:10" outlineLevel="3" x14ac:dyDescent="0.2">
      <c r="A147" s="3" t="s">
        <v>8</v>
      </c>
      <c r="B147" s="3" t="s">
        <v>9</v>
      </c>
      <c r="C147" s="3" t="s">
        <v>10</v>
      </c>
      <c r="D147" s="3" t="s">
        <v>345</v>
      </c>
      <c r="E147" s="2">
        <v>2010</v>
      </c>
      <c r="F147" s="3" t="s">
        <v>64</v>
      </c>
      <c r="G147" s="3" t="s">
        <v>65</v>
      </c>
      <c r="H147" s="3" t="s">
        <v>9</v>
      </c>
      <c r="I147" s="3" t="s">
        <v>346</v>
      </c>
      <c r="J147" s="3" t="s">
        <v>223</v>
      </c>
    </row>
    <row r="148" spans="1:10" outlineLevel="3" x14ac:dyDescent="0.2">
      <c r="A148" s="3" t="s">
        <v>8</v>
      </c>
      <c r="B148" s="3" t="s">
        <v>9</v>
      </c>
      <c r="C148" s="3" t="s">
        <v>10</v>
      </c>
      <c r="D148" s="3" t="s">
        <v>347</v>
      </c>
      <c r="E148" s="2">
        <v>2010</v>
      </c>
      <c r="F148" s="3" t="s">
        <v>64</v>
      </c>
      <c r="G148" s="3" t="s">
        <v>65</v>
      </c>
      <c r="H148" s="3" t="s">
        <v>9</v>
      </c>
      <c r="I148" s="3" t="s">
        <v>348</v>
      </c>
      <c r="J148" s="3" t="s">
        <v>15</v>
      </c>
    </row>
    <row r="149" spans="1:10" outlineLevel="3" x14ac:dyDescent="0.2">
      <c r="A149" s="3" t="s">
        <v>8</v>
      </c>
      <c r="B149" s="3" t="s">
        <v>9</v>
      </c>
      <c r="C149" s="3" t="s">
        <v>10</v>
      </c>
      <c r="D149" s="3" t="s">
        <v>349</v>
      </c>
      <c r="E149" s="2">
        <v>2006</v>
      </c>
      <c r="F149" s="3" t="s">
        <v>12</v>
      </c>
      <c r="G149" s="3" t="s">
        <v>13</v>
      </c>
      <c r="H149" s="3" t="s">
        <v>9</v>
      </c>
      <c r="I149" s="3" t="s">
        <v>350</v>
      </c>
      <c r="J149" s="3" t="s">
        <v>29</v>
      </c>
    </row>
    <row r="150" spans="1:10" outlineLevel="3" x14ac:dyDescent="0.2">
      <c r="A150" s="3" t="s">
        <v>8</v>
      </c>
      <c r="B150" s="3" t="s">
        <v>9</v>
      </c>
      <c r="C150" s="3" t="s">
        <v>10</v>
      </c>
      <c r="D150" s="3" t="s">
        <v>351</v>
      </c>
      <c r="E150" s="2">
        <v>2006</v>
      </c>
      <c r="F150" s="3" t="s">
        <v>12</v>
      </c>
      <c r="G150" s="3" t="s">
        <v>13</v>
      </c>
      <c r="H150" s="3" t="s">
        <v>9</v>
      </c>
      <c r="I150" s="3" t="s">
        <v>352</v>
      </c>
      <c r="J150" s="3" t="s">
        <v>29</v>
      </c>
    </row>
    <row r="151" spans="1:10" outlineLevel="3" x14ac:dyDescent="0.2">
      <c r="A151" s="3" t="s">
        <v>8</v>
      </c>
      <c r="B151" s="3" t="s">
        <v>9</v>
      </c>
      <c r="C151" s="3" t="s">
        <v>10</v>
      </c>
      <c r="D151" s="3" t="s">
        <v>353</v>
      </c>
      <c r="E151" s="2">
        <v>2010</v>
      </c>
      <c r="F151" s="3" t="s">
        <v>64</v>
      </c>
      <c r="G151" s="3" t="s">
        <v>65</v>
      </c>
      <c r="H151" s="3" t="s">
        <v>9</v>
      </c>
      <c r="I151" s="3" t="s">
        <v>354</v>
      </c>
      <c r="J151" s="3" t="s">
        <v>29</v>
      </c>
    </row>
    <row r="152" spans="1:10" outlineLevel="3" x14ac:dyDescent="0.2">
      <c r="A152" s="3" t="s">
        <v>8</v>
      </c>
      <c r="B152" s="3" t="s">
        <v>9</v>
      </c>
      <c r="C152" s="3" t="s">
        <v>10</v>
      </c>
      <c r="D152" s="3" t="s">
        <v>355</v>
      </c>
      <c r="E152" s="2">
        <v>2010</v>
      </c>
      <c r="F152" s="3" t="s">
        <v>12</v>
      </c>
      <c r="G152" s="3" t="s">
        <v>13</v>
      </c>
      <c r="H152" s="3" t="s">
        <v>9</v>
      </c>
      <c r="I152" s="3" t="s">
        <v>356</v>
      </c>
      <c r="J152" s="3" t="s">
        <v>223</v>
      </c>
    </row>
    <row r="153" spans="1:10" outlineLevel="3" x14ac:dyDescent="0.2">
      <c r="A153" s="3" t="s">
        <v>8</v>
      </c>
      <c r="B153" s="3" t="s">
        <v>9</v>
      </c>
      <c r="C153" s="3" t="s">
        <v>10</v>
      </c>
      <c r="D153" s="3" t="s">
        <v>357</v>
      </c>
      <c r="E153" s="2">
        <v>2011</v>
      </c>
      <c r="F153" s="3" t="s">
        <v>12</v>
      </c>
      <c r="G153" s="3" t="s">
        <v>13</v>
      </c>
      <c r="H153" s="3" t="s">
        <v>9</v>
      </c>
      <c r="I153" s="3" t="s">
        <v>358</v>
      </c>
      <c r="J153" s="3" t="s">
        <v>29</v>
      </c>
    </row>
    <row r="154" spans="1:10" outlineLevel="3" x14ac:dyDescent="0.2">
      <c r="A154" s="3" t="s">
        <v>8</v>
      </c>
      <c r="B154" s="3" t="s">
        <v>9</v>
      </c>
      <c r="C154" s="3" t="s">
        <v>10</v>
      </c>
      <c r="D154" s="3" t="s">
        <v>359</v>
      </c>
      <c r="E154" s="2">
        <v>2011</v>
      </c>
      <c r="F154" s="3" t="s">
        <v>12</v>
      </c>
      <c r="G154" s="3" t="s">
        <v>13</v>
      </c>
      <c r="H154" s="3" t="s">
        <v>9</v>
      </c>
      <c r="I154" s="3" t="s">
        <v>360</v>
      </c>
      <c r="J154" s="3" t="s">
        <v>29</v>
      </c>
    </row>
    <row r="155" spans="1:10" outlineLevel="3" x14ac:dyDescent="0.2">
      <c r="A155" s="3" t="s">
        <v>8</v>
      </c>
      <c r="B155" s="3" t="s">
        <v>9</v>
      </c>
      <c r="C155" s="3" t="s">
        <v>10</v>
      </c>
      <c r="D155" s="3" t="s">
        <v>361</v>
      </c>
      <c r="E155" s="2">
        <v>2011</v>
      </c>
      <c r="F155" s="3" t="s">
        <v>12</v>
      </c>
      <c r="G155" s="3" t="s">
        <v>13</v>
      </c>
      <c r="H155" s="3" t="s">
        <v>9</v>
      </c>
      <c r="I155" s="3" t="s">
        <v>362</v>
      </c>
      <c r="J155" s="3" t="s">
        <v>29</v>
      </c>
    </row>
    <row r="156" spans="1:10" outlineLevel="3" x14ac:dyDescent="0.2">
      <c r="A156" s="3" t="s">
        <v>8</v>
      </c>
      <c r="B156" s="3" t="s">
        <v>9</v>
      </c>
      <c r="C156" s="3" t="s">
        <v>10</v>
      </c>
      <c r="D156" s="3" t="s">
        <v>363</v>
      </c>
      <c r="E156" s="2">
        <v>2011</v>
      </c>
      <c r="F156" s="3" t="s">
        <v>12</v>
      </c>
      <c r="G156" s="3" t="s">
        <v>13</v>
      </c>
      <c r="H156" s="3" t="s">
        <v>9</v>
      </c>
      <c r="I156" s="3" t="s">
        <v>364</v>
      </c>
      <c r="J156" s="3" t="s">
        <v>29</v>
      </c>
    </row>
    <row r="157" spans="1:10" outlineLevel="3" x14ac:dyDescent="0.2">
      <c r="A157" s="3" t="s">
        <v>8</v>
      </c>
      <c r="B157" s="3" t="s">
        <v>9</v>
      </c>
      <c r="C157" s="3" t="s">
        <v>10</v>
      </c>
      <c r="D157" s="3" t="s">
        <v>365</v>
      </c>
      <c r="E157" s="2">
        <v>2011</v>
      </c>
      <c r="F157" s="3" t="s">
        <v>12</v>
      </c>
      <c r="G157" s="3" t="s">
        <v>13</v>
      </c>
      <c r="H157" s="3" t="s">
        <v>9</v>
      </c>
      <c r="I157" s="3" t="s">
        <v>366</v>
      </c>
      <c r="J157" s="3" t="s">
        <v>29</v>
      </c>
    </row>
    <row r="158" spans="1:10" outlineLevel="3" x14ac:dyDescent="0.2">
      <c r="A158" s="3" t="s">
        <v>8</v>
      </c>
      <c r="B158" s="3" t="s">
        <v>9</v>
      </c>
      <c r="C158" s="3" t="s">
        <v>10</v>
      </c>
      <c r="D158" s="3" t="s">
        <v>367</v>
      </c>
      <c r="E158" s="2">
        <v>2011</v>
      </c>
      <c r="F158" s="3" t="s">
        <v>12</v>
      </c>
      <c r="G158" s="3" t="s">
        <v>13</v>
      </c>
      <c r="H158" s="3" t="s">
        <v>9</v>
      </c>
      <c r="I158" s="3" t="s">
        <v>368</v>
      </c>
      <c r="J158" s="3" t="s">
        <v>133</v>
      </c>
    </row>
    <row r="159" spans="1:10" outlineLevel="3" x14ac:dyDescent="0.2">
      <c r="A159" s="3" t="s">
        <v>8</v>
      </c>
      <c r="B159" s="3" t="s">
        <v>9</v>
      </c>
      <c r="C159" s="3" t="s">
        <v>10</v>
      </c>
      <c r="D159" s="3" t="s">
        <v>369</v>
      </c>
      <c r="E159" s="2">
        <v>2011</v>
      </c>
      <c r="F159" s="3" t="s">
        <v>12</v>
      </c>
      <c r="G159" s="3" t="s">
        <v>13</v>
      </c>
      <c r="H159" s="3" t="s">
        <v>9</v>
      </c>
      <c r="I159" s="3" t="s">
        <v>370</v>
      </c>
      <c r="J159" s="3" t="s">
        <v>133</v>
      </c>
    </row>
    <row r="160" spans="1:10" outlineLevel="3" x14ac:dyDescent="0.2">
      <c r="A160" s="3" t="s">
        <v>8</v>
      </c>
      <c r="B160" s="3" t="s">
        <v>9</v>
      </c>
      <c r="C160" s="3" t="s">
        <v>10</v>
      </c>
      <c r="D160" s="3" t="s">
        <v>371</v>
      </c>
      <c r="E160" s="2">
        <v>2011</v>
      </c>
      <c r="F160" s="3" t="s">
        <v>12</v>
      </c>
      <c r="G160" s="3" t="s">
        <v>13</v>
      </c>
      <c r="H160" s="3" t="s">
        <v>9</v>
      </c>
      <c r="I160" s="3" t="s">
        <v>372</v>
      </c>
      <c r="J160" s="3" t="s">
        <v>35</v>
      </c>
    </row>
    <row r="161" spans="1:10" outlineLevel="3" x14ac:dyDescent="0.2">
      <c r="A161" s="3" t="s">
        <v>8</v>
      </c>
      <c r="B161" s="3" t="s">
        <v>9</v>
      </c>
      <c r="C161" s="3" t="s">
        <v>10</v>
      </c>
      <c r="D161" s="3" t="s">
        <v>373</v>
      </c>
      <c r="E161" s="2">
        <v>2011</v>
      </c>
      <c r="F161" s="3" t="s">
        <v>64</v>
      </c>
      <c r="G161" s="3" t="s">
        <v>374</v>
      </c>
      <c r="H161" s="3" t="s">
        <v>9</v>
      </c>
      <c r="I161" s="3" t="s">
        <v>375</v>
      </c>
      <c r="J161" s="3" t="s">
        <v>35</v>
      </c>
    </row>
    <row r="162" spans="1:10" outlineLevel="3" x14ac:dyDescent="0.2">
      <c r="A162" s="3" t="s">
        <v>8</v>
      </c>
      <c r="B162" s="3" t="s">
        <v>9</v>
      </c>
      <c r="C162" s="3" t="s">
        <v>10</v>
      </c>
      <c r="D162" s="3" t="s">
        <v>376</v>
      </c>
      <c r="E162" s="2">
        <v>2011</v>
      </c>
      <c r="F162" s="3" t="s">
        <v>12</v>
      </c>
      <c r="G162" s="3" t="s">
        <v>13</v>
      </c>
      <c r="H162" s="3" t="s">
        <v>9</v>
      </c>
      <c r="I162" s="3" t="s">
        <v>377</v>
      </c>
      <c r="J162" s="3" t="s">
        <v>69</v>
      </c>
    </row>
    <row r="163" spans="1:10" outlineLevel="3" x14ac:dyDescent="0.2">
      <c r="A163" s="3" t="s">
        <v>8</v>
      </c>
      <c r="B163" s="3" t="s">
        <v>9</v>
      </c>
      <c r="C163" s="3" t="s">
        <v>10</v>
      </c>
      <c r="D163" s="3" t="s">
        <v>378</v>
      </c>
      <c r="E163" s="2">
        <v>2011</v>
      </c>
      <c r="F163" s="3" t="s">
        <v>12</v>
      </c>
      <c r="G163" s="3" t="s">
        <v>13</v>
      </c>
      <c r="H163" s="3" t="s">
        <v>9</v>
      </c>
      <c r="I163" s="3" t="s">
        <v>379</v>
      </c>
      <c r="J163" s="3" t="s">
        <v>29</v>
      </c>
    </row>
    <row r="164" spans="1:10" outlineLevel="3" x14ac:dyDescent="0.2">
      <c r="A164" s="3" t="s">
        <v>8</v>
      </c>
      <c r="B164" s="3" t="s">
        <v>9</v>
      </c>
      <c r="C164" s="3" t="s">
        <v>10</v>
      </c>
      <c r="D164" s="3" t="s">
        <v>380</v>
      </c>
      <c r="E164" s="2">
        <v>2011</v>
      </c>
      <c r="F164" s="3" t="s">
        <v>12</v>
      </c>
      <c r="G164" s="3" t="s">
        <v>13</v>
      </c>
      <c r="H164" s="3" t="s">
        <v>9</v>
      </c>
      <c r="I164" s="3" t="s">
        <v>381</v>
      </c>
      <c r="J164" s="3" t="s">
        <v>81</v>
      </c>
    </row>
    <row r="165" spans="1:10" outlineLevel="3" x14ac:dyDescent="0.2">
      <c r="A165" s="3" t="s">
        <v>8</v>
      </c>
      <c r="B165" s="3" t="s">
        <v>9</v>
      </c>
      <c r="C165" s="3" t="s">
        <v>10</v>
      </c>
      <c r="D165" s="3" t="s">
        <v>382</v>
      </c>
      <c r="E165" s="2">
        <v>2014</v>
      </c>
      <c r="F165" s="3" t="s">
        <v>297</v>
      </c>
      <c r="G165" s="3" t="s">
        <v>298</v>
      </c>
      <c r="H165" s="3" t="s">
        <v>299</v>
      </c>
      <c r="I165" s="3" t="s">
        <v>383</v>
      </c>
      <c r="J165" s="3" t="s">
        <v>29</v>
      </c>
    </row>
    <row r="166" spans="1:10" outlineLevel="3" x14ac:dyDescent="0.2">
      <c r="A166" s="3" t="s">
        <v>8</v>
      </c>
      <c r="B166" s="3" t="s">
        <v>9</v>
      </c>
      <c r="C166" s="3" t="s">
        <v>10</v>
      </c>
      <c r="D166" s="3" t="s">
        <v>384</v>
      </c>
      <c r="E166" s="2">
        <v>2008</v>
      </c>
      <c r="F166" s="3" t="s">
        <v>12</v>
      </c>
      <c r="G166" s="3" t="s">
        <v>13</v>
      </c>
      <c r="H166" s="3" t="s">
        <v>9</v>
      </c>
      <c r="I166" s="3" t="s">
        <v>385</v>
      </c>
      <c r="J166" s="3" t="s">
        <v>32</v>
      </c>
    </row>
    <row r="167" spans="1:10" outlineLevel="3" x14ac:dyDescent="0.2">
      <c r="A167" s="3" t="s">
        <v>8</v>
      </c>
      <c r="B167" s="3" t="s">
        <v>9</v>
      </c>
      <c r="C167" s="3" t="s">
        <v>10</v>
      </c>
      <c r="D167" s="3" t="s">
        <v>386</v>
      </c>
      <c r="E167" s="2">
        <v>2013</v>
      </c>
      <c r="F167" s="3" t="s">
        <v>297</v>
      </c>
      <c r="G167" s="3" t="s">
        <v>298</v>
      </c>
      <c r="H167" s="3" t="s">
        <v>299</v>
      </c>
      <c r="I167" s="3" t="s">
        <v>387</v>
      </c>
      <c r="J167" s="3" t="s">
        <v>29</v>
      </c>
    </row>
    <row r="168" spans="1:10" outlineLevel="3" x14ac:dyDescent="0.2">
      <c r="A168" s="3" t="s">
        <v>8</v>
      </c>
      <c r="B168" s="3" t="s">
        <v>9</v>
      </c>
      <c r="C168" s="3" t="s">
        <v>10</v>
      </c>
      <c r="D168" s="3" t="s">
        <v>388</v>
      </c>
      <c r="E168" s="2">
        <v>2013</v>
      </c>
      <c r="F168" s="3" t="s">
        <v>297</v>
      </c>
      <c r="G168" s="3" t="s">
        <v>298</v>
      </c>
      <c r="H168" s="3" t="s">
        <v>299</v>
      </c>
      <c r="I168" s="3" t="s">
        <v>389</v>
      </c>
      <c r="J168" s="3" t="s">
        <v>133</v>
      </c>
    </row>
    <row r="169" spans="1:10" outlineLevel="3" x14ac:dyDescent="0.2">
      <c r="A169" s="3" t="s">
        <v>8</v>
      </c>
      <c r="B169" s="3" t="s">
        <v>9</v>
      </c>
      <c r="C169" s="3" t="s">
        <v>10</v>
      </c>
      <c r="D169" s="3" t="s">
        <v>390</v>
      </c>
      <c r="E169" s="2">
        <v>2013</v>
      </c>
      <c r="F169" s="3" t="s">
        <v>297</v>
      </c>
      <c r="G169" s="3" t="s">
        <v>298</v>
      </c>
      <c r="H169" s="3" t="s">
        <v>299</v>
      </c>
      <c r="I169" s="3" t="s">
        <v>391</v>
      </c>
      <c r="J169" s="3" t="s">
        <v>133</v>
      </c>
    </row>
    <row r="170" spans="1:10" outlineLevel="3" x14ac:dyDescent="0.2">
      <c r="A170" s="3" t="s">
        <v>8</v>
      </c>
      <c r="B170" s="3" t="s">
        <v>9</v>
      </c>
      <c r="C170" s="3" t="s">
        <v>10</v>
      </c>
      <c r="D170" s="3" t="s">
        <v>392</v>
      </c>
      <c r="E170" s="2">
        <v>2012</v>
      </c>
      <c r="F170" s="3" t="s">
        <v>64</v>
      </c>
      <c r="G170" s="3" t="s">
        <v>65</v>
      </c>
      <c r="H170" s="3" t="s">
        <v>9</v>
      </c>
      <c r="I170" s="3" t="s">
        <v>393</v>
      </c>
      <c r="J170" s="3" t="s">
        <v>35</v>
      </c>
    </row>
    <row r="171" spans="1:10" outlineLevel="3" x14ac:dyDescent="0.2">
      <c r="A171" s="3" t="s">
        <v>8</v>
      </c>
      <c r="B171" s="3" t="s">
        <v>9</v>
      </c>
      <c r="C171" s="3" t="s">
        <v>10</v>
      </c>
      <c r="D171" s="3" t="s">
        <v>394</v>
      </c>
      <c r="E171" s="2">
        <v>2012</v>
      </c>
      <c r="F171" s="3" t="s">
        <v>64</v>
      </c>
      <c r="G171" s="3" t="s">
        <v>65</v>
      </c>
      <c r="H171" s="3" t="s">
        <v>9</v>
      </c>
      <c r="I171" s="3" t="s">
        <v>395</v>
      </c>
      <c r="J171" s="3" t="s">
        <v>74</v>
      </c>
    </row>
    <row r="172" spans="1:10" outlineLevel="3" x14ac:dyDescent="0.2">
      <c r="A172" s="3" t="s">
        <v>8</v>
      </c>
      <c r="B172" s="3" t="s">
        <v>9</v>
      </c>
      <c r="C172" s="3" t="s">
        <v>10</v>
      </c>
      <c r="D172" s="3" t="s">
        <v>396</v>
      </c>
      <c r="E172" s="2">
        <v>2012</v>
      </c>
      <c r="F172" s="3" t="s">
        <v>64</v>
      </c>
      <c r="G172" s="3" t="s">
        <v>65</v>
      </c>
      <c r="H172" s="3" t="s">
        <v>9</v>
      </c>
      <c r="I172" s="3" t="s">
        <v>397</v>
      </c>
      <c r="J172" s="3" t="s">
        <v>74</v>
      </c>
    </row>
    <row r="173" spans="1:10" outlineLevel="3" x14ac:dyDescent="0.2">
      <c r="A173" s="3" t="s">
        <v>8</v>
      </c>
      <c r="B173" s="3" t="s">
        <v>9</v>
      </c>
      <c r="C173" s="3" t="s">
        <v>10</v>
      </c>
      <c r="D173" s="3" t="s">
        <v>398</v>
      </c>
      <c r="E173" s="2">
        <v>2012</v>
      </c>
      <c r="F173" s="3" t="s">
        <v>64</v>
      </c>
      <c r="G173" s="3" t="s">
        <v>65</v>
      </c>
      <c r="H173" s="3" t="s">
        <v>9</v>
      </c>
      <c r="I173" s="3" t="s">
        <v>399</v>
      </c>
      <c r="J173" s="3" t="s">
        <v>74</v>
      </c>
    </row>
    <row r="174" spans="1:10" outlineLevel="3" x14ac:dyDescent="0.2">
      <c r="A174" s="3" t="s">
        <v>8</v>
      </c>
      <c r="B174" s="3" t="s">
        <v>9</v>
      </c>
      <c r="C174" s="3" t="s">
        <v>10</v>
      </c>
      <c r="D174" s="3" t="s">
        <v>400</v>
      </c>
      <c r="E174" s="2">
        <v>2012</v>
      </c>
      <c r="F174" s="3" t="s">
        <v>64</v>
      </c>
      <c r="G174" s="3" t="s">
        <v>65</v>
      </c>
      <c r="H174" s="3" t="s">
        <v>9</v>
      </c>
      <c r="I174" s="3" t="s">
        <v>401</v>
      </c>
      <c r="J174" s="3" t="s">
        <v>74</v>
      </c>
    </row>
    <row r="175" spans="1:10" outlineLevel="3" x14ac:dyDescent="0.2">
      <c r="A175" s="3" t="s">
        <v>8</v>
      </c>
      <c r="B175" s="3" t="s">
        <v>9</v>
      </c>
      <c r="C175" s="3" t="s">
        <v>10</v>
      </c>
      <c r="D175" s="3" t="s">
        <v>402</v>
      </c>
      <c r="E175" s="2">
        <v>2012</v>
      </c>
      <c r="F175" s="3" t="s">
        <v>64</v>
      </c>
      <c r="G175" s="3" t="s">
        <v>65</v>
      </c>
      <c r="H175" s="3" t="s">
        <v>9</v>
      </c>
      <c r="I175" s="3" t="s">
        <v>403</v>
      </c>
      <c r="J175" s="3" t="s">
        <v>81</v>
      </c>
    </row>
    <row r="176" spans="1:10" outlineLevel="3" x14ac:dyDescent="0.2">
      <c r="A176" s="3" t="s">
        <v>8</v>
      </c>
      <c r="B176" s="3" t="s">
        <v>9</v>
      </c>
      <c r="C176" s="3" t="s">
        <v>10</v>
      </c>
      <c r="D176" s="3" t="s">
        <v>404</v>
      </c>
      <c r="E176" s="2">
        <v>2013</v>
      </c>
      <c r="F176" s="3" t="s">
        <v>297</v>
      </c>
      <c r="G176" s="3" t="s">
        <v>298</v>
      </c>
      <c r="H176" s="3" t="s">
        <v>299</v>
      </c>
      <c r="I176" s="3" t="s">
        <v>405</v>
      </c>
      <c r="J176" s="3" t="s">
        <v>29</v>
      </c>
    </row>
    <row r="177" spans="1:10" outlineLevel="3" x14ac:dyDescent="0.2">
      <c r="A177" s="3" t="s">
        <v>8</v>
      </c>
      <c r="B177" s="3" t="s">
        <v>9</v>
      </c>
      <c r="C177" s="3" t="s">
        <v>10</v>
      </c>
      <c r="D177" s="3" t="s">
        <v>406</v>
      </c>
      <c r="E177" s="2">
        <v>2013</v>
      </c>
      <c r="F177" s="3" t="s">
        <v>297</v>
      </c>
      <c r="G177" s="3" t="s">
        <v>298</v>
      </c>
      <c r="H177" s="3" t="s">
        <v>299</v>
      </c>
      <c r="I177" s="3" t="s">
        <v>407</v>
      </c>
      <c r="J177" s="3" t="s">
        <v>18</v>
      </c>
    </row>
    <row r="178" spans="1:10" outlineLevel="3" x14ac:dyDescent="0.2">
      <c r="A178" s="3" t="s">
        <v>8</v>
      </c>
      <c r="B178" s="3" t="s">
        <v>9</v>
      </c>
      <c r="C178" s="3" t="s">
        <v>10</v>
      </c>
      <c r="D178" s="3" t="s">
        <v>408</v>
      </c>
      <c r="E178" s="2">
        <v>2013</v>
      </c>
      <c r="F178" s="3" t="s">
        <v>297</v>
      </c>
      <c r="G178" s="3" t="s">
        <v>298</v>
      </c>
      <c r="H178" s="3" t="s">
        <v>299</v>
      </c>
      <c r="I178" s="3" t="s">
        <v>409</v>
      </c>
      <c r="J178" s="3" t="s">
        <v>18</v>
      </c>
    </row>
    <row r="179" spans="1:10" outlineLevel="3" x14ac:dyDescent="0.2">
      <c r="A179" s="3" t="s">
        <v>8</v>
      </c>
      <c r="B179" s="3" t="s">
        <v>9</v>
      </c>
      <c r="C179" s="3" t="s">
        <v>10</v>
      </c>
      <c r="D179" s="3" t="s">
        <v>410</v>
      </c>
      <c r="E179" s="2">
        <v>2013</v>
      </c>
      <c r="F179" s="3" t="s">
        <v>297</v>
      </c>
      <c r="G179" s="3" t="s">
        <v>298</v>
      </c>
      <c r="H179" s="3" t="s">
        <v>299</v>
      </c>
      <c r="I179" s="3" t="s">
        <v>411</v>
      </c>
      <c r="J179" s="3" t="s">
        <v>18</v>
      </c>
    </row>
    <row r="180" spans="1:10" outlineLevel="3" x14ac:dyDescent="0.2">
      <c r="A180" s="3" t="s">
        <v>8</v>
      </c>
      <c r="B180" s="3" t="s">
        <v>9</v>
      </c>
      <c r="C180" s="3" t="s">
        <v>10</v>
      </c>
      <c r="D180" s="3" t="s">
        <v>412</v>
      </c>
      <c r="E180" s="2">
        <v>2013</v>
      </c>
      <c r="F180" s="3" t="s">
        <v>297</v>
      </c>
      <c r="G180" s="3" t="s">
        <v>298</v>
      </c>
      <c r="H180" s="3" t="s">
        <v>299</v>
      </c>
      <c r="I180" s="3" t="s">
        <v>413</v>
      </c>
      <c r="J180" s="3" t="s">
        <v>26</v>
      </c>
    </row>
    <row r="181" spans="1:10" outlineLevel="3" x14ac:dyDescent="0.2">
      <c r="A181" s="3" t="s">
        <v>8</v>
      </c>
      <c r="B181" s="3" t="s">
        <v>9</v>
      </c>
      <c r="C181" s="3" t="s">
        <v>10</v>
      </c>
      <c r="D181" s="3" t="s">
        <v>414</v>
      </c>
      <c r="E181" s="2">
        <v>2013</v>
      </c>
      <c r="F181" s="3" t="s">
        <v>297</v>
      </c>
      <c r="G181" s="3" t="s">
        <v>298</v>
      </c>
      <c r="H181" s="3" t="s">
        <v>299</v>
      </c>
      <c r="I181" s="3" t="s">
        <v>415</v>
      </c>
      <c r="J181" s="3" t="s">
        <v>40</v>
      </c>
    </row>
    <row r="182" spans="1:10" outlineLevel="3" x14ac:dyDescent="0.2">
      <c r="A182" s="3" t="s">
        <v>8</v>
      </c>
      <c r="B182" s="3" t="s">
        <v>9</v>
      </c>
      <c r="C182" s="3" t="s">
        <v>10</v>
      </c>
      <c r="D182" s="3" t="s">
        <v>416</v>
      </c>
      <c r="E182" s="2">
        <v>2013</v>
      </c>
      <c r="F182" s="3" t="s">
        <v>297</v>
      </c>
      <c r="G182" s="3" t="s">
        <v>298</v>
      </c>
      <c r="H182" s="3" t="s">
        <v>299</v>
      </c>
      <c r="I182" s="3" t="s">
        <v>417</v>
      </c>
      <c r="J182" s="3" t="s">
        <v>69</v>
      </c>
    </row>
    <row r="183" spans="1:10" outlineLevel="3" x14ac:dyDescent="0.2">
      <c r="A183" s="3" t="s">
        <v>8</v>
      </c>
      <c r="B183" s="3" t="s">
        <v>9</v>
      </c>
      <c r="C183" s="3" t="s">
        <v>10</v>
      </c>
      <c r="D183" s="3" t="s">
        <v>418</v>
      </c>
      <c r="E183" s="2">
        <v>2013</v>
      </c>
      <c r="F183" s="3" t="s">
        <v>297</v>
      </c>
      <c r="G183" s="3" t="s">
        <v>298</v>
      </c>
      <c r="H183" s="3" t="s">
        <v>299</v>
      </c>
      <c r="I183" s="3" t="s">
        <v>419</v>
      </c>
      <c r="J183" s="3" t="s">
        <v>420</v>
      </c>
    </row>
    <row r="184" spans="1:10" outlineLevel="3" x14ac:dyDescent="0.2">
      <c r="A184" s="3" t="s">
        <v>8</v>
      </c>
      <c r="B184" s="3" t="s">
        <v>9</v>
      </c>
      <c r="C184" s="3" t="s">
        <v>10</v>
      </c>
      <c r="D184" s="3" t="s">
        <v>421</v>
      </c>
      <c r="E184" s="2">
        <v>2013</v>
      </c>
      <c r="F184" s="3" t="s">
        <v>297</v>
      </c>
      <c r="G184" s="3" t="s">
        <v>298</v>
      </c>
      <c r="H184" s="3" t="s">
        <v>299</v>
      </c>
      <c r="I184" s="3" t="s">
        <v>422</v>
      </c>
      <c r="J184" s="3" t="s">
        <v>21</v>
      </c>
    </row>
    <row r="185" spans="1:10" outlineLevel="3" x14ac:dyDescent="0.2">
      <c r="A185" s="3" t="s">
        <v>8</v>
      </c>
      <c r="B185" s="3" t="s">
        <v>9</v>
      </c>
      <c r="C185" s="3" t="s">
        <v>10</v>
      </c>
      <c r="D185" s="3" t="s">
        <v>423</v>
      </c>
      <c r="E185" s="2">
        <v>2013</v>
      </c>
      <c r="F185" s="3" t="s">
        <v>297</v>
      </c>
      <c r="G185" s="3" t="s">
        <v>298</v>
      </c>
      <c r="H185" s="3" t="s">
        <v>299</v>
      </c>
      <c r="I185" s="3" t="s">
        <v>424</v>
      </c>
      <c r="J185" s="3" t="s">
        <v>268</v>
      </c>
    </row>
    <row r="186" spans="1:10" outlineLevel="3" x14ac:dyDescent="0.2">
      <c r="A186" s="3" t="s">
        <v>8</v>
      </c>
      <c r="B186" s="3" t="s">
        <v>9</v>
      </c>
      <c r="C186" s="3" t="s">
        <v>10</v>
      </c>
      <c r="D186" s="3" t="s">
        <v>425</v>
      </c>
      <c r="E186" s="2">
        <v>2013</v>
      </c>
      <c r="F186" s="3" t="s">
        <v>297</v>
      </c>
      <c r="G186" s="3" t="s">
        <v>298</v>
      </c>
      <c r="H186" s="3" t="s">
        <v>299</v>
      </c>
      <c r="I186" s="3" t="s">
        <v>426</v>
      </c>
      <c r="J186" s="3" t="s">
        <v>35</v>
      </c>
    </row>
    <row r="187" spans="1:10" outlineLevel="3" x14ac:dyDescent="0.2">
      <c r="A187" s="3" t="s">
        <v>8</v>
      </c>
      <c r="B187" s="3" t="s">
        <v>9</v>
      </c>
      <c r="C187" s="3" t="s">
        <v>10</v>
      </c>
      <c r="D187" s="3" t="s">
        <v>427</v>
      </c>
      <c r="E187" s="2">
        <v>2013</v>
      </c>
      <c r="F187" s="3" t="s">
        <v>297</v>
      </c>
      <c r="G187" s="3" t="s">
        <v>298</v>
      </c>
      <c r="H187" s="3" t="s">
        <v>299</v>
      </c>
      <c r="I187" s="3" t="s">
        <v>428</v>
      </c>
      <c r="J187" s="3" t="s">
        <v>429</v>
      </c>
    </row>
    <row r="188" spans="1:10" outlineLevel="3" x14ac:dyDescent="0.2">
      <c r="A188" s="3" t="s">
        <v>8</v>
      </c>
      <c r="B188" s="3" t="s">
        <v>9</v>
      </c>
      <c r="C188" s="3" t="s">
        <v>10</v>
      </c>
      <c r="D188" s="3" t="s">
        <v>430</v>
      </c>
      <c r="E188" s="2">
        <v>2013</v>
      </c>
      <c r="F188" s="3" t="s">
        <v>297</v>
      </c>
      <c r="G188" s="3" t="s">
        <v>298</v>
      </c>
      <c r="H188" s="3" t="s">
        <v>299</v>
      </c>
      <c r="I188" s="3" t="s">
        <v>431</v>
      </c>
      <c r="J188" s="3" t="s">
        <v>40</v>
      </c>
    </row>
    <row r="189" spans="1:10" outlineLevel="3" x14ac:dyDescent="0.2">
      <c r="A189" s="3" t="s">
        <v>8</v>
      </c>
      <c r="B189" s="3" t="s">
        <v>9</v>
      </c>
      <c r="C189" s="3" t="s">
        <v>10</v>
      </c>
      <c r="D189" s="3" t="s">
        <v>432</v>
      </c>
      <c r="E189" s="2">
        <v>2013</v>
      </c>
      <c r="F189" s="3" t="s">
        <v>297</v>
      </c>
      <c r="G189" s="3" t="s">
        <v>298</v>
      </c>
      <c r="H189" s="3" t="s">
        <v>299</v>
      </c>
      <c r="I189" s="3" t="s">
        <v>433</v>
      </c>
      <c r="J189" s="3" t="s">
        <v>35</v>
      </c>
    </row>
    <row r="190" spans="1:10" outlineLevel="3" x14ac:dyDescent="0.2">
      <c r="A190" s="3" t="s">
        <v>8</v>
      </c>
      <c r="B190" s="3" t="s">
        <v>9</v>
      </c>
      <c r="C190" s="3" t="s">
        <v>10</v>
      </c>
      <c r="D190" s="3" t="s">
        <v>434</v>
      </c>
      <c r="E190" s="2">
        <v>2013</v>
      </c>
      <c r="F190" s="3" t="s">
        <v>297</v>
      </c>
      <c r="G190" s="3" t="s">
        <v>298</v>
      </c>
      <c r="H190" s="3" t="s">
        <v>299</v>
      </c>
      <c r="I190" s="3" t="s">
        <v>435</v>
      </c>
      <c r="J190" s="3" t="s">
        <v>74</v>
      </c>
    </row>
    <row r="191" spans="1:10" outlineLevel="3" x14ac:dyDescent="0.2">
      <c r="A191" s="3" t="s">
        <v>8</v>
      </c>
      <c r="B191" s="3" t="s">
        <v>9</v>
      </c>
      <c r="C191" s="3" t="s">
        <v>10</v>
      </c>
      <c r="D191" s="3" t="s">
        <v>436</v>
      </c>
      <c r="E191" s="2">
        <v>2013</v>
      </c>
      <c r="F191" s="3" t="s">
        <v>297</v>
      </c>
      <c r="G191" s="3" t="s">
        <v>298</v>
      </c>
      <c r="H191" s="3" t="s">
        <v>299</v>
      </c>
      <c r="I191" s="3" t="s">
        <v>437</v>
      </c>
      <c r="J191" s="3" t="s">
        <v>35</v>
      </c>
    </row>
    <row r="192" spans="1:10" outlineLevel="3" x14ac:dyDescent="0.2">
      <c r="A192" s="3" t="s">
        <v>8</v>
      </c>
      <c r="B192" s="3" t="s">
        <v>9</v>
      </c>
      <c r="C192" s="3" t="s">
        <v>10</v>
      </c>
      <c r="D192" s="3" t="s">
        <v>438</v>
      </c>
      <c r="E192" s="2">
        <v>2013</v>
      </c>
      <c r="F192" s="3" t="s">
        <v>297</v>
      </c>
      <c r="G192" s="3" t="s">
        <v>298</v>
      </c>
      <c r="H192" s="3" t="s">
        <v>299</v>
      </c>
      <c r="I192" s="3" t="s">
        <v>439</v>
      </c>
      <c r="J192" s="3" t="s">
        <v>29</v>
      </c>
    </row>
    <row r="193" spans="1:10" outlineLevel="3" x14ac:dyDescent="0.2">
      <c r="A193" s="3" t="s">
        <v>8</v>
      </c>
      <c r="B193" s="3" t="s">
        <v>9</v>
      </c>
      <c r="C193" s="3" t="s">
        <v>10</v>
      </c>
      <c r="D193" s="3" t="s">
        <v>440</v>
      </c>
      <c r="E193" s="2">
        <v>2013</v>
      </c>
      <c r="F193" s="3" t="s">
        <v>297</v>
      </c>
      <c r="G193" s="3" t="s">
        <v>298</v>
      </c>
      <c r="H193" s="3" t="s">
        <v>299</v>
      </c>
      <c r="I193" s="3" t="s">
        <v>441</v>
      </c>
      <c r="J193" s="3" t="s">
        <v>81</v>
      </c>
    </row>
    <row r="194" spans="1:10" outlineLevel="3" x14ac:dyDescent="0.2">
      <c r="A194" s="3" t="s">
        <v>8</v>
      </c>
      <c r="B194" s="3" t="s">
        <v>9</v>
      </c>
      <c r="C194" s="3" t="s">
        <v>10</v>
      </c>
      <c r="D194" s="3" t="s">
        <v>442</v>
      </c>
      <c r="E194" s="2">
        <v>2013</v>
      </c>
      <c r="F194" s="3" t="s">
        <v>297</v>
      </c>
      <c r="G194" s="3" t="s">
        <v>298</v>
      </c>
      <c r="H194" s="3" t="s">
        <v>299</v>
      </c>
      <c r="I194" s="3" t="s">
        <v>443</v>
      </c>
      <c r="J194" s="3" t="s">
        <v>35</v>
      </c>
    </row>
    <row r="195" spans="1:10" outlineLevel="3" x14ac:dyDescent="0.2">
      <c r="A195" s="3" t="s">
        <v>8</v>
      </c>
      <c r="B195" s="3" t="s">
        <v>9</v>
      </c>
      <c r="C195" s="3" t="s">
        <v>10</v>
      </c>
      <c r="D195" s="3" t="s">
        <v>444</v>
      </c>
      <c r="E195" s="2">
        <v>2013</v>
      </c>
      <c r="F195" s="3" t="s">
        <v>297</v>
      </c>
      <c r="G195" s="3" t="s">
        <v>298</v>
      </c>
      <c r="H195" s="3" t="s">
        <v>299</v>
      </c>
      <c r="I195" s="3" t="s">
        <v>445</v>
      </c>
      <c r="J195" s="3" t="s">
        <v>35</v>
      </c>
    </row>
    <row r="196" spans="1:10" outlineLevel="3" x14ac:dyDescent="0.2">
      <c r="A196" s="3" t="s">
        <v>8</v>
      </c>
      <c r="B196" s="3" t="s">
        <v>9</v>
      </c>
      <c r="C196" s="3" t="s">
        <v>10</v>
      </c>
      <c r="D196" s="3" t="s">
        <v>446</v>
      </c>
      <c r="E196" s="2">
        <v>2013</v>
      </c>
      <c r="F196" s="3" t="s">
        <v>297</v>
      </c>
      <c r="G196" s="3" t="s">
        <v>298</v>
      </c>
      <c r="H196" s="3" t="s">
        <v>299</v>
      </c>
      <c r="I196" s="3" t="s">
        <v>447</v>
      </c>
      <c r="J196" s="3" t="s">
        <v>21</v>
      </c>
    </row>
    <row r="197" spans="1:10" outlineLevel="3" x14ac:dyDescent="0.2">
      <c r="A197" s="3" t="s">
        <v>8</v>
      </c>
      <c r="B197" s="3" t="s">
        <v>9</v>
      </c>
      <c r="C197" s="3" t="s">
        <v>10</v>
      </c>
      <c r="D197" s="3" t="s">
        <v>448</v>
      </c>
      <c r="E197" s="2">
        <v>2013</v>
      </c>
      <c r="F197" s="3" t="s">
        <v>297</v>
      </c>
      <c r="G197" s="3" t="s">
        <v>298</v>
      </c>
      <c r="H197" s="3" t="s">
        <v>299</v>
      </c>
      <c r="I197" s="3" t="s">
        <v>449</v>
      </c>
      <c r="J197" s="3" t="s">
        <v>35</v>
      </c>
    </row>
    <row r="198" spans="1:10" outlineLevel="3" x14ac:dyDescent="0.2">
      <c r="A198" s="3" t="s">
        <v>8</v>
      </c>
      <c r="B198" s="3" t="s">
        <v>9</v>
      </c>
      <c r="C198" s="3" t="s">
        <v>10</v>
      </c>
      <c r="D198" s="3" t="s">
        <v>450</v>
      </c>
      <c r="E198" s="2">
        <v>2013</v>
      </c>
      <c r="F198" s="3" t="s">
        <v>297</v>
      </c>
      <c r="G198" s="3" t="s">
        <v>298</v>
      </c>
      <c r="H198" s="3" t="s">
        <v>299</v>
      </c>
      <c r="I198" s="3" t="s">
        <v>451</v>
      </c>
      <c r="J198" s="3" t="s">
        <v>29</v>
      </c>
    </row>
    <row r="199" spans="1:10" outlineLevel="3" x14ac:dyDescent="0.2">
      <c r="A199" s="3" t="s">
        <v>8</v>
      </c>
      <c r="B199" s="3" t="s">
        <v>9</v>
      </c>
      <c r="C199" s="3" t="s">
        <v>10</v>
      </c>
      <c r="D199" s="3" t="s">
        <v>452</v>
      </c>
      <c r="E199" s="2">
        <v>2013</v>
      </c>
      <c r="F199" s="3" t="s">
        <v>297</v>
      </c>
      <c r="G199" s="3" t="s">
        <v>298</v>
      </c>
      <c r="H199" s="3" t="s">
        <v>299</v>
      </c>
      <c r="I199" s="3" t="s">
        <v>453</v>
      </c>
      <c r="J199" s="3" t="s">
        <v>454</v>
      </c>
    </row>
    <row r="200" spans="1:10" outlineLevel="3" x14ac:dyDescent="0.2">
      <c r="A200" s="3" t="s">
        <v>8</v>
      </c>
      <c r="B200" s="3" t="s">
        <v>9</v>
      </c>
      <c r="C200" s="3" t="s">
        <v>10</v>
      </c>
      <c r="D200" s="3" t="s">
        <v>455</v>
      </c>
      <c r="E200" s="2">
        <v>2013</v>
      </c>
      <c r="F200" s="3" t="s">
        <v>297</v>
      </c>
      <c r="G200" s="3" t="s">
        <v>298</v>
      </c>
      <c r="H200" s="3" t="s">
        <v>299</v>
      </c>
      <c r="I200" s="3" t="s">
        <v>456</v>
      </c>
      <c r="J200" s="3" t="s">
        <v>18</v>
      </c>
    </row>
    <row r="201" spans="1:10" outlineLevel="3" x14ac:dyDescent="0.2">
      <c r="A201" s="3" t="s">
        <v>8</v>
      </c>
      <c r="B201" s="3" t="s">
        <v>9</v>
      </c>
      <c r="C201" s="3" t="s">
        <v>10</v>
      </c>
      <c r="D201" s="3" t="s">
        <v>457</v>
      </c>
      <c r="E201" s="2">
        <v>2013</v>
      </c>
      <c r="F201" s="3" t="s">
        <v>297</v>
      </c>
      <c r="G201" s="3" t="s">
        <v>298</v>
      </c>
      <c r="H201" s="3" t="s">
        <v>299</v>
      </c>
      <c r="I201" s="3" t="s">
        <v>458</v>
      </c>
      <c r="J201" s="3" t="s">
        <v>29</v>
      </c>
    </row>
    <row r="202" spans="1:10" outlineLevel="3" x14ac:dyDescent="0.2">
      <c r="A202" s="3" t="s">
        <v>8</v>
      </c>
      <c r="B202" s="3" t="s">
        <v>9</v>
      </c>
      <c r="C202" s="3" t="s">
        <v>10</v>
      </c>
      <c r="D202" s="3" t="s">
        <v>459</v>
      </c>
      <c r="E202" s="2">
        <v>2013</v>
      </c>
      <c r="F202" s="3" t="s">
        <v>297</v>
      </c>
      <c r="G202" s="3" t="s">
        <v>298</v>
      </c>
      <c r="H202" s="3" t="s">
        <v>299</v>
      </c>
      <c r="I202" s="3" t="s">
        <v>460</v>
      </c>
      <c r="J202" s="3" t="s">
        <v>29</v>
      </c>
    </row>
    <row r="203" spans="1:10" outlineLevel="3" x14ac:dyDescent="0.2">
      <c r="A203" s="3" t="s">
        <v>8</v>
      </c>
      <c r="B203" s="3" t="s">
        <v>9</v>
      </c>
      <c r="C203" s="3" t="s">
        <v>10</v>
      </c>
      <c r="D203" s="3" t="s">
        <v>461</v>
      </c>
      <c r="E203" s="2">
        <v>2013</v>
      </c>
      <c r="F203" s="3" t="s">
        <v>297</v>
      </c>
      <c r="G203" s="3" t="s">
        <v>298</v>
      </c>
      <c r="H203" s="3" t="s">
        <v>299</v>
      </c>
      <c r="I203" s="3" t="s">
        <v>462</v>
      </c>
      <c r="J203" s="3" t="s">
        <v>29</v>
      </c>
    </row>
    <row r="204" spans="1:10" outlineLevel="3" x14ac:dyDescent="0.2">
      <c r="A204" s="3" t="s">
        <v>8</v>
      </c>
      <c r="B204" s="3" t="s">
        <v>9</v>
      </c>
      <c r="C204" s="3" t="s">
        <v>10</v>
      </c>
      <c r="D204" s="3" t="s">
        <v>463</v>
      </c>
      <c r="E204" s="2">
        <v>2013</v>
      </c>
      <c r="F204" s="3" t="s">
        <v>297</v>
      </c>
      <c r="G204" s="3" t="s">
        <v>298</v>
      </c>
      <c r="H204" s="3" t="s">
        <v>299</v>
      </c>
      <c r="I204" s="3" t="s">
        <v>464</v>
      </c>
      <c r="J204" s="3" t="s">
        <v>29</v>
      </c>
    </row>
    <row r="205" spans="1:10" outlineLevel="3" x14ac:dyDescent="0.2">
      <c r="A205" s="3" t="s">
        <v>8</v>
      </c>
      <c r="B205" s="3" t="s">
        <v>9</v>
      </c>
      <c r="C205" s="3" t="s">
        <v>10</v>
      </c>
      <c r="D205" s="3" t="s">
        <v>465</v>
      </c>
      <c r="E205" s="2">
        <v>2013</v>
      </c>
      <c r="F205" s="3" t="s">
        <v>297</v>
      </c>
      <c r="G205" s="3" t="s">
        <v>298</v>
      </c>
      <c r="H205" s="3" t="s">
        <v>299</v>
      </c>
      <c r="I205" s="3" t="s">
        <v>466</v>
      </c>
      <c r="J205" s="3" t="s">
        <v>29</v>
      </c>
    </row>
    <row r="206" spans="1:10" outlineLevel="3" x14ac:dyDescent="0.2">
      <c r="A206" s="3" t="s">
        <v>8</v>
      </c>
      <c r="B206" s="3" t="s">
        <v>9</v>
      </c>
      <c r="C206" s="3" t="s">
        <v>10</v>
      </c>
      <c r="D206" s="3" t="s">
        <v>467</v>
      </c>
      <c r="E206" s="2">
        <v>2013</v>
      </c>
      <c r="F206" s="3" t="s">
        <v>297</v>
      </c>
      <c r="G206" s="3" t="s">
        <v>298</v>
      </c>
      <c r="H206" s="3" t="s">
        <v>299</v>
      </c>
      <c r="I206" s="3" t="s">
        <v>468</v>
      </c>
      <c r="J206" s="3" t="s">
        <v>29</v>
      </c>
    </row>
    <row r="207" spans="1:10" outlineLevel="3" x14ac:dyDescent="0.2">
      <c r="A207" s="3" t="s">
        <v>8</v>
      </c>
      <c r="B207" s="3" t="s">
        <v>9</v>
      </c>
      <c r="C207" s="3" t="s">
        <v>10</v>
      </c>
      <c r="D207" s="3" t="s">
        <v>469</v>
      </c>
      <c r="E207" s="2">
        <v>2013</v>
      </c>
      <c r="F207" s="3" t="s">
        <v>297</v>
      </c>
      <c r="G207" s="3" t="s">
        <v>298</v>
      </c>
      <c r="H207" s="3" t="s">
        <v>299</v>
      </c>
      <c r="I207" s="3" t="s">
        <v>470</v>
      </c>
      <c r="J207" s="3" t="s">
        <v>29</v>
      </c>
    </row>
    <row r="208" spans="1:10" outlineLevel="3" x14ac:dyDescent="0.2">
      <c r="A208" s="3" t="s">
        <v>8</v>
      </c>
      <c r="B208" s="3" t="s">
        <v>9</v>
      </c>
      <c r="C208" s="3" t="s">
        <v>10</v>
      </c>
      <c r="D208" s="3" t="s">
        <v>471</v>
      </c>
      <c r="E208" s="2">
        <v>2013</v>
      </c>
      <c r="F208" s="3" t="s">
        <v>297</v>
      </c>
      <c r="G208" s="3" t="s">
        <v>298</v>
      </c>
      <c r="H208" s="3" t="s">
        <v>299</v>
      </c>
      <c r="I208" s="3" t="s">
        <v>472</v>
      </c>
      <c r="J208" s="3" t="s">
        <v>29</v>
      </c>
    </row>
    <row r="209" spans="1:10" outlineLevel="3" x14ac:dyDescent="0.2">
      <c r="A209" s="3" t="s">
        <v>8</v>
      </c>
      <c r="B209" s="3" t="s">
        <v>9</v>
      </c>
      <c r="C209" s="3" t="s">
        <v>10</v>
      </c>
      <c r="D209" s="3" t="s">
        <v>473</v>
      </c>
      <c r="E209" s="2">
        <v>2013</v>
      </c>
      <c r="F209" s="3" t="s">
        <v>297</v>
      </c>
      <c r="G209" s="3" t="s">
        <v>298</v>
      </c>
      <c r="H209" s="3" t="s">
        <v>299</v>
      </c>
      <c r="I209" s="3" t="s">
        <v>474</v>
      </c>
      <c r="J209" s="3" t="s">
        <v>29</v>
      </c>
    </row>
    <row r="210" spans="1:10" outlineLevel="3" x14ac:dyDescent="0.2">
      <c r="A210" s="3" t="s">
        <v>8</v>
      </c>
      <c r="B210" s="3" t="s">
        <v>9</v>
      </c>
      <c r="C210" s="3" t="s">
        <v>10</v>
      </c>
      <c r="D210" s="3" t="s">
        <v>475</v>
      </c>
      <c r="E210" s="2">
        <v>2013</v>
      </c>
      <c r="F210" s="3" t="s">
        <v>297</v>
      </c>
      <c r="G210" s="3" t="s">
        <v>298</v>
      </c>
      <c r="H210" s="3" t="s">
        <v>299</v>
      </c>
      <c r="I210" s="3" t="s">
        <v>476</v>
      </c>
      <c r="J210" s="3" t="s">
        <v>29</v>
      </c>
    </row>
    <row r="211" spans="1:10" outlineLevel="3" x14ac:dyDescent="0.2">
      <c r="A211" s="3" t="s">
        <v>8</v>
      </c>
      <c r="B211" s="3" t="s">
        <v>9</v>
      </c>
      <c r="C211" s="3" t="s">
        <v>10</v>
      </c>
      <c r="D211" s="3" t="s">
        <v>477</v>
      </c>
      <c r="E211" s="2">
        <v>2013</v>
      </c>
      <c r="F211" s="3" t="s">
        <v>297</v>
      </c>
      <c r="G211" s="3" t="s">
        <v>298</v>
      </c>
      <c r="H211" s="3" t="s">
        <v>299</v>
      </c>
      <c r="I211" s="3" t="s">
        <v>478</v>
      </c>
      <c r="J211" s="3" t="s">
        <v>29</v>
      </c>
    </row>
    <row r="212" spans="1:10" outlineLevel="3" x14ac:dyDescent="0.2">
      <c r="A212" s="3" t="s">
        <v>8</v>
      </c>
      <c r="B212" s="3" t="s">
        <v>9</v>
      </c>
      <c r="C212" s="3" t="s">
        <v>10</v>
      </c>
      <c r="D212" s="3" t="s">
        <v>479</v>
      </c>
      <c r="E212" s="2">
        <v>2013</v>
      </c>
      <c r="F212" s="3" t="s">
        <v>297</v>
      </c>
      <c r="G212" s="3" t="s">
        <v>298</v>
      </c>
      <c r="H212" s="3" t="s">
        <v>299</v>
      </c>
      <c r="I212" s="3" t="s">
        <v>480</v>
      </c>
      <c r="J212" s="3" t="s">
        <v>29</v>
      </c>
    </row>
    <row r="213" spans="1:10" outlineLevel="3" x14ac:dyDescent="0.2">
      <c r="A213" s="3" t="s">
        <v>8</v>
      </c>
      <c r="B213" s="3" t="s">
        <v>9</v>
      </c>
      <c r="C213" s="3" t="s">
        <v>10</v>
      </c>
      <c r="D213" s="3" t="s">
        <v>481</v>
      </c>
      <c r="E213" s="2">
        <v>2013</v>
      </c>
      <c r="F213" s="3" t="s">
        <v>297</v>
      </c>
      <c r="G213" s="3" t="s">
        <v>298</v>
      </c>
      <c r="H213" s="3" t="s">
        <v>299</v>
      </c>
      <c r="I213" s="3" t="s">
        <v>482</v>
      </c>
      <c r="J213" s="3" t="s">
        <v>29</v>
      </c>
    </row>
    <row r="214" spans="1:10" outlineLevel="3" x14ac:dyDescent="0.2">
      <c r="A214" s="3" t="s">
        <v>8</v>
      </c>
      <c r="B214" s="3" t="s">
        <v>9</v>
      </c>
      <c r="C214" s="3" t="s">
        <v>10</v>
      </c>
      <c r="D214" s="3" t="s">
        <v>483</v>
      </c>
      <c r="E214" s="2">
        <v>2013</v>
      </c>
      <c r="F214" s="3" t="s">
        <v>297</v>
      </c>
      <c r="G214" s="3" t="s">
        <v>298</v>
      </c>
      <c r="H214" s="3" t="s">
        <v>299</v>
      </c>
      <c r="I214" s="3" t="s">
        <v>484</v>
      </c>
      <c r="J214" s="3" t="s">
        <v>29</v>
      </c>
    </row>
    <row r="215" spans="1:10" outlineLevel="3" x14ac:dyDescent="0.2">
      <c r="A215" s="3" t="s">
        <v>8</v>
      </c>
      <c r="B215" s="3" t="s">
        <v>9</v>
      </c>
      <c r="C215" s="3" t="s">
        <v>10</v>
      </c>
      <c r="D215" s="3" t="s">
        <v>485</v>
      </c>
      <c r="E215" s="2">
        <v>2013</v>
      </c>
      <c r="F215" s="3" t="s">
        <v>297</v>
      </c>
      <c r="G215" s="3" t="s">
        <v>298</v>
      </c>
      <c r="H215" s="3" t="s">
        <v>299</v>
      </c>
      <c r="I215" s="3" t="s">
        <v>486</v>
      </c>
      <c r="J215" s="3" t="s">
        <v>29</v>
      </c>
    </row>
    <row r="216" spans="1:10" outlineLevel="3" x14ac:dyDescent="0.2">
      <c r="A216" s="3" t="s">
        <v>8</v>
      </c>
      <c r="B216" s="3" t="s">
        <v>9</v>
      </c>
      <c r="C216" s="3" t="s">
        <v>10</v>
      </c>
      <c r="D216" s="3" t="s">
        <v>487</v>
      </c>
      <c r="E216" s="2">
        <v>2013</v>
      </c>
      <c r="F216" s="3" t="s">
        <v>297</v>
      </c>
      <c r="G216" s="3" t="s">
        <v>298</v>
      </c>
      <c r="H216" s="3" t="s">
        <v>299</v>
      </c>
      <c r="I216" s="3" t="s">
        <v>488</v>
      </c>
      <c r="J216" s="3" t="s">
        <v>29</v>
      </c>
    </row>
    <row r="217" spans="1:10" outlineLevel="3" x14ac:dyDescent="0.2">
      <c r="A217" s="3" t="s">
        <v>8</v>
      </c>
      <c r="B217" s="3" t="s">
        <v>9</v>
      </c>
      <c r="C217" s="3" t="s">
        <v>10</v>
      </c>
      <c r="D217" s="3" t="s">
        <v>489</v>
      </c>
      <c r="E217" s="2">
        <v>2013</v>
      </c>
      <c r="F217" s="3" t="s">
        <v>297</v>
      </c>
      <c r="G217" s="3" t="s">
        <v>298</v>
      </c>
      <c r="H217" s="3" t="s">
        <v>299</v>
      </c>
      <c r="I217" s="3" t="s">
        <v>490</v>
      </c>
      <c r="J217" s="3" t="s">
        <v>29</v>
      </c>
    </row>
    <row r="218" spans="1:10" outlineLevel="3" x14ac:dyDescent="0.2">
      <c r="A218" s="3" t="s">
        <v>8</v>
      </c>
      <c r="B218" s="3" t="s">
        <v>9</v>
      </c>
      <c r="C218" s="3" t="s">
        <v>10</v>
      </c>
      <c r="D218" s="3" t="s">
        <v>491</v>
      </c>
      <c r="E218" s="2">
        <v>2013</v>
      </c>
      <c r="F218" s="3" t="s">
        <v>297</v>
      </c>
      <c r="G218" s="3" t="s">
        <v>298</v>
      </c>
      <c r="H218" s="3" t="s">
        <v>299</v>
      </c>
      <c r="I218" s="3" t="s">
        <v>492</v>
      </c>
      <c r="J218" s="3" t="s">
        <v>29</v>
      </c>
    </row>
    <row r="219" spans="1:10" outlineLevel="3" x14ac:dyDescent="0.2">
      <c r="A219" s="3" t="s">
        <v>8</v>
      </c>
      <c r="B219" s="3" t="s">
        <v>9</v>
      </c>
      <c r="C219" s="3" t="s">
        <v>10</v>
      </c>
      <c r="D219" s="3" t="s">
        <v>493</v>
      </c>
      <c r="E219" s="2">
        <v>2013</v>
      </c>
      <c r="F219" s="3" t="s">
        <v>297</v>
      </c>
      <c r="G219" s="3" t="s">
        <v>298</v>
      </c>
      <c r="H219" s="3" t="s">
        <v>299</v>
      </c>
      <c r="I219" s="3" t="s">
        <v>494</v>
      </c>
      <c r="J219" s="3" t="s">
        <v>29</v>
      </c>
    </row>
    <row r="220" spans="1:10" outlineLevel="3" x14ac:dyDescent="0.2">
      <c r="A220" s="3" t="s">
        <v>8</v>
      </c>
      <c r="B220" s="3" t="s">
        <v>9</v>
      </c>
      <c r="C220" s="3" t="s">
        <v>10</v>
      </c>
      <c r="D220" s="3" t="s">
        <v>495</v>
      </c>
      <c r="E220" s="2">
        <v>2013</v>
      </c>
      <c r="F220" s="3" t="s">
        <v>297</v>
      </c>
      <c r="G220" s="3" t="s">
        <v>298</v>
      </c>
      <c r="H220" s="3" t="s">
        <v>299</v>
      </c>
      <c r="I220" s="3" t="s">
        <v>496</v>
      </c>
      <c r="J220" s="3" t="s">
        <v>29</v>
      </c>
    </row>
    <row r="221" spans="1:10" outlineLevel="3" x14ac:dyDescent="0.2">
      <c r="A221" s="3" t="s">
        <v>8</v>
      </c>
      <c r="B221" s="3" t="s">
        <v>9</v>
      </c>
      <c r="C221" s="3" t="s">
        <v>10</v>
      </c>
      <c r="D221" s="3" t="s">
        <v>497</v>
      </c>
      <c r="E221" s="2">
        <v>2013</v>
      </c>
      <c r="F221" s="3" t="s">
        <v>297</v>
      </c>
      <c r="G221" s="3" t="s">
        <v>298</v>
      </c>
      <c r="H221" s="3" t="s">
        <v>299</v>
      </c>
      <c r="I221" s="3" t="s">
        <v>498</v>
      </c>
      <c r="J221" s="3" t="s">
        <v>29</v>
      </c>
    </row>
    <row r="222" spans="1:10" outlineLevel="3" x14ac:dyDescent="0.2">
      <c r="A222" s="3" t="s">
        <v>8</v>
      </c>
      <c r="B222" s="3" t="s">
        <v>9</v>
      </c>
      <c r="C222" s="3" t="s">
        <v>10</v>
      </c>
      <c r="D222" s="3" t="s">
        <v>499</v>
      </c>
      <c r="E222" s="2">
        <v>2013</v>
      </c>
      <c r="F222" s="3" t="s">
        <v>297</v>
      </c>
      <c r="G222" s="3" t="s">
        <v>298</v>
      </c>
      <c r="H222" s="3" t="s">
        <v>299</v>
      </c>
      <c r="I222" s="3" t="s">
        <v>500</v>
      </c>
      <c r="J222" s="3" t="s">
        <v>29</v>
      </c>
    </row>
    <row r="223" spans="1:10" outlineLevel="3" x14ac:dyDescent="0.2">
      <c r="A223" s="3" t="s">
        <v>8</v>
      </c>
      <c r="B223" s="3" t="s">
        <v>9</v>
      </c>
      <c r="C223" s="3" t="s">
        <v>10</v>
      </c>
      <c r="D223" s="3" t="s">
        <v>501</v>
      </c>
      <c r="E223" s="2">
        <v>2013</v>
      </c>
      <c r="F223" s="3" t="s">
        <v>297</v>
      </c>
      <c r="G223" s="3" t="s">
        <v>298</v>
      </c>
      <c r="H223" s="3" t="s">
        <v>299</v>
      </c>
      <c r="I223" s="3" t="s">
        <v>502</v>
      </c>
      <c r="J223" s="3" t="s">
        <v>29</v>
      </c>
    </row>
    <row r="224" spans="1:10" outlineLevel="3" x14ac:dyDescent="0.2">
      <c r="A224" s="3" t="s">
        <v>8</v>
      </c>
      <c r="B224" s="3" t="s">
        <v>9</v>
      </c>
      <c r="C224" s="3" t="s">
        <v>10</v>
      </c>
      <c r="D224" s="3" t="s">
        <v>503</v>
      </c>
      <c r="E224" s="2">
        <v>2013</v>
      </c>
      <c r="F224" s="3" t="s">
        <v>297</v>
      </c>
      <c r="G224" s="3" t="s">
        <v>298</v>
      </c>
      <c r="H224" s="3" t="s">
        <v>299</v>
      </c>
      <c r="I224" s="3" t="s">
        <v>504</v>
      </c>
      <c r="J224" s="3" t="s">
        <v>505</v>
      </c>
    </row>
    <row r="225" spans="1:10" outlineLevel="3" x14ac:dyDescent="0.2">
      <c r="A225" s="3" t="s">
        <v>8</v>
      </c>
      <c r="B225" s="3" t="s">
        <v>9</v>
      </c>
      <c r="C225" s="3" t="s">
        <v>10</v>
      </c>
      <c r="D225" s="3" t="s">
        <v>506</v>
      </c>
      <c r="E225" s="2">
        <v>2013</v>
      </c>
      <c r="F225" s="3" t="s">
        <v>297</v>
      </c>
      <c r="G225" s="3" t="s">
        <v>298</v>
      </c>
      <c r="H225" s="3" t="s">
        <v>299</v>
      </c>
      <c r="I225" s="3" t="s">
        <v>507</v>
      </c>
      <c r="J225" s="3" t="s">
        <v>505</v>
      </c>
    </row>
    <row r="226" spans="1:10" outlineLevel="3" x14ac:dyDescent="0.2">
      <c r="A226" s="3" t="s">
        <v>8</v>
      </c>
      <c r="B226" s="3" t="s">
        <v>9</v>
      </c>
      <c r="C226" s="3" t="s">
        <v>10</v>
      </c>
      <c r="D226" s="3" t="s">
        <v>508</v>
      </c>
      <c r="E226" s="2">
        <v>2013</v>
      </c>
      <c r="F226" s="3" t="s">
        <v>297</v>
      </c>
      <c r="G226" s="3" t="s">
        <v>298</v>
      </c>
      <c r="H226" s="3" t="s">
        <v>299</v>
      </c>
      <c r="I226" s="3" t="s">
        <v>509</v>
      </c>
      <c r="J226" s="3" t="s">
        <v>505</v>
      </c>
    </row>
    <row r="227" spans="1:10" outlineLevel="3" x14ac:dyDescent="0.2">
      <c r="A227" s="3" t="s">
        <v>8</v>
      </c>
      <c r="B227" s="3" t="s">
        <v>9</v>
      </c>
      <c r="C227" s="3" t="s">
        <v>10</v>
      </c>
      <c r="D227" s="3" t="s">
        <v>510</v>
      </c>
      <c r="E227" s="2">
        <v>2013</v>
      </c>
      <c r="F227" s="3" t="s">
        <v>297</v>
      </c>
      <c r="G227" s="3" t="s">
        <v>298</v>
      </c>
      <c r="H227" s="3" t="s">
        <v>299</v>
      </c>
      <c r="I227" s="3" t="s">
        <v>511</v>
      </c>
      <c r="J227" s="3" t="s">
        <v>108</v>
      </c>
    </row>
    <row r="228" spans="1:10" outlineLevel="3" x14ac:dyDescent="0.2">
      <c r="A228" s="3" t="s">
        <v>8</v>
      </c>
      <c r="B228" s="3" t="s">
        <v>9</v>
      </c>
      <c r="C228" s="3" t="s">
        <v>10</v>
      </c>
      <c r="D228" s="3" t="s">
        <v>512</v>
      </c>
      <c r="E228" s="2">
        <v>2013</v>
      </c>
      <c r="F228" s="3" t="s">
        <v>297</v>
      </c>
      <c r="G228" s="3" t="s">
        <v>298</v>
      </c>
      <c r="H228" s="3" t="s">
        <v>299</v>
      </c>
      <c r="I228" s="3" t="s">
        <v>513</v>
      </c>
      <c r="J228" s="3" t="s">
        <v>123</v>
      </c>
    </row>
    <row r="229" spans="1:10" outlineLevel="3" x14ac:dyDescent="0.2">
      <c r="A229" s="3" t="s">
        <v>8</v>
      </c>
      <c r="B229" s="3" t="s">
        <v>9</v>
      </c>
      <c r="C229" s="3" t="s">
        <v>10</v>
      </c>
      <c r="D229" s="3" t="s">
        <v>514</v>
      </c>
      <c r="E229" s="2">
        <v>2013</v>
      </c>
      <c r="F229" s="3" t="s">
        <v>297</v>
      </c>
      <c r="G229" s="3" t="s">
        <v>298</v>
      </c>
      <c r="H229" s="3" t="s">
        <v>299</v>
      </c>
      <c r="I229" s="3" t="s">
        <v>515</v>
      </c>
      <c r="J229" s="3" t="s">
        <v>35</v>
      </c>
    </row>
    <row r="230" spans="1:10" outlineLevel="3" x14ac:dyDescent="0.2">
      <c r="A230" s="3" t="s">
        <v>8</v>
      </c>
      <c r="B230" s="3" t="s">
        <v>9</v>
      </c>
      <c r="C230" s="3" t="s">
        <v>10</v>
      </c>
      <c r="D230" s="3" t="s">
        <v>516</v>
      </c>
      <c r="E230" s="2">
        <v>2013</v>
      </c>
      <c r="F230" s="3" t="s">
        <v>297</v>
      </c>
      <c r="G230" s="3" t="s">
        <v>298</v>
      </c>
      <c r="H230" s="3" t="s">
        <v>299</v>
      </c>
      <c r="I230" s="3" t="s">
        <v>517</v>
      </c>
      <c r="J230" s="3" t="s">
        <v>29</v>
      </c>
    </row>
    <row r="231" spans="1:10" outlineLevel="3" x14ac:dyDescent="0.2">
      <c r="A231" s="3" t="s">
        <v>8</v>
      </c>
      <c r="B231" s="3" t="s">
        <v>9</v>
      </c>
      <c r="C231" s="3" t="s">
        <v>10</v>
      </c>
      <c r="D231" s="3" t="s">
        <v>518</v>
      </c>
      <c r="E231" s="2">
        <v>2013</v>
      </c>
      <c r="F231" s="3" t="s">
        <v>297</v>
      </c>
      <c r="G231" s="3" t="s">
        <v>298</v>
      </c>
      <c r="H231" s="3" t="s">
        <v>299</v>
      </c>
      <c r="I231" s="3" t="s">
        <v>519</v>
      </c>
      <c r="J231" s="3" t="s">
        <v>35</v>
      </c>
    </row>
    <row r="232" spans="1:10" outlineLevel="3" x14ac:dyDescent="0.2">
      <c r="A232" s="3" t="s">
        <v>8</v>
      </c>
      <c r="B232" s="3" t="s">
        <v>9</v>
      </c>
      <c r="C232" s="3" t="s">
        <v>10</v>
      </c>
      <c r="D232" s="3" t="s">
        <v>520</v>
      </c>
      <c r="E232" s="2">
        <v>2013</v>
      </c>
      <c r="F232" s="3" t="s">
        <v>297</v>
      </c>
      <c r="G232" s="3" t="s">
        <v>298</v>
      </c>
      <c r="H232" s="3" t="s">
        <v>299</v>
      </c>
      <c r="I232" s="3" t="s">
        <v>521</v>
      </c>
      <c r="J232" s="3" t="s">
        <v>35</v>
      </c>
    </row>
    <row r="233" spans="1:10" outlineLevel="3" x14ac:dyDescent="0.2">
      <c r="A233" s="3" t="s">
        <v>8</v>
      </c>
      <c r="B233" s="3" t="s">
        <v>9</v>
      </c>
      <c r="C233" s="3" t="s">
        <v>10</v>
      </c>
      <c r="D233" s="3" t="s">
        <v>522</v>
      </c>
      <c r="E233" s="2">
        <v>2013</v>
      </c>
      <c r="F233" s="3" t="s">
        <v>297</v>
      </c>
      <c r="G233" s="3" t="s">
        <v>298</v>
      </c>
      <c r="H233" s="3" t="s">
        <v>299</v>
      </c>
      <c r="I233" s="3" t="s">
        <v>523</v>
      </c>
      <c r="J233" s="3" t="s">
        <v>74</v>
      </c>
    </row>
    <row r="234" spans="1:10" outlineLevel="3" x14ac:dyDescent="0.2">
      <c r="A234" s="3" t="s">
        <v>8</v>
      </c>
      <c r="B234" s="3" t="s">
        <v>9</v>
      </c>
      <c r="C234" s="3" t="s">
        <v>10</v>
      </c>
      <c r="D234" s="3" t="s">
        <v>524</v>
      </c>
      <c r="E234" s="2">
        <v>2013</v>
      </c>
      <c r="F234" s="3" t="s">
        <v>297</v>
      </c>
      <c r="G234" s="3" t="s">
        <v>298</v>
      </c>
      <c r="H234" s="3" t="s">
        <v>299</v>
      </c>
      <c r="I234" s="3" t="s">
        <v>525</v>
      </c>
      <c r="J234" s="3" t="s">
        <v>74</v>
      </c>
    </row>
    <row r="235" spans="1:10" outlineLevel="3" x14ac:dyDescent="0.2">
      <c r="A235" s="3" t="s">
        <v>8</v>
      </c>
      <c r="B235" s="3" t="s">
        <v>9</v>
      </c>
      <c r="C235" s="3" t="s">
        <v>10</v>
      </c>
      <c r="D235" s="3" t="s">
        <v>526</v>
      </c>
      <c r="E235" s="2">
        <v>2013</v>
      </c>
      <c r="F235" s="3" t="s">
        <v>297</v>
      </c>
      <c r="G235" s="3" t="s">
        <v>298</v>
      </c>
      <c r="H235" s="3" t="s">
        <v>299</v>
      </c>
      <c r="I235" s="3" t="s">
        <v>527</v>
      </c>
      <c r="J235" s="3" t="s">
        <v>74</v>
      </c>
    </row>
    <row r="236" spans="1:10" outlineLevel="3" x14ac:dyDescent="0.2">
      <c r="A236" s="3" t="s">
        <v>8</v>
      </c>
      <c r="B236" s="3" t="s">
        <v>9</v>
      </c>
      <c r="C236" s="3" t="s">
        <v>10</v>
      </c>
      <c r="D236" s="3" t="s">
        <v>528</v>
      </c>
      <c r="E236" s="2">
        <v>2013</v>
      </c>
      <c r="F236" s="3" t="s">
        <v>297</v>
      </c>
      <c r="G236" s="3" t="s">
        <v>298</v>
      </c>
      <c r="H236" s="3" t="s">
        <v>299</v>
      </c>
      <c r="I236" s="3" t="s">
        <v>529</v>
      </c>
      <c r="J236" s="3" t="s">
        <v>74</v>
      </c>
    </row>
    <row r="237" spans="1:10" outlineLevel="3" x14ac:dyDescent="0.2">
      <c r="A237" s="3" t="s">
        <v>8</v>
      </c>
      <c r="B237" s="3" t="s">
        <v>9</v>
      </c>
      <c r="C237" s="3" t="s">
        <v>10</v>
      </c>
      <c r="D237" s="3" t="s">
        <v>530</v>
      </c>
      <c r="E237" s="2">
        <v>2013</v>
      </c>
      <c r="F237" s="3" t="s">
        <v>297</v>
      </c>
      <c r="G237" s="3" t="s">
        <v>298</v>
      </c>
      <c r="H237" s="3" t="s">
        <v>299</v>
      </c>
      <c r="I237" s="3" t="s">
        <v>531</v>
      </c>
      <c r="J237" s="3" t="s">
        <v>18</v>
      </c>
    </row>
    <row r="238" spans="1:10" outlineLevel="3" x14ac:dyDescent="0.2">
      <c r="A238" s="3" t="s">
        <v>8</v>
      </c>
      <c r="B238" s="3" t="s">
        <v>9</v>
      </c>
      <c r="C238" s="3" t="s">
        <v>10</v>
      </c>
      <c r="D238" s="3" t="s">
        <v>532</v>
      </c>
      <c r="E238" s="2">
        <v>2013</v>
      </c>
      <c r="F238" s="3" t="s">
        <v>297</v>
      </c>
      <c r="G238" s="3" t="s">
        <v>298</v>
      </c>
      <c r="H238" s="3" t="s">
        <v>299</v>
      </c>
      <c r="I238" s="3" t="s">
        <v>533</v>
      </c>
      <c r="J238" s="3" t="s">
        <v>113</v>
      </c>
    </row>
    <row r="239" spans="1:10" outlineLevel="3" x14ac:dyDescent="0.2">
      <c r="A239" s="3" t="s">
        <v>8</v>
      </c>
      <c r="B239" s="3" t="s">
        <v>9</v>
      </c>
      <c r="C239" s="3" t="s">
        <v>10</v>
      </c>
      <c r="D239" s="3" t="s">
        <v>534</v>
      </c>
      <c r="E239" s="2">
        <v>2013</v>
      </c>
      <c r="F239" s="3" t="s">
        <v>297</v>
      </c>
      <c r="G239" s="3" t="s">
        <v>298</v>
      </c>
      <c r="H239" s="3" t="s">
        <v>299</v>
      </c>
      <c r="I239" s="3" t="s">
        <v>535</v>
      </c>
      <c r="J239" s="3" t="s">
        <v>81</v>
      </c>
    </row>
    <row r="240" spans="1:10" outlineLevel="3" x14ac:dyDescent="0.2">
      <c r="A240" s="3" t="s">
        <v>8</v>
      </c>
      <c r="B240" s="3" t="s">
        <v>9</v>
      </c>
      <c r="C240" s="3" t="s">
        <v>10</v>
      </c>
      <c r="D240" s="3" t="s">
        <v>536</v>
      </c>
      <c r="E240" s="2">
        <v>2013</v>
      </c>
      <c r="F240" s="3" t="s">
        <v>297</v>
      </c>
      <c r="G240" s="3" t="s">
        <v>298</v>
      </c>
      <c r="H240" s="3" t="s">
        <v>299</v>
      </c>
      <c r="I240" s="3" t="s">
        <v>537</v>
      </c>
      <c r="J240" s="3" t="s">
        <v>29</v>
      </c>
    </row>
    <row r="241" spans="1:10" outlineLevel="3" x14ac:dyDescent="0.2">
      <c r="A241" s="3" t="s">
        <v>8</v>
      </c>
      <c r="B241" s="3" t="s">
        <v>9</v>
      </c>
      <c r="C241" s="3" t="s">
        <v>10</v>
      </c>
      <c r="D241" s="3" t="s">
        <v>538</v>
      </c>
      <c r="E241" s="2">
        <v>2013</v>
      </c>
      <c r="F241" s="3" t="s">
        <v>297</v>
      </c>
      <c r="G241" s="3" t="s">
        <v>298</v>
      </c>
      <c r="H241" s="3" t="s">
        <v>299</v>
      </c>
      <c r="I241" s="3" t="s">
        <v>539</v>
      </c>
      <c r="J241" s="3" t="s">
        <v>29</v>
      </c>
    </row>
    <row r="242" spans="1:10" outlineLevel="3" x14ac:dyDescent="0.2">
      <c r="A242" s="3" t="s">
        <v>8</v>
      </c>
      <c r="B242" s="3" t="s">
        <v>9</v>
      </c>
      <c r="C242" s="3" t="s">
        <v>10</v>
      </c>
      <c r="D242" s="3" t="s">
        <v>540</v>
      </c>
      <c r="E242" s="2">
        <v>2013</v>
      </c>
      <c r="F242" s="3" t="s">
        <v>297</v>
      </c>
      <c r="G242" s="3" t="s">
        <v>298</v>
      </c>
      <c r="H242" s="3" t="s">
        <v>299</v>
      </c>
      <c r="I242" s="3" t="s">
        <v>541</v>
      </c>
      <c r="J242" s="3" t="s">
        <v>81</v>
      </c>
    </row>
    <row r="243" spans="1:10" outlineLevel="3" x14ac:dyDescent="0.2">
      <c r="A243" s="3" t="s">
        <v>8</v>
      </c>
      <c r="B243" s="3" t="s">
        <v>9</v>
      </c>
      <c r="C243" s="3" t="s">
        <v>10</v>
      </c>
      <c r="D243" s="3" t="s">
        <v>542</v>
      </c>
      <c r="E243" s="2">
        <v>2013</v>
      </c>
      <c r="F243" s="3" t="s">
        <v>297</v>
      </c>
      <c r="G243" s="3" t="s">
        <v>298</v>
      </c>
      <c r="H243" s="3" t="s">
        <v>299</v>
      </c>
      <c r="I243" s="3" t="s">
        <v>543</v>
      </c>
      <c r="J243" s="3" t="s">
        <v>420</v>
      </c>
    </row>
    <row r="244" spans="1:10" outlineLevel="3" x14ac:dyDescent="0.2">
      <c r="A244" s="3" t="s">
        <v>8</v>
      </c>
      <c r="B244" s="3" t="s">
        <v>9</v>
      </c>
      <c r="C244" s="3" t="s">
        <v>10</v>
      </c>
      <c r="D244" s="3" t="s">
        <v>544</v>
      </c>
      <c r="E244" s="2">
        <v>2013</v>
      </c>
      <c r="F244" s="3" t="s">
        <v>297</v>
      </c>
      <c r="G244" s="3" t="s">
        <v>298</v>
      </c>
      <c r="H244" s="3" t="s">
        <v>299</v>
      </c>
      <c r="I244" s="3" t="s">
        <v>545</v>
      </c>
      <c r="J244" s="3" t="s">
        <v>546</v>
      </c>
    </row>
    <row r="245" spans="1:10" outlineLevel="3" x14ac:dyDescent="0.2">
      <c r="A245" s="3" t="s">
        <v>8</v>
      </c>
      <c r="B245" s="3" t="s">
        <v>9</v>
      </c>
      <c r="C245" s="3" t="s">
        <v>10</v>
      </c>
      <c r="D245" s="3" t="s">
        <v>547</v>
      </c>
      <c r="E245" s="2">
        <v>2013</v>
      </c>
      <c r="F245" s="3" t="s">
        <v>297</v>
      </c>
      <c r="G245" s="3" t="s">
        <v>298</v>
      </c>
      <c r="H245" s="3" t="s">
        <v>299</v>
      </c>
      <c r="I245" s="3" t="s">
        <v>548</v>
      </c>
      <c r="J245" s="3" t="s">
        <v>29</v>
      </c>
    </row>
    <row r="246" spans="1:10" outlineLevel="3" x14ac:dyDescent="0.2">
      <c r="A246" s="3" t="s">
        <v>8</v>
      </c>
      <c r="B246" s="3" t="s">
        <v>9</v>
      </c>
      <c r="C246" s="3" t="s">
        <v>10</v>
      </c>
      <c r="D246" s="3" t="s">
        <v>549</v>
      </c>
      <c r="E246" s="2">
        <v>2013</v>
      </c>
      <c r="F246" s="3" t="s">
        <v>297</v>
      </c>
      <c r="G246" s="3" t="s">
        <v>298</v>
      </c>
      <c r="H246" s="3" t="s">
        <v>299</v>
      </c>
      <c r="I246" s="3" t="s">
        <v>550</v>
      </c>
      <c r="J246" s="3" t="s">
        <v>29</v>
      </c>
    </row>
    <row r="247" spans="1:10" outlineLevel="3" x14ac:dyDescent="0.2">
      <c r="A247" s="3" t="s">
        <v>8</v>
      </c>
      <c r="B247" s="3" t="s">
        <v>9</v>
      </c>
      <c r="C247" s="3" t="s">
        <v>10</v>
      </c>
      <c r="D247" s="3" t="s">
        <v>551</v>
      </c>
      <c r="E247" s="2">
        <v>2013</v>
      </c>
      <c r="F247" s="3" t="s">
        <v>297</v>
      </c>
      <c r="G247" s="3" t="s">
        <v>298</v>
      </c>
      <c r="H247" s="3" t="s">
        <v>299</v>
      </c>
      <c r="I247" s="3" t="s">
        <v>552</v>
      </c>
      <c r="J247" s="3" t="s">
        <v>29</v>
      </c>
    </row>
    <row r="248" spans="1:10" outlineLevel="3" x14ac:dyDescent="0.2">
      <c r="A248" s="3" t="s">
        <v>8</v>
      </c>
      <c r="B248" s="3" t="s">
        <v>9</v>
      </c>
      <c r="C248" s="3" t="s">
        <v>10</v>
      </c>
      <c r="D248" s="3" t="s">
        <v>553</v>
      </c>
      <c r="E248" s="2">
        <v>2013</v>
      </c>
      <c r="F248" s="3" t="s">
        <v>297</v>
      </c>
      <c r="G248" s="3" t="s">
        <v>298</v>
      </c>
      <c r="H248" s="3" t="s">
        <v>299</v>
      </c>
      <c r="I248" s="3" t="s">
        <v>554</v>
      </c>
      <c r="J248" s="3" t="s">
        <v>29</v>
      </c>
    </row>
    <row r="249" spans="1:10" outlineLevel="3" x14ac:dyDescent="0.2">
      <c r="A249" s="3" t="s">
        <v>8</v>
      </c>
      <c r="B249" s="3" t="s">
        <v>9</v>
      </c>
      <c r="C249" s="3" t="s">
        <v>10</v>
      </c>
      <c r="D249" s="3" t="s">
        <v>555</v>
      </c>
      <c r="E249" s="2">
        <v>2014</v>
      </c>
      <c r="F249" s="3" t="s">
        <v>297</v>
      </c>
      <c r="G249" s="3" t="s">
        <v>298</v>
      </c>
      <c r="H249" s="3" t="s">
        <v>299</v>
      </c>
      <c r="I249" s="3" t="s">
        <v>556</v>
      </c>
      <c r="J249" s="3" t="s">
        <v>21</v>
      </c>
    </row>
    <row r="250" spans="1:10" outlineLevel="3" x14ac:dyDescent="0.2">
      <c r="A250" s="3" t="s">
        <v>8</v>
      </c>
      <c r="B250" s="3" t="s">
        <v>9</v>
      </c>
      <c r="C250" s="3" t="s">
        <v>10</v>
      </c>
      <c r="D250" s="3" t="s">
        <v>557</v>
      </c>
      <c r="E250" s="2">
        <v>2014</v>
      </c>
      <c r="F250" s="3" t="s">
        <v>297</v>
      </c>
      <c r="G250" s="3" t="s">
        <v>298</v>
      </c>
      <c r="H250" s="3" t="s">
        <v>299</v>
      </c>
      <c r="I250" s="3" t="s">
        <v>558</v>
      </c>
      <c r="J250" s="3" t="s">
        <v>35</v>
      </c>
    </row>
    <row r="251" spans="1:10" outlineLevel="3" x14ac:dyDescent="0.2">
      <c r="A251" s="3" t="s">
        <v>8</v>
      </c>
      <c r="B251" s="3" t="s">
        <v>9</v>
      </c>
      <c r="C251" s="3" t="s">
        <v>10</v>
      </c>
      <c r="D251" s="3" t="s">
        <v>559</v>
      </c>
      <c r="E251" s="2">
        <v>2014</v>
      </c>
      <c r="F251" s="3" t="s">
        <v>297</v>
      </c>
      <c r="G251" s="3" t="s">
        <v>298</v>
      </c>
      <c r="H251" s="3" t="s">
        <v>299</v>
      </c>
      <c r="I251" s="3" t="s">
        <v>560</v>
      </c>
      <c r="J251" s="3" t="s">
        <v>29</v>
      </c>
    </row>
    <row r="252" spans="1:10" outlineLevel="3" x14ac:dyDescent="0.2">
      <c r="A252" s="3" t="s">
        <v>8</v>
      </c>
      <c r="B252" s="3" t="s">
        <v>9</v>
      </c>
      <c r="C252" s="3" t="s">
        <v>10</v>
      </c>
      <c r="D252" s="3" t="s">
        <v>561</v>
      </c>
      <c r="E252" s="2">
        <v>2014</v>
      </c>
      <c r="F252" s="3" t="s">
        <v>297</v>
      </c>
      <c r="G252" s="3" t="s">
        <v>298</v>
      </c>
      <c r="H252" s="3" t="s">
        <v>299</v>
      </c>
      <c r="I252" s="3" t="s">
        <v>562</v>
      </c>
      <c r="J252" s="3" t="s">
        <v>133</v>
      </c>
    </row>
    <row r="253" spans="1:10" outlineLevel="3" x14ac:dyDescent="0.2">
      <c r="A253" s="3" t="s">
        <v>8</v>
      </c>
      <c r="B253" s="3" t="s">
        <v>9</v>
      </c>
      <c r="C253" s="3" t="s">
        <v>10</v>
      </c>
      <c r="D253" s="3" t="s">
        <v>565</v>
      </c>
      <c r="E253" s="2">
        <v>2013</v>
      </c>
      <c r="F253" s="3" t="s">
        <v>297</v>
      </c>
      <c r="G253" s="3" t="s">
        <v>298</v>
      </c>
      <c r="H253" s="3" t="s">
        <v>299</v>
      </c>
      <c r="I253" s="3" t="s">
        <v>566</v>
      </c>
      <c r="J253" s="3" t="s">
        <v>21</v>
      </c>
    </row>
    <row r="254" spans="1:10" outlineLevel="3" x14ac:dyDescent="0.2">
      <c r="A254" s="3" t="s">
        <v>8</v>
      </c>
      <c r="B254" s="3" t="s">
        <v>9</v>
      </c>
      <c r="C254" s="3" t="s">
        <v>10</v>
      </c>
      <c r="D254" s="3" t="s">
        <v>567</v>
      </c>
      <c r="E254" s="2">
        <v>2013</v>
      </c>
      <c r="F254" s="3" t="s">
        <v>297</v>
      </c>
      <c r="G254" s="3" t="s">
        <v>298</v>
      </c>
      <c r="H254" s="3" t="s">
        <v>299</v>
      </c>
      <c r="I254" s="3" t="s">
        <v>568</v>
      </c>
      <c r="J254" s="3" t="s">
        <v>21</v>
      </c>
    </row>
    <row r="255" spans="1:10" outlineLevel="3" x14ac:dyDescent="0.2">
      <c r="A255" s="3" t="s">
        <v>8</v>
      </c>
      <c r="B255" s="3" t="s">
        <v>9</v>
      </c>
      <c r="C255" s="3" t="s">
        <v>10</v>
      </c>
      <c r="D255" s="3" t="s">
        <v>569</v>
      </c>
      <c r="E255" s="2">
        <v>2013</v>
      </c>
      <c r="F255" s="3" t="s">
        <v>297</v>
      </c>
      <c r="G255" s="3" t="s">
        <v>298</v>
      </c>
      <c r="H255" s="3" t="s">
        <v>299</v>
      </c>
      <c r="I255" s="3" t="s">
        <v>570</v>
      </c>
      <c r="J255" s="3" t="s">
        <v>429</v>
      </c>
    </row>
    <row r="256" spans="1:10" outlineLevel="3" x14ac:dyDescent="0.2">
      <c r="A256" s="3" t="s">
        <v>8</v>
      </c>
      <c r="B256" s="3" t="s">
        <v>9</v>
      </c>
      <c r="C256" s="3" t="s">
        <v>10</v>
      </c>
      <c r="D256" s="3" t="s">
        <v>571</v>
      </c>
      <c r="E256" s="2">
        <v>2013</v>
      </c>
      <c r="F256" s="3" t="s">
        <v>297</v>
      </c>
      <c r="G256" s="3" t="s">
        <v>298</v>
      </c>
      <c r="H256" s="3" t="s">
        <v>299</v>
      </c>
      <c r="I256" s="3" t="s">
        <v>572</v>
      </c>
      <c r="J256" s="3" t="s">
        <v>223</v>
      </c>
    </row>
    <row r="257" spans="1:10" outlineLevel="3" x14ac:dyDescent="0.2">
      <c r="A257" s="3" t="s">
        <v>8</v>
      </c>
      <c r="B257" s="3" t="s">
        <v>9</v>
      </c>
      <c r="C257" s="3" t="s">
        <v>10</v>
      </c>
      <c r="D257" s="3" t="s">
        <v>573</v>
      </c>
      <c r="E257" s="2">
        <v>2013</v>
      </c>
      <c r="F257" s="3" t="s">
        <v>297</v>
      </c>
      <c r="G257" s="3" t="s">
        <v>298</v>
      </c>
      <c r="H257" s="3" t="s">
        <v>299</v>
      </c>
      <c r="I257" s="3" t="s">
        <v>574</v>
      </c>
      <c r="J257" s="3" t="s">
        <v>29</v>
      </c>
    </row>
    <row r="258" spans="1:10" outlineLevel="3" x14ac:dyDescent="0.2">
      <c r="A258" s="3" t="s">
        <v>8</v>
      </c>
      <c r="B258" s="3" t="s">
        <v>9</v>
      </c>
      <c r="C258" s="3" t="s">
        <v>10</v>
      </c>
      <c r="D258" s="3" t="s">
        <v>575</v>
      </c>
      <c r="E258" s="2">
        <v>2013</v>
      </c>
      <c r="F258" s="3" t="s">
        <v>297</v>
      </c>
      <c r="G258" s="3" t="s">
        <v>298</v>
      </c>
      <c r="H258" s="3" t="s">
        <v>299</v>
      </c>
      <c r="I258" s="3" t="s">
        <v>576</v>
      </c>
      <c r="J258" s="3" t="s">
        <v>29</v>
      </c>
    </row>
    <row r="259" spans="1:10" outlineLevel="3" x14ac:dyDescent="0.2">
      <c r="A259" s="3" t="s">
        <v>8</v>
      </c>
      <c r="B259" s="3" t="s">
        <v>9</v>
      </c>
      <c r="C259" s="3" t="s">
        <v>10</v>
      </c>
      <c r="D259" s="3" t="s">
        <v>577</v>
      </c>
      <c r="E259" s="2">
        <v>2013</v>
      </c>
      <c r="F259" s="3" t="s">
        <v>297</v>
      </c>
      <c r="G259" s="3" t="s">
        <v>298</v>
      </c>
      <c r="H259" s="3" t="s">
        <v>299</v>
      </c>
      <c r="I259" s="3" t="s">
        <v>578</v>
      </c>
      <c r="J259" s="3" t="s">
        <v>29</v>
      </c>
    </row>
    <row r="260" spans="1:10" outlineLevel="3" x14ac:dyDescent="0.2">
      <c r="A260" s="3" t="s">
        <v>8</v>
      </c>
      <c r="B260" s="3" t="s">
        <v>9</v>
      </c>
      <c r="C260" s="3" t="s">
        <v>10</v>
      </c>
      <c r="D260" s="3" t="s">
        <v>579</v>
      </c>
      <c r="E260" s="2">
        <v>2013</v>
      </c>
      <c r="F260" s="3" t="s">
        <v>297</v>
      </c>
      <c r="G260" s="3" t="s">
        <v>298</v>
      </c>
      <c r="H260" s="3" t="s">
        <v>299</v>
      </c>
      <c r="I260" s="3" t="s">
        <v>580</v>
      </c>
      <c r="J260" s="3" t="s">
        <v>29</v>
      </c>
    </row>
    <row r="261" spans="1:10" outlineLevel="3" x14ac:dyDescent="0.2">
      <c r="A261" s="3" t="s">
        <v>8</v>
      </c>
      <c r="B261" s="3" t="s">
        <v>9</v>
      </c>
      <c r="C261" s="3" t="s">
        <v>10</v>
      </c>
      <c r="D261" s="3" t="s">
        <v>581</v>
      </c>
      <c r="E261" s="2">
        <v>2013</v>
      </c>
      <c r="F261" s="3" t="s">
        <v>297</v>
      </c>
      <c r="G261" s="3" t="s">
        <v>298</v>
      </c>
      <c r="H261" s="3" t="s">
        <v>299</v>
      </c>
      <c r="I261" s="3" t="s">
        <v>582</v>
      </c>
      <c r="J261" s="3" t="s">
        <v>29</v>
      </c>
    </row>
    <row r="262" spans="1:10" outlineLevel="3" x14ac:dyDescent="0.2">
      <c r="A262" s="3" t="s">
        <v>8</v>
      </c>
      <c r="B262" s="3" t="s">
        <v>9</v>
      </c>
      <c r="C262" s="3" t="s">
        <v>10</v>
      </c>
      <c r="D262" s="3" t="s">
        <v>583</v>
      </c>
      <c r="E262" s="2">
        <v>2013</v>
      </c>
      <c r="F262" s="3" t="s">
        <v>297</v>
      </c>
      <c r="G262" s="3" t="s">
        <v>298</v>
      </c>
      <c r="H262" s="3" t="s">
        <v>299</v>
      </c>
      <c r="I262" s="3" t="s">
        <v>584</v>
      </c>
      <c r="J262" s="3" t="s">
        <v>29</v>
      </c>
    </row>
    <row r="263" spans="1:10" outlineLevel="3" x14ac:dyDescent="0.2">
      <c r="A263" s="3" t="s">
        <v>8</v>
      </c>
      <c r="B263" s="3" t="s">
        <v>9</v>
      </c>
      <c r="C263" s="3" t="s">
        <v>10</v>
      </c>
      <c r="D263" s="3" t="s">
        <v>585</v>
      </c>
      <c r="E263" s="2">
        <v>2012</v>
      </c>
      <c r="F263" s="3" t="s">
        <v>12</v>
      </c>
      <c r="G263" s="3" t="s">
        <v>13</v>
      </c>
      <c r="H263" s="3" t="s">
        <v>9</v>
      </c>
      <c r="I263" s="3" t="s">
        <v>586</v>
      </c>
      <c r="J263" s="3" t="s">
        <v>268</v>
      </c>
    </row>
    <row r="264" spans="1:10" outlineLevel="3" x14ac:dyDescent="0.2">
      <c r="A264" s="3" t="s">
        <v>8</v>
      </c>
      <c r="B264" s="3" t="s">
        <v>9</v>
      </c>
      <c r="C264" s="3" t="s">
        <v>10</v>
      </c>
      <c r="D264" s="3" t="s">
        <v>587</v>
      </c>
      <c r="E264" s="2">
        <v>2014</v>
      </c>
      <c r="F264" s="3" t="s">
        <v>64</v>
      </c>
      <c r="G264" s="3" t="s">
        <v>65</v>
      </c>
      <c r="H264" s="3" t="s">
        <v>9</v>
      </c>
      <c r="I264" s="3" t="s">
        <v>588</v>
      </c>
      <c r="J264" s="3" t="s">
        <v>26</v>
      </c>
    </row>
    <row r="265" spans="1:10" outlineLevel="3" x14ac:dyDescent="0.2">
      <c r="A265" s="3" t="s">
        <v>8</v>
      </c>
      <c r="B265" s="3" t="s">
        <v>9</v>
      </c>
      <c r="C265" s="3" t="s">
        <v>10</v>
      </c>
      <c r="D265" s="3" t="s">
        <v>589</v>
      </c>
      <c r="E265" s="2">
        <v>2012</v>
      </c>
      <c r="F265" s="3" t="s">
        <v>64</v>
      </c>
      <c r="G265" s="3" t="s">
        <v>65</v>
      </c>
      <c r="H265" s="3" t="s">
        <v>9</v>
      </c>
      <c r="I265" s="3" t="s">
        <v>590</v>
      </c>
      <c r="J265" s="3" t="s">
        <v>74</v>
      </c>
    </row>
    <row r="266" spans="1:10" outlineLevel="3" x14ac:dyDescent="0.2">
      <c r="A266" s="3" t="s">
        <v>8</v>
      </c>
      <c r="B266" s="3" t="s">
        <v>9</v>
      </c>
      <c r="C266" s="3" t="s">
        <v>10</v>
      </c>
      <c r="D266" s="3" t="s">
        <v>591</v>
      </c>
      <c r="E266" s="2">
        <v>2013</v>
      </c>
      <c r="F266" s="3" t="s">
        <v>297</v>
      </c>
      <c r="G266" s="3" t="s">
        <v>298</v>
      </c>
      <c r="H266" s="3" t="s">
        <v>299</v>
      </c>
      <c r="I266" s="3" t="s">
        <v>592</v>
      </c>
      <c r="J266" s="3" t="s">
        <v>18</v>
      </c>
    </row>
    <row r="267" spans="1:10" outlineLevel="3" x14ac:dyDescent="0.2">
      <c r="A267" s="3" t="s">
        <v>8</v>
      </c>
      <c r="B267" s="3" t="s">
        <v>9</v>
      </c>
      <c r="C267" s="3" t="s">
        <v>10</v>
      </c>
      <c r="D267" s="3" t="s">
        <v>593</v>
      </c>
      <c r="E267" s="2">
        <v>2013</v>
      </c>
      <c r="F267" s="3" t="s">
        <v>297</v>
      </c>
      <c r="G267" s="3" t="s">
        <v>298</v>
      </c>
      <c r="H267" s="3" t="s">
        <v>299</v>
      </c>
      <c r="I267" s="3" t="s">
        <v>594</v>
      </c>
      <c r="J267" s="3" t="s">
        <v>35</v>
      </c>
    </row>
    <row r="268" spans="1:10" outlineLevel="3" x14ac:dyDescent="0.2">
      <c r="A268" s="3" t="s">
        <v>8</v>
      </c>
      <c r="B268" s="3" t="s">
        <v>9</v>
      </c>
      <c r="C268" s="3" t="s">
        <v>10</v>
      </c>
      <c r="D268" s="3" t="s">
        <v>595</v>
      </c>
      <c r="E268" s="2">
        <v>2013</v>
      </c>
      <c r="F268" s="3" t="s">
        <v>297</v>
      </c>
      <c r="G268" s="3" t="s">
        <v>298</v>
      </c>
      <c r="H268" s="3" t="s">
        <v>299</v>
      </c>
      <c r="I268" s="3" t="s">
        <v>596</v>
      </c>
      <c r="J268" s="3" t="s">
        <v>40</v>
      </c>
    </row>
    <row r="269" spans="1:10" outlineLevel="3" x14ac:dyDescent="0.2">
      <c r="A269" s="3" t="s">
        <v>8</v>
      </c>
      <c r="B269" s="3" t="s">
        <v>9</v>
      </c>
      <c r="C269" s="3" t="s">
        <v>10</v>
      </c>
      <c r="D269" s="3" t="s">
        <v>597</v>
      </c>
      <c r="E269" s="2">
        <v>2012</v>
      </c>
      <c r="F269" s="3" t="s">
        <v>64</v>
      </c>
      <c r="G269" s="3" t="s">
        <v>374</v>
      </c>
      <c r="H269" s="3" t="s">
        <v>9</v>
      </c>
      <c r="I269" s="3" t="s">
        <v>598</v>
      </c>
      <c r="J269" s="3" t="s">
        <v>599</v>
      </c>
    </row>
    <row r="270" spans="1:10" outlineLevel="3" x14ac:dyDescent="0.2">
      <c r="A270" s="3" t="s">
        <v>8</v>
      </c>
      <c r="B270" s="3" t="s">
        <v>9</v>
      </c>
      <c r="C270" s="3" t="s">
        <v>10</v>
      </c>
      <c r="D270" s="3" t="s">
        <v>600</v>
      </c>
      <c r="E270" s="2">
        <v>2012</v>
      </c>
      <c r="F270" s="3" t="s">
        <v>64</v>
      </c>
      <c r="G270" s="3" t="s">
        <v>601</v>
      </c>
      <c r="H270" s="3" t="s">
        <v>9</v>
      </c>
      <c r="I270" s="3" t="s">
        <v>602</v>
      </c>
      <c r="J270" s="3" t="s">
        <v>599</v>
      </c>
    </row>
    <row r="271" spans="1:10" outlineLevel="3" x14ac:dyDescent="0.2">
      <c r="A271" s="3" t="s">
        <v>8</v>
      </c>
      <c r="B271" s="3" t="s">
        <v>9</v>
      </c>
      <c r="C271" s="3" t="s">
        <v>10</v>
      </c>
      <c r="D271" s="3" t="s">
        <v>603</v>
      </c>
      <c r="E271" s="2">
        <v>2012</v>
      </c>
      <c r="F271" s="3" t="s">
        <v>64</v>
      </c>
      <c r="G271" s="3" t="s">
        <v>374</v>
      </c>
      <c r="H271" s="3" t="s">
        <v>9</v>
      </c>
      <c r="I271" s="3" t="s">
        <v>604</v>
      </c>
      <c r="J271" s="3" t="s">
        <v>599</v>
      </c>
    </row>
    <row r="272" spans="1:10" outlineLevel="3" x14ac:dyDescent="0.2">
      <c r="A272" s="3" t="s">
        <v>8</v>
      </c>
      <c r="B272" s="3" t="s">
        <v>9</v>
      </c>
      <c r="C272" s="3" t="s">
        <v>10</v>
      </c>
      <c r="D272" s="3" t="s">
        <v>605</v>
      </c>
      <c r="E272" s="2">
        <v>2012</v>
      </c>
      <c r="F272" s="3" t="s">
        <v>64</v>
      </c>
      <c r="G272" s="3" t="s">
        <v>374</v>
      </c>
      <c r="H272" s="3" t="s">
        <v>9</v>
      </c>
      <c r="I272" s="3" t="s">
        <v>606</v>
      </c>
      <c r="J272" s="3" t="s">
        <v>599</v>
      </c>
    </row>
    <row r="273" spans="1:10" outlineLevel="3" x14ac:dyDescent="0.2">
      <c r="A273" s="3" t="s">
        <v>8</v>
      </c>
      <c r="B273" s="3" t="s">
        <v>9</v>
      </c>
      <c r="C273" s="3" t="s">
        <v>10</v>
      </c>
      <c r="D273" s="3" t="s">
        <v>607</v>
      </c>
      <c r="E273" s="2">
        <v>2012</v>
      </c>
      <c r="F273" s="3" t="s">
        <v>64</v>
      </c>
      <c r="G273" s="3" t="s">
        <v>374</v>
      </c>
      <c r="H273" s="3" t="s">
        <v>9</v>
      </c>
      <c r="I273" s="3" t="s">
        <v>608</v>
      </c>
      <c r="J273" s="3" t="s">
        <v>599</v>
      </c>
    </row>
    <row r="274" spans="1:10" outlineLevel="3" x14ac:dyDescent="0.2">
      <c r="A274" s="3" t="s">
        <v>8</v>
      </c>
      <c r="B274" s="3" t="s">
        <v>9</v>
      </c>
      <c r="C274" s="3" t="s">
        <v>10</v>
      </c>
      <c r="D274" s="3" t="s">
        <v>609</v>
      </c>
      <c r="E274" s="2">
        <v>2013</v>
      </c>
      <c r="F274" s="3" t="s">
        <v>297</v>
      </c>
      <c r="G274" s="3" t="s">
        <v>298</v>
      </c>
      <c r="H274" s="3" t="s">
        <v>299</v>
      </c>
      <c r="I274" s="3" t="s">
        <v>610</v>
      </c>
      <c r="J274" s="3" t="s">
        <v>29</v>
      </c>
    </row>
    <row r="275" spans="1:10" outlineLevel="3" x14ac:dyDescent="0.2">
      <c r="A275" s="3" t="s">
        <v>8</v>
      </c>
      <c r="B275" s="3" t="s">
        <v>9</v>
      </c>
      <c r="C275" s="3" t="s">
        <v>10</v>
      </c>
      <c r="D275" s="3" t="s">
        <v>611</v>
      </c>
      <c r="E275" s="2">
        <v>2013</v>
      </c>
      <c r="F275" s="3" t="s">
        <v>297</v>
      </c>
      <c r="G275" s="3" t="s">
        <v>298</v>
      </c>
      <c r="H275" s="3" t="s">
        <v>299</v>
      </c>
      <c r="I275" s="3" t="s">
        <v>612</v>
      </c>
      <c r="J275" s="3" t="s">
        <v>29</v>
      </c>
    </row>
    <row r="276" spans="1:10" outlineLevel="3" x14ac:dyDescent="0.2">
      <c r="A276" s="3" t="s">
        <v>8</v>
      </c>
      <c r="B276" s="3" t="s">
        <v>9</v>
      </c>
      <c r="C276" s="3" t="s">
        <v>10</v>
      </c>
      <c r="D276" s="3" t="s">
        <v>613</v>
      </c>
      <c r="E276" s="2">
        <v>2013</v>
      </c>
      <c r="F276" s="3" t="s">
        <v>297</v>
      </c>
      <c r="G276" s="3" t="s">
        <v>298</v>
      </c>
      <c r="H276" s="3" t="s">
        <v>299</v>
      </c>
      <c r="I276" s="3" t="s">
        <v>614</v>
      </c>
      <c r="J276" s="3" t="s">
        <v>29</v>
      </c>
    </row>
    <row r="277" spans="1:10" outlineLevel="3" x14ac:dyDescent="0.2">
      <c r="A277" s="3" t="s">
        <v>8</v>
      </c>
      <c r="B277" s="3" t="s">
        <v>9</v>
      </c>
      <c r="C277" s="3" t="s">
        <v>10</v>
      </c>
      <c r="D277" s="3" t="s">
        <v>615</v>
      </c>
      <c r="E277" s="2">
        <v>2013</v>
      </c>
      <c r="F277" s="3" t="s">
        <v>297</v>
      </c>
      <c r="G277" s="3" t="s">
        <v>298</v>
      </c>
      <c r="H277" s="3" t="s">
        <v>299</v>
      </c>
      <c r="I277" s="3" t="s">
        <v>616</v>
      </c>
      <c r="J277" s="3" t="s">
        <v>29</v>
      </c>
    </row>
    <row r="278" spans="1:10" outlineLevel="3" x14ac:dyDescent="0.2">
      <c r="A278" s="3" t="s">
        <v>8</v>
      </c>
      <c r="B278" s="3" t="s">
        <v>9</v>
      </c>
      <c r="C278" s="3" t="s">
        <v>10</v>
      </c>
      <c r="D278" s="3" t="s">
        <v>617</v>
      </c>
      <c r="E278" s="2">
        <v>2013</v>
      </c>
      <c r="F278" s="3" t="s">
        <v>297</v>
      </c>
      <c r="G278" s="3" t="s">
        <v>298</v>
      </c>
      <c r="H278" s="3" t="s">
        <v>299</v>
      </c>
      <c r="I278" s="3" t="s">
        <v>618</v>
      </c>
      <c r="J278" s="3" t="s">
        <v>29</v>
      </c>
    </row>
    <row r="279" spans="1:10" outlineLevel="3" x14ac:dyDescent="0.2">
      <c r="A279" s="3" t="s">
        <v>8</v>
      </c>
      <c r="B279" s="3" t="s">
        <v>9</v>
      </c>
      <c r="C279" s="3" t="s">
        <v>10</v>
      </c>
      <c r="D279" s="3" t="s">
        <v>619</v>
      </c>
      <c r="E279" s="2">
        <v>2013</v>
      </c>
      <c r="F279" s="3" t="s">
        <v>297</v>
      </c>
      <c r="G279" s="3" t="s">
        <v>298</v>
      </c>
      <c r="H279" s="3" t="s">
        <v>299</v>
      </c>
      <c r="I279" s="3" t="s">
        <v>620</v>
      </c>
      <c r="J279" s="3" t="s">
        <v>29</v>
      </c>
    </row>
    <row r="280" spans="1:10" outlineLevel="3" x14ac:dyDescent="0.2">
      <c r="A280" s="3" t="s">
        <v>8</v>
      </c>
      <c r="B280" s="3" t="s">
        <v>9</v>
      </c>
      <c r="C280" s="3" t="s">
        <v>10</v>
      </c>
      <c r="D280" s="3" t="s">
        <v>621</v>
      </c>
      <c r="E280" s="2">
        <v>2013</v>
      </c>
      <c r="F280" s="3" t="s">
        <v>297</v>
      </c>
      <c r="G280" s="3" t="s">
        <v>298</v>
      </c>
      <c r="H280" s="3" t="s">
        <v>299</v>
      </c>
      <c r="I280" s="3" t="s">
        <v>622</v>
      </c>
      <c r="J280" s="3" t="s">
        <v>29</v>
      </c>
    </row>
    <row r="281" spans="1:10" outlineLevel="3" x14ac:dyDescent="0.2">
      <c r="A281" s="3" t="s">
        <v>8</v>
      </c>
      <c r="B281" s="3" t="s">
        <v>9</v>
      </c>
      <c r="C281" s="3" t="s">
        <v>10</v>
      </c>
      <c r="D281" s="3" t="s">
        <v>623</v>
      </c>
      <c r="E281" s="2">
        <v>2013</v>
      </c>
      <c r="F281" s="3" t="s">
        <v>297</v>
      </c>
      <c r="G281" s="3" t="s">
        <v>298</v>
      </c>
      <c r="H281" s="3" t="s">
        <v>299</v>
      </c>
      <c r="I281" s="3" t="s">
        <v>624</v>
      </c>
      <c r="J281" s="3" t="s">
        <v>29</v>
      </c>
    </row>
    <row r="282" spans="1:10" outlineLevel="3" x14ac:dyDescent="0.2">
      <c r="A282" s="3" t="s">
        <v>8</v>
      </c>
      <c r="B282" s="3" t="s">
        <v>9</v>
      </c>
      <c r="C282" s="3" t="s">
        <v>10</v>
      </c>
      <c r="D282" s="3" t="s">
        <v>625</v>
      </c>
      <c r="E282" s="2">
        <v>2013</v>
      </c>
      <c r="F282" s="3" t="s">
        <v>297</v>
      </c>
      <c r="G282" s="3" t="s">
        <v>298</v>
      </c>
      <c r="H282" s="3" t="s">
        <v>299</v>
      </c>
      <c r="I282" s="3" t="s">
        <v>626</v>
      </c>
      <c r="J282" s="3" t="s">
        <v>123</v>
      </c>
    </row>
    <row r="283" spans="1:10" outlineLevel="3" x14ac:dyDescent="0.2">
      <c r="A283" s="3" t="s">
        <v>8</v>
      </c>
      <c r="B283" s="3" t="s">
        <v>9</v>
      </c>
      <c r="C283" s="3" t="s">
        <v>10</v>
      </c>
      <c r="D283" s="3" t="s">
        <v>627</v>
      </c>
      <c r="E283" s="2">
        <v>2013</v>
      </c>
      <c r="F283" s="3" t="s">
        <v>297</v>
      </c>
      <c r="G283" s="3" t="s">
        <v>298</v>
      </c>
      <c r="H283" s="3" t="s">
        <v>299</v>
      </c>
      <c r="I283" s="3" t="s">
        <v>628</v>
      </c>
      <c r="J283" s="3" t="s">
        <v>29</v>
      </c>
    </row>
    <row r="284" spans="1:10" outlineLevel="3" x14ac:dyDescent="0.2">
      <c r="A284" s="3" t="s">
        <v>8</v>
      </c>
      <c r="B284" s="3" t="s">
        <v>9</v>
      </c>
      <c r="C284" s="3" t="s">
        <v>10</v>
      </c>
      <c r="D284" s="3" t="s">
        <v>629</v>
      </c>
      <c r="E284" s="2">
        <v>2013</v>
      </c>
      <c r="F284" s="3" t="s">
        <v>297</v>
      </c>
      <c r="G284" s="3" t="s">
        <v>298</v>
      </c>
      <c r="H284" s="3" t="s">
        <v>299</v>
      </c>
      <c r="I284" s="3" t="s">
        <v>630</v>
      </c>
      <c r="J284" s="3" t="s">
        <v>29</v>
      </c>
    </row>
    <row r="285" spans="1:10" outlineLevel="3" x14ac:dyDescent="0.2">
      <c r="A285" s="3" t="s">
        <v>8</v>
      </c>
      <c r="B285" s="3" t="s">
        <v>9</v>
      </c>
      <c r="C285" s="3" t="s">
        <v>10</v>
      </c>
      <c r="D285" s="3" t="s">
        <v>631</v>
      </c>
      <c r="E285" s="2">
        <v>2013</v>
      </c>
      <c r="F285" s="3" t="s">
        <v>297</v>
      </c>
      <c r="G285" s="3" t="s">
        <v>298</v>
      </c>
      <c r="H285" s="3" t="s">
        <v>299</v>
      </c>
      <c r="I285" s="3" t="s">
        <v>632</v>
      </c>
      <c r="J285" s="3" t="s">
        <v>29</v>
      </c>
    </row>
    <row r="286" spans="1:10" outlineLevel="3" x14ac:dyDescent="0.2">
      <c r="A286" s="3" t="s">
        <v>8</v>
      </c>
      <c r="B286" s="3" t="s">
        <v>9</v>
      </c>
      <c r="C286" s="3" t="s">
        <v>10</v>
      </c>
      <c r="D286" s="3" t="s">
        <v>633</v>
      </c>
      <c r="E286" s="2">
        <v>2012</v>
      </c>
      <c r="F286" s="3" t="s">
        <v>64</v>
      </c>
      <c r="G286" s="3" t="s">
        <v>65</v>
      </c>
      <c r="H286" s="3" t="s">
        <v>9</v>
      </c>
      <c r="I286" s="3" t="s">
        <v>634</v>
      </c>
      <c r="J286" s="3" t="s">
        <v>29</v>
      </c>
    </row>
    <row r="287" spans="1:10" outlineLevel="3" x14ac:dyDescent="0.2">
      <c r="A287" s="3" t="s">
        <v>8</v>
      </c>
      <c r="B287" s="3" t="s">
        <v>9</v>
      </c>
      <c r="C287" s="3" t="s">
        <v>10</v>
      </c>
      <c r="D287" s="3" t="s">
        <v>635</v>
      </c>
      <c r="E287" s="2">
        <v>2012</v>
      </c>
      <c r="F287" s="3" t="s">
        <v>64</v>
      </c>
      <c r="G287" s="3" t="s">
        <v>65</v>
      </c>
      <c r="H287" s="3" t="s">
        <v>9</v>
      </c>
      <c r="I287" s="3" t="s">
        <v>636</v>
      </c>
      <c r="J287" s="3" t="s">
        <v>29</v>
      </c>
    </row>
    <row r="288" spans="1:10" outlineLevel="3" x14ac:dyDescent="0.2">
      <c r="A288" s="3" t="s">
        <v>8</v>
      </c>
      <c r="B288" s="3" t="s">
        <v>9</v>
      </c>
      <c r="C288" s="3" t="s">
        <v>10</v>
      </c>
      <c r="D288" s="3" t="s">
        <v>637</v>
      </c>
      <c r="E288" s="2">
        <v>2013</v>
      </c>
      <c r="F288" s="3" t="s">
        <v>297</v>
      </c>
      <c r="G288" s="3" t="s">
        <v>298</v>
      </c>
      <c r="H288" s="3" t="s">
        <v>299</v>
      </c>
      <c r="I288" s="3" t="s">
        <v>638</v>
      </c>
      <c r="J288" s="3" t="s">
        <v>29</v>
      </c>
    </row>
    <row r="289" spans="1:10" outlineLevel="3" x14ac:dyDescent="0.2">
      <c r="A289" s="3" t="s">
        <v>8</v>
      </c>
      <c r="B289" s="3" t="s">
        <v>9</v>
      </c>
      <c r="C289" s="3" t="s">
        <v>10</v>
      </c>
      <c r="D289" s="3" t="s">
        <v>639</v>
      </c>
      <c r="E289" s="2">
        <v>2013</v>
      </c>
      <c r="F289" s="3" t="s">
        <v>297</v>
      </c>
      <c r="G289" s="3" t="s">
        <v>298</v>
      </c>
      <c r="H289" s="3" t="s">
        <v>299</v>
      </c>
      <c r="I289" s="3" t="s">
        <v>640</v>
      </c>
      <c r="J289" s="3" t="s">
        <v>29</v>
      </c>
    </row>
    <row r="290" spans="1:10" outlineLevel="3" x14ac:dyDescent="0.2">
      <c r="A290" s="3" t="s">
        <v>8</v>
      </c>
      <c r="B290" s="3" t="s">
        <v>9</v>
      </c>
      <c r="C290" s="3" t="s">
        <v>10</v>
      </c>
      <c r="D290" s="3" t="s">
        <v>641</v>
      </c>
      <c r="E290" s="2">
        <v>2013</v>
      </c>
      <c r="F290" s="3" t="s">
        <v>297</v>
      </c>
      <c r="G290" s="3" t="s">
        <v>298</v>
      </c>
      <c r="H290" s="3" t="s">
        <v>299</v>
      </c>
      <c r="I290" s="3" t="s">
        <v>642</v>
      </c>
      <c r="J290" s="3" t="s">
        <v>29</v>
      </c>
    </row>
    <row r="291" spans="1:10" outlineLevel="3" x14ac:dyDescent="0.2">
      <c r="A291" s="3" t="s">
        <v>8</v>
      </c>
      <c r="B291" s="3" t="s">
        <v>9</v>
      </c>
      <c r="C291" s="3" t="s">
        <v>10</v>
      </c>
      <c r="D291" s="3" t="s">
        <v>643</v>
      </c>
      <c r="E291" s="2">
        <v>2013</v>
      </c>
      <c r="F291" s="3" t="s">
        <v>297</v>
      </c>
      <c r="G291" s="3" t="s">
        <v>298</v>
      </c>
      <c r="H291" s="3" t="s">
        <v>299</v>
      </c>
      <c r="I291" s="3" t="s">
        <v>644</v>
      </c>
      <c r="J291" s="3" t="s">
        <v>29</v>
      </c>
    </row>
    <row r="292" spans="1:10" outlineLevel="3" x14ac:dyDescent="0.2">
      <c r="A292" s="3" t="s">
        <v>8</v>
      </c>
      <c r="B292" s="3" t="s">
        <v>9</v>
      </c>
      <c r="C292" s="3" t="s">
        <v>10</v>
      </c>
      <c r="D292" s="3" t="s">
        <v>645</v>
      </c>
      <c r="E292" s="2">
        <v>2013</v>
      </c>
      <c r="F292" s="3" t="s">
        <v>297</v>
      </c>
      <c r="G292" s="3" t="s">
        <v>298</v>
      </c>
      <c r="H292" s="3" t="s">
        <v>299</v>
      </c>
      <c r="I292" s="3" t="s">
        <v>646</v>
      </c>
      <c r="J292" s="3" t="s">
        <v>29</v>
      </c>
    </row>
    <row r="293" spans="1:10" outlineLevel="3" x14ac:dyDescent="0.2">
      <c r="A293" s="3" t="s">
        <v>8</v>
      </c>
      <c r="B293" s="3" t="s">
        <v>9</v>
      </c>
      <c r="C293" s="3" t="s">
        <v>10</v>
      </c>
      <c r="D293" s="3" t="s">
        <v>647</v>
      </c>
      <c r="E293" s="2">
        <v>2013</v>
      </c>
      <c r="F293" s="3" t="s">
        <v>297</v>
      </c>
      <c r="G293" s="3" t="s">
        <v>298</v>
      </c>
      <c r="H293" s="3" t="s">
        <v>299</v>
      </c>
      <c r="I293" s="3" t="s">
        <v>648</v>
      </c>
      <c r="J293" s="3" t="s">
        <v>29</v>
      </c>
    </row>
    <row r="294" spans="1:10" outlineLevel="3" x14ac:dyDescent="0.2">
      <c r="A294" s="3" t="s">
        <v>8</v>
      </c>
      <c r="B294" s="3" t="s">
        <v>9</v>
      </c>
      <c r="C294" s="3" t="s">
        <v>10</v>
      </c>
      <c r="D294" s="3" t="s">
        <v>649</v>
      </c>
      <c r="E294" s="2">
        <v>2013</v>
      </c>
      <c r="F294" s="3" t="s">
        <v>297</v>
      </c>
      <c r="G294" s="3" t="s">
        <v>298</v>
      </c>
      <c r="H294" s="3" t="s">
        <v>299</v>
      </c>
      <c r="I294" s="3" t="s">
        <v>650</v>
      </c>
      <c r="J294" s="3" t="s">
        <v>29</v>
      </c>
    </row>
    <row r="295" spans="1:10" outlineLevel="3" x14ac:dyDescent="0.2">
      <c r="A295" s="3" t="s">
        <v>8</v>
      </c>
      <c r="B295" s="3" t="s">
        <v>9</v>
      </c>
      <c r="C295" s="3" t="s">
        <v>10</v>
      </c>
      <c r="D295" s="3" t="s">
        <v>651</v>
      </c>
      <c r="E295" s="2">
        <v>2013</v>
      </c>
      <c r="F295" s="3" t="s">
        <v>297</v>
      </c>
      <c r="G295" s="3" t="s">
        <v>298</v>
      </c>
      <c r="H295" s="3" t="s">
        <v>299</v>
      </c>
      <c r="I295" s="3" t="s">
        <v>652</v>
      </c>
      <c r="J295" s="3" t="s">
        <v>29</v>
      </c>
    </row>
    <row r="296" spans="1:10" outlineLevel="3" x14ac:dyDescent="0.2">
      <c r="A296" s="3" t="s">
        <v>8</v>
      </c>
      <c r="B296" s="3" t="s">
        <v>9</v>
      </c>
      <c r="C296" s="3" t="s">
        <v>10</v>
      </c>
      <c r="D296" s="3" t="s">
        <v>653</v>
      </c>
      <c r="E296" s="2">
        <v>2013</v>
      </c>
      <c r="F296" s="3" t="s">
        <v>297</v>
      </c>
      <c r="G296" s="3" t="s">
        <v>298</v>
      </c>
      <c r="H296" s="3" t="s">
        <v>299</v>
      </c>
      <c r="I296" s="3" t="s">
        <v>654</v>
      </c>
      <c r="J296" s="3" t="s">
        <v>29</v>
      </c>
    </row>
    <row r="297" spans="1:10" outlineLevel="3" x14ac:dyDescent="0.2">
      <c r="A297" s="3" t="s">
        <v>8</v>
      </c>
      <c r="B297" s="3" t="s">
        <v>9</v>
      </c>
      <c r="C297" s="3" t="s">
        <v>10</v>
      </c>
      <c r="D297" s="3" t="s">
        <v>655</v>
      </c>
      <c r="E297" s="2">
        <v>2013</v>
      </c>
      <c r="F297" s="3" t="s">
        <v>297</v>
      </c>
      <c r="G297" s="3" t="s">
        <v>298</v>
      </c>
      <c r="H297" s="3" t="s">
        <v>299</v>
      </c>
      <c r="I297" s="3" t="s">
        <v>656</v>
      </c>
      <c r="J297" s="3" t="s">
        <v>29</v>
      </c>
    </row>
    <row r="298" spans="1:10" outlineLevel="3" x14ac:dyDescent="0.2">
      <c r="A298" s="3" t="s">
        <v>8</v>
      </c>
      <c r="B298" s="3" t="s">
        <v>9</v>
      </c>
      <c r="C298" s="3" t="s">
        <v>10</v>
      </c>
      <c r="D298" s="3" t="s">
        <v>657</v>
      </c>
      <c r="E298" s="2">
        <v>2013</v>
      </c>
      <c r="F298" s="3" t="s">
        <v>297</v>
      </c>
      <c r="G298" s="3" t="s">
        <v>298</v>
      </c>
      <c r="H298" s="3" t="s">
        <v>299</v>
      </c>
      <c r="I298" s="3" t="s">
        <v>658</v>
      </c>
      <c r="J298" s="3" t="s">
        <v>29</v>
      </c>
    </row>
    <row r="299" spans="1:10" outlineLevel="3" x14ac:dyDescent="0.2">
      <c r="A299" s="3" t="s">
        <v>8</v>
      </c>
      <c r="B299" s="3" t="s">
        <v>9</v>
      </c>
      <c r="C299" s="3" t="s">
        <v>10</v>
      </c>
      <c r="D299" s="3" t="s">
        <v>659</v>
      </c>
      <c r="E299" s="2">
        <v>2013</v>
      </c>
      <c r="F299" s="3" t="s">
        <v>297</v>
      </c>
      <c r="G299" s="3" t="s">
        <v>298</v>
      </c>
      <c r="H299" s="3" t="s">
        <v>299</v>
      </c>
      <c r="I299" s="3" t="s">
        <v>660</v>
      </c>
      <c r="J299" s="3" t="s">
        <v>29</v>
      </c>
    </row>
    <row r="300" spans="1:10" outlineLevel="3" x14ac:dyDescent="0.2">
      <c r="A300" s="3" t="s">
        <v>8</v>
      </c>
      <c r="B300" s="3" t="s">
        <v>9</v>
      </c>
      <c r="C300" s="3" t="s">
        <v>10</v>
      </c>
      <c r="D300" s="3" t="s">
        <v>661</v>
      </c>
      <c r="E300" s="2">
        <v>2013</v>
      </c>
      <c r="F300" s="3" t="s">
        <v>297</v>
      </c>
      <c r="G300" s="3" t="s">
        <v>298</v>
      </c>
      <c r="H300" s="3" t="s">
        <v>299</v>
      </c>
      <c r="I300" s="3" t="s">
        <v>662</v>
      </c>
      <c r="J300" s="3" t="s">
        <v>29</v>
      </c>
    </row>
    <row r="301" spans="1:10" outlineLevel="3" x14ac:dyDescent="0.2">
      <c r="A301" s="3" t="s">
        <v>8</v>
      </c>
      <c r="B301" s="3" t="s">
        <v>9</v>
      </c>
      <c r="C301" s="3" t="s">
        <v>10</v>
      </c>
      <c r="D301" s="3" t="s">
        <v>663</v>
      </c>
      <c r="E301" s="2">
        <v>2013</v>
      </c>
      <c r="F301" s="3" t="s">
        <v>297</v>
      </c>
      <c r="G301" s="3" t="s">
        <v>298</v>
      </c>
      <c r="H301" s="3" t="s">
        <v>299</v>
      </c>
      <c r="I301" s="3" t="s">
        <v>664</v>
      </c>
      <c r="J301" s="3" t="s">
        <v>35</v>
      </c>
    </row>
    <row r="302" spans="1:10" outlineLevel="3" x14ac:dyDescent="0.2">
      <c r="A302" s="3" t="s">
        <v>8</v>
      </c>
      <c r="B302" s="3" t="s">
        <v>9</v>
      </c>
      <c r="C302" s="3" t="s">
        <v>10</v>
      </c>
      <c r="D302" s="3" t="s">
        <v>665</v>
      </c>
      <c r="E302" s="2">
        <v>2013</v>
      </c>
      <c r="F302" s="3" t="s">
        <v>297</v>
      </c>
      <c r="G302" s="3" t="s">
        <v>298</v>
      </c>
      <c r="H302" s="3" t="s">
        <v>299</v>
      </c>
      <c r="I302" s="3" t="s">
        <v>666</v>
      </c>
      <c r="J302" s="3" t="s">
        <v>29</v>
      </c>
    </row>
    <row r="303" spans="1:10" outlineLevel="3" x14ac:dyDescent="0.2">
      <c r="A303" s="3" t="s">
        <v>8</v>
      </c>
      <c r="B303" s="3" t="s">
        <v>9</v>
      </c>
      <c r="C303" s="3" t="s">
        <v>10</v>
      </c>
      <c r="D303" s="3" t="s">
        <v>667</v>
      </c>
      <c r="E303" s="2">
        <v>2013</v>
      </c>
      <c r="F303" s="3" t="s">
        <v>297</v>
      </c>
      <c r="G303" s="3" t="s">
        <v>298</v>
      </c>
      <c r="H303" s="3" t="s">
        <v>299</v>
      </c>
      <c r="I303" s="3" t="s">
        <v>668</v>
      </c>
      <c r="J303" s="3" t="s">
        <v>29</v>
      </c>
    </row>
    <row r="304" spans="1:10" outlineLevel="3" x14ac:dyDescent="0.2">
      <c r="A304" s="3" t="s">
        <v>8</v>
      </c>
      <c r="B304" s="3" t="s">
        <v>9</v>
      </c>
      <c r="C304" s="3" t="s">
        <v>10</v>
      </c>
      <c r="D304" s="3" t="s">
        <v>669</v>
      </c>
      <c r="E304" s="2">
        <v>2013</v>
      </c>
      <c r="F304" s="3" t="s">
        <v>297</v>
      </c>
      <c r="G304" s="3" t="s">
        <v>298</v>
      </c>
      <c r="H304" s="3" t="s">
        <v>299</v>
      </c>
      <c r="I304" s="3" t="s">
        <v>670</v>
      </c>
      <c r="J304" s="3" t="s">
        <v>29</v>
      </c>
    </row>
    <row r="305" spans="1:10" outlineLevel="3" x14ac:dyDescent="0.2">
      <c r="A305" s="3" t="s">
        <v>8</v>
      </c>
      <c r="B305" s="3" t="s">
        <v>9</v>
      </c>
      <c r="C305" s="3" t="s">
        <v>10</v>
      </c>
      <c r="D305" s="3" t="s">
        <v>671</v>
      </c>
      <c r="E305" s="2">
        <v>2013</v>
      </c>
      <c r="F305" s="3" t="s">
        <v>297</v>
      </c>
      <c r="G305" s="3" t="s">
        <v>298</v>
      </c>
      <c r="H305" s="3" t="s">
        <v>299</v>
      </c>
      <c r="I305" s="3" t="s">
        <v>672</v>
      </c>
      <c r="J305" s="3" t="s">
        <v>29</v>
      </c>
    </row>
    <row r="306" spans="1:10" outlineLevel="3" x14ac:dyDescent="0.2">
      <c r="A306" s="3" t="s">
        <v>8</v>
      </c>
      <c r="B306" s="3" t="s">
        <v>9</v>
      </c>
      <c r="C306" s="3" t="s">
        <v>10</v>
      </c>
      <c r="D306" s="3" t="s">
        <v>673</v>
      </c>
      <c r="E306" s="2">
        <v>2013</v>
      </c>
      <c r="F306" s="3" t="s">
        <v>297</v>
      </c>
      <c r="G306" s="3" t="s">
        <v>298</v>
      </c>
      <c r="H306" s="3" t="s">
        <v>299</v>
      </c>
      <c r="I306" s="3" t="s">
        <v>674</v>
      </c>
      <c r="J306" s="3" t="s">
        <v>74</v>
      </c>
    </row>
    <row r="307" spans="1:10" outlineLevel="3" x14ac:dyDescent="0.2">
      <c r="A307" s="3" t="s">
        <v>8</v>
      </c>
      <c r="B307" s="3" t="s">
        <v>9</v>
      </c>
      <c r="C307" s="3" t="s">
        <v>10</v>
      </c>
      <c r="D307" s="3" t="s">
        <v>675</v>
      </c>
      <c r="E307" s="2">
        <v>2013</v>
      </c>
      <c r="F307" s="3" t="s">
        <v>297</v>
      </c>
      <c r="G307" s="3" t="s">
        <v>298</v>
      </c>
      <c r="H307" s="3" t="s">
        <v>299</v>
      </c>
      <c r="I307" s="3" t="s">
        <v>676</v>
      </c>
      <c r="J307" s="3" t="s">
        <v>29</v>
      </c>
    </row>
    <row r="308" spans="1:10" outlineLevel="3" x14ac:dyDescent="0.2">
      <c r="A308" s="3" t="s">
        <v>8</v>
      </c>
      <c r="B308" s="3" t="s">
        <v>9</v>
      </c>
      <c r="C308" s="3" t="s">
        <v>10</v>
      </c>
      <c r="D308" s="3" t="s">
        <v>677</v>
      </c>
      <c r="E308" s="2">
        <v>2013</v>
      </c>
      <c r="F308" s="3" t="s">
        <v>297</v>
      </c>
      <c r="G308" s="3" t="s">
        <v>298</v>
      </c>
      <c r="H308" s="3" t="s">
        <v>299</v>
      </c>
      <c r="I308" s="3" t="s">
        <v>678</v>
      </c>
      <c r="J308" s="3" t="s">
        <v>29</v>
      </c>
    </row>
    <row r="309" spans="1:10" outlineLevel="3" x14ac:dyDescent="0.2">
      <c r="A309" s="3" t="s">
        <v>8</v>
      </c>
      <c r="B309" s="3" t="s">
        <v>9</v>
      </c>
      <c r="C309" s="3" t="s">
        <v>10</v>
      </c>
      <c r="D309" s="3" t="s">
        <v>679</v>
      </c>
      <c r="E309" s="2">
        <v>2013</v>
      </c>
      <c r="F309" s="3" t="s">
        <v>297</v>
      </c>
      <c r="G309" s="3" t="s">
        <v>298</v>
      </c>
      <c r="H309" s="3" t="s">
        <v>299</v>
      </c>
      <c r="I309" s="3" t="s">
        <v>680</v>
      </c>
      <c r="J309" s="3" t="s">
        <v>29</v>
      </c>
    </row>
    <row r="310" spans="1:10" outlineLevel="3" x14ac:dyDescent="0.2">
      <c r="A310" s="3" t="s">
        <v>8</v>
      </c>
      <c r="B310" s="3" t="s">
        <v>9</v>
      </c>
      <c r="C310" s="3" t="s">
        <v>10</v>
      </c>
      <c r="D310" s="3" t="s">
        <v>681</v>
      </c>
      <c r="E310" s="2">
        <v>2013</v>
      </c>
      <c r="F310" s="3" t="s">
        <v>297</v>
      </c>
      <c r="G310" s="3" t="s">
        <v>298</v>
      </c>
      <c r="H310" s="3" t="s">
        <v>299</v>
      </c>
      <c r="I310" s="3" t="s">
        <v>682</v>
      </c>
      <c r="J310" s="3" t="s">
        <v>29</v>
      </c>
    </row>
    <row r="311" spans="1:10" outlineLevel="3" x14ac:dyDescent="0.2">
      <c r="A311" s="3" t="s">
        <v>8</v>
      </c>
      <c r="B311" s="3" t="s">
        <v>9</v>
      </c>
      <c r="C311" s="3" t="s">
        <v>10</v>
      </c>
      <c r="D311" s="3" t="s">
        <v>683</v>
      </c>
      <c r="E311" s="2">
        <v>2013</v>
      </c>
      <c r="F311" s="3" t="s">
        <v>297</v>
      </c>
      <c r="G311" s="3" t="s">
        <v>298</v>
      </c>
      <c r="H311" s="3" t="s">
        <v>299</v>
      </c>
      <c r="I311" s="3" t="s">
        <v>684</v>
      </c>
      <c r="J311" s="3" t="s">
        <v>29</v>
      </c>
    </row>
    <row r="312" spans="1:10" outlineLevel="3" x14ac:dyDescent="0.2">
      <c r="A312" s="3" t="s">
        <v>8</v>
      </c>
      <c r="B312" s="3" t="s">
        <v>9</v>
      </c>
      <c r="C312" s="3" t="s">
        <v>10</v>
      </c>
      <c r="D312" s="3" t="s">
        <v>685</v>
      </c>
      <c r="E312" s="2">
        <v>2013</v>
      </c>
      <c r="F312" s="3" t="s">
        <v>297</v>
      </c>
      <c r="G312" s="3" t="s">
        <v>298</v>
      </c>
      <c r="H312" s="3" t="s">
        <v>299</v>
      </c>
      <c r="I312" s="3" t="s">
        <v>686</v>
      </c>
      <c r="J312" s="3" t="s">
        <v>29</v>
      </c>
    </row>
    <row r="313" spans="1:10" outlineLevel="3" x14ac:dyDescent="0.2">
      <c r="A313" s="3" t="s">
        <v>8</v>
      </c>
      <c r="B313" s="3" t="s">
        <v>9</v>
      </c>
      <c r="C313" s="3" t="s">
        <v>10</v>
      </c>
      <c r="D313" s="3" t="s">
        <v>687</v>
      </c>
      <c r="E313" s="2">
        <v>2013</v>
      </c>
      <c r="F313" s="3" t="s">
        <v>297</v>
      </c>
      <c r="G313" s="3" t="s">
        <v>298</v>
      </c>
      <c r="H313" s="3" t="s">
        <v>299</v>
      </c>
      <c r="I313" s="3" t="s">
        <v>688</v>
      </c>
      <c r="J313" s="3" t="s">
        <v>29</v>
      </c>
    </row>
    <row r="314" spans="1:10" outlineLevel="3" x14ac:dyDescent="0.2">
      <c r="A314" s="3" t="s">
        <v>8</v>
      </c>
      <c r="B314" s="3" t="s">
        <v>9</v>
      </c>
      <c r="C314" s="3" t="s">
        <v>10</v>
      </c>
      <c r="D314" s="3" t="s">
        <v>689</v>
      </c>
      <c r="E314" s="2">
        <v>2013</v>
      </c>
      <c r="F314" s="3" t="s">
        <v>297</v>
      </c>
      <c r="G314" s="3" t="s">
        <v>298</v>
      </c>
      <c r="H314" s="3" t="s">
        <v>299</v>
      </c>
      <c r="I314" s="3" t="s">
        <v>690</v>
      </c>
      <c r="J314" s="3" t="s">
        <v>29</v>
      </c>
    </row>
    <row r="315" spans="1:10" outlineLevel="3" x14ac:dyDescent="0.2">
      <c r="A315" s="3" t="s">
        <v>8</v>
      </c>
      <c r="B315" s="3" t="s">
        <v>9</v>
      </c>
      <c r="C315" s="3" t="s">
        <v>10</v>
      </c>
      <c r="D315" s="3" t="s">
        <v>691</v>
      </c>
      <c r="E315" s="2">
        <v>2013</v>
      </c>
      <c r="F315" s="3" t="s">
        <v>297</v>
      </c>
      <c r="G315" s="3" t="s">
        <v>298</v>
      </c>
      <c r="H315" s="3" t="s">
        <v>299</v>
      </c>
      <c r="I315" s="3" t="s">
        <v>692</v>
      </c>
      <c r="J315" s="3" t="s">
        <v>29</v>
      </c>
    </row>
    <row r="316" spans="1:10" outlineLevel="3" x14ac:dyDescent="0.2">
      <c r="A316" s="3" t="s">
        <v>8</v>
      </c>
      <c r="B316" s="3" t="s">
        <v>9</v>
      </c>
      <c r="C316" s="3" t="s">
        <v>10</v>
      </c>
      <c r="D316" s="3" t="s">
        <v>693</v>
      </c>
      <c r="E316" s="2">
        <v>2013</v>
      </c>
      <c r="F316" s="3" t="s">
        <v>297</v>
      </c>
      <c r="G316" s="3" t="s">
        <v>298</v>
      </c>
      <c r="H316" s="3" t="s">
        <v>299</v>
      </c>
      <c r="I316" s="3" t="s">
        <v>694</v>
      </c>
      <c r="J316" s="3" t="s">
        <v>29</v>
      </c>
    </row>
    <row r="317" spans="1:10" outlineLevel="3" x14ac:dyDescent="0.2">
      <c r="A317" s="3" t="s">
        <v>8</v>
      </c>
      <c r="B317" s="3" t="s">
        <v>9</v>
      </c>
      <c r="C317" s="3" t="s">
        <v>10</v>
      </c>
      <c r="D317" s="3" t="s">
        <v>695</v>
      </c>
      <c r="E317" s="2">
        <v>2013</v>
      </c>
      <c r="F317" s="3" t="s">
        <v>297</v>
      </c>
      <c r="G317" s="3" t="s">
        <v>298</v>
      </c>
      <c r="H317" s="3" t="s">
        <v>299</v>
      </c>
      <c r="I317" s="3" t="s">
        <v>696</v>
      </c>
      <c r="J317" s="3" t="s">
        <v>29</v>
      </c>
    </row>
    <row r="318" spans="1:10" outlineLevel="3" x14ac:dyDescent="0.2">
      <c r="A318" s="3" t="s">
        <v>8</v>
      </c>
      <c r="B318" s="3" t="s">
        <v>9</v>
      </c>
      <c r="C318" s="3" t="s">
        <v>10</v>
      </c>
      <c r="D318" s="3" t="s">
        <v>697</v>
      </c>
      <c r="E318" s="2">
        <v>2013</v>
      </c>
      <c r="F318" s="3" t="s">
        <v>297</v>
      </c>
      <c r="G318" s="3" t="s">
        <v>298</v>
      </c>
      <c r="H318" s="3" t="s">
        <v>299</v>
      </c>
      <c r="I318" s="3" t="s">
        <v>698</v>
      </c>
      <c r="J318" s="3" t="s">
        <v>29</v>
      </c>
    </row>
    <row r="319" spans="1:10" outlineLevel="3" x14ac:dyDescent="0.2">
      <c r="A319" s="3" t="s">
        <v>8</v>
      </c>
      <c r="B319" s="3" t="s">
        <v>9</v>
      </c>
      <c r="C319" s="3" t="s">
        <v>10</v>
      </c>
      <c r="D319" s="3" t="s">
        <v>699</v>
      </c>
      <c r="E319" s="2">
        <v>2013</v>
      </c>
      <c r="F319" s="3" t="s">
        <v>297</v>
      </c>
      <c r="G319" s="3" t="s">
        <v>298</v>
      </c>
      <c r="H319" s="3" t="s">
        <v>299</v>
      </c>
      <c r="I319" s="3" t="s">
        <v>700</v>
      </c>
      <c r="J319" s="3" t="s">
        <v>29</v>
      </c>
    </row>
    <row r="320" spans="1:10" outlineLevel="3" x14ac:dyDescent="0.2">
      <c r="A320" s="3" t="s">
        <v>8</v>
      </c>
      <c r="B320" s="3" t="s">
        <v>9</v>
      </c>
      <c r="C320" s="3" t="s">
        <v>10</v>
      </c>
      <c r="D320" s="3" t="s">
        <v>701</v>
      </c>
      <c r="E320" s="2">
        <v>2013</v>
      </c>
      <c r="F320" s="3" t="s">
        <v>297</v>
      </c>
      <c r="G320" s="3" t="s">
        <v>298</v>
      </c>
      <c r="H320" s="3" t="s">
        <v>299</v>
      </c>
      <c r="I320" s="3" t="s">
        <v>702</v>
      </c>
      <c r="J320" s="3" t="s">
        <v>29</v>
      </c>
    </row>
    <row r="321" spans="1:10" outlineLevel="3" x14ac:dyDescent="0.2">
      <c r="A321" s="3" t="s">
        <v>8</v>
      </c>
      <c r="B321" s="3" t="s">
        <v>9</v>
      </c>
      <c r="C321" s="3" t="s">
        <v>10</v>
      </c>
      <c r="D321" s="3" t="s">
        <v>703</v>
      </c>
      <c r="E321" s="2">
        <v>2013</v>
      </c>
      <c r="F321" s="3" t="s">
        <v>297</v>
      </c>
      <c r="G321" s="3" t="s">
        <v>298</v>
      </c>
      <c r="H321" s="3" t="s">
        <v>299</v>
      </c>
      <c r="I321" s="3" t="s">
        <v>704</v>
      </c>
      <c r="J321" s="3" t="s">
        <v>29</v>
      </c>
    </row>
    <row r="322" spans="1:10" outlineLevel="3" x14ac:dyDescent="0.2">
      <c r="A322" s="3" t="s">
        <v>8</v>
      </c>
      <c r="B322" s="3" t="s">
        <v>9</v>
      </c>
      <c r="C322" s="3" t="s">
        <v>10</v>
      </c>
      <c r="D322" s="3" t="s">
        <v>705</v>
      </c>
      <c r="E322" s="2">
        <v>2013</v>
      </c>
      <c r="F322" s="3" t="s">
        <v>297</v>
      </c>
      <c r="G322" s="3" t="s">
        <v>298</v>
      </c>
      <c r="H322" s="3" t="s">
        <v>299</v>
      </c>
      <c r="I322" s="3" t="s">
        <v>706</v>
      </c>
      <c r="J322" s="3" t="s">
        <v>29</v>
      </c>
    </row>
    <row r="323" spans="1:10" outlineLevel="3" x14ac:dyDescent="0.2">
      <c r="A323" s="3" t="s">
        <v>8</v>
      </c>
      <c r="B323" s="3" t="s">
        <v>9</v>
      </c>
      <c r="C323" s="3" t="s">
        <v>10</v>
      </c>
      <c r="D323" s="3" t="s">
        <v>707</v>
      </c>
      <c r="E323" s="2">
        <v>2013</v>
      </c>
      <c r="F323" s="3" t="s">
        <v>297</v>
      </c>
      <c r="G323" s="3" t="s">
        <v>298</v>
      </c>
      <c r="H323" s="3" t="s">
        <v>299</v>
      </c>
      <c r="I323" s="3" t="s">
        <v>708</v>
      </c>
      <c r="J323" s="3" t="s">
        <v>29</v>
      </c>
    </row>
    <row r="324" spans="1:10" outlineLevel="3" x14ac:dyDescent="0.2">
      <c r="A324" s="3" t="s">
        <v>8</v>
      </c>
      <c r="B324" s="3" t="s">
        <v>9</v>
      </c>
      <c r="C324" s="3" t="s">
        <v>10</v>
      </c>
      <c r="D324" s="3" t="s">
        <v>709</v>
      </c>
      <c r="E324" s="2">
        <v>2013</v>
      </c>
      <c r="F324" s="3" t="s">
        <v>297</v>
      </c>
      <c r="G324" s="3" t="s">
        <v>298</v>
      </c>
      <c r="H324" s="3" t="s">
        <v>299</v>
      </c>
      <c r="I324" s="3" t="s">
        <v>710</v>
      </c>
      <c r="J324" s="3" t="s">
        <v>29</v>
      </c>
    </row>
    <row r="325" spans="1:10" outlineLevel="3" x14ac:dyDescent="0.2">
      <c r="A325" s="3" t="s">
        <v>8</v>
      </c>
      <c r="B325" s="3" t="s">
        <v>9</v>
      </c>
      <c r="C325" s="3" t="s">
        <v>10</v>
      </c>
      <c r="D325" s="3" t="s">
        <v>711</v>
      </c>
      <c r="E325" s="2">
        <v>2013</v>
      </c>
      <c r="F325" s="3" t="s">
        <v>297</v>
      </c>
      <c r="G325" s="3" t="s">
        <v>298</v>
      </c>
      <c r="H325" s="3" t="s">
        <v>299</v>
      </c>
      <c r="I325" s="3" t="s">
        <v>712</v>
      </c>
      <c r="J325" s="3" t="s">
        <v>29</v>
      </c>
    </row>
    <row r="326" spans="1:10" outlineLevel="3" x14ac:dyDescent="0.2">
      <c r="A326" s="3" t="s">
        <v>8</v>
      </c>
      <c r="B326" s="3" t="s">
        <v>9</v>
      </c>
      <c r="C326" s="3" t="s">
        <v>10</v>
      </c>
      <c r="D326" s="3" t="s">
        <v>713</v>
      </c>
      <c r="E326" s="2">
        <v>2013</v>
      </c>
      <c r="F326" s="3" t="s">
        <v>297</v>
      </c>
      <c r="G326" s="3" t="s">
        <v>298</v>
      </c>
      <c r="H326" s="3" t="s">
        <v>299</v>
      </c>
      <c r="I326" s="3" t="s">
        <v>714</v>
      </c>
      <c r="J326" s="3" t="s">
        <v>715</v>
      </c>
    </row>
    <row r="327" spans="1:10" outlineLevel="3" x14ac:dyDescent="0.2">
      <c r="A327" s="3" t="s">
        <v>8</v>
      </c>
      <c r="B327" s="3" t="s">
        <v>9</v>
      </c>
      <c r="C327" s="3" t="s">
        <v>10</v>
      </c>
      <c r="D327" s="3" t="s">
        <v>716</v>
      </c>
      <c r="E327" s="2">
        <v>2013</v>
      </c>
      <c r="F327" s="3" t="s">
        <v>297</v>
      </c>
      <c r="G327" s="3" t="s">
        <v>298</v>
      </c>
      <c r="H327" s="3" t="s">
        <v>299</v>
      </c>
      <c r="I327" s="3" t="s">
        <v>717</v>
      </c>
      <c r="J327" s="3" t="s">
        <v>74</v>
      </c>
    </row>
    <row r="328" spans="1:10" outlineLevel="3" x14ac:dyDescent="0.2">
      <c r="A328" s="3" t="s">
        <v>8</v>
      </c>
      <c r="B328" s="3" t="s">
        <v>9</v>
      </c>
      <c r="C328" s="3" t="s">
        <v>10</v>
      </c>
      <c r="D328" s="3" t="s">
        <v>718</v>
      </c>
      <c r="E328" s="2">
        <v>2013</v>
      </c>
      <c r="F328" s="3" t="s">
        <v>297</v>
      </c>
      <c r="G328" s="3" t="s">
        <v>298</v>
      </c>
      <c r="H328" s="3" t="s">
        <v>299</v>
      </c>
      <c r="I328" s="3" t="s">
        <v>719</v>
      </c>
      <c r="J328" s="3" t="s">
        <v>74</v>
      </c>
    </row>
    <row r="329" spans="1:10" outlineLevel="3" x14ac:dyDescent="0.2">
      <c r="A329" s="3" t="s">
        <v>8</v>
      </c>
      <c r="B329" s="3" t="s">
        <v>9</v>
      </c>
      <c r="C329" s="3" t="s">
        <v>10</v>
      </c>
      <c r="D329" s="3" t="s">
        <v>720</v>
      </c>
      <c r="E329" s="2">
        <v>2013</v>
      </c>
      <c r="F329" s="3" t="s">
        <v>297</v>
      </c>
      <c r="G329" s="3" t="s">
        <v>298</v>
      </c>
      <c r="H329" s="3" t="s">
        <v>299</v>
      </c>
      <c r="I329" s="3" t="s">
        <v>721</v>
      </c>
      <c r="J329" s="3" t="s">
        <v>74</v>
      </c>
    </row>
    <row r="330" spans="1:10" outlineLevel="3" x14ac:dyDescent="0.2">
      <c r="A330" s="3" t="s">
        <v>8</v>
      </c>
      <c r="B330" s="3" t="s">
        <v>9</v>
      </c>
      <c r="C330" s="3" t="s">
        <v>10</v>
      </c>
      <c r="D330" s="3" t="s">
        <v>722</v>
      </c>
      <c r="E330" s="2">
        <v>2013</v>
      </c>
      <c r="F330" s="3" t="s">
        <v>297</v>
      </c>
      <c r="G330" s="3" t="s">
        <v>298</v>
      </c>
      <c r="H330" s="3" t="s">
        <v>299</v>
      </c>
      <c r="I330" s="3" t="s">
        <v>723</v>
      </c>
      <c r="J330" s="3" t="s">
        <v>18</v>
      </c>
    </row>
    <row r="331" spans="1:10" outlineLevel="3" x14ac:dyDescent="0.2">
      <c r="A331" s="3" t="s">
        <v>8</v>
      </c>
      <c r="B331" s="3" t="s">
        <v>9</v>
      </c>
      <c r="C331" s="3" t="s">
        <v>10</v>
      </c>
      <c r="D331" s="3" t="s">
        <v>724</v>
      </c>
      <c r="E331" s="2">
        <v>2013</v>
      </c>
      <c r="F331" s="3" t="s">
        <v>297</v>
      </c>
      <c r="G331" s="3" t="s">
        <v>298</v>
      </c>
      <c r="H331" s="3" t="s">
        <v>299</v>
      </c>
      <c r="I331" s="3" t="s">
        <v>725</v>
      </c>
      <c r="J331" s="3" t="s">
        <v>113</v>
      </c>
    </row>
    <row r="332" spans="1:10" outlineLevel="3" x14ac:dyDescent="0.2">
      <c r="A332" s="3" t="s">
        <v>8</v>
      </c>
      <c r="B332" s="3" t="s">
        <v>9</v>
      </c>
      <c r="C332" s="3" t="s">
        <v>10</v>
      </c>
      <c r="D332" s="3" t="s">
        <v>726</v>
      </c>
      <c r="E332" s="2">
        <v>2013</v>
      </c>
      <c r="F332" s="3" t="s">
        <v>297</v>
      </c>
      <c r="G332" s="3" t="s">
        <v>298</v>
      </c>
      <c r="H332" s="3" t="s">
        <v>299</v>
      </c>
      <c r="I332" s="3" t="s">
        <v>727</v>
      </c>
      <c r="J332" s="3" t="s">
        <v>69</v>
      </c>
    </row>
    <row r="333" spans="1:10" outlineLevel="3" x14ac:dyDescent="0.2">
      <c r="A333" s="3" t="s">
        <v>8</v>
      </c>
      <c r="B333" s="3" t="s">
        <v>9</v>
      </c>
      <c r="C333" s="3" t="s">
        <v>10</v>
      </c>
      <c r="D333" s="3" t="s">
        <v>728</v>
      </c>
      <c r="E333" s="2">
        <v>2013</v>
      </c>
      <c r="F333" s="3" t="s">
        <v>297</v>
      </c>
      <c r="G333" s="3" t="s">
        <v>298</v>
      </c>
      <c r="H333" s="3" t="s">
        <v>299</v>
      </c>
      <c r="I333" s="3" t="s">
        <v>729</v>
      </c>
      <c r="J333" s="3" t="s">
        <v>113</v>
      </c>
    </row>
    <row r="334" spans="1:10" outlineLevel="3" x14ac:dyDescent="0.2">
      <c r="A334" s="3" t="s">
        <v>8</v>
      </c>
      <c r="B334" s="3" t="s">
        <v>9</v>
      </c>
      <c r="C334" s="3" t="s">
        <v>10</v>
      </c>
      <c r="D334" s="3" t="s">
        <v>730</v>
      </c>
      <c r="E334" s="2">
        <v>2013</v>
      </c>
      <c r="F334" s="3" t="s">
        <v>297</v>
      </c>
      <c r="G334" s="3" t="s">
        <v>298</v>
      </c>
      <c r="H334" s="3" t="s">
        <v>299</v>
      </c>
      <c r="I334" s="3" t="s">
        <v>731</v>
      </c>
      <c r="J334" s="3" t="s">
        <v>136</v>
      </c>
    </row>
    <row r="335" spans="1:10" outlineLevel="3" x14ac:dyDescent="0.2">
      <c r="A335" s="3" t="s">
        <v>8</v>
      </c>
      <c r="B335" s="3" t="s">
        <v>9</v>
      </c>
      <c r="C335" s="3" t="s">
        <v>10</v>
      </c>
      <c r="D335" s="3" t="s">
        <v>732</v>
      </c>
      <c r="E335" s="2">
        <v>2013</v>
      </c>
      <c r="F335" s="3" t="s">
        <v>297</v>
      </c>
      <c r="G335" s="3" t="s">
        <v>298</v>
      </c>
      <c r="H335" s="3" t="s">
        <v>299</v>
      </c>
      <c r="I335" s="3" t="s">
        <v>733</v>
      </c>
      <c r="J335" s="3" t="s">
        <v>175</v>
      </c>
    </row>
    <row r="336" spans="1:10" outlineLevel="3" x14ac:dyDescent="0.2">
      <c r="A336" s="3" t="s">
        <v>8</v>
      </c>
      <c r="B336" s="3" t="s">
        <v>9</v>
      </c>
      <c r="C336" s="3" t="s">
        <v>10</v>
      </c>
      <c r="D336" s="3" t="s">
        <v>734</v>
      </c>
      <c r="E336" s="2">
        <v>2013</v>
      </c>
      <c r="F336" s="3" t="s">
        <v>297</v>
      </c>
      <c r="G336" s="3" t="s">
        <v>298</v>
      </c>
      <c r="H336" s="3" t="s">
        <v>299</v>
      </c>
      <c r="I336" s="3" t="s">
        <v>735</v>
      </c>
      <c r="J336" s="3" t="s">
        <v>81</v>
      </c>
    </row>
    <row r="337" spans="1:10" outlineLevel="3" x14ac:dyDescent="0.2">
      <c r="A337" s="3" t="s">
        <v>8</v>
      </c>
      <c r="B337" s="3" t="s">
        <v>9</v>
      </c>
      <c r="C337" s="3" t="s">
        <v>10</v>
      </c>
      <c r="D337" s="3" t="s">
        <v>736</v>
      </c>
      <c r="E337" s="2">
        <v>2013</v>
      </c>
      <c r="F337" s="3" t="s">
        <v>297</v>
      </c>
      <c r="G337" s="3" t="s">
        <v>298</v>
      </c>
      <c r="H337" s="3" t="s">
        <v>299</v>
      </c>
      <c r="I337" s="3" t="s">
        <v>737</v>
      </c>
      <c r="J337" s="3" t="s">
        <v>32</v>
      </c>
    </row>
    <row r="338" spans="1:10" outlineLevel="3" x14ac:dyDescent="0.2">
      <c r="A338" s="3" t="s">
        <v>8</v>
      </c>
      <c r="B338" s="3" t="s">
        <v>9</v>
      </c>
      <c r="C338" s="3" t="s">
        <v>10</v>
      </c>
      <c r="D338" s="3" t="s">
        <v>738</v>
      </c>
      <c r="E338" s="2">
        <v>2013</v>
      </c>
      <c r="F338" s="3" t="s">
        <v>297</v>
      </c>
      <c r="G338" s="3" t="s">
        <v>298</v>
      </c>
      <c r="H338" s="3" t="s">
        <v>299</v>
      </c>
      <c r="I338" s="3" t="s">
        <v>739</v>
      </c>
      <c r="J338" s="3" t="s">
        <v>136</v>
      </c>
    </row>
    <row r="339" spans="1:10" outlineLevel="3" x14ac:dyDescent="0.2">
      <c r="A339" s="3" t="s">
        <v>8</v>
      </c>
      <c r="B339" s="3" t="s">
        <v>9</v>
      </c>
      <c r="C339" s="3" t="s">
        <v>10</v>
      </c>
      <c r="D339" s="3" t="s">
        <v>740</v>
      </c>
      <c r="E339" s="2">
        <v>2014</v>
      </c>
      <c r="F339" s="3" t="s">
        <v>297</v>
      </c>
      <c r="G339" s="3" t="s">
        <v>298</v>
      </c>
      <c r="H339" s="3" t="s">
        <v>299</v>
      </c>
      <c r="I339" s="3" t="s">
        <v>741</v>
      </c>
      <c r="J339" s="3" t="s">
        <v>29</v>
      </c>
    </row>
    <row r="340" spans="1:10" outlineLevel="3" x14ac:dyDescent="0.2">
      <c r="A340" s="3" t="s">
        <v>8</v>
      </c>
      <c r="B340" s="3" t="s">
        <v>9</v>
      </c>
      <c r="C340" s="3" t="s">
        <v>10</v>
      </c>
      <c r="D340" s="3" t="s">
        <v>742</v>
      </c>
      <c r="E340" s="2">
        <v>2014</v>
      </c>
      <c r="F340" s="3" t="s">
        <v>297</v>
      </c>
      <c r="G340" s="3" t="s">
        <v>298</v>
      </c>
      <c r="H340" s="3" t="s">
        <v>299</v>
      </c>
      <c r="I340" s="3" t="s">
        <v>743</v>
      </c>
      <c r="J340" s="3" t="s">
        <v>29</v>
      </c>
    </row>
    <row r="341" spans="1:10" outlineLevel="3" x14ac:dyDescent="0.2">
      <c r="A341" s="3" t="s">
        <v>8</v>
      </c>
      <c r="B341" s="3" t="s">
        <v>9</v>
      </c>
      <c r="C341" s="3" t="s">
        <v>10</v>
      </c>
      <c r="D341" s="3" t="s">
        <v>744</v>
      </c>
      <c r="E341" s="2">
        <v>2014</v>
      </c>
      <c r="F341" s="3" t="s">
        <v>297</v>
      </c>
      <c r="G341" s="3" t="s">
        <v>298</v>
      </c>
      <c r="H341" s="3" t="s">
        <v>299</v>
      </c>
      <c r="I341" s="3" t="s">
        <v>745</v>
      </c>
      <c r="J341" s="3" t="s">
        <v>29</v>
      </c>
    </row>
    <row r="342" spans="1:10" outlineLevel="3" x14ac:dyDescent="0.2">
      <c r="A342" s="3" t="s">
        <v>8</v>
      </c>
      <c r="B342" s="3" t="s">
        <v>9</v>
      </c>
      <c r="C342" s="3" t="s">
        <v>10</v>
      </c>
      <c r="D342" s="3" t="s">
        <v>746</v>
      </c>
      <c r="E342" s="2">
        <v>2014</v>
      </c>
      <c r="F342" s="3" t="s">
        <v>297</v>
      </c>
      <c r="G342" s="3" t="s">
        <v>298</v>
      </c>
      <c r="H342" s="3" t="s">
        <v>299</v>
      </c>
      <c r="I342" s="3" t="s">
        <v>747</v>
      </c>
      <c r="J342" s="3" t="s">
        <v>29</v>
      </c>
    </row>
    <row r="343" spans="1:10" outlineLevel="3" x14ac:dyDescent="0.2">
      <c r="A343" s="3" t="s">
        <v>8</v>
      </c>
      <c r="B343" s="3" t="s">
        <v>9</v>
      </c>
      <c r="C343" s="3" t="s">
        <v>10</v>
      </c>
      <c r="D343" s="3" t="s">
        <v>748</v>
      </c>
      <c r="E343" s="2">
        <v>2014</v>
      </c>
      <c r="F343" s="3" t="s">
        <v>297</v>
      </c>
      <c r="G343" s="3" t="s">
        <v>298</v>
      </c>
      <c r="H343" s="3" t="s">
        <v>299</v>
      </c>
      <c r="I343" s="3" t="s">
        <v>749</v>
      </c>
      <c r="J343" s="3" t="s">
        <v>29</v>
      </c>
    </row>
    <row r="344" spans="1:10" outlineLevel="3" x14ac:dyDescent="0.2">
      <c r="A344" s="3" t="s">
        <v>8</v>
      </c>
      <c r="B344" s="3" t="s">
        <v>9</v>
      </c>
      <c r="C344" s="3" t="s">
        <v>10</v>
      </c>
      <c r="D344" s="3" t="s">
        <v>750</v>
      </c>
      <c r="E344" s="2">
        <v>2014</v>
      </c>
      <c r="F344" s="3" t="s">
        <v>297</v>
      </c>
      <c r="G344" s="3" t="s">
        <v>298</v>
      </c>
      <c r="H344" s="3" t="s">
        <v>299</v>
      </c>
      <c r="I344" s="3" t="s">
        <v>751</v>
      </c>
      <c r="J344" s="3" t="s">
        <v>29</v>
      </c>
    </row>
    <row r="345" spans="1:10" outlineLevel="3" x14ac:dyDescent="0.2">
      <c r="A345" s="3" t="s">
        <v>8</v>
      </c>
      <c r="B345" s="3" t="s">
        <v>9</v>
      </c>
      <c r="C345" s="3" t="s">
        <v>10</v>
      </c>
      <c r="D345" s="3" t="s">
        <v>752</v>
      </c>
      <c r="E345" s="2">
        <v>2014</v>
      </c>
      <c r="F345" s="3" t="s">
        <v>297</v>
      </c>
      <c r="G345" s="3" t="s">
        <v>298</v>
      </c>
      <c r="H345" s="3" t="s">
        <v>299</v>
      </c>
      <c r="I345" s="3" t="s">
        <v>753</v>
      </c>
      <c r="J345" s="3" t="s">
        <v>29</v>
      </c>
    </row>
    <row r="346" spans="1:10" outlineLevel="3" x14ac:dyDescent="0.2">
      <c r="A346" s="3" t="s">
        <v>8</v>
      </c>
      <c r="B346" s="3" t="s">
        <v>9</v>
      </c>
      <c r="C346" s="3" t="s">
        <v>10</v>
      </c>
      <c r="D346" s="3" t="s">
        <v>754</v>
      </c>
      <c r="E346" s="2">
        <v>2013</v>
      </c>
      <c r="F346" s="3" t="s">
        <v>297</v>
      </c>
      <c r="G346" s="3" t="s">
        <v>298</v>
      </c>
      <c r="H346" s="3" t="s">
        <v>299</v>
      </c>
      <c r="I346" s="3" t="s">
        <v>755</v>
      </c>
      <c r="J346" s="3" t="s">
        <v>29</v>
      </c>
    </row>
    <row r="347" spans="1:10" outlineLevel="3" x14ac:dyDescent="0.2">
      <c r="A347" s="3" t="s">
        <v>8</v>
      </c>
      <c r="B347" s="3" t="s">
        <v>9</v>
      </c>
      <c r="C347" s="3" t="s">
        <v>10</v>
      </c>
      <c r="D347" s="3" t="s">
        <v>756</v>
      </c>
      <c r="E347" s="2">
        <v>2012</v>
      </c>
      <c r="F347" s="3" t="s">
        <v>64</v>
      </c>
      <c r="G347" s="3" t="s">
        <v>65</v>
      </c>
      <c r="H347" s="3" t="s">
        <v>9</v>
      </c>
      <c r="I347" s="3" t="s">
        <v>757</v>
      </c>
      <c r="J347" s="3" t="s">
        <v>29</v>
      </c>
    </row>
    <row r="348" spans="1:10" outlineLevel="3" x14ac:dyDescent="0.2">
      <c r="A348" s="3" t="s">
        <v>8</v>
      </c>
      <c r="B348" s="3" t="s">
        <v>9</v>
      </c>
      <c r="C348" s="3" t="s">
        <v>10</v>
      </c>
      <c r="D348" s="3" t="s">
        <v>758</v>
      </c>
      <c r="E348" s="2">
        <v>2012</v>
      </c>
      <c r="F348" s="3" t="s">
        <v>64</v>
      </c>
      <c r="G348" s="3" t="s">
        <v>65</v>
      </c>
      <c r="H348" s="3" t="s">
        <v>9</v>
      </c>
      <c r="I348" s="3" t="s">
        <v>759</v>
      </c>
      <c r="J348" s="3" t="s">
        <v>29</v>
      </c>
    </row>
    <row r="349" spans="1:10" outlineLevel="3" x14ac:dyDescent="0.2">
      <c r="A349" s="3" t="s">
        <v>8</v>
      </c>
      <c r="B349" s="3" t="s">
        <v>9</v>
      </c>
      <c r="C349" s="3" t="s">
        <v>10</v>
      </c>
      <c r="D349" s="3" t="s">
        <v>760</v>
      </c>
      <c r="E349" s="2">
        <v>2012</v>
      </c>
      <c r="F349" s="3" t="s">
        <v>64</v>
      </c>
      <c r="G349" s="3" t="s">
        <v>65</v>
      </c>
      <c r="H349" s="3" t="s">
        <v>9</v>
      </c>
      <c r="I349" s="3" t="s">
        <v>761</v>
      </c>
      <c r="J349" s="3" t="s">
        <v>29</v>
      </c>
    </row>
    <row r="350" spans="1:10" outlineLevel="3" x14ac:dyDescent="0.2">
      <c r="A350" s="3" t="s">
        <v>8</v>
      </c>
      <c r="B350" s="3" t="s">
        <v>9</v>
      </c>
      <c r="C350" s="3" t="s">
        <v>10</v>
      </c>
      <c r="D350" s="3" t="s">
        <v>762</v>
      </c>
      <c r="E350" s="2">
        <v>2012</v>
      </c>
      <c r="F350" s="3" t="s">
        <v>64</v>
      </c>
      <c r="G350" s="3" t="s">
        <v>65</v>
      </c>
      <c r="H350" s="3" t="s">
        <v>9</v>
      </c>
      <c r="I350" s="3" t="s">
        <v>763</v>
      </c>
      <c r="J350" s="3" t="s">
        <v>29</v>
      </c>
    </row>
    <row r="351" spans="1:10" outlineLevel="3" x14ac:dyDescent="0.2">
      <c r="A351" s="3" t="s">
        <v>8</v>
      </c>
      <c r="B351" s="3" t="s">
        <v>9</v>
      </c>
      <c r="C351" s="3" t="s">
        <v>10</v>
      </c>
      <c r="D351" s="3" t="s">
        <v>764</v>
      </c>
      <c r="E351" s="2">
        <v>2013</v>
      </c>
      <c r="F351" s="3" t="s">
        <v>297</v>
      </c>
      <c r="G351" s="3" t="s">
        <v>298</v>
      </c>
      <c r="H351" s="3" t="s">
        <v>299</v>
      </c>
      <c r="I351" s="3" t="s">
        <v>765</v>
      </c>
      <c r="J351" s="3" t="s">
        <v>29</v>
      </c>
    </row>
    <row r="352" spans="1:10" outlineLevel="3" x14ac:dyDescent="0.2">
      <c r="A352" s="3" t="s">
        <v>8</v>
      </c>
      <c r="B352" s="3" t="s">
        <v>9</v>
      </c>
      <c r="C352" s="3" t="s">
        <v>10</v>
      </c>
      <c r="D352" s="3" t="s">
        <v>766</v>
      </c>
      <c r="E352" s="2">
        <v>2013</v>
      </c>
      <c r="F352" s="3" t="s">
        <v>297</v>
      </c>
      <c r="G352" s="3" t="s">
        <v>298</v>
      </c>
      <c r="H352" s="3" t="s">
        <v>299</v>
      </c>
      <c r="I352" s="3" t="s">
        <v>767</v>
      </c>
      <c r="J352" s="3" t="s">
        <v>29</v>
      </c>
    </row>
    <row r="353" spans="1:10" outlineLevel="3" x14ac:dyDescent="0.2">
      <c r="A353" s="3" t="s">
        <v>8</v>
      </c>
      <c r="B353" s="3" t="s">
        <v>9</v>
      </c>
      <c r="C353" s="3" t="s">
        <v>10</v>
      </c>
      <c r="D353" s="3" t="s">
        <v>768</v>
      </c>
      <c r="E353" s="2">
        <v>2013</v>
      </c>
      <c r="F353" s="3" t="s">
        <v>297</v>
      </c>
      <c r="G353" s="3" t="s">
        <v>298</v>
      </c>
      <c r="H353" s="3" t="s">
        <v>299</v>
      </c>
      <c r="I353" s="3" t="s">
        <v>769</v>
      </c>
      <c r="J353" s="3" t="s">
        <v>29</v>
      </c>
    </row>
    <row r="354" spans="1:10" outlineLevel="3" x14ac:dyDescent="0.2">
      <c r="A354" s="3" t="s">
        <v>8</v>
      </c>
      <c r="B354" s="3" t="s">
        <v>9</v>
      </c>
      <c r="C354" s="3" t="s">
        <v>10</v>
      </c>
      <c r="D354" s="3" t="s">
        <v>770</v>
      </c>
      <c r="E354" s="2">
        <v>2013</v>
      </c>
      <c r="F354" s="3" t="s">
        <v>297</v>
      </c>
      <c r="G354" s="3" t="s">
        <v>298</v>
      </c>
      <c r="H354" s="3" t="s">
        <v>299</v>
      </c>
      <c r="I354" s="3" t="s">
        <v>771</v>
      </c>
      <c r="J354" s="3" t="s">
        <v>29</v>
      </c>
    </row>
    <row r="355" spans="1:10" outlineLevel="3" x14ac:dyDescent="0.2">
      <c r="A355" s="3" t="s">
        <v>8</v>
      </c>
      <c r="B355" s="3" t="s">
        <v>9</v>
      </c>
      <c r="C355" s="3" t="s">
        <v>10</v>
      </c>
      <c r="D355" s="3" t="s">
        <v>772</v>
      </c>
      <c r="E355" s="2">
        <v>2013</v>
      </c>
      <c r="F355" s="3" t="s">
        <v>297</v>
      </c>
      <c r="G355" s="3" t="s">
        <v>298</v>
      </c>
      <c r="H355" s="3" t="s">
        <v>299</v>
      </c>
      <c r="I355" s="3" t="s">
        <v>773</v>
      </c>
      <c r="J355" s="3" t="s">
        <v>113</v>
      </c>
    </row>
    <row r="356" spans="1:10" outlineLevel="3" x14ac:dyDescent="0.2">
      <c r="A356" s="3" t="s">
        <v>8</v>
      </c>
      <c r="B356" s="3" t="s">
        <v>9</v>
      </c>
      <c r="C356" s="3" t="s">
        <v>10</v>
      </c>
      <c r="D356" s="3" t="s">
        <v>774</v>
      </c>
      <c r="E356" s="2">
        <v>2013</v>
      </c>
      <c r="F356" s="3" t="s">
        <v>297</v>
      </c>
      <c r="G356" s="3" t="s">
        <v>298</v>
      </c>
      <c r="H356" s="3" t="s">
        <v>299</v>
      </c>
      <c r="I356" s="3" t="s">
        <v>775</v>
      </c>
      <c r="J356" s="3" t="s">
        <v>133</v>
      </c>
    </row>
    <row r="357" spans="1:10" outlineLevel="3" x14ac:dyDescent="0.2">
      <c r="A357" s="3" t="s">
        <v>8</v>
      </c>
      <c r="B357" s="3" t="s">
        <v>9</v>
      </c>
      <c r="C357" s="3" t="s">
        <v>10</v>
      </c>
      <c r="D357" s="3" t="s">
        <v>776</v>
      </c>
      <c r="E357" s="2">
        <v>2013</v>
      </c>
      <c r="F357" s="3" t="s">
        <v>297</v>
      </c>
      <c r="G357" s="3" t="s">
        <v>298</v>
      </c>
      <c r="H357" s="3" t="s">
        <v>299</v>
      </c>
      <c r="I357" s="3" t="s">
        <v>777</v>
      </c>
      <c r="J357" s="3" t="s">
        <v>123</v>
      </c>
    </row>
    <row r="358" spans="1:10" outlineLevel="3" x14ac:dyDescent="0.2">
      <c r="A358" s="3" t="s">
        <v>8</v>
      </c>
      <c r="B358" s="3" t="s">
        <v>9</v>
      </c>
      <c r="C358" s="3" t="s">
        <v>10</v>
      </c>
      <c r="D358" s="3" t="s">
        <v>778</v>
      </c>
      <c r="E358" s="2">
        <v>2013</v>
      </c>
      <c r="F358" s="3" t="s">
        <v>297</v>
      </c>
      <c r="G358" s="3" t="s">
        <v>298</v>
      </c>
      <c r="H358" s="3" t="s">
        <v>299</v>
      </c>
      <c r="I358" s="3" t="s">
        <v>779</v>
      </c>
      <c r="J358" s="3" t="s">
        <v>81</v>
      </c>
    </row>
    <row r="359" spans="1:10" outlineLevel="3" x14ac:dyDescent="0.2">
      <c r="A359" s="3" t="s">
        <v>8</v>
      </c>
      <c r="B359" s="3" t="s">
        <v>9</v>
      </c>
      <c r="C359" s="3" t="s">
        <v>10</v>
      </c>
      <c r="D359" s="3" t="s">
        <v>780</v>
      </c>
      <c r="E359" s="2">
        <v>2014</v>
      </c>
      <c r="F359" s="3" t="s">
        <v>297</v>
      </c>
      <c r="G359" s="3" t="s">
        <v>298</v>
      </c>
      <c r="H359" s="3" t="s">
        <v>299</v>
      </c>
      <c r="I359" s="3" t="s">
        <v>781</v>
      </c>
      <c r="J359" s="3" t="s">
        <v>35</v>
      </c>
    </row>
    <row r="360" spans="1:10" outlineLevel="3" x14ac:dyDescent="0.2">
      <c r="A360" s="3" t="s">
        <v>8</v>
      </c>
      <c r="B360" s="3" t="s">
        <v>9</v>
      </c>
      <c r="C360" s="3" t="s">
        <v>10</v>
      </c>
      <c r="D360" s="3" t="s">
        <v>782</v>
      </c>
      <c r="E360" s="2">
        <v>2014</v>
      </c>
      <c r="F360" s="3" t="s">
        <v>297</v>
      </c>
      <c r="G360" s="3" t="s">
        <v>298</v>
      </c>
      <c r="H360" s="3" t="s">
        <v>299</v>
      </c>
      <c r="I360" s="3" t="s">
        <v>783</v>
      </c>
      <c r="J360" s="3" t="s">
        <v>35</v>
      </c>
    </row>
    <row r="361" spans="1:10" outlineLevel="3" x14ac:dyDescent="0.2">
      <c r="A361" s="3" t="s">
        <v>8</v>
      </c>
      <c r="B361" s="3" t="s">
        <v>9</v>
      </c>
      <c r="C361" s="3" t="s">
        <v>10</v>
      </c>
      <c r="D361" s="3" t="s">
        <v>784</v>
      </c>
      <c r="E361" s="2">
        <v>2013</v>
      </c>
      <c r="F361" s="3" t="s">
        <v>297</v>
      </c>
      <c r="G361" s="3" t="s">
        <v>298</v>
      </c>
      <c r="H361" s="3" t="s">
        <v>299</v>
      </c>
      <c r="I361" s="3" t="s">
        <v>785</v>
      </c>
      <c r="J361" s="3" t="s">
        <v>29</v>
      </c>
    </row>
    <row r="362" spans="1:10" outlineLevel="3" x14ac:dyDescent="0.2">
      <c r="A362" s="3" t="s">
        <v>8</v>
      </c>
      <c r="B362" s="3" t="s">
        <v>9</v>
      </c>
      <c r="C362" s="3" t="s">
        <v>10</v>
      </c>
      <c r="D362" s="3" t="s">
        <v>786</v>
      </c>
      <c r="E362" s="2">
        <v>2013</v>
      </c>
      <c r="F362" s="3" t="s">
        <v>297</v>
      </c>
      <c r="G362" s="3" t="s">
        <v>298</v>
      </c>
      <c r="H362" s="3" t="s">
        <v>299</v>
      </c>
      <c r="I362" s="3" t="s">
        <v>787</v>
      </c>
      <c r="J362" s="3" t="s">
        <v>136</v>
      </c>
    </row>
    <row r="363" spans="1:10" outlineLevel="3" x14ac:dyDescent="0.2">
      <c r="A363" s="3" t="s">
        <v>8</v>
      </c>
      <c r="B363" s="3" t="s">
        <v>9</v>
      </c>
      <c r="C363" s="3" t="s">
        <v>10</v>
      </c>
      <c r="D363" s="3" t="s">
        <v>788</v>
      </c>
      <c r="E363" s="2">
        <v>2013</v>
      </c>
      <c r="F363" s="3" t="s">
        <v>297</v>
      </c>
      <c r="G363" s="3" t="s">
        <v>298</v>
      </c>
      <c r="H363" s="3" t="s">
        <v>299</v>
      </c>
      <c r="I363" s="3" t="s">
        <v>789</v>
      </c>
      <c r="J363" s="3" t="s">
        <v>790</v>
      </c>
    </row>
    <row r="364" spans="1:10" outlineLevel="3" x14ac:dyDescent="0.2">
      <c r="A364" s="3" t="s">
        <v>8</v>
      </c>
      <c r="B364" s="3" t="s">
        <v>9</v>
      </c>
      <c r="C364" s="3" t="s">
        <v>10</v>
      </c>
      <c r="D364" s="3" t="s">
        <v>791</v>
      </c>
      <c r="E364" s="2">
        <v>2013</v>
      </c>
      <c r="F364" s="3" t="s">
        <v>297</v>
      </c>
      <c r="G364" s="3" t="s">
        <v>298</v>
      </c>
      <c r="H364" s="3" t="s">
        <v>299</v>
      </c>
      <c r="I364" s="3" t="s">
        <v>792</v>
      </c>
      <c r="J364" s="3" t="s">
        <v>29</v>
      </c>
    </row>
    <row r="365" spans="1:10" outlineLevel="3" x14ac:dyDescent="0.2">
      <c r="A365" s="3" t="s">
        <v>8</v>
      </c>
      <c r="B365" s="3" t="s">
        <v>9</v>
      </c>
      <c r="C365" s="3" t="s">
        <v>10</v>
      </c>
      <c r="D365" s="3" t="s">
        <v>793</v>
      </c>
      <c r="E365" s="2">
        <v>2013</v>
      </c>
      <c r="F365" s="3" t="s">
        <v>297</v>
      </c>
      <c r="G365" s="3" t="s">
        <v>298</v>
      </c>
      <c r="H365" s="3" t="s">
        <v>299</v>
      </c>
      <c r="I365" s="3" t="s">
        <v>794</v>
      </c>
      <c r="J365" s="3" t="s">
        <v>29</v>
      </c>
    </row>
    <row r="366" spans="1:10" outlineLevel="3" x14ac:dyDescent="0.2">
      <c r="A366" s="3" t="s">
        <v>8</v>
      </c>
      <c r="B366" s="3" t="s">
        <v>9</v>
      </c>
      <c r="C366" s="3" t="s">
        <v>10</v>
      </c>
      <c r="D366" s="3" t="s">
        <v>795</v>
      </c>
      <c r="E366" s="2">
        <v>2013</v>
      </c>
      <c r="F366" s="3" t="s">
        <v>297</v>
      </c>
      <c r="G366" s="3" t="s">
        <v>298</v>
      </c>
      <c r="H366" s="3" t="s">
        <v>299</v>
      </c>
      <c r="I366" s="3" t="s">
        <v>796</v>
      </c>
      <c r="J366" s="3" t="s">
        <v>133</v>
      </c>
    </row>
    <row r="367" spans="1:10" outlineLevel="3" x14ac:dyDescent="0.2">
      <c r="A367" s="3" t="s">
        <v>8</v>
      </c>
      <c r="B367" s="3" t="s">
        <v>9</v>
      </c>
      <c r="C367" s="3" t="s">
        <v>10</v>
      </c>
      <c r="D367" s="3" t="s">
        <v>797</v>
      </c>
      <c r="E367" s="2">
        <v>2013</v>
      </c>
      <c r="F367" s="3" t="s">
        <v>297</v>
      </c>
      <c r="G367" s="3" t="s">
        <v>298</v>
      </c>
      <c r="H367" s="3" t="s">
        <v>299</v>
      </c>
      <c r="I367" s="3" t="s">
        <v>798</v>
      </c>
      <c r="J367" s="3" t="s">
        <v>35</v>
      </c>
    </row>
    <row r="368" spans="1:10" outlineLevel="3" x14ac:dyDescent="0.2">
      <c r="A368" s="3" t="s">
        <v>8</v>
      </c>
      <c r="B368" s="3" t="s">
        <v>9</v>
      </c>
      <c r="C368" s="3" t="s">
        <v>10</v>
      </c>
      <c r="D368" s="3" t="s">
        <v>799</v>
      </c>
      <c r="E368" s="2">
        <v>2013</v>
      </c>
      <c r="F368" s="3" t="s">
        <v>297</v>
      </c>
      <c r="G368" s="3" t="s">
        <v>298</v>
      </c>
      <c r="H368" s="3" t="s">
        <v>299</v>
      </c>
      <c r="I368" s="3" t="s">
        <v>800</v>
      </c>
      <c r="J368" s="3" t="s">
        <v>18</v>
      </c>
    </row>
    <row r="369" spans="1:10" outlineLevel="3" x14ac:dyDescent="0.2">
      <c r="A369" s="3" t="s">
        <v>8</v>
      </c>
      <c r="B369" s="3" t="s">
        <v>9</v>
      </c>
      <c r="C369" s="3" t="s">
        <v>10</v>
      </c>
      <c r="D369" s="3" t="s">
        <v>801</v>
      </c>
      <c r="E369" s="2">
        <v>2013</v>
      </c>
      <c r="F369" s="3" t="s">
        <v>297</v>
      </c>
      <c r="G369" s="3" t="s">
        <v>298</v>
      </c>
      <c r="H369" s="3" t="s">
        <v>299</v>
      </c>
      <c r="I369" s="3" t="s">
        <v>802</v>
      </c>
      <c r="J369" s="3" t="s">
        <v>74</v>
      </c>
    </row>
    <row r="370" spans="1:10" outlineLevel="3" x14ac:dyDescent="0.2">
      <c r="A370" s="3" t="s">
        <v>8</v>
      </c>
      <c r="B370" s="3" t="s">
        <v>9</v>
      </c>
      <c r="C370" s="3" t="s">
        <v>10</v>
      </c>
      <c r="D370" s="3" t="s">
        <v>803</v>
      </c>
      <c r="E370" s="2">
        <v>2013</v>
      </c>
      <c r="F370" s="3" t="s">
        <v>297</v>
      </c>
      <c r="G370" s="3" t="s">
        <v>298</v>
      </c>
      <c r="H370" s="3" t="s">
        <v>299</v>
      </c>
      <c r="I370" s="3" t="s">
        <v>804</v>
      </c>
      <c r="J370" s="3" t="s">
        <v>35</v>
      </c>
    </row>
    <row r="371" spans="1:10" outlineLevel="3" x14ac:dyDescent="0.2">
      <c r="A371" s="3" t="s">
        <v>8</v>
      </c>
      <c r="B371" s="3" t="s">
        <v>9</v>
      </c>
      <c r="C371" s="3" t="s">
        <v>10</v>
      </c>
      <c r="D371" s="3" t="s">
        <v>805</v>
      </c>
      <c r="E371" s="2">
        <v>2013</v>
      </c>
      <c r="F371" s="3" t="s">
        <v>297</v>
      </c>
      <c r="G371" s="3" t="s">
        <v>298</v>
      </c>
      <c r="H371" s="3" t="s">
        <v>299</v>
      </c>
      <c r="I371" s="3" t="s">
        <v>806</v>
      </c>
      <c r="J371" s="3" t="s">
        <v>26</v>
      </c>
    </row>
    <row r="372" spans="1:10" outlineLevel="3" x14ac:dyDescent="0.2">
      <c r="A372" s="3" t="s">
        <v>8</v>
      </c>
      <c r="B372" s="3" t="s">
        <v>9</v>
      </c>
      <c r="C372" s="3" t="s">
        <v>10</v>
      </c>
      <c r="D372" s="3" t="s">
        <v>807</v>
      </c>
      <c r="E372" s="2">
        <v>2013</v>
      </c>
      <c r="F372" s="3" t="s">
        <v>297</v>
      </c>
      <c r="G372" s="3" t="s">
        <v>298</v>
      </c>
      <c r="H372" s="3" t="s">
        <v>299</v>
      </c>
      <c r="I372" s="3" t="s">
        <v>808</v>
      </c>
      <c r="J372" s="3" t="s">
        <v>29</v>
      </c>
    </row>
    <row r="373" spans="1:10" outlineLevel="3" x14ac:dyDescent="0.2">
      <c r="A373" s="3" t="s">
        <v>8</v>
      </c>
      <c r="B373" s="3" t="s">
        <v>9</v>
      </c>
      <c r="C373" s="3" t="s">
        <v>10</v>
      </c>
      <c r="D373" s="3" t="s">
        <v>809</v>
      </c>
      <c r="E373" s="2">
        <v>2013</v>
      </c>
      <c r="F373" s="3" t="s">
        <v>297</v>
      </c>
      <c r="G373" s="3" t="s">
        <v>298</v>
      </c>
      <c r="H373" s="3" t="s">
        <v>299</v>
      </c>
      <c r="I373" s="3" t="s">
        <v>810</v>
      </c>
      <c r="J373" s="3" t="s">
        <v>29</v>
      </c>
    </row>
    <row r="374" spans="1:10" outlineLevel="3" x14ac:dyDescent="0.2">
      <c r="A374" s="3" t="s">
        <v>8</v>
      </c>
      <c r="B374" s="3" t="s">
        <v>9</v>
      </c>
      <c r="C374" s="3" t="s">
        <v>10</v>
      </c>
      <c r="D374" s="3" t="s">
        <v>811</v>
      </c>
      <c r="E374" s="2">
        <v>2013</v>
      </c>
      <c r="F374" s="3" t="s">
        <v>297</v>
      </c>
      <c r="G374" s="3" t="s">
        <v>298</v>
      </c>
      <c r="H374" s="3" t="s">
        <v>299</v>
      </c>
      <c r="I374" s="3" t="s">
        <v>812</v>
      </c>
      <c r="J374" s="3" t="s">
        <v>26</v>
      </c>
    </row>
    <row r="375" spans="1:10" outlineLevel="3" x14ac:dyDescent="0.2">
      <c r="A375" s="3" t="s">
        <v>8</v>
      </c>
      <c r="B375" s="3" t="s">
        <v>9</v>
      </c>
      <c r="C375" s="3" t="s">
        <v>10</v>
      </c>
      <c r="D375" s="3" t="s">
        <v>813</v>
      </c>
      <c r="E375" s="2">
        <v>2013</v>
      </c>
      <c r="F375" s="3" t="s">
        <v>297</v>
      </c>
      <c r="G375" s="3" t="s">
        <v>298</v>
      </c>
      <c r="H375" s="3" t="s">
        <v>299</v>
      </c>
      <c r="I375" s="3" t="s">
        <v>814</v>
      </c>
      <c r="J375" s="3" t="s">
        <v>26</v>
      </c>
    </row>
    <row r="376" spans="1:10" outlineLevel="3" x14ac:dyDescent="0.2">
      <c r="A376" s="3" t="s">
        <v>8</v>
      </c>
      <c r="B376" s="3" t="s">
        <v>9</v>
      </c>
      <c r="C376" s="3" t="s">
        <v>10</v>
      </c>
      <c r="D376" s="3" t="s">
        <v>815</v>
      </c>
      <c r="E376" s="2">
        <v>2013</v>
      </c>
      <c r="F376" s="3" t="s">
        <v>297</v>
      </c>
      <c r="G376" s="3" t="s">
        <v>298</v>
      </c>
      <c r="H376" s="3" t="s">
        <v>299</v>
      </c>
      <c r="I376" s="3" t="s">
        <v>816</v>
      </c>
      <c r="J376" s="3" t="s">
        <v>26</v>
      </c>
    </row>
    <row r="377" spans="1:10" outlineLevel="3" x14ac:dyDescent="0.2">
      <c r="A377" s="3" t="s">
        <v>8</v>
      </c>
      <c r="B377" s="3" t="s">
        <v>9</v>
      </c>
      <c r="C377" s="3" t="s">
        <v>10</v>
      </c>
      <c r="D377" s="3" t="s">
        <v>817</v>
      </c>
      <c r="E377" s="2">
        <v>2013</v>
      </c>
      <c r="F377" s="3" t="s">
        <v>297</v>
      </c>
      <c r="G377" s="3" t="s">
        <v>298</v>
      </c>
      <c r="H377" s="3" t="s">
        <v>299</v>
      </c>
      <c r="I377" s="3" t="s">
        <v>818</v>
      </c>
      <c r="J377" s="3" t="s">
        <v>268</v>
      </c>
    </row>
    <row r="378" spans="1:10" outlineLevel="3" x14ac:dyDescent="0.2">
      <c r="A378" s="3" t="s">
        <v>8</v>
      </c>
      <c r="B378" s="3" t="s">
        <v>9</v>
      </c>
      <c r="C378" s="3" t="s">
        <v>10</v>
      </c>
      <c r="D378" s="3" t="s">
        <v>819</v>
      </c>
      <c r="E378" s="2">
        <v>2013</v>
      </c>
      <c r="F378" s="3" t="s">
        <v>297</v>
      </c>
      <c r="G378" s="3" t="s">
        <v>298</v>
      </c>
      <c r="H378" s="3" t="s">
        <v>299</v>
      </c>
      <c r="I378" s="3" t="s">
        <v>820</v>
      </c>
      <c r="J378" s="3" t="s">
        <v>81</v>
      </c>
    </row>
    <row r="379" spans="1:10" outlineLevel="3" x14ac:dyDescent="0.2">
      <c r="A379" s="3" t="s">
        <v>8</v>
      </c>
      <c r="B379" s="3" t="s">
        <v>9</v>
      </c>
      <c r="C379" s="3" t="s">
        <v>10</v>
      </c>
      <c r="D379" s="3" t="s">
        <v>821</v>
      </c>
      <c r="E379" s="2">
        <v>2013</v>
      </c>
      <c r="F379" s="3" t="s">
        <v>297</v>
      </c>
      <c r="G379" s="3" t="s">
        <v>298</v>
      </c>
      <c r="H379" s="3" t="s">
        <v>299</v>
      </c>
      <c r="I379" s="3" t="s">
        <v>822</v>
      </c>
      <c r="J379" s="3" t="s">
        <v>74</v>
      </c>
    </row>
    <row r="380" spans="1:10" outlineLevel="3" x14ac:dyDescent="0.2">
      <c r="A380" s="3" t="s">
        <v>8</v>
      </c>
      <c r="B380" s="3" t="s">
        <v>9</v>
      </c>
      <c r="C380" s="3" t="s">
        <v>10</v>
      </c>
      <c r="D380" s="3" t="s">
        <v>823</v>
      </c>
      <c r="E380" s="2">
        <v>2013</v>
      </c>
      <c r="F380" s="3" t="s">
        <v>297</v>
      </c>
      <c r="G380" s="3" t="s">
        <v>298</v>
      </c>
      <c r="H380" s="3" t="s">
        <v>299</v>
      </c>
      <c r="I380" s="3" t="s">
        <v>824</v>
      </c>
      <c r="J380" s="3" t="s">
        <v>74</v>
      </c>
    </row>
    <row r="381" spans="1:10" outlineLevel="3" x14ac:dyDescent="0.2">
      <c r="A381" s="3" t="s">
        <v>8</v>
      </c>
      <c r="B381" s="3" t="s">
        <v>9</v>
      </c>
      <c r="C381" s="3" t="s">
        <v>10</v>
      </c>
      <c r="D381" s="3" t="s">
        <v>825</v>
      </c>
      <c r="E381" s="2">
        <v>2013</v>
      </c>
      <c r="F381" s="3" t="s">
        <v>297</v>
      </c>
      <c r="G381" s="3" t="s">
        <v>298</v>
      </c>
      <c r="H381" s="3" t="s">
        <v>299</v>
      </c>
      <c r="I381" s="3" t="s">
        <v>826</v>
      </c>
      <c r="J381" s="3" t="s">
        <v>74</v>
      </c>
    </row>
    <row r="382" spans="1:10" outlineLevel="3" x14ac:dyDescent="0.2">
      <c r="A382" s="3" t="s">
        <v>8</v>
      </c>
      <c r="B382" s="3" t="s">
        <v>9</v>
      </c>
      <c r="C382" s="3" t="s">
        <v>10</v>
      </c>
      <c r="D382" s="3" t="s">
        <v>827</v>
      </c>
      <c r="E382" s="2">
        <v>2013</v>
      </c>
      <c r="F382" s="3" t="s">
        <v>297</v>
      </c>
      <c r="G382" s="3" t="s">
        <v>298</v>
      </c>
      <c r="H382" s="3" t="s">
        <v>299</v>
      </c>
      <c r="I382" s="3" t="s">
        <v>828</v>
      </c>
      <c r="J382" s="3" t="s">
        <v>74</v>
      </c>
    </row>
    <row r="383" spans="1:10" outlineLevel="3" x14ac:dyDescent="0.2">
      <c r="A383" s="3" t="s">
        <v>8</v>
      </c>
      <c r="B383" s="3" t="s">
        <v>9</v>
      </c>
      <c r="C383" s="3" t="s">
        <v>10</v>
      </c>
      <c r="D383" s="3" t="s">
        <v>829</v>
      </c>
      <c r="E383" s="2">
        <v>2013</v>
      </c>
      <c r="F383" s="3" t="s">
        <v>297</v>
      </c>
      <c r="G383" s="3" t="s">
        <v>298</v>
      </c>
      <c r="H383" s="3" t="s">
        <v>299</v>
      </c>
      <c r="I383" s="3" t="s">
        <v>830</v>
      </c>
      <c r="J383" s="3" t="s">
        <v>74</v>
      </c>
    </row>
    <row r="384" spans="1:10" outlineLevel="3" x14ac:dyDescent="0.2">
      <c r="A384" s="3" t="s">
        <v>8</v>
      </c>
      <c r="B384" s="3" t="s">
        <v>9</v>
      </c>
      <c r="C384" s="3" t="s">
        <v>10</v>
      </c>
      <c r="D384" s="3" t="s">
        <v>831</v>
      </c>
      <c r="E384" s="2">
        <v>2013</v>
      </c>
      <c r="F384" s="3" t="s">
        <v>297</v>
      </c>
      <c r="G384" s="3" t="s">
        <v>298</v>
      </c>
      <c r="H384" s="3" t="s">
        <v>299</v>
      </c>
      <c r="I384" s="3" t="s">
        <v>832</v>
      </c>
      <c r="J384" s="3" t="s">
        <v>74</v>
      </c>
    </row>
    <row r="385" spans="1:10" outlineLevel="3" x14ac:dyDescent="0.2">
      <c r="A385" s="3" t="s">
        <v>8</v>
      </c>
      <c r="B385" s="3" t="s">
        <v>9</v>
      </c>
      <c r="C385" s="3" t="s">
        <v>10</v>
      </c>
      <c r="D385" s="3" t="s">
        <v>833</v>
      </c>
      <c r="E385" s="2">
        <v>2013</v>
      </c>
      <c r="F385" s="3" t="s">
        <v>297</v>
      </c>
      <c r="G385" s="3" t="s">
        <v>298</v>
      </c>
      <c r="H385" s="3" t="s">
        <v>299</v>
      </c>
      <c r="I385" s="3" t="s">
        <v>834</v>
      </c>
      <c r="J385" s="3" t="s">
        <v>74</v>
      </c>
    </row>
    <row r="386" spans="1:10" outlineLevel="3" x14ac:dyDescent="0.2">
      <c r="A386" s="3" t="s">
        <v>8</v>
      </c>
      <c r="B386" s="3" t="s">
        <v>9</v>
      </c>
      <c r="C386" s="3" t="s">
        <v>10</v>
      </c>
      <c r="D386" s="3" t="s">
        <v>835</v>
      </c>
      <c r="E386" s="2">
        <v>2013</v>
      </c>
      <c r="F386" s="3" t="s">
        <v>297</v>
      </c>
      <c r="G386" s="3" t="s">
        <v>298</v>
      </c>
      <c r="H386" s="3" t="s">
        <v>299</v>
      </c>
      <c r="I386" s="3" t="s">
        <v>836</v>
      </c>
      <c r="J386" s="3" t="s">
        <v>74</v>
      </c>
    </row>
    <row r="387" spans="1:10" outlineLevel="3" x14ac:dyDescent="0.2">
      <c r="A387" s="3" t="s">
        <v>8</v>
      </c>
      <c r="B387" s="3" t="s">
        <v>9</v>
      </c>
      <c r="C387" s="3" t="s">
        <v>10</v>
      </c>
      <c r="D387" s="3" t="s">
        <v>837</v>
      </c>
      <c r="E387" s="2">
        <v>2013</v>
      </c>
      <c r="F387" s="3" t="s">
        <v>297</v>
      </c>
      <c r="G387" s="3" t="s">
        <v>298</v>
      </c>
      <c r="H387" s="3" t="s">
        <v>299</v>
      </c>
      <c r="I387" s="3" t="s">
        <v>838</v>
      </c>
      <c r="J387" s="3" t="s">
        <v>18</v>
      </c>
    </row>
    <row r="388" spans="1:10" outlineLevel="3" x14ac:dyDescent="0.2">
      <c r="A388" s="3" t="s">
        <v>8</v>
      </c>
      <c r="B388" s="3" t="s">
        <v>9</v>
      </c>
      <c r="C388" s="3" t="s">
        <v>10</v>
      </c>
      <c r="D388" s="3" t="s">
        <v>839</v>
      </c>
      <c r="E388" s="2">
        <v>2013</v>
      </c>
      <c r="F388" s="3" t="s">
        <v>297</v>
      </c>
      <c r="G388" s="3" t="s">
        <v>298</v>
      </c>
      <c r="H388" s="3" t="s">
        <v>299</v>
      </c>
      <c r="I388" s="3" t="s">
        <v>840</v>
      </c>
      <c r="J388" s="3" t="s">
        <v>29</v>
      </c>
    </row>
    <row r="389" spans="1:10" outlineLevel="3" x14ac:dyDescent="0.2">
      <c r="A389" s="3" t="s">
        <v>8</v>
      </c>
      <c r="B389" s="3" t="s">
        <v>9</v>
      </c>
      <c r="C389" s="3" t="s">
        <v>10</v>
      </c>
      <c r="D389" s="3" t="s">
        <v>841</v>
      </c>
      <c r="E389" s="2">
        <v>2013</v>
      </c>
      <c r="F389" s="3" t="s">
        <v>297</v>
      </c>
      <c r="G389" s="3" t="s">
        <v>298</v>
      </c>
      <c r="H389" s="3" t="s">
        <v>299</v>
      </c>
      <c r="I389" s="3" t="s">
        <v>842</v>
      </c>
      <c r="J389" s="3" t="s">
        <v>29</v>
      </c>
    </row>
    <row r="390" spans="1:10" outlineLevel="3" x14ac:dyDescent="0.2">
      <c r="A390" s="3" t="s">
        <v>8</v>
      </c>
      <c r="B390" s="3" t="s">
        <v>9</v>
      </c>
      <c r="C390" s="3" t="s">
        <v>10</v>
      </c>
      <c r="D390" s="3" t="s">
        <v>843</v>
      </c>
      <c r="E390" s="2">
        <v>2013</v>
      </c>
      <c r="F390" s="3" t="s">
        <v>297</v>
      </c>
      <c r="G390" s="3" t="s">
        <v>298</v>
      </c>
      <c r="H390" s="3" t="s">
        <v>299</v>
      </c>
      <c r="I390" s="3" t="s">
        <v>844</v>
      </c>
      <c r="J390" s="3" t="s">
        <v>29</v>
      </c>
    </row>
    <row r="391" spans="1:10" outlineLevel="3" x14ac:dyDescent="0.2">
      <c r="A391" s="3" t="s">
        <v>8</v>
      </c>
      <c r="B391" s="3" t="s">
        <v>9</v>
      </c>
      <c r="C391" s="3" t="s">
        <v>10</v>
      </c>
      <c r="D391" s="3" t="s">
        <v>845</v>
      </c>
      <c r="E391" s="2">
        <v>2013</v>
      </c>
      <c r="F391" s="3" t="s">
        <v>297</v>
      </c>
      <c r="G391" s="3" t="s">
        <v>298</v>
      </c>
      <c r="H391" s="3" t="s">
        <v>299</v>
      </c>
      <c r="I391" s="3" t="s">
        <v>846</v>
      </c>
      <c r="J391" s="3" t="s">
        <v>29</v>
      </c>
    </row>
    <row r="392" spans="1:10" outlineLevel="3" x14ac:dyDescent="0.2">
      <c r="A392" s="3" t="s">
        <v>8</v>
      </c>
      <c r="B392" s="3" t="s">
        <v>9</v>
      </c>
      <c r="C392" s="3" t="s">
        <v>10</v>
      </c>
      <c r="D392" s="3" t="s">
        <v>847</v>
      </c>
      <c r="E392" s="2">
        <v>2013</v>
      </c>
      <c r="F392" s="3" t="s">
        <v>297</v>
      </c>
      <c r="G392" s="3" t="s">
        <v>298</v>
      </c>
      <c r="H392" s="3" t="s">
        <v>299</v>
      </c>
      <c r="I392" s="3" t="s">
        <v>848</v>
      </c>
      <c r="J392" s="3" t="s">
        <v>29</v>
      </c>
    </row>
    <row r="393" spans="1:10" outlineLevel="3" x14ac:dyDescent="0.2">
      <c r="A393" s="3" t="s">
        <v>8</v>
      </c>
      <c r="B393" s="3" t="s">
        <v>9</v>
      </c>
      <c r="C393" s="3" t="s">
        <v>10</v>
      </c>
      <c r="D393" s="3" t="s">
        <v>849</v>
      </c>
      <c r="E393" s="2">
        <v>2013</v>
      </c>
      <c r="F393" s="3" t="s">
        <v>297</v>
      </c>
      <c r="G393" s="3" t="s">
        <v>298</v>
      </c>
      <c r="H393" s="3" t="s">
        <v>299</v>
      </c>
      <c r="I393" s="3" t="s">
        <v>850</v>
      </c>
      <c r="J393" s="3" t="s">
        <v>29</v>
      </c>
    </row>
    <row r="394" spans="1:10" outlineLevel="3" x14ac:dyDescent="0.2">
      <c r="A394" s="3" t="s">
        <v>8</v>
      </c>
      <c r="B394" s="3" t="s">
        <v>9</v>
      </c>
      <c r="C394" s="3" t="s">
        <v>10</v>
      </c>
      <c r="D394" s="3" t="s">
        <v>851</v>
      </c>
      <c r="E394" s="2">
        <v>2013</v>
      </c>
      <c r="F394" s="3" t="s">
        <v>297</v>
      </c>
      <c r="G394" s="3" t="s">
        <v>298</v>
      </c>
      <c r="H394" s="3" t="s">
        <v>299</v>
      </c>
      <c r="I394" s="3" t="s">
        <v>852</v>
      </c>
      <c r="J394" s="3" t="s">
        <v>29</v>
      </c>
    </row>
    <row r="395" spans="1:10" outlineLevel="3" x14ac:dyDescent="0.2">
      <c r="A395" s="3" t="s">
        <v>8</v>
      </c>
      <c r="B395" s="3" t="s">
        <v>9</v>
      </c>
      <c r="C395" s="3" t="s">
        <v>10</v>
      </c>
      <c r="D395" s="3" t="s">
        <v>853</v>
      </c>
      <c r="E395" s="2">
        <v>2013</v>
      </c>
      <c r="F395" s="3" t="s">
        <v>297</v>
      </c>
      <c r="G395" s="3" t="s">
        <v>298</v>
      </c>
      <c r="H395" s="3" t="s">
        <v>299</v>
      </c>
      <c r="I395" s="3" t="s">
        <v>854</v>
      </c>
      <c r="J395" s="3" t="s">
        <v>29</v>
      </c>
    </row>
    <row r="396" spans="1:10" outlineLevel="3" x14ac:dyDescent="0.2">
      <c r="A396" s="3" t="s">
        <v>8</v>
      </c>
      <c r="B396" s="3" t="s">
        <v>9</v>
      </c>
      <c r="C396" s="3" t="s">
        <v>10</v>
      </c>
      <c r="D396" s="3" t="s">
        <v>855</v>
      </c>
      <c r="E396" s="2">
        <v>2013</v>
      </c>
      <c r="F396" s="3" t="s">
        <v>297</v>
      </c>
      <c r="G396" s="3" t="s">
        <v>298</v>
      </c>
      <c r="H396" s="3" t="s">
        <v>299</v>
      </c>
      <c r="I396" s="3" t="s">
        <v>856</v>
      </c>
      <c r="J396" s="3" t="s">
        <v>29</v>
      </c>
    </row>
    <row r="397" spans="1:10" outlineLevel="3" x14ac:dyDescent="0.2">
      <c r="A397" s="3" t="s">
        <v>8</v>
      </c>
      <c r="B397" s="3" t="s">
        <v>9</v>
      </c>
      <c r="C397" s="3" t="s">
        <v>10</v>
      </c>
      <c r="D397" s="3" t="s">
        <v>857</v>
      </c>
      <c r="E397" s="2">
        <v>2013</v>
      </c>
      <c r="F397" s="3" t="s">
        <v>297</v>
      </c>
      <c r="G397" s="3" t="s">
        <v>298</v>
      </c>
      <c r="H397" s="3" t="s">
        <v>299</v>
      </c>
      <c r="I397" s="3" t="s">
        <v>858</v>
      </c>
      <c r="J397" s="3" t="s">
        <v>29</v>
      </c>
    </row>
    <row r="398" spans="1:10" outlineLevel="3" x14ac:dyDescent="0.2">
      <c r="A398" s="3" t="s">
        <v>8</v>
      </c>
      <c r="B398" s="3" t="s">
        <v>9</v>
      </c>
      <c r="C398" s="3" t="s">
        <v>10</v>
      </c>
      <c r="D398" s="3" t="s">
        <v>859</v>
      </c>
      <c r="E398" s="2">
        <v>2013</v>
      </c>
      <c r="F398" s="3" t="s">
        <v>297</v>
      </c>
      <c r="G398" s="3" t="s">
        <v>298</v>
      </c>
      <c r="H398" s="3" t="s">
        <v>299</v>
      </c>
      <c r="I398" s="3" t="s">
        <v>860</v>
      </c>
      <c r="J398" s="3" t="s">
        <v>29</v>
      </c>
    </row>
    <row r="399" spans="1:10" outlineLevel="3" x14ac:dyDescent="0.2">
      <c r="A399" s="3" t="s">
        <v>8</v>
      </c>
      <c r="B399" s="3" t="s">
        <v>9</v>
      </c>
      <c r="C399" s="3" t="s">
        <v>10</v>
      </c>
      <c r="D399" s="3" t="s">
        <v>861</v>
      </c>
      <c r="E399" s="2">
        <v>2013</v>
      </c>
      <c r="F399" s="3" t="s">
        <v>297</v>
      </c>
      <c r="G399" s="3" t="s">
        <v>298</v>
      </c>
      <c r="H399" s="3" t="s">
        <v>299</v>
      </c>
      <c r="I399" s="3" t="s">
        <v>862</v>
      </c>
      <c r="J399" s="3" t="s">
        <v>29</v>
      </c>
    </row>
    <row r="400" spans="1:10" outlineLevel="3" x14ac:dyDescent="0.2">
      <c r="A400" s="3" t="s">
        <v>8</v>
      </c>
      <c r="B400" s="3" t="s">
        <v>9</v>
      </c>
      <c r="C400" s="3" t="s">
        <v>10</v>
      </c>
      <c r="D400" s="3" t="s">
        <v>863</v>
      </c>
      <c r="E400" s="2">
        <v>2013</v>
      </c>
      <c r="F400" s="3" t="s">
        <v>297</v>
      </c>
      <c r="G400" s="3" t="s">
        <v>298</v>
      </c>
      <c r="H400" s="3" t="s">
        <v>299</v>
      </c>
      <c r="I400" s="3" t="s">
        <v>864</v>
      </c>
      <c r="J400" s="3" t="s">
        <v>15</v>
      </c>
    </row>
    <row r="401" spans="1:10" outlineLevel="3" x14ac:dyDescent="0.2">
      <c r="A401" s="3" t="s">
        <v>8</v>
      </c>
      <c r="B401" s="3" t="s">
        <v>9</v>
      </c>
      <c r="C401" s="3" t="s">
        <v>10</v>
      </c>
      <c r="D401" s="3" t="s">
        <v>865</v>
      </c>
      <c r="E401" s="2">
        <v>2013</v>
      </c>
      <c r="F401" s="3" t="s">
        <v>297</v>
      </c>
      <c r="G401" s="3" t="s">
        <v>298</v>
      </c>
      <c r="H401" s="3" t="s">
        <v>299</v>
      </c>
      <c r="I401" s="3" t="s">
        <v>866</v>
      </c>
      <c r="J401" s="3" t="s">
        <v>268</v>
      </c>
    </row>
    <row r="402" spans="1:10" outlineLevel="3" x14ac:dyDescent="0.2">
      <c r="A402" s="3" t="s">
        <v>8</v>
      </c>
      <c r="B402" s="3" t="s">
        <v>9</v>
      </c>
      <c r="C402" s="3" t="s">
        <v>10</v>
      </c>
      <c r="D402" s="3" t="s">
        <v>867</v>
      </c>
      <c r="E402" s="2">
        <v>2013</v>
      </c>
      <c r="F402" s="3" t="s">
        <v>297</v>
      </c>
      <c r="G402" s="3" t="s">
        <v>298</v>
      </c>
      <c r="H402" s="3" t="s">
        <v>299</v>
      </c>
      <c r="I402" s="3" t="s">
        <v>868</v>
      </c>
      <c r="J402" s="3" t="s">
        <v>268</v>
      </c>
    </row>
    <row r="403" spans="1:10" outlineLevel="3" x14ac:dyDescent="0.2">
      <c r="A403" s="3" t="s">
        <v>8</v>
      </c>
      <c r="B403" s="3" t="s">
        <v>9</v>
      </c>
      <c r="C403" s="3" t="s">
        <v>10</v>
      </c>
      <c r="D403" s="3" t="s">
        <v>869</v>
      </c>
      <c r="E403" s="2">
        <v>2013</v>
      </c>
      <c r="F403" s="3" t="s">
        <v>297</v>
      </c>
      <c r="G403" s="3" t="s">
        <v>298</v>
      </c>
      <c r="H403" s="3" t="s">
        <v>299</v>
      </c>
      <c r="I403" s="3" t="s">
        <v>870</v>
      </c>
      <c r="J403" s="3" t="s">
        <v>268</v>
      </c>
    </row>
    <row r="404" spans="1:10" outlineLevel="3" x14ac:dyDescent="0.2">
      <c r="A404" s="3" t="s">
        <v>8</v>
      </c>
      <c r="B404" s="3" t="s">
        <v>9</v>
      </c>
      <c r="C404" s="3" t="s">
        <v>10</v>
      </c>
      <c r="D404" s="3" t="s">
        <v>871</v>
      </c>
      <c r="E404" s="2">
        <v>2013</v>
      </c>
      <c r="F404" s="3" t="s">
        <v>297</v>
      </c>
      <c r="G404" s="3" t="s">
        <v>298</v>
      </c>
      <c r="H404" s="3" t="s">
        <v>299</v>
      </c>
      <c r="I404" s="3" t="s">
        <v>872</v>
      </c>
      <c r="J404" s="3" t="s">
        <v>268</v>
      </c>
    </row>
    <row r="405" spans="1:10" outlineLevel="3" x14ac:dyDescent="0.2">
      <c r="A405" s="3" t="s">
        <v>8</v>
      </c>
      <c r="B405" s="3" t="s">
        <v>9</v>
      </c>
      <c r="C405" s="3" t="s">
        <v>10</v>
      </c>
      <c r="D405" s="3" t="s">
        <v>873</v>
      </c>
      <c r="E405" s="2">
        <v>2014</v>
      </c>
      <c r="F405" s="3" t="s">
        <v>297</v>
      </c>
      <c r="G405" s="3" t="s">
        <v>298</v>
      </c>
      <c r="H405" s="3" t="s">
        <v>299</v>
      </c>
      <c r="I405" s="3" t="s">
        <v>874</v>
      </c>
      <c r="J405" s="3" t="s">
        <v>74</v>
      </c>
    </row>
    <row r="406" spans="1:10" outlineLevel="3" x14ac:dyDescent="0.2">
      <c r="A406" s="3" t="s">
        <v>8</v>
      </c>
      <c r="B406" s="3" t="s">
        <v>9</v>
      </c>
      <c r="C406" s="3" t="s">
        <v>10</v>
      </c>
      <c r="D406" s="3" t="s">
        <v>875</v>
      </c>
      <c r="E406" s="2">
        <v>2014</v>
      </c>
      <c r="F406" s="3" t="s">
        <v>297</v>
      </c>
      <c r="G406" s="3" t="s">
        <v>298</v>
      </c>
      <c r="H406" s="3" t="s">
        <v>299</v>
      </c>
      <c r="I406" s="3" t="s">
        <v>876</v>
      </c>
      <c r="J406" s="3" t="s">
        <v>74</v>
      </c>
    </row>
    <row r="407" spans="1:10" outlineLevel="3" x14ac:dyDescent="0.2">
      <c r="A407" s="3" t="s">
        <v>8</v>
      </c>
      <c r="B407" s="3" t="s">
        <v>9</v>
      </c>
      <c r="C407" s="3" t="s">
        <v>10</v>
      </c>
      <c r="D407" s="3" t="s">
        <v>877</v>
      </c>
      <c r="E407" s="2">
        <v>2014</v>
      </c>
      <c r="F407" s="3" t="s">
        <v>297</v>
      </c>
      <c r="G407" s="3" t="s">
        <v>298</v>
      </c>
      <c r="H407" s="3" t="s">
        <v>299</v>
      </c>
      <c r="I407" s="3" t="s">
        <v>878</v>
      </c>
      <c r="J407" s="3" t="s">
        <v>123</v>
      </c>
    </row>
    <row r="408" spans="1:10" outlineLevel="3" x14ac:dyDescent="0.2">
      <c r="A408" s="3" t="s">
        <v>8</v>
      </c>
      <c r="B408" s="3" t="s">
        <v>9</v>
      </c>
      <c r="C408" s="3" t="s">
        <v>10</v>
      </c>
      <c r="D408" s="3" t="s">
        <v>879</v>
      </c>
      <c r="E408" s="2">
        <v>2013</v>
      </c>
      <c r="F408" s="3" t="s">
        <v>297</v>
      </c>
      <c r="G408" s="3" t="s">
        <v>298</v>
      </c>
      <c r="H408" s="3" t="s">
        <v>299</v>
      </c>
      <c r="I408" s="3" t="s">
        <v>880</v>
      </c>
      <c r="J408" s="3" t="s">
        <v>268</v>
      </c>
    </row>
    <row r="409" spans="1:10" outlineLevel="3" x14ac:dyDescent="0.2">
      <c r="A409" s="3" t="s">
        <v>8</v>
      </c>
      <c r="B409" s="3" t="s">
        <v>9</v>
      </c>
      <c r="C409" s="3" t="s">
        <v>10</v>
      </c>
      <c r="D409" s="3" t="s">
        <v>881</v>
      </c>
      <c r="E409" s="2">
        <v>2013</v>
      </c>
      <c r="F409" s="3" t="s">
        <v>297</v>
      </c>
      <c r="G409" s="3" t="s">
        <v>298</v>
      </c>
      <c r="H409" s="3" t="s">
        <v>299</v>
      </c>
      <c r="I409" s="3" t="s">
        <v>882</v>
      </c>
      <c r="J409" s="3" t="s">
        <v>18</v>
      </c>
    </row>
    <row r="410" spans="1:10" outlineLevel="3" x14ac:dyDescent="0.2">
      <c r="A410" s="3" t="s">
        <v>8</v>
      </c>
      <c r="B410" s="3" t="s">
        <v>9</v>
      </c>
      <c r="C410" s="3" t="s">
        <v>10</v>
      </c>
      <c r="D410" s="3" t="s">
        <v>883</v>
      </c>
      <c r="E410" s="2">
        <v>2013</v>
      </c>
      <c r="F410" s="3" t="s">
        <v>297</v>
      </c>
      <c r="G410" s="3" t="s">
        <v>298</v>
      </c>
      <c r="H410" s="3" t="s">
        <v>299</v>
      </c>
      <c r="I410" s="3" t="s">
        <v>884</v>
      </c>
      <c r="J410" s="3" t="s">
        <v>18</v>
      </c>
    </row>
    <row r="411" spans="1:10" outlineLevel="3" x14ac:dyDescent="0.2">
      <c r="A411" s="3" t="s">
        <v>8</v>
      </c>
      <c r="B411" s="3" t="s">
        <v>9</v>
      </c>
      <c r="C411" s="3" t="s">
        <v>10</v>
      </c>
      <c r="D411" s="3" t="s">
        <v>885</v>
      </c>
      <c r="E411" s="2">
        <v>2013</v>
      </c>
      <c r="F411" s="3" t="s">
        <v>297</v>
      </c>
      <c r="G411" s="3" t="s">
        <v>298</v>
      </c>
      <c r="H411" s="3" t="s">
        <v>299</v>
      </c>
      <c r="I411" s="3" t="s">
        <v>886</v>
      </c>
      <c r="J411" s="3" t="s">
        <v>887</v>
      </c>
    </row>
    <row r="412" spans="1:10" outlineLevel="3" x14ac:dyDescent="0.2">
      <c r="A412" s="3" t="s">
        <v>8</v>
      </c>
      <c r="B412" s="3" t="s">
        <v>9</v>
      </c>
      <c r="C412" s="3" t="s">
        <v>10</v>
      </c>
      <c r="D412" s="3" t="s">
        <v>888</v>
      </c>
      <c r="E412" s="2">
        <v>2013</v>
      </c>
      <c r="F412" s="3" t="s">
        <v>297</v>
      </c>
      <c r="G412" s="3" t="s">
        <v>298</v>
      </c>
      <c r="H412" s="3" t="s">
        <v>299</v>
      </c>
      <c r="I412" s="3" t="s">
        <v>889</v>
      </c>
      <c r="J412" s="3" t="s">
        <v>21</v>
      </c>
    </row>
    <row r="413" spans="1:10" outlineLevel="3" x14ac:dyDescent="0.2">
      <c r="A413" s="3" t="s">
        <v>8</v>
      </c>
      <c r="B413" s="3" t="s">
        <v>9</v>
      </c>
      <c r="C413" s="3" t="s">
        <v>10</v>
      </c>
      <c r="D413" s="3" t="s">
        <v>890</v>
      </c>
      <c r="E413" s="2">
        <v>2013</v>
      </c>
      <c r="F413" s="3" t="s">
        <v>297</v>
      </c>
      <c r="G413" s="3" t="s">
        <v>298</v>
      </c>
      <c r="H413" s="3" t="s">
        <v>299</v>
      </c>
      <c r="I413" s="3" t="s">
        <v>891</v>
      </c>
      <c r="J413" s="3" t="s">
        <v>429</v>
      </c>
    </row>
    <row r="414" spans="1:10" outlineLevel="3" x14ac:dyDescent="0.2">
      <c r="A414" s="3" t="s">
        <v>8</v>
      </c>
      <c r="B414" s="3" t="s">
        <v>9</v>
      </c>
      <c r="C414" s="3" t="s">
        <v>10</v>
      </c>
      <c r="D414" s="3" t="s">
        <v>892</v>
      </c>
      <c r="E414" s="2">
        <v>2013</v>
      </c>
      <c r="F414" s="3" t="s">
        <v>297</v>
      </c>
      <c r="G414" s="3" t="s">
        <v>298</v>
      </c>
      <c r="H414" s="3" t="s">
        <v>299</v>
      </c>
      <c r="I414" s="3" t="s">
        <v>893</v>
      </c>
      <c r="J414" s="3" t="s">
        <v>429</v>
      </c>
    </row>
    <row r="415" spans="1:10" outlineLevel="3" x14ac:dyDescent="0.2">
      <c r="A415" s="3" t="s">
        <v>8</v>
      </c>
      <c r="B415" s="3" t="s">
        <v>9</v>
      </c>
      <c r="C415" s="3" t="s">
        <v>10</v>
      </c>
      <c r="D415" s="3" t="s">
        <v>894</v>
      </c>
      <c r="E415" s="2">
        <v>2013</v>
      </c>
      <c r="F415" s="3" t="s">
        <v>297</v>
      </c>
      <c r="G415" s="3" t="s">
        <v>298</v>
      </c>
      <c r="H415" s="3" t="s">
        <v>299</v>
      </c>
      <c r="I415" s="3" t="s">
        <v>895</v>
      </c>
      <c r="J415" s="3" t="s">
        <v>21</v>
      </c>
    </row>
    <row r="416" spans="1:10" outlineLevel="3" x14ac:dyDescent="0.2">
      <c r="A416" s="3" t="s">
        <v>8</v>
      </c>
      <c r="B416" s="3" t="s">
        <v>9</v>
      </c>
      <c r="C416" s="3" t="s">
        <v>10</v>
      </c>
      <c r="D416" s="3" t="s">
        <v>896</v>
      </c>
      <c r="E416" s="2">
        <v>2013</v>
      </c>
      <c r="F416" s="3" t="s">
        <v>297</v>
      </c>
      <c r="G416" s="3" t="s">
        <v>298</v>
      </c>
      <c r="H416" s="3" t="s">
        <v>299</v>
      </c>
      <c r="I416" s="3" t="s">
        <v>897</v>
      </c>
      <c r="J416" s="3" t="s">
        <v>21</v>
      </c>
    </row>
    <row r="417" spans="1:10" outlineLevel="3" x14ac:dyDescent="0.2">
      <c r="A417" s="3" t="s">
        <v>8</v>
      </c>
      <c r="B417" s="3" t="s">
        <v>9</v>
      </c>
      <c r="C417" s="3" t="s">
        <v>10</v>
      </c>
      <c r="D417" s="3" t="s">
        <v>898</v>
      </c>
      <c r="E417" s="2">
        <v>2013</v>
      </c>
      <c r="F417" s="3" t="s">
        <v>297</v>
      </c>
      <c r="G417" s="3" t="s">
        <v>298</v>
      </c>
      <c r="H417" s="3" t="s">
        <v>299</v>
      </c>
      <c r="I417" s="3" t="s">
        <v>899</v>
      </c>
      <c r="J417" s="3" t="s">
        <v>29</v>
      </c>
    </row>
    <row r="418" spans="1:10" outlineLevel="3" x14ac:dyDescent="0.2">
      <c r="A418" s="3" t="s">
        <v>8</v>
      </c>
      <c r="B418" s="3" t="s">
        <v>9</v>
      </c>
      <c r="C418" s="3" t="s">
        <v>10</v>
      </c>
      <c r="D418" s="3" t="s">
        <v>900</v>
      </c>
      <c r="E418" s="2">
        <v>2013</v>
      </c>
      <c r="F418" s="3" t="s">
        <v>297</v>
      </c>
      <c r="G418" s="3" t="s">
        <v>298</v>
      </c>
      <c r="H418" s="3" t="s">
        <v>299</v>
      </c>
      <c r="I418" s="3" t="s">
        <v>901</v>
      </c>
      <c r="J418" s="3" t="s">
        <v>29</v>
      </c>
    </row>
    <row r="419" spans="1:10" outlineLevel="3" x14ac:dyDescent="0.2">
      <c r="A419" s="3" t="s">
        <v>8</v>
      </c>
      <c r="B419" s="3" t="s">
        <v>9</v>
      </c>
      <c r="C419" s="3" t="s">
        <v>10</v>
      </c>
      <c r="D419" s="3" t="s">
        <v>902</v>
      </c>
      <c r="E419" s="2">
        <v>2013</v>
      </c>
      <c r="F419" s="3" t="s">
        <v>297</v>
      </c>
      <c r="G419" s="3" t="s">
        <v>298</v>
      </c>
      <c r="H419" s="3" t="s">
        <v>299</v>
      </c>
      <c r="I419" s="3" t="s">
        <v>903</v>
      </c>
      <c r="J419" s="3" t="s">
        <v>29</v>
      </c>
    </row>
    <row r="420" spans="1:10" outlineLevel="3" x14ac:dyDescent="0.2">
      <c r="A420" s="3" t="s">
        <v>8</v>
      </c>
      <c r="B420" s="3" t="s">
        <v>9</v>
      </c>
      <c r="C420" s="3" t="s">
        <v>10</v>
      </c>
      <c r="D420" s="3" t="s">
        <v>904</v>
      </c>
      <c r="E420" s="2">
        <v>2013</v>
      </c>
      <c r="F420" s="3" t="s">
        <v>297</v>
      </c>
      <c r="G420" s="3" t="s">
        <v>298</v>
      </c>
      <c r="H420" s="3" t="s">
        <v>299</v>
      </c>
      <c r="I420" s="3" t="s">
        <v>905</v>
      </c>
      <c r="J420" s="3" t="s">
        <v>29</v>
      </c>
    </row>
    <row r="421" spans="1:10" outlineLevel="3" x14ac:dyDescent="0.2">
      <c r="A421" s="3" t="s">
        <v>8</v>
      </c>
      <c r="B421" s="3" t="s">
        <v>9</v>
      </c>
      <c r="C421" s="3" t="s">
        <v>10</v>
      </c>
      <c r="D421" s="3" t="s">
        <v>906</v>
      </c>
      <c r="E421" s="2">
        <v>2014</v>
      </c>
      <c r="F421" s="3" t="s">
        <v>297</v>
      </c>
      <c r="G421" s="3" t="s">
        <v>298</v>
      </c>
      <c r="H421" s="3" t="s">
        <v>299</v>
      </c>
      <c r="I421" s="3" t="s">
        <v>907</v>
      </c>
      <c r="J421" s="3" t="s">
        <v>35</v>
      </c>
    </row>
    <row r="422" spans="1:10" outlineLevel="3" x14ac:dyDescent="0.2">
      <c r="A422" s="3" t="s">
        <v>8</v>
      </c>
      <c r="B422" s="3" t="s">
        <v>9</v>
      </c>
      <c r="C422" s="3" t="s">
        <v>10</v>
      </c>
      <c r="D422" s="3" t="s">
        <v>908</v>
      </c>
      <c r="E422" s="2">
        <v>2014</v>
      </c>
      <c r="F422" s="3" t="s">
        <v>297</v>
      </c>
      <c r="G422" s="3" t="s">
        <v>298</v>
      </c>
      <c r="H422" s="3" t="s">
        <v>299</v>
      </c>
      <c r="I422" s="3" t="s">
        <v>909</v>
      </c>
      <c r="J422" s="3" t="s">
        <v>268</v>
      </c>
    </row>
    <row r="423" spans="1:10" outlineLevel="3" x14ac:dyDescent="0.2">
      <c r="A423" s="3" t="s">
        <v>8</v>
      </c>
      <c r="B423" s="3" t="s">
        <v>9</v>
      </c>
      <c r="C423" s="3" t="s">
        <v>10</v>
      </c>
      <c r="D423" s="3" t="s">
        <v>910</v>
      </c>
      <c r="E423" s="2">
        <v>2014</v>
      </c>
      <c r="F423" s="3" t="s">
        <v>297</v>
      </c>
      <c r="G423" s="3" t="s">
        <v>298</v>
      </c>
      <c r="H423" s="3" t="s">
        <v>299</v>
      </c>
      <c r="I423" s="3" t="s">
        <v>911</v>
      </c>
      <c r="J423" s="3" t="s">
        <v>268</v>
      </c>
    </row>
    <row r="424" spans="1:10" outlineLevel="3" x14ac:dyDescent="0.2">
      <c r="A424" s="3" t="s">
        <v>8</v>
      </c>
      <c r="B424" s="3" t="s">
        <v>9</v>
      </c>
      <c r="C424" s="3" t="s">
        <v>10</v>
      </c>
      <c r="D424" s="3" t="s">
        <v>912</v>
      </c>
      <c r="E424" s="2">
        <v>2014</v>
      </c>
      <c r="F424" s="3" t="s">
        <v>297</v>
      </c>
      <c r="G424" s="3" t="s">
        <v>298</v>
      </c>
      <c r="H424" s="3" t="s">
        <v>299</v>
      </c>
      <c r="I424" s="3" t="s">
        <v>913</v>
      </c>
      <c r="J424" s="3" t="s">
        <v>40</v>
      </c>
    </row>
    <row r="425" spans="1:10" outlineLevel="3" x14ac:dyDescent="0.2">
      <c r="A425" s="3" t="s">
        <v>8</v>
      </c>
      <c r="B425" s="3" t="s">
        <v>9</v>
      </c>
      <c r="C425" s="3" t="s">
        <v>10</v>
      </c>
      <c r="D425" s="3" t="s">
        <v>914</v>
      </c>
      <c r="E425" s="2">
        <v>2014</v>
      </c>
      <c r="F425" s="3" t="s">
        <v>297</v>
      </c>
      <c r="G425" s="3" t="s">
        <v>298</v>
      </c>
      <c r="H425" s="3" t="s">
        <v>299</v>
      </c>
      <c r="I425" s="3" t="s">
        <v>915</v>
      </c>
      <c r="J425" s="3" t="s">
        <v>916</v>
      </c>
    </row>
    <row r="426" spans="1:10" outlineLevel="3" x14ac:dyDescent="0.2">
      <c r="A426" s="3" t="s">
        <v>8</v>
      </c>
      <c r="B426" s="3" t="s">
        <v>9</v>
      </c>
      <c r="C426" s="3" t="s">
        <v>10</v>
      </c>
      <c r="D426" s="3" t="s">
        <v>917</v>
      </c>
      <c r="E426" s="2">
        <v>2014</v>
      </c>
      <c r="F426" s="3" t="s">
        <v>297</v>
      </c>
      <c r="G426" s="3" t="s">
        <v>298</v>
      </c>
      <c r="H426" s="3" t="s">
        <v>299</v>
      </c>
      <c r="I426" s="3" t="s">
        <v>918</v>
      </c>
      <c r="J426" s="3" t="s">
        <v>18</v>
      </c>
    </row>
    <row r="427" spans="1:10" outlineLevel="3" x14ac:dyDescent="0.2">
      <c r="A427" s="3" t="s">
        <v>8</v>
      </c>
      <c r="B427" s="3" t="s">
        <v>9</v>
      </c>
      <c r="C427" s="3" t="s">
        <v>10</v>
      </c>
      <c r="D427" s="3" t="s">
        <v>919</v>
      </c>
      <c r="E427" s="2">
        <v>2014</v>
      </c>
      <c r="F427" s="3" t="s">
        <v>297</v>
      </c>
      <c r="G427" s="3" t="s">
        <v>298</v>
      </c>
      <c r="H427" s="3" t="s">
        <v>299</v>
      </c>
      <c r="I427" s="3" t="s">
        <v>920</v>
      </c>
      <c r="J427" s="3" t="s">
        <v>599</v>
      </c>
    </row>
    <row r="428" spans="1:10" outlineLevel="3" x14ac:dyDescent="0.2">
      <c r="A428" s="3" t="s">
        <v>8</v>
      </c>
      <c r="B428" s="3" t="s">
        <v>9</v>
      </c>
      <c r="C428" s="3" t="s">
        <v>10</v>
      </c>
      <c r="D428" s="3" t="s">
        <v>921</v>
      </c>
      <c r="E428" s="2">
        <v>2014</v>
      </c>
      <c r="F428" s="3" t="s">
        <v>297</v>
      </c>
      <c r="G428" s="3" t="s">
        <v>298</v>
      </c>
      <c r="H428" s="3" t="s">
        <v>299</v>
      </c>
      <c r="I428" s="3" t="s">
        <v>922</v>
      </c>
      <c r="J428" s="3" t="s">
        <v>599</v>
      </c>
    </row>
    <row r="429" spans="1:10" outlineLevel="3" x14ac:dyDescent="0.2">
      <c r="A429" s="3" t="s">
        <v>8</v>
      </c>
      <c r="B429" s="3" t="s">
        <v>9</v>
      </c>
      <c r="C429" s="3" t="s">
        <v>10</v>
      </c>
      <c r="D429" s="3" t="s">
        <v>923</v>
      </c>
      <c r="E429" s="2">
        <v>2014</v>
      </c>
      <c r="F429" s="3" t="s">
        <v>297</v>
      </c>
      <c r="G429" s="3" t="s">
        <v>298</v>
      </c>
      <c r="H429" s="3" t="s">
        <v>299</v>
      </c>
      <c r="I429" s="3" t="s">
        <v>924</v>
      </c>
      <c r="J429" s="3" t="s">
        <v>599</v>
      </c>
    </row>
    <row r="430" spans="1:10" outlineLevel="3" x14ac:dyDescent="0.2">
      <c r="A430" s="3" t="s">
        <v>8</v>
      </c>
      <c r="B430" s="3" t="s">
        <v>9</v>
      </c>
      <c r="C430" s="3" t="s">
        <v>10</v>
      </c>
      <c r="D430" s="3" t="s">
        <v>925</v>
      </c>
      <c r="E430" s="2">
        <v>2014</v>
      </c>
      <c r="F430" s="3" t="s">
        <v>297</v>
      </c>
      <c r="G430" s="3" t="s">
        <v>298</v>
      </c>
      <c r="H430" s="3" t="s">
        <v>299</v>
      </c>
      <c r="I430" s="3" t="s">
        <v>926</v>
      </c>
      <c r="J430" s="3" t="s">
        <v>81</v>
      </c>
    </row>
    <row r="431" spans="1:10" outlineLevel="3" x14ac:dyDescent="0.2">
      <c r="A431" s="3" t="s">
        <v>8</v>
      </c>
      <c r="B431" s="3" t="s">
        <v>9</v>
      </c>
      <c r="C431" s="3" t="s">
        <v>10</v>
      </c>
      <c r="D431" s="3" t="s">
        <v>927</v>
      </c>
      <c r="E431" s="2">
        <v>2014</v>
      </c>
      <c r="F431" s="3" t="s">
        <v>297</v>
      </c>
      <c r="G431" s="3" t="s">
        <v>298</v>
      </c>
      <c r="H431" s="3" t="s">
        <v>299</v>
      </c>
      <c r="I431" s="3" t="s">
        <v>928</v>
      </c>
      <c r="J431" s="3" t="s">
        <v>81</v>
      </c>
    </row>
    <row r="432" spans="1:10" outlineLevel="3" x14ac:dyDescent="0.2">
      <c r="A432" s="3" t="s">
        <v>8</v>
      </c>
      <c r="B432" s="3" t="s">
        <v>9</v>
      </c>
      <c r="C432" s="3" t="s">
        <v>10</v>
      </c>
      <c r="D432" s="3" t="s">
        <v>929</v>
      </c>
      <c r="E432" s="2">
        <v>2014</v>
      </c>
      <c r="F432" s="3" t="s">
        <v>297</v>
      </c>
      <c r="G432" s="3" t="s">
        <v>298</v>
      </c>
      <c r="H432" s="3" t="s">
        <v>299</v>
      </c>
      <c r="I432" s="3" t="s">
        <v>930</v>
      </c>
      <c r="J432" s="3" t="s">
        <v>29</v>
      </c>
    </row>
    <row r="433" spans="1:10" outlineLevel="3" x14ac:dyDescent="0.2">
      <c r="A433" s="3" t="s">
        <v>8</v>
      </c>
      <c r="B433" s="3" t="s">
        <v>9</v>
      </c>
      <c r="C433" s="3" t="s">
        <v>10</v>
      </c>
      <c r="D433" s="3" t="s">
        <v>931</v>
      </c>
      <c r="E433" s="2">
        <v>2014</v>
      </c>
      <c r="F433" s="3" t="s">
        <v>297</v>
      </c>
      <c r="G433" s="3" t="s">
        <v>298</v>
      </c>
      <c r="H433" s="3" t="s">
        <v>299</v>
      </c>
      <c r="I433" s="3" t="s">
        <v>932</v>
      </c>
      <c r="J433" s="3" t="s">
        <v>29</v>
      </c>
    </row>
    <row r="434" spans="1:10" outlineLevel="3" x14ac:dyDescent="0.2">
      <c r="A434" s="3" t="s">
        <v>8</v>
      </c>
      <c r="B434" s="3" t="s">
        <v>9</v>
      </c>
      <c r="C434" s="3" t="s">
        <v>10</v>
      </c>
      <c r="D434" s="3" t="s">
        <v>933</v>
      </c>
      <c r="E434" s="2">
        <v>2014</v>
      </c>
      <c r="F434" s="3" t="s">
        <v>297</v>
      </c>
      <c r="G434" s="3" t="s">
        <v>298</v>
      </c>
      <c r="H434" s="3" t="s">
        <v>299</v>
      </c>
      <c r="I434" s="3" t="s">
        <v>934</v>
      </c>
      <c r="J434" s="3" t="s">
        <v>29</v>
      </c>
    </row>
    <row r="435" spans="1:10" outlineLevel="3" x14ac:dyDescent="0.2">
      <c r="A435" s="3" t="s">
        <v>8</v>
      </c>
      <c r="B435" s="3" t="s">
        <v>9</v>
      </c>
      <c r="C435" s="3" t="s">
        <v>10</v>
      </c>
      <c r="D435" s="3" t="s">
        <v>935</v>
      </c>
      <c r="E435" s="2">
        <v>2014</v>
      </c>
      <c r="F435" s="3" t="s">
        <v>297</v>
      </c>
      <c r="G435" s="3" t="s">
        <v>298</v>
      </c>
      <c r="H435" s="3" t="s">
        <v>299</v>
      </c>
      <c r="I435" s="3" t="s">
        <v>936</v>
      </c>
      <c r="J435" s="3" t="s">
        <v>29</v>
      </c>
    </row>
    <row r="436" spans="1:10" outlineLevel="3" x14ac:dyDescent="0.2">
      <c r="A436" s="3" t="s">
        <v>8</v>
      </c>
      <c r="B436" s="3" t="s">
        <v>9</v>
      </c>
      <c r="C436" s="3" t="s">
        <v>10</v>
      </c>
      <c r="D436" s="3" t="s">
        <v>937</v>
      </c>
      <c r="E436" s="2">
        <v>2014</v>
      </c>
      <c r="F436" s="3" t="s">
        <v>297</v>
      </c>
      <c r="G436" s="3" t="s">
        <v>298</v>
      </c>
      <c r="H436" s="3" t="s">
        <v>299</v>
      </c>
      <c r="I436" s="3" t="s">
        <v>938</v>
      </c>
      <c r="J436" s="3" t="s">
        <v>916</v>
      </c>
    </row>
    <row r="437" spans="1:10" outlineLevel="3" x14ac:dyDescent="0.2">
      <c r="A437" s="3" t="s">
        <v>8</v>
      </c>
      <c r="B437" s="3" t="s">
        <v>9</v>
      </c>
      <c r="C437" s="3" t="s">
        <v>10</v>
      </c>
      <c r="D437" s="3" t="s">
        <v>939</v>
      </c>
      <c r="E437" s="2">
        <v>2014</v>
      </c>
      <c r="F437" s="3" t="s">
        <v>297</v>
      </c>
      <c r="G437" s="3" t="s">
        <v>298</v>
      </c>
      <c r="H437" s="3" t="s">
        <v>299</v>
      </c>
      <c r="I437" s="3" t="s">
        <v>940</v>
      </c>
      <c r="J437" s="3" t="s">
        <v>916</v>
      </c>
    </row>
    <row r="438" spans="1:10" outlineLevel="3" x14ac:dyDescent="0.2">
      <c r="A438" s="3" t="s">
        <v>8</v>
      </c>
      <c r="B438" s="3" t="s">
        <v>9</v>
      </c>
      <c r="C438" s="3" t="s">
        <v>10</v>
      </c>
      <c r="D438" s="3" t="s">
        <v>941</v>
      </c>
      <c r="E438" s="2">
        <v>2014</v>
      </c>
      <c r="F438" s="3" t="s">
        <v>297</v>
      </c>
      <c r="G438" s="3" t="s">
        <v>298</v>
      </c>
      <c r="H438" s="3" t="s">
        <v>942</v>
      </c>
      <c r="I438" s="3" t="s">
        <v>943</v>
      </c>
      <c r="J438" s="3" t="s">
        <v>916</v>
      </c>
    </row>
    <row r="439" spans="1:10" outlineLevel="3" x14ac:dyDescent="0.2">
      <c r="A439" s="3" t="s">
        <v>8</v>
      </c>
      <c r="B439" s="3" t="s">
        <v>9</v>
      </c>
      <c r="C439" s="3" t="s">
        <v>10</v>
      </c>
      <c r="D439" s="3" t="s">
        <v>944</v>
      </c>
      <c r="E439" s="2">
        <v>2014</v>
      </c>
      <c r="F439" s="3" t="s">
        <v>297</v>
      </c>
      <c r="G439" s="3" t="s">
        <v>298</v>
      </c>
      <c r="H439" s="3" t="s">
        <v>299</v>
      </c>
      <c r="I439" s="3" t="s">
        <v>945</v>
      </c>
      <c r="J439" s="3" t="s">
        <v>29</v>
      </c>
    </row>
    <row r="440" spans="1:10" outlineLevel="3" x14ac:dyDescent="0.2">
      <c r="A440" s="3" t="s">
        <v>8</v>
      </c>
      <c r="B440" s="3" t="s">
        <v>9</v>
      </c>
      <c r="C440" s="3" t="s">
        <v>10</v>
      </c>
      <c r="D440" s="3" t="s">
        <v>946</v>
      </c>
      <c r="E440" s="2">
        <v>2014</v>
      </c>
      <c r="F440" s="3" t="s">
        <v>297</v>
      </c>
      <c r="G440" s="3" t="s">
        <v>298</v>
      </c>
      <c r="H440" s="3" t="s">
        <v>299</v>
      </c>
      <c r="I440" s="3" t="s">
        <v>947</v>
      </c>
      <c r="J440" s="3" t="s">
        <v>29</v>
      </c>
    </row>
    <row r="441" spans="1:10" outlineLevel="3" x14ac:dyDescent="0.2">
      <c r="A441" s="3" t="s">
        <v>8</v>
      </c>
      <c r="B441" s="3" t="s">
        <v>9</v>
      </c>
      <c r="C441" s="3" t="s">
        <v>10</v>
      </c>
      <c r="D441" s="3" t="s">
        <v>948</v>
      </c>
      <c r="E441" s="2">
        <v>2014</v>
      </c>
      <c r="F441" s="3" t="s">
        <v>297</v>
      </c>
      <c r="G441" s="3" t="s">
        <v>298</v>
      </c>
      <c r="H441" s="3" t="s">
        <v>299</v>
      </c>
      <c r="I441" s="3" t="s">
        <v>949</v>
      </c>
      <c r="J441" s="3" t="s">
        <v>916</v>
      </c>
    </row>
    <row r="442" spans="1:10" outlineLevel="3" x14ac:dyDescent="0.2">
      <c r="A442" s="3" t="s">
        <v>8</v>
      </c>
      <c r="B442" s="3" t="s">
        <v>9</v>
      </c>
      <c r="C442" s="3" t="s">
        <v>10</v>
      </c>
      <c r="D442" s="3" t="s">
        <v>950</v>
      </c>
      <c r="E442" s="2">
        <v>2014</v>
      </c>
      <c r="F442" s="3" t="s">
        <v>297</v>
      </c>
      <c r="G442" s="3" t="s">
        <v>298</v>
      </c>
      <c r="H442" s="3" t="s">
        <v>299</v>
      </c>
      <c r="I442" s="3" t="s">
        <v>951</v>
      </c>
      <c r="J442" s="3" t="s">
        <v>916</v>
      </c>
    </row>
    <row r="443" spans="1:10" outlineLevel="3" x14ac:dyDescent="0.2">
      <c r="A443" s="3" t="s">
        <v>8</v>
      </c>
      <c r="B443" s="3" t="s">
        <v>9</v>
      </c>
      <c r="C443" s="3" t="s">
        <v>10</v>
      </c>
      <c r="D443" s="3" t="s">
        <v>952</v>
      </c>
      <c r="E443" s="2">
        <v>2014</v>
      </c>
      <c r="F443" s="3" t="s">
        <v>297</v>
      </c>
      <c r="G443" s="3" t="s">
        <v>298</v>
      </c>
      <c r="H443" s="3" t="s">
        <v>299</v>
      </c>
      <c r="I443" s="3" t="s">
        <v>953</v>
      </c>
      <c r="J443" s="3" t="s">
        <v>599</v>
      </c>
    </row>
    <row r="444" spans="1:10" outlineLevel="3" x14ac:dyDescent="0.2">
      <c r="A444" s="3" t="s">
        <v>8</v>
      </c>
      <c r="B444" s="3" t="s">
        <v>9</v>
      </c>
      <c r="C444" s="3" t="s">
        <v>10</v>
      </c>
      <c r="D444" s="3" t="s">
        <v>954</v>
      </c>
      <c r="E444" s="2">
        <v>2014</v>
      </c>
      <c r="F444" s="3" t="s">
        <v>297</v>
      </c>
      <c r="G444" s="3" t="s">
        <v>298</v>
      </c>
      <c r="H444" s="3" t="s">
        <v>299</v>
      </c>
      <c r="I444" s="3" t="s">
        <v>955</v>
      </c>
      <c r="J444" s="3" t="s">
        <v>123</v>
      </c>
    </row>
    <row r="445" spans="1:10" outlineLevel="3" x14ac:dyDescent="0.2">
      <c r="A445" s="3" t="s">
        <v>8</v>
      </c>
      <c r="B445" s="3" t="s">
        <v>9</v>
      </c>
      <c r="C445" s="3" t="s">
        <v>10</v>
      </c>
      <c r="D445" s="3" t="s">
        <v>956</v>
      </c>
      <c r="E445" s="2">
        <v>2014</v>
      </c>
      <c r="F445" s="3" t="s">
        <v>297</v>
      </c>
      <c r="G445" s="3" t="s">
        <v>298</v>
      </c>
      <c r="H445" s="3" t="s">
        <v>299</v>
      </c>
      <c r="I445" s="3" t="s">
        <v>957</v>
      </c>
      <c r="J445" s="3" t="s">
        <v>136</v>
      </c>
    </row>
    <row r="446" spans="1:10" outlineLevel="3" x14ac:dyDescent="0.2">
      <c r="A446" s="3" t="s">
        <v>8</v>
      </c>
      <c r="B446" s="3" t="s">
        <v>9</v>
      </c>
      <c r="C446" s="3" t="s">
        <v>10</v>
      </c>
      <c r="D446" s="3" t="s">
        <v>958</v>
      </c>
      <c r="E446" s="2">
        <v>2014</v>
      </c>
      <c r="F446" s="3" t="s">
        <v>297</v>
      </c>
      <c r="G446" s="3" t="s">
        <v>298</v>
      </c>
      <c r="H446" s="3" t="s">
        <v>299</v>
      </c>
      <c r="I446" s="3" t="s">
        <v>959</v>
      </c>
      <c r="J446" s="3" t="s">
        <v>203</v>
      </c>
    </row>
    <row r="447" spans="1:10" outlineLevel="3" x14ac:dyDescent="0.2">
      <c r="A447" s="3" t="s">
        <v>8</v>
      </c>
      <c r="B447" s="3" t="s">
        <v>9</v>
      </c>
      <c r="C447" s="3" t="s">
        <v>10</v>
      </c>
      <c r="D447" s="3" t="s">
        <v>960</v>
      </c>
      <c r="E447" s="2">
        <v>2014</v>
      </c>
      <c r="F447" s="3" t="s">
        <v>297</v>
      </c>
      <c r="G447" s="3" t="s">
        <v>298</v>
      </c>
      <c r="H447" s="3" t="s">
        <v>299</v>
      </c>
      <c r="I447" s="3" t="s">
        <v>961</v>
      </c>
      <c r="J447" s="3" t="s">
        <v>203</v>
      </c>
    </row>
    <row r="448" spans="1:10" outlineLevel="3" x14ac:dyDescent="0.2">
      <c r="A448" s="3" t="s">
        <v>8</v>
      </c>
      <c r="B448" s="3" t="s">
        <v>9</v>
      </c>
      <c r="C448" s="3" t="s">
        <v>10</v>
      </c>
      <c r="D448" s="3" t="s">
        <v>962</v>
      </c>
      <c r="E448" s="2">
        <v>2014</v>
      </c>
      <c r="F448" s="3" t="s">
        <v>297</v>
      </c>
      <c r="G448" s="3" t="s">
        <v>298</v>
      </c>
      <c r="H448" s="3" t="s">
        <v>299</v>
      </c>
      <c r="I448" s="3" t="s">
        <v>963</v>
      </c>
      <c r="J448" s="3" t="s">
        <v>203</v>
      </c>
    </row>
    <row r="449" spans="1:10" outlineLevel="3" x14ac:dyDescent="0.2">
      <c r="A449" s="3" t="s">
        <v>8</v>
      </c>
      <c r="B449" s="3" t="s">
        <v>9</v>
      </c>
      <c r="C449" s="3" t="s">
        <v>10</v>
      </c>
      <c r="D449" s="3" t="s">
        <v>964</v>
      </c>
      <c r="E449" s="2">
        <v>2014</v>
      </c>
      <c r="F449" s="3" t="s">
        <v>297</v>
      </c>
      <c r="G449" s="3" t="s">
        <v>298</v>
      </c>
      <c r="H449" s="3" t="s">
        <v>299</v>
      </c>
      <c r="I449" s="3" t="s">
        <v>965</v>
      </c>
      <c r="J449" s="3" t="s">
        <v>35</v>
      </c>
    </row>
    <row r="450" spans="1:10" outlineLevel="3" x14ac:dyDescent="0.2">
      <c r="A450" s="3" t="s">
        <v>8</v>
      </c>
      <c r="B450" s="3" t="s">
        <v>9</v>
      </c>
      <c r="C450" s="3" t="s">
        <v>10</v>
      </c>
      <c r="D450" s="3" t="s">
        <v>966</v>
      </c>
      <c r="E450" s="2">
        <v>2014</v>
      </c>
      <c r="F450" s="3" t="s">
        <v>297</v>
      </c>
      <c r="G450" s="3" t="s">
        <v>298</v>
      </c>
      <c r="H450" s="3" t="s">
        <v>299</v>
      </c>
      <c r="I450" s="3" t="s">
        <v>967</v>
      </c>
      <c r="J450" s="3" t="s">
        <v>29</v>
      </c>
    </row>
    <row r="451" spans="1:10" outlineLevel="3" x14ac:dyDescent="0.2">
      <c r="A451" s="3" t="s">
        <v>8</v>
      </c>
      <c r="B451" s="3" t="s">
        <v>9</v>
      </c>
      <c r="C451" s="3" t="s">
        <v>10</v>
      </c>
      <c r="D451" s="3" t="s">
        <v>968</v>
      </c>
      <c r="E451" s="2">
        <v>2014</v>
      </c>
      <c r="F451" s="3" t="s">
        <v>297</v>
      </c>
      <c r="G451" s="3" t="s">
        <v>298</v>
      </c>
      <c r="H451" s="3" t="s">
        <v>299</v>
      </c>
      <c r="I451" s="3" t="s">
        <v>969</v>
      </c>
      <c r="J451" s="3" t="s">
        <v>29</v>
      </c>
    </row>
    <row r="452" spans="1:10" outlineLevel="3" x14ac:dyDescent="0.2">
      <c r="A452" s="3" t="s">
        <v>8</v>
      </c>
      <c r="B452" s="3" t="s">
        <v>9</v>
      </c>
      <c r="C452" s="3" t="s">
        <v>10</v>
      </c>
      <c r="D452" s="3" t="s">
        <v>970</v>
      </c>
      <c r="E452" s="2">
        <v>2014</v>
      </c>
      <c r="F452" s="3" t="s">
        <v>297</v>
      </c>
      <c r="G452" s="3" t="s">
        <v>298</v>
      </c>
      <c r="H452" s="3" t="s">
        <v>299</v>
      </c>
      <c r="I452" s="3" t="s">
        <v>971</v>
      </c>
      <c r="J452" s="3" t="s">
        <v>29</v>
      </c>
    </row>
    <row r="453" spans="1:10" outlineLevel="3" x14ac:dyDescent="0.2">
      <c r="A453" s="3" t="s">
        <v>8</v>
      </c>
      <c r="B453" s="3" t="s">
        <v>9</v>
      </c>
      <c r="C453" s="3" t="s">
        <v>10</v>
      </c>
      <c r="D453" s="3" t="s">
        <v>972</v>
      </c>
      <c r="E453" s="2">
        <v>2014</v>
      </c>
      <c r="F453" s="3" t="s">
        <v>64</v>
      </c>
      <c r="G453" s="3" t="s">
        <v>65</v>
      </c>
      <c r="H453" s="3" t="s">
        <v>9</v>
      </c>
      <c r="I453" s="3" t="s">
        <v>973</v>
      </c>
      <c r="J453" s="3" t="s">
        <v>29</v>
      </c>
    </row>
    <row r="454" spans="1:10" outlineLevel="3" x14ac:dyDescent="0.2">
      <c r="A454" s="3" t="s">
        <v>8</v>
      </c>
      <c r="B454" s="3" t="s">
        <v>9</v>
      </c>
      <c r="C454" s="3" t="s">
        <v>10</v>
      </c>
      <c r="D454" s="3" t="s">
        <v>974</v>
      </c>
      <c r="E454" s="2">
        <v>2014</v>
      </c>
      <c r="F454" s="3" t="s">
        <v>297</v>
      </c>
      <c r="G454" s="3" t="s">
        <v>298</v>
      </c>
      <c r="H454" s="3" t="s">
        <v>299</v>
      </c>
      <c r="I454" s="3" t="s">
        <v>975</v>
      </c>
      <c r="J454" s="3" t="s">
        <v>69</v>
      </c>
    </row>
    <row r="455" spans="1:10" outlineLevel="3" x14ac:dyDescent="0.2">
      <c r="A455" s="3" t="s">
        <v>8</v>
      </c>
      <c r="B455" s="3" t="s">
        <v>9</v>
      </c>
      <c r="C455" s="3" t="s">
        <v>10</v>
      </c>
      <c r="D455" s="3" t="s">
        <v>976</v>
      </c>
      <c r="E455" s="2">
        <v>2014</v>
      </c>
      <c r="F455" s="3" t="s">
        <v>297</v>
      </c>
      <c r="G455" s="3" t="s">
        <v>298</v>
      </c>
      <c r="H455" s="3" t="s">
        <v>299</v>
      </c>
      <c r="I455" s="3" t="s">
        <v>977</v>
      </c>
      <c r="J455" s="3" t="s">
        <v>133</v>
      </c>
    </row>
    <row r="456" spans="1:10" outlineLevel="3" x14ac:dyDescent="0.2">
      <c r="A456" s="3" t="s">
        <v>8</v>
      </c>
      <c r="B456" s="3" t="s">
        <v>9</v>
      </c>
      <c r="C456" s="3" t="s">
        <v>10</v>
      </c>
      <c r="D456" s="3" t="s">
        <v>978</v>
      </c>
      <c r="E456" s="2">
        <v>2014</v>
      </c>
      <c r="F456" s="3" t="s">
        <v>297</v>
      </c>
      <c r="G456" s="3" t="s">
        <v>298</v>
      </c>
      <c r="H456" s="3" t="s">
        <v>299</v>
      </c>
      <c r="I456" s="3" t="s">
        <v>979</v>
      </c>
      <c r="J456" s="3" t="s">
        <v>81</v>
      </c>
    </row>
    <row r="457" spans="1:10" outlineLevel="3" x14ac:dyDescent="0.2">
      <c r="A457" s="3" t="s">
        <v>8</v>
      </c>
      <c r="B457" s="3" t="s">
        <v>9</v>
      </c>
      <c r="C457" s="3" t="s">
        <v>10</v>
      </c>
      <c r="D457" s="3" t="s">
        <v>980</v>
      </c>
      <c r="E457" s="2">
        <v>2014</v>
      </c>
      <c r="F457" s="3" t="s">
        <v>297</v>
      </c>
      <c r="G457" s="3" t="s">
        <v>298</v>
      </c>
      <c r="H457" s="3" t="s">
        <v>299</v>
      </c>
      <c r="I457" s="3" t="s">
        <v>981</v>
      </c>
      <c r="J457" s="3" t="s">
        <v>29</v>
      </c>
    </row>
    <row r="458" spans="1:10" outlineLevel="3" x14ac:dyDescent="0.2">
      <c r="A458" s="3" t="s">
        <v>8</v>
      </c>
      <c r="B458" s="3" t="s">
        <v>9</v>
      </c>
      <c r="C458" s="3" t="s">
        <v>10</v>
      </c>
      <c r="D458" s="3" t="s">
        <v>982</v>
      </c>
      <c r="E458" s="2">
        <v>2014</v>
      </c>
      <c r="F458" s="3" t="s">
        <v>64</v>
      </c>
      <c r="G458" s="3" t="s">
        <v>65</v>
      </c>
      <c r="H458" s="3" t="s">
        <v>9</v>
      </c>
      <c r="I458" s="3" t="s">
        <v>983</v>
      </c>
      <c r="J458" s="3" t="s">
        <v>29</v>
      </c>
    </row>
    <row r="459" spans="1:10" outlineLevel="3" x14ac:dyDescent="0.2">
      <c r="A459" s="3" t="s">
        <v>8</v>
      </c>
      <c r="B459" s="3" t="s">
        <v>9</v>
      </c>
      <c r="C459" s="3" t="s">
        <v>10</v>
      </c>
      <c r="D459" s="3" t="s">
        <v>984</v>
      </c>
      <c r="E459" s="2">
        <v>2014</v>
      </c>
      <c r="F459" s="3" t="s">
        <v>64</v>
      </c>
      <c r="G459" s="3" t="s">
        <v>65</v>
      </c>
      <c r="H459" s="3" t="s">
        <v>9</v>
      </c>
      <c r="I459" s="3" t="s">
        <v>985</v>
      </c>
      <c r="J459" s="3" t="s">
        <v>29</v>
      </c>
    </row>
    <row r="460" spans="1:10" outlineLevel="3" x14ac:dyDescent="0.2">
      <c r="A460" s="3" t="s">
        <v>8</v>
      </c>
      <c r="B460" s="3" t="s">
        <v>9</v>
      </c>
      <c r="C460" s="3" t="s">
        <v>10</v>
      </c>
      <c r="D460" s="3" t="s">
        <v>986</v>
      </c>
      <c r="E460" s="2">
        <v>2014</v>
      </c>
      <c r="F460" s="3" t="s">
        <v>64</v>
      </c>
      <c r="G460" s="3" t="s">
        <v>65</v>
      </c>
      <c r="H460" s="3" t="s">
        <v>9</v>
      </c>
      <c r="I460" s="3" t="s">
        <v>987</v>
      </c>
      <c r="J460" s="3" t="s">
        <v>29</v>
      </c>
    </row>
    <row r="461" spans="1:10" outlineLevel="3" x14ac:dyDescent="0.2">
      <c r="A461" s="3" t="s">
        <v>8</v>
      </c>
      <c r="B461" s="3" t="s">
        <v>9</v>
      </c>
      <c r="C461" s="3" t="s">
        <v>10</v>
      </c>
      <c r="D461" s="3" t="s">
        <v>988</v>
      </c>
      <c r="E461" s="2">
        <v>2014</v>
      </c>
      <c r="F461" s="3" t="s">
        <v>64</v>
      </c>
      <c r="G461" s="3" t="s">
        <v>65</v>
      </c>
      <c r="H461" s="3" t="s">
        <v>9</v>
      </c>
      <c r="I461" s="3" t="s">
        <v>989</v>
      </c>
      <c r="J461" s="3" t="s">
        <v>29</v>
      </c>
    </row>
    <row r="462" spans="1:10" outlineLevel="3" x14ac:dyDescent="0.2">
      <c r="A462" s="3" t="s">
        <v>8</v>
      </c>
      <c r="B462" s="3" t="s">
        <v>9</v>
      </c>
      <c r="C462" s="3" t="s">
        <v>10</v>
      </c>
      <c r="D462" s="3" t="s">
        <v>990</v>
      </c>
      <c r="E462" s="2">
        <v>2014</v>
      </c>
      <c r="F462" s="3" t="s">
        <v>297</v>
      </c>
      <c r="G462" s="3" t="s">
        <v>298</v>
      </c>
      <c r="H462" s="3" t="s">
        <v>299</v>
      </c>
      <c r="I462" s="3" t="s">
        <v>991</v>
      </c>
      <c r="J462" s="3" t="s">
        <v>74</v>
      </c>
    </row>
    <row r="463" spans="1:10" outlineLevel="3" x14ac:dyDescent="0.2">
      <c r="A463" s="3" t="s">
        <v>8</v>
      </c>
      <c r="B463" s="3" t="s">
        <v>9</v>
      </c>
      <c r="C463" s="3" t="s">
        <v>10</v>
      </c>
      <c r="D463" s="3" t="s">
        <v>992</v>
      </c>
      <c r="E463" s="2">
        <v>2014</v>
      </c>
      <c r="F463" s="3" t="s">
        <v>297</v>
      </c>
      <c r="G463" s="3" t="s">
        <v>298</v>
      </c>
      <c r="H463" s="3" t="s">
        <v>299</v>
      </c>
      <c r="I463" s="3" t="s">
        <v>993</v>
      </c>
      <c r="J463" s="3" t="s">
        <v>29</v>
      </c>
    </row>
    <row r="464" spans="1:10" outlineLevel="3" x14ac:dyDescent="0.2">
      <c r="A464" s="3" t="s">
        <v>8</v>
      </c>
      <c r="B464" s="3" t="s">
        <v>9</v>
      </c>
      <c r="C464" s="3" t="s">
        <v>10</v>
      </c>
      <c r="D464" s="3" t="s">
        <v>994</v>
      </c>
      <c r="E464" s="2">
        <v>2014</v>
      </c>
      <c r="F464" s="3" t="s">
        <v>297</v>
      </c>
      <c r="G464" s="3" t="s">
        <v>298</v>
      </c>
      <c r="H464" s="3" t="s">
        <v>299</v>
      </c>
      <c r="I464" s="3" t="s">
        <v>995</v>
      </c>
      <c r="J464" s="3" t="s">
        <v>29</v>
      </c>
    </row>
    <row r="465" spans="1:10" outlineLevel="3" x14ac:dyDescent="0.2">
      <c r="A465" s="3" t="s">
        <v>8</v>
      </c>
      <c r="B465" s="3" t="s">
        <v>9</v>
      </c>
      <c r="C465" s="3" t="s">
        <v>10</v>
      </c>
      <c r="D465" s="3" t="s">
        <v>996</v>
      </c>
      <c r="E465" s="2">
        <v>2014</v>
      </c>
      <c r="F465" s="3" t="s">
        <v>297</v>
      </c>
      <c r="G465" s="3" t="s">
        <v>298</v>
      </c>
      <c r="H465" s="3" t="s">
        <v>299</v>
      </c>
      <c r="I465" s="3" t="s">
        <v>997</v>
      </c>
      <c r="J465" s="3" t="s">
        <v>29</v>
      </c>
    </row>
    <row r="466" spans="1:10" outlineLevel="3" x14ac:dyDescent="0.2">
      <c r="A466" s="3" t="s">
        <v>8</v>
      </c>
      <c r="B466" s="3" t="s">
        <v>9</v>
      </c>
      <c r="C466" s="3" t="s">
        <v>10</v>
      </c>
      <c r="D466" s="3" t="s">
        <v>998</v>
      </c>
      <c r="E466" s="2">
        <v>2014</v>
      </c>
      <c r="F466" s="3" t="s">
        <v>297</v>
      </c>
      <c r="G466" s="3" t="s">
        <v>298</v>
      </c>
      <c r="H466" s="3" t="s">
        <v>299</v>
      </c>
      <c r="I466" s="3" t="s">
        <v>999</v>
      </c>
      <c r="J466" s="3" t="s">
        <v>29</v>
      </c>
    </row>
    <row r="467" spans="1:10" outlineLevel="3" x14ac:dyDescent="0.2">
      <c r="A467" s="3" t="s">
        <v>8</v>
      </c>
      <c r="B467" s="3" t="s">
        <v>9</v>
      </c>
      <c r="C467" s="3" t="s">
        <v>10</v>
      </c>
      <c r="D467" s="3" t="s">
        <v>1000</v>
      </c>
      <c r="E467" s="2">
        <v>2014</v>
      </c>
      <c r="F467" s="3" t="s">
        <v>297</v>
      </c>
      <c r="G467" s="3" t="s">
        <v>298</v>
      </c>
      <c r="H467" s="3" t="s">
        <v>299</v>
      </c>
      <c r="I467" s="3" t="s">
        <v>1001</v>
      </c>
      <c r="J467" s="3" t="s">
        <v>29</v>
      </c>
    </row>
    <row r="468" spans="1:10" outlineLevel="3" x14ac:dyDescent="0.2">
      <c r="A468" s="3" t="s">
        <v>8</v>
      </c>
      <c r="B468" s="3" t="s">
        <v>9</v>
      </c>
      <c r="C468" s="3" t="s">
        <v>10</v>
      </c>
      <c r="D468" s="3" t="s">
        <v>1002</v>
      </c>
      <c r="E468" s="2">
        <v>2014</v>
      </c>
      <c r="F468" s="3" t="s">
        <v>297</v>
      </c>
      <c r="G468" s="3" t="s">
        <v>298</v>
      </c>
      <c r="H468" s="3" t="s">
        <v>299</v>
      </c>
      <c r="I468" s="3" t="s">
        <v>1003</v>
      </c>
      <c r="J468" s="3" t="s">
        <v>29</v>
      </c>
    </row>
    <row r="469" spans="1:10" outlineLevel="3" x14ac:dyDescent="0.2">
      <c r="A469" s="3" t="s">
        <v>8</v>
      </c>
      <c r="B469" s="3" t="s">
        <v>9</v>
      </c>
      <c r="C469" s="3" t="s">
        <v>10</v>
      </c>
      <c r="D469" s="3" t="s">
        <v>1004</v>
      </c>
      <c r="E469" s="2">
        <v>2014</v>
      </c>
      <c r="F469" s="3" t="s">
        <v>297</v>
      </c>
      <c r="G469" s="3" t="s">
        <v>298</v>
      </c>
      <c r="H469" s="3" t="s">
        <v>299</v>
      </c>
      <c r="I469" s="3" t="s">
        <v>1005</v>
      </c>
      <c r="J469" s="3" t="s">
        <v>29</v>
      </c>
    </row>
    <row r="470" spans="1:10" outlineLevel="3" x14ac:dyDescent="0.2">
      <c r="A470" s="3" t="s">
        <v>8</v>
      </c>
      <c r="B470" s="3" t="s">
        <v>9</v>
      </c>
      <c r="C470" s="3" t="s">
        <v>10</v>
      </c>
      <c r="D470" s="3" t="s">
        <v>1006</v>
      </c>
      <c r="E470" s="2">
        <v>2014</v>
      </c>
      <c r="F470" s="3" t="s">
        <v>297</v>
      </c>
      <c r="G470" s="3" t="s">
        <v>298</v>
      </c>
      <c r="H470" s="3" t="s">
        <v>299</v>
      </c>
      <c r="I470" s="3" t="s">
        <v>1007</v>
      </c>
      <c r="J470" s="3" t="s">
        <v>29</v>
      </c>
    </row>
    <row r="471" spans="1:10" outlineLevel="3" x14ac:dyDescent="0.2">
      <c r="A471" s="3" t="s">
        <v>8</v>
      </c>
      <c r="B471" s="3" t="s">
        <v>9</v>
      </c>
      <c r="C471" s="3" t="s">
        <v>10</v>
      </c>
      <c r="D471" s="3" t="s">
        <v>1008</v>
      </c>
      <c r="E471" s="2">
        <v>2014</v>
      </c>
      <c r="F471" s="3" t="s">
        <v>297</v>
      </c>
      <c r="G471" s="3" t="s">
        <v>298</v>
      </c>
      <c r="H471" s="3" t="s">
        <v>299</v>
      </c>
      <c r="I471" s="3" t="s">
        <v>1009</v>
      </c>
      <c r="J471" s="3" t="s">
        <v>29</v>
      </c>
    </row>
    <row r="472" spans="1:10" outlineLevel="3" x14ac:dyDescent="0.2">
      <c r="A472" s="3" t="s">
        <v>8</v>
      </c>
      <c r="B472" s="3" t="s">
        <v>9</v>
      </c>
      <c r="C472" s="3" t="s">
        <v>10</v>
      </c>
      <c r="D472" s="3" t="s">
        <v>1010</v>
      </c>
      <c r="E472" s="2">
        <v>2014</v>
      </c>
      <c r="F472" s="3" t="s">
        <v>297</v>
      </c>
      <c r="G472" s="3" t="s">
        <v>298</v>
      </c>
      <c r="H472" s="3" t="s">
        <v>299</v>
      </c>
      <c r="I472" s="3" t="s">
        <v>1011</v>
      </c>
      <c r="J472" s="3" t="s">
        <v>29</v>
      </c>
    </row>
    <row r="473" spans="1:10" outlineLevel="3" x14ac:dyDescent="0.2">
      <c r="A473" s="3" t="s">
        <v>8</v>
      </c>
      <c r="B473" s="3" t="s">
        <v>9</v>
      </c>
      <c r="C473" s="3" t="s">
        <v>10</v>
      </c>
      <c r="D473" s="3" t="s">
        <v>1012</v>
      </c>
      <c r="E473" s="2">
        <v>2014</v>
      </c>
      <c r="F473" s="3" t="s">
        <v>297</v>
      </c>
      <c r="G473" s="3" t="s">
        <v>298</v>
      </c>
      <c r="H473" s="3" t="s">
        <v>299</v>
      </c>
      <c r="I473" s="3" t="s">
        <v>1013</v>
      </c>
      <c r="J473" s="3" t="s">
        <v>29</v>
      </c>
    </row>
    <row r="474" spans="1:10" outlineLevel="3" x14ac:dyDescent="0.2">
      <c r="A474" s="3" t="s">
        <v>8</v>
      </c>
      <c r="B474" s="3" t="s">
        <v>9</v>
      </c>
      <c r="C474" s="3" t="s">
        <v>10</v>
      </c>
      <c r="D474" s="3" t="s">
        <v>1014</v>
      </c>
      <c r="E474" s="2">
        <v>2014</v>
      </c>
      <c r="F474" s="3" t="s">
        <v>297</v>
      </c>
      <c r="G474" s="3" t="s">
        <v>298</v>
      </c>
      <c r="H474" s="3" t="s">
        <v>299</v>
      </c>
      <c r="I474" s="3" t="s">
        <v>1015</v>
      </c>
      <c r="J474" s="3" t="s">
        <v>29</v>
      </c>
    </row>
    <row r="475" spans="1:10" outlineLevel="3" x14ac:dyDescent="0.2">
      <c r="A475" s="3" t="s">
        <v>8</v>
      </c>
      <c r="B475" s="3" t="s">
        <v>9</v>
      </c>
      <c r="C475" s="3" t="s">
        <v>10</v>
      </c>
      <c r="D475" s="3" t="s">
        <v>1016</v>
      </c>
      <c r="E475" s="2">
        <v>2014</v>
      </c>
      <c r="F475" s="3" t="s">
        <v>297</v>
      </c>
      <c r="G475" s="3" t="s">
        <v>298</v>
      </c>
      <c r="H475" s="3" t="s">
        <v>299</v>
      </c>
      <c r="I475" s="3" t="s">
        <v>1017</v>
      </c>
      <c r="J475" s="3" t="s">
        <v>32</v>
      </c>
    </row>
    <row r="476" spans="1:10" outlineLevel="3" x14ac:dyDescent="0.2">
      <c r="A476" s="3" t="s">
        <v>8</v>
      </c>
      <c r="B476" s="3" t="s">
        <v>9</v>
      </c>
      <c r="C476" s="3" t="s">
        <v>10</v>
      </c>
      <c r="D476" s="3" t="s">
        <v>1018</v>
      </c>
      <c r="E476" s="2">
        <v>2014</v>
      </c>
      <c r="F476" s="3" t="s">
        <v>297</v>
      </c>
      <c r="G476" s="3" t="s">
        <v>298</v>
      </c>
      <c r="H476" s="3" t="s">
        <v>299</v>
      </c>
      <c r="I476" s="3" t="s">
        <v>1019</v>
      </c>
      <c r="J476" s="3" t="s">
        <v>32</v>
      </c>
    </row>
    <row r="477" spans="1:10" outlineLevel="3" x14ac:dyDescent="0.2">
      <c r="A477" s="3" t="s">
        <v>8</v>
      </c>
      <c r="B477" s="3" t="s">
        <v>9</v>
      </c>
      <c r="C477" s="3" t="s">
        <v>10</v>
      </c>
      <c r="D477" s="3" t="s">
        <v>1020</v>
      </c>
      <c r="E477" s="2">
        <v>2014</v>
      </c>
      <c r="F477" s="3" t="s">
        <v>297</v>
      </c>
      <c r="G477" s="3" t="s">
        <v>298</v>
      </c>
      <c r="H477" s="3" t="s">
        <v>299</v>
      </c>
      <c r="I477" s="3" t="s">
        <v>1021</v>
      </c>
      <c r="J477" s="3" t="s">
        <v>35</v>
      </c>
    </row>
    <row r="478" spans="1:10" outlineLevel="3" x14ac:dyDescent="0.2">
      <c r="A478" s="3" t="s">
        <v>8</v>
      </c>
      <c r="B478" s="3" t="s">
        <v>9</v>
      </c>
      <c r="C478" s="3" t="s">
        <v>10</v>
      </c>
      <c r="D478" s="3" t="s">
        <v>1022</v>
      </c>
      <c r="E478" s="2">
        <v>2014</v>
      </c>
      <c r="F478" s="3" t="s">
        <v>297</v>
      </c>
      <c r="G478" s="3" t="s">
        <v>298</v>
      </c>
      <c r="H478" s="3" t="s">
        <v>299</v>
      </c>
      <c r="I478" s="3" t="s">
        <v>1023</v>
      </c>
      <c r="J478" s="3" t="s">
        <v>40</v>
      </c>
    </row>
    <row r="479" spans="1:10" outlineLevel="3" x14ac:dyDescent="0.2">
      <c r="A479" s="3" t="s">
        <v>8</v>
      </c>
      <c r="B479" s="3" t="s">
        <v>9</v>
      </c>
      <c r="C479" s="3" t="s">
        <v>10</v>
      </c>
      <c r="D479" s="3" t="s">
        <v>1024</v>
      </c>
      <c r="E479" s="2">
        <v>2014</v>
      </c>
      <c r="F479" s="3" t="s">
        <v>297</v>
      </c>
      <c r="G479" s="3" t="s">
        <v>298</v>
      </c>
      <c r="H479" s="3" t="s">
        <v>299</v>
      </c>
      <c r="I479" s="3" t="s">
        <v>1025</v>
      </c>
      <c r="J479" s="3" t="s">
        <v>40</v>
      </c>
    </row>
    <row r="480" spans="1:10" outlineLevel="3" x14ac:dyDescent="0.2">
      <c r="A480" s="3" t="s">
        <v>8</v>
      </c>
      <c r="B480" s="3" t="s">
        <v>9</v>
      </c>
      <c r="C480" s="3" t="s">
        <v>10</v>
      </c>
      <c r="D480" s="3" t="s">
        <v>1026</v>
      </c>
      <c r="E480" s="2">
        <v>2014</v>
      </c>
      <c r="F480" s="3" t="s">
        <v>297</v>
      </c>
      <c r="G480" s="3" t="s">
        <v>298</v>
      </c>
      <c r="H480" s="3" t="s">
        <v>299</v>
      </c>
      <c r="I480" s="3" t="s">
        <v>1027</v>
      </c>
      <c r="J480" s="3" t="s">
        <v>40</v>
      </c>
    </row>
    <row r="481" spans="1:10" outlineLevel="3" x14ac:dyDescent="0.2">
      <c r="A481" s="3" t="s">
        <v>8</v>
      </c>
      <c r="B481" s="3" t="s">
        <v>9</v>
      </c>
      <c r="C481" s="3" t="s">
        <v>10</v>
      </c>
      <c r="D481" s="3" t="s">
        <v>1028</v>
      </c>
      <c r="E481" s="2">
        <v>2014</v>
      </c>
      <c r="F481" s="3" t="s">
        <v>297</v>
      </c>
      <c r="G481" s="3" t="s">
        <v>298</v>
      </c>
      <c r="H481" s="3" t="s">
        <v>299</v>
      </c>
      <c r="I481" s="3" t="s">
        <v>1029</v>
      </c>
      <c r="J481" s="3" t="s">
        <v>21</v>
      </c>
    </row>
    <row r="482" spans="1:10" outlineLevel="3" x14ac:dyDescent="0.2">
      <c r="A482" s="3" t="s">
        <v>8</v>
      </c>
      <c r="B482" s="3" t="s">
        <v>9</v>
      </c>
      <c r="C482" s="3" t="s">
        <v>10</v>
      </c>
      <c r="D482" s="3" t="s">
        <v>1030</v>
      </c>
      <c r="E482" s="2">
        <v>2014</v>
      </c>
      <c r="F482" s="3" t="s">
        <v>297</v>
      </c>
      <c r="G482" s="3" t="s">
        <v>298</v>
      </c>
      <c r="H482" s="3" t="s">
        <v>299</v>
      </c>
      <c r="I482" s="3" t="s">
        <v>1031</v>
      </c>
      <c r="J482" s="3" t="s">
        <v>18</v>
      </c>
    </row>
    <row r="483" spans="1:10" outlineLevel="3" x14ac:dyDescent="0.2">
      <c r="A483" s="3" t="s">
        <v>8</v>
      </c>
      <c r="B483" s="3" t="s">
        <v>9</v>
      </c>
      <c r="C483" s="3" t="s">
        <v>10</v>
      </c>
      <c r="D483" s="3" t="s">
        <v>1032</v>
      </c>
      <c r="E483" s="2">
        <v>2014</v>
      </c>
      <c r="F483" s="3" t="s">
        <v>297</v>
      </c>
      <c r="G483" s="3" t="s">
        <v>298</v>
      </c>
      <c r="H483" s="3" t="s">
        <v>299</v>
      </c>
      <c r="I483" s="3" t="s">
        <v>1033</v>
      </c>
      <c r="J483" s="3" t="s">
        <v>18</v>
      </c>
    </row>
    <row r="484" spans="1:10" outlineLevel="3" x14ac:dyDescent="0.2">
      <c r="A484" s="3" t="s">
        <v>8</v>
      </c>
      <c r="B484" s="3" t="s">
        <v>9</v>
      </c>
      <c r="C484" s="3" t="s">
        <v>10</v>
      </c>
      <c r="D484" s="3" t="s">
        <v>1034</v>
      </c>
      <c r="E484" s="2">
        <v>2014</v>
      </c>
      <c r="F484" s="3" t="s">
        <v>297</v>
      </c>
      <c r="G484" s="3" t="s">
        <v>298</v>
      </c>
      <c r="H484" s="3" t="s">
        <v>299</v>
      </c>
      <c r="I484" s="3" t="s">
        <v>1035</v>
      </c>
      <c r="J484" s="3" t="s">
        <v>18</v>
      </c>
    </row>
    <row r="485" spans="1:10" outlineLevel="3" x14ac:dyDescent="0.2">
      <c r="A485" s="3" t="s">
        <v>8</v>
      </c>
      <c r="B485" s="3" t="s">
        <v>9</v>
      </c>
      <c r="C485" s="3" t="s">
        <v>10</v>
      </c>
      <c r="D485" s="3" t="s">
        <v>1036</v>
      </c>
      <c r="E485" s="2">
        <v>2014</v>
      </c>
      <c r="F485" s="3" t="s">
        <v>64</v>
      </c>
      <c r="G485" s="3" t="s">
        <v>65</v>
      </c>
      <c r="H485" s="3" t="s">
        <v>9</v>
      </c>
      <c r="I485" s="3" t="s">
        <v>1037</v>
      </c>
      <c r="J485" s="3" t="s">
        <v>1038</v>
      </c>
    </row>
    <row r="486" spans="1:10" outlineLevel="3" x14ac:dyDescent="0.2">
      <c r="A486" s="3" t="s">
        <v>8</v>
      </c>
      <c r="B486" s="3" t="s">
        <v>9</v>
      </c>
      <c r="C486" s="3" t="s">
        <v>10</v>
      </c>
      <c r="D486" s="3" t="s">
        <v>1039</v>
      </c>
      <c r="E486" s="2">
        <v>2014</v>
      </c>
      <c r="F486" s="3" t="s">
        <v>64</v>
      </c>
      <c r="G486" s="3" t="s">
        <v>65</v>
      </c>
      <c r="H486" s="3" t="s">
        <v>9</v>
      </c>
      <c r="I486" s="3" t="s">
        <v>1040</v>
      </c>
      <c r="J486" s="3" t="s">
        <v>1038</v>
      </c>
    </row>
    <row r="487" spans="1:10" outlineLevel="3" x14ac:dyDescent="0.2">
      <c r="A487" s="3" t="s">
        <v>8</v>
      </c>
      <c r="B487" s="3" t="s">
        <v>9</v>
      </c>
      <c r="C487" s="3" t="s">
        <v>10</v>
      </c>
      <c r="D487" s="3" t="s">
        <v>1041</v>
      </c>
      <c r="E487" s="2">
        <v>2014</v>
      </c>
      <c r="F487" s="3" t="s">
        <v>64</v>
      </c>
      <c r="G487" s="3" t="s">
        <v>65</v>
      </c>
      <c r="H487" s="3" t="s">
        <v>9</v>
      </c>
      <c r="I487" s="3" t="s">
        <v>1042</v>
      </c>
      <c r="J487" s="3" t="s">
        <v>1038</v>
      </c>
    </row>
    <row r="488" spans="1:10" outlineLevel="3" x14ac:dyDescent="0.2">
      <c r="A488" s="3" t="s">
        <v>8</v>
      </c>
      <c r="B488" s="3" t="s">
        <v>9</v>
      </c>
      <c r="C488" s="3" t="s">
        <v>10</v>
      </c>
      <c r="D488" s="3" t="s">
        <v>1043</v>
      </c>
      <c r="E488" s="2">
        <v>2014</v>
      </c>
      <c r="F488" s="3" t="s">
        <v>64</v>
      </c>
      <c r="G488" s="3" t="s">
        <v>65</v>
      </c>
      <c r="H488" s="3" t="s">
        <v>9</v>
      </c>
      <c r="I488" s="3" t="s">
        <v>1044</v>
      </c>
      <c r="J488" s="3" t="s">
        <v>1038</v>
      </c>
    </row>
    <row r="489" spans="1:10" outlineLevel="3" x14ac:dyDescent="0.2">
      <c r="A489" s="3" t="s">
        <v>8</v>
      </c>
      <c r="B489" s="3" t="s">
        <v>9</v>
      </c>
      <c r="C489" s="3" t="s">
        <v>10</v>
      </c>
      <c r="D489" s="3" t="s">
        <v>1045</v>
      </c>
      <c r="E489" s="2">
        <v>2014</v>
      </c>
      <c r="F489" s="3" t="s">
        <v>64</v>
      </c>
      <c r="G489" s="3" t="s">
        <v>65</v>
      </c>
      <c r="H489" s="3" t="s">
        <v>9</v>
      </c>
      <c r="I489" s="3" t="s">
        <v>1046</v>
      </c>
      <c r="J489" s="3" t="s">
        <v>29</v>
      </c>
    </row>
    <row r="490" spans="1:10" outlineLevel="3" x14ac:dyDescent="0.2">
      <c r="A490" s="3" t="s">
        <v>8</v>
      </c>
      <c r="B490" s="3" t="s">
        <v>9</v>
      </c>
      <c r="C490" s="3" t="s">
        <v>10</v>
      </c>
      <c r="D490" s="3" t="s">
        <v>1047</v>
      </c>
      <c r="E490" s="2">
        <v>2014</v>
      </c>
      <c r="F490" s="3" t="s">
        <v>297</v>
      </c>
      <c r="G490" s="3" t="s">
        <v>298</v>
      </c>
      <c r="H490" s="3" t="s">
        <v>299</v>
      </c>
      <c r="I490" s="3" t="s">
        <v>1048</v>
      </c>
      <c r="J490" s="3" t="s">
        <v>29</v>
      </c>
    </row>
    <row r="491" spans="1:10" outlineLevel="3" x14ac:dyDescent="0.2">
      <c r="A491" s="3" t="s">
        <v>8</v>
      </c>
      <c r="B491" s="3" t="s">
        <v>9</v>
      </c>
      <c r="C491" s="3" t="s">
        <v>10</v>
      </c>
      <c r="D491" s="3" t="s">
        <v>1049</v>
      </c>
      <c r="E491" s="2">
        <v>2014</v>
      </c>
      <c r="F491" s="3" t="s">
        <v>297</v>
      </c>
      <c r="G491" s="3" t="s">
        <v>298</v>
      </c>
      <c r="H491" s="3" t="s">
        <v>299</v>
      </c>
      <c r="I491" s="3" t="s">
        <v>1050</v>
      </c>
      <c r="J491" s="3" t="s">
        <v>29</v>
      </c>
    </row>
    <row r="492" spans="1:10" outlineLevel="3" x14ac:dyDescent="0.2">
      <c r="A492" s="3" t="s">
        <v>8</v>
      </c>
      <c r="B492" s="3" t="s">
        <v>9</v>
      </c>
      <c r="C492" s="3" t="s">
        <v>10</v>
      </c>
      <c r="D492" s="3" t="s">
        <v>1051</v>
      </c>
      <c r="E492" s="2">
        <v>2014</v>
      </c>
      <c r="F492" s="3" t="s">
        <v>64</v>
      </c>
      <c r="G492" s="3" t="s">
        <v>65</v>
      </c>
      <c r="H492" s="3" t="s">
        <v>9</v>
      </c>
      <c r="I492" s="3" t="s">
        <v>1052</v>
      </c>
      <c r="J492" s="3" t="s">
        <v>29</v>
      </c>
    </row>
    <row r="493" spans="1:10" outlineLevel="3" x14ac:dyDescent="0.2">
      <c r="A493" s="3" t="s">
        <v>8</v>
      </c>
      <c r="B493" s="3" t="s">
        <v>9</v>
      </c>
      <c r="C493" s="3" t="s">
        <v>10</v>
      </c>
      <c r="D493" s="3" t="s">
        <v>1053</v>
      </c>
      <c r="E493" s="2">
        <v>2014</v>
      </c>
      <c r="F493" s="3" t="s">
        <v>297</v>
      </c>
      <c r="G493" s="3" t="s">
        <v>298</v>
      </c>
      <c r="H493" s="3" t="s">
        <v>299</v>
      </c>
      <c r="I493" s="3" t="s">
        <v>1054</v>
      </c>
      <c r="J493" s="3" t="s">
        <v>599</v>
      </c>
    </row>
    <row r="494" spans="1:10" outlineLevel="3" x14ac:dyDescent="0.2">
      <c r="A494" s="3" t="s">
        <v>8</v>
      </c>
      <c r="B494" s="3" t="s">
        <v>9</v>
      </c>
      <c r="C494" s="3" t="s">
        <v>10</v>
      </c>
      <c r="D494" s="3" t="s">
        <v>1055</v>
      </c>
      <c r="E494" s="2">
        <v>2014</v>
      </c>
      <c r="F494" s="3" t="s">
        <v>297</v>
      </c>
      <c r="G494" s="3" t="s">
        <v>298</v>
      </c>
      <c r="H494" s="3" t="s">
        <v>299</v>
      </c>
      <c r="I494" s="3" t="s">
        <v>1056</v>
      </c>
      <c r="J494" s="3" t="s">
        <v>599</v>
      </c>
    </row>
    <row r="495" spans="1:10" outlineLevel="3" x14ac:dyDescent="0.2">
      <c r="A495" s="3" t="s">
        <v>8</v>
      </c>
      <c r="B495" s="3" t="s">
        <v>9</v>
      </c>
      <c r="C495" s="3" t="s">
        <v>10</v>
      </c>
      <c r="D495" s="3" t="s">
        <v>1057</v>
      </c>
      <c r="E495" s="2">
        <v>2014</v>
      </c>
      <c r="F495" s="3" t="s">
        <v>297</v>
      </c>
      <c r="G495" s="3" t="s">
        <v>298</v>
      </c>
      <c r="H495" s="3" t="s">
        <v>299</v>
      </c>
      <c r="I495" s="3" t="s">
        <v>1058</v>
      </c>
      <c r="J495" s="3" t="s">
        <v>133</v>
      </c>
    </row>
    <row r="496" spans="1:10" outlineLevel="3" x14ac:dyDescent="0.2">
      <c r="A496" s="3" t="s">
        <v>8</v>
      </c>
      <c r="B496" s="3" t="s">
        <v>9</v>
      </c>
      <c r="C496" s="3" t="s">
        <v>10</v>
      </c>
      <c r="D496" s="3" t="s">
        <v>1059</v>
      </c>
      <c r="E496" s="2">
        <v>2014</v>
      </c>
      <c r="F496" s="3" t="s">
        <v>64</v>
      </c>
      <c r="G496" s="3" t="s">
        <v>65</v>
      </c>
      <c r="H496" s="3" t="s">
        <v>9</v>
      </c>
      <c r="I496" s="3" t="s">
        <v>1060</v>
      </c>
      <c r="J496" s="3" t="s">
        <v>29</v>
      </c>
    </row>
    <row r="497" spans="1:10" outlineLevel="3" x14ac:dyDescent="0.2">
      <c r="A497" s="3" t="s">
        <v>8</v>
      </c>
      <c r="B497" s="3" t="s">
        <v>9</v>
      </c>
      <c r="C497" s="3" t="s">
        <v>10</v>
      </c>
      <c r="D497" s="3" t="s">
        <v>1061</v>
      </c>
      <c r="E497" s="2">
        <v>2014</v>
      </c>
      <c r="F497" s="3" t="s">
        <v>297</v>
      </c>
      <c r="G497" s="3" t="s">
        <v>298</v>
      </c>
      <c r="H497" s="3" t="s">
        <v>299</v>
      </c>
      <c r="I497" s="3" t="s">
        <v>1062</v>
      </c>
      <c r="J497" s="3" t="s">
        <v>29</v>
      </c>
    </row>
    <row r="498" spans="1:10" outlineLevel="3" x14ac:dyDescent="0.2">
      <c r="A498" s="3" t="s">
        <v>8</v>
      </c>
      <c r="B498" s="3" t="s">
        <v>9</v>
      </c>
      <c r="C498" s="3" t="s">
        <v>10</v>
      </c>
      <c r="D498" s="3" t="s">
        <v>1063</v>
      </c>
      <c r="E498" s="2">
        <v>2014</v>
      </c>
      <c r="F498" s="3" t="s">
        <v>297</v>
      </c>
      <c r="G498" s="3" t="s">
        <v>298</v>
      </c>
      <c r="H498" s="3" t="s">
        <v>299</v>
      </c>
      <c r="I498" s="3" t="s">
        <v>1064</v>
      </c>
      <c r="J498" s="3" t="s">
        <v>29</v>
      </c>
    </row>
    <row r="499" spans="1:10" outlineLevel="3" x14ac:dyDescent="0.2">
      <c r="A499" s="3" t="s">
        <v>8</v>
      </c>
      <c r="B499" s="3" t="s">
        <v>9</v>
      </c>
      <c r="C499" s="3" t="s">
        <v>10</v>
      </c>
      <c r="D499" s="3" t="s">
        <v>1065</v>
      </c>
      <c r="E499" s="2">
        <v>2014</v>
      </c>
      <c r="F499" s="3" t="s">
        <v>297</v>
      </c>
      <c r="G499" s="3" t="s">
        <v>298</v>
      </c>
      <c r="H499" s="3" t="s">
        <v>299</v>
      </c>
      <c r="I499" s="3" t="s">
        <v>1066</v>
      </c>
      <c r="J499" s="3" t="s">
        <v>29</v>
      </c>
    </row>
    <row r="500" spans="1:10" outlineLevel="3" x14ac:dyDescent="0.2">
      <c r="A500" s="3" t="s">
        <v>8</v>
      </c>
      <c r="B500" s="3" t="s">
        <v>9</v>
      </c>
      <c r="C500" s="3" t="s">
        <v>10</v>
      </c>
      <c r="D500" s="3" t="s">
        <v>1067</v>
      </c>
      <c r="E500" s="2">
        <v>2014</v>
      </c>
      <c r="F500" s="3" t="s">
        <v>297</v>
      </c>
      <c r="G500" s="3" t="s">
        <v>298</v>
      </c>
      <c r="H500" s="3" t="s">
        <v>299</v>
      </c>
      <c r="I500" s="3" t="s">
        <v>1068</v>
      </c>
      <c r="J500" s="3" t="s">
        <v>29</v>
      </c>
    </row>
    <row r="501" spans="1:10" outlineLevel="3" x14ac:dyDescent="0.2">
      <c r="A501" s="3" t="s">
        <v>8</v>
      </c>
      <c r="B501" s="3" t="s">
        <v>9</v>
      </c>
      <c r="C501" s="3" t="s">
        <v>10</v>
      </c>
      <c r="D501" s="3" t="s">
        <v>1069</v>
      </c>
      <c r="E501" s="2">
        <v>2014</v>
      </c>
      <c r="F501" s="3" t="s">
        <v>297</v>
      </c>
      <c r="G501" s="3" t="s">
        <v>298</v>
      </c>
      <c r="H501" s="3" t="s">
        <v>299</v>
      </c>
      <c r="I501" s="3" t="s">
        <v>1070</v>
      </c>
      <c r="J501" s="3" t="s">
        <v>29</v>
      </c>
    </row>
    <row r="502" spans="1:10" outlineLevel="3" x14ac:dyDescent="0.2">
      <c r="A502" s="3" t="s">
        <v>8</v>
      </c>
      <c r="B502" s="3" t="s">
        <v>9</v>
      </c>
      <c r="C502" s="3" t="s">
        <v>10</v>
      </c>
      <c r="D502" s="3" t="s">
        <v>1071</v>
      </c>
      <c r="E502" s="2">
        <v>2014</v>
      </c>
      <c r="F502" s="3" t="s">
        <v>297</v>
      </c>
      <c r="G502" s="3" t="s">
        <v>298</v>
      </c>
      <c r="H502" s="3" t="s">
        <v>299</v>
      </c>
      <c r="I502" s="3" t="s">
        <v>1072</v>
      </c>
      <c r="J502" s="3" t="s">
        <v>29</v>
      </c>
    </row>
    <row r="503" spans="1:10" outlineLevel="3" x14ac:dyDescent="0.2">
      <c r="A503" s="3" t="s">
        <v>8</v>
      </c>
      <c r="B503" s="3" t="s">
        <v>9</v>
      </c>
      <c r="C503" s="3" t="s">
        <v>10</v>
      </c>
      <c r="D503" s="3" t="s">
        <v>1073</v>
      </c>
      <c r="E503" s="2">
        <v>2014</v>
      </c>
      <c r="F503" s="3" t="s">
        <v>297</v>
      </c>
      <c r="G503" s="3" t="s">
        <v>298</v>
      </c>
      <c r="H503" s="3" t="s">
        <v>299</v>
      </c>
      <c r="I503" s="3" t="s">
        <v>1074</v>
      </c>
      <c r="J503" s="3" t="s">
        <v>29</v>
      </c>
    </row>
    <row r="504" spans="1:10" outlineLevel="3" x14ac:dyDescent="0.2">
      <c r="A504" s="3" t="s">
        <v>8</v>
      </c>
      <c r="B504" s="3" t="s">
        <v>9</v>
      </c>
      <c r="C504" s="3" t="s">
        <v>10</v>
      </c>
      <c r="D504" s="3" t="s">
        <v>1075</v>
      </c>
      <c r="E504" s="2">
        <v>2014</v>
      </c>
      <c r="F504" s="3" t="s">
        <v>297</v>
      </c>
      <c r="G504" s="3" t="s">
        <v>298</v>
      </c>
      <c r="H504" s="3" t="s">
        <v>299</v>
      </c>
      <c r="I504" s="3" t="s">
        <v>1076</v>
      </c>
      <c r="J504" s="3" t="s">
        <v>29</v>
      </c>
    </row>
    <row r="505" spans="1:10" outlineLevel="3" x14ac:dyDescent="0.2">
      <c r="A505" s="3" t="s">
        <v>8</v>
      </c>
      <c r="B505" s="3" t="s">
        <v>9</v>
      </c>
      <c r="C505" s="3" t="s">
        <v>10</v>
      </c>
      <c r="D505" s="3" t="s">
        <v>1077</v>
      </c>
      <c r="E505" s="2">
        <v>2014</v>
      </c>
      <c r="F505" s="3" t="s">
        <v>64</v>
      </c>
      <c r="G505" s="3" t="s">
        <v>65</v>
      </c>
      <c r="H505" s="3" t="s">
        <v>9</v>
      </c>
      <c r="I505" s="3" t="s">
        <v>1078</v>
      </c>
      <c r="J505" s="3" t="s">
        <v>29</v>
      </c>
    </row>
    <row r="506" spans="1:10" outlineLevel="3" x14ac:dyDescent="0.2">
      <c r="A506" s="3" t="s">
        <v>8</v>
      </c>
      <c r="B506" s="3" t="s">
        <v>9</v>
      </c>
      <c r="C506" s="3" t="s">
        <v>10</v>
      </c>
      <c r="D506" s="3" t="s">
        <v>1079</v>
      </c>
      <c r="E506" s="2">
        <v>2015</v>
      </c>
      <c r="F506" s="3" t="s">
        <v>297</v>
      </c>
      <c r="G506" s="3" t="s">
        <v>298</v>
      </c>
      <c r="H506" s="3" t="s">
        <v>299</v>
      </c>
      <c r="I506" s="3" t="s">
        <v>1080</v>
      </c>
      <c r="J506" s="3" t="s">
        <v>35</v>
      </c>
    </row>
    <row r="507" spans="1:10" outlineLevel="3" x14ac:dyDescent="0.2">
      <c r="A507" s="3" t="s">
        <v>8</v>
      </c>
      <c r="B507" s="3" t="s">
        <v>9</v>
      </c>
      <c r="C507" s="3" t="s">
        <v>10</v>
      </c>
      <c r="D507" s="3" t="s">
        <v>1081</v>
      </c>
      <c r="E507" s="2">
        <v>2014</v>
      </c>
      <c r="F507" s="3" t="s">
        <v>297</v>
      </c>
      <c r="G507" s="3" t="s">
        <v>298</v>
      </c>
      <c r="H507" s="3" t="s">
        <v>299</v>
      </c>
      <c r="I507" s="3" t="s">
        <v>1082</v>
      </c>
      <c r="J507" s="3" t="s">
        <v>21</v>
      </c>
    </row>
    <row r="508" spans="1:10" outlineLevel="3" x14ac:dyDescent="0.2">
      <c r="A508" s="3" t="s">
        <v>8</v>
      </c>
      <c r="B508" s="3" t="s">
        <v>9</v>
      </c>
      <c r="C508" s="3" t="s">
        <v>10</v>
      </c>
      <c r="D508" s="3" t="s">
        <v>1083</v>
      </c>
      <c r="E508" s="2">
        <v>2014</v>
      </c>
      <c r="F508" s="3" t="s">
        <v>297</v>
      </c>
      <c r="G508" s="3" t="s">
        <v>298</v>
      </c>
      <c r="H508" s="3" t="s">
        <v>299</v>
      </c>
      <c r="I508" s="3" t="s">
        <v>1084</v>
      </c>
      <c r="J508" s="3" t="s">
        <v>21</v>
      </c>
    </row>
    <row r="509" spans="1:10" outlineLevel="3" x14ac:dyDescent="0.2">
      <c r="A509" s="3" t="s">
        <v>8</v>
      </c>
      <c r="B509" s="3" t="s">
        <v>9</v>
      </c>
      <c r="C509" s="3" t="s">
        <v>10</v>
      </c>
      <c r="D509" s="3" t="s">
        <v>1085</v>
      </c>
      <c r="E509" s="2">
        <v>2015</v>
      </c>
      <c r="F509" s="3" t="s">
        <v>297</v>
      </c>
      <c r="G509" s="3" t="s">
        <v>298</v>
      </c>
      <c r="H509" s="3" t="s">
        <v>299</v>
      </c>
      <c r="I509" s="3" t="s">
        <v>1086</v>
      </c>
      <c r="J509" s="3" t="s">
        <v>35</v>
      </c>
    </row>
    <row r="510" spans="1:10" outlineLevel="3" x14ac:dyDescent="0.2">
      <c r="A510" s="3" t="s">
        <v>8</v>
      </c>
      <c r="B510" s="3" t="s">
        <v>9</v>
      </c>
      <c r="C510" s="3" t="s">
        <v>10</v>
      </c>
      <c r="D510" s="3" t="s">
        <v>1087</v>
      </c>
      <c r="E510" s="2">
        <v>2014</v>
      </c>
      <c r="F510" s="3" t="s">
        <v>297</v>
      </c>
      <c r="G510" s="3" t="s">
        <v>298</v>
      </c>
      <c r="H510" s="3" t="s">
        <v>299</v>
      </c>
      <c r="I510" s="3" t="s">
        <v>1088</v>
      </c>
      <c r="J510" s="3" t="s">
        <v>599</v>
      </c>
    </row>
    <row r="511" spans="1:10" outlineLevel="3" x14ac:dyDescent="0.2">
      <c r="A511" s="3" t="s">
        <v>8</v>
      </c>
      <c r="B511" s="3" t="s">
        <v>9</v>
      </c>
      <c r="C511" s="3" t="s">
        <v>10</v>
      </c>
      <c r="D511" s="3" t="s">
        <v>1089</v>
      </c>
      <c r="E511" s="2">
        <v>2014</v>
      </c>
      <c r="F511" s="3" t="s">
        <v>297</v>
      </c>
      <c r="G511" s="3" t="s">
        <v>298</v>
      </c>
      <c r="H511" s="3" t="s">
        <v>299</v>
      </c>
      <c r="I511" s="3" t="s">
        <v>1090</v>
      </c>
      <c r="J511" s="3" t="s">
        <v>133</v>
      </c>
    </row>
    <row r="512" spans="1:10" outlineLevel="3" x14ac:dyDescent="0.2">
      <c r="A512" s="3" t="s">
        <v>8</v>
      </c>
      <c r="B512" s="3" t="s">
        <v>9</v>
      </c>
      <c r="C512" s="3" t="s">
        <v>10</v>
      </c>
      <c r="D512" s="3" t="s">
        <v>1091</v>
      </c>
      <c r="E512" s="2">
        <v>2014</v>
      </c>
      <c r="F512" s="3" t="s">
        <v>64</v>
      </c>
      <c r="G512" s="3" t="s">
        <v>65</v>
      </c>
      <c r="H512" s="3" t="s">
        <v>9</v>
      </c>
      <c r="I512" s="3" t="s">
        <v>1092</v>
      </c>
      <c r="J512" s="3" t="s">
        <v>29</v>
      </c>
    </row>
    <row r="513" spans="1:10" outlineLevel="3" x14ac:dyDescent="0.2">
      <c r="A513" s="3" t="s">
        <v>8</v>
      </c>
      <c r="B513" s="3" t="s">
        <v>9</v>
      </c>
      <c r="C513" s="3" t="s">
        <v>10</v>
      </c>
      <c r="D513" s="3" t="s">
        <v>1093</v>
      </c>
      <c r="E513" s="2">
        <v>2014</v>
      </c>
      <c r="F513" s="3" t="s">
        <v>64</v>
      </c>
      <c r="G513" s="3" t="s">
        <v>65</v>
      </c>
      <c r="H513" s="3" t="s">
        <v>9</v>
      </c>
      <c r="I513" s="3" t="s">
        <v>1094</v>
      </c>
      <c r="J513" s="3" t="s">
        <v>15</v>
      </c>
    </row>
    <row r="514" spans="1:10" outlineLevel="3" x14ac:dyDescent="0.2">
      <c r="A514" s="3" t="s">
        <v>8</v>
      </c>
      <c r="B514" s="3" t="s">
        <v>9</v>
      </c>
      <c r="C514" s="3" t="s">
        <v>10</v>
      </c>
      <c r="D514" s="3" t="s">
        <v>1095</v>
      </c>
      <c r="E514" s="2">
        <v>2014</v>
      </c>
      <c r="F514" s="3" t="s">
        <v>64</v>
      </c>
      <c r="G514" s="3" t="s">
        <v>65</v>
      </c>
      <c r="H514" s="3" t="s">
        <v>9</v>
      </c>
      <c r="I514" s="3" t="s">
        <v>1096</v>
      </c>
      <c r="J514" s="3" t="s">
        <v>29</v>
      </c>
    </row>
    <row r="515" spans="1:10" outlineLevel="3" x14ac:dyDescent="0.2">
      <c r="A515" s="3" t="s">
        <v>8</v>
      </c>
      <c r="B515" s="3" t="s">
        <v>9</v>
      </c>
      <c r="C515" s="3" t="s">
        <v>10</v>
      </c>
      <c r="D515" s="3" t="s">
        <v>1097</v>
      </c>
      <c r="E515" s="2">
        <v>2014</v>
      </c>
      <c r="F515" s="3" t="s">
        <v>64</v>
      </c>
      <c r="G515" s="3" t="s">
        <v>65</v>
      </c>
      <c r="H515" s="3" t="s">
        <v>9</v>
      </c>
      <c r="I515" s="3" t="s">
        <v>1098</v>
      </c>
      <c r="J515" s="3" t="s">
        <v>108</v>
      </c>
    </row>
    <row r="516" spans="1:10" outlineLevel="3" x14ac:dyDescent="0.2">
      <c r="A516" s="3" t="s">
        <v>8</v>
      </c>
      <c r="B516" s="3" t="s">
        <v>9</v>
      </c>
      <c r="C516" s="3" t="s">
        <v>10</v>
      </c>
      <c r="D516" s="3" t="s">
        <v>1099</v>
      </c>
      <c r="E516" s="2">
        <v>2014</v>
      </c>
      <c r="F516" s="3" t="s">
        <v>64</v>
      </c>
      <c r="G516" s="3" t="s">
        <v>65</v>
      </c>
      <c r="H516" s="3" t="s">
        <v>9</v>
      </c>
      <c r="I516" s="3" t="s">
        <v>1100</v>
      </c>
      <c r="J516" s="3" t="s">
        <v>81</v>
      </c>
    </row>
    <row r="517" spans="1:10" outlineLevel="3" x14ac:dyDescent="0.2">
      <c r="A517" s="3" t="s">
        <v>8</v>
      </c>
      <c r="B517" s="3" t="s">
        <v>9</v>
      </c>
      <c r="C517" s="3" t="s">
        <v>10</v>
      </c>
      <c r="D517" s="3" t="s">
        <v>1101</v>
      </c>
      <c r="E517" s="2">
        <v>2015</v>
      </c>
      <c r="F517" s="3" t="s">
        <v>297</v>
      </c>
      <c r="G517" s="3" t="s">
        <v>298</v>
      </c>
      <c r="H517" s="3" t="s">
        <v>299</v>
      </c>
      <c r="I517" s="3" t="s">
        <v>1102</v>
      </c>
      <c r="J517" s="3" t="s">
        <v>35</v>
      </c>
    </row>
    <row r="518" spans="1:10" outlineLevel="3" x14ac:dyDescent="0.2">
      <c r="A518" s="3" t="s">
        <v>8</v>
      </c>
      <c r="B518" s="3" t="s">
        <v>9</v>
      </c>
      <c r="C518" s="3" t="s">
        <v>10</v>
      </c>
      <c r="D518" s="3" t="s">
        <v>1103</v>
      </c>
      <c r="E518" s="2">
        <v>2015</v>
      </c>
      <c r="F518" s="3" t="s">
        <v>297</v>
      </c>
      <c r="G518" s="3" t="s">
        <v>298</v>
      </c>
      <c r="H518" s="3" t="s">
        <v>299</v>
      </c>
      <c r="I518" s="3" t="s">
        <v>1104</v>
      </c>
      <c r="J518" s="3" t="s">
        <v>35</v>
      </c>
    </row>
    <row r="519" spans="1:10" outlineLevel="3" x14ac:dyDescent="0.2">
      <c r="A519" s="3" t="s">
        <v>8</v>
      </c>
      <c r="B519" s="3" t="s">
        <v>9</v>
      </c>
      <c r="C519" s="3" t="s">
        <v>10</v>
      </c>
      <c r="D519" s="3" t="s">
        <v>1105</v>
      </c>
      <c r="E519" s="2">
        <v>2015</v>
      </c>
      <c r="F519" s="3" t="s">
        <v>297</v>
      </c>
      <c r="G519" s="3" t="s">
        <v>298</v>
      </c>
      <c r="H519" s="3" t="s">
        <v>299</v>
      </c>
      <c r="I519" s="3" t="s">
        <v>1106</v>
      </c>
      <c r="J519" s="3" t="s">
        <v>35</v>
      </c>
    </row>
    <row r="520" spans="1:10" outlineLevel="3" x14ac:dyDescent="0.2">
      <c r="A520" s="3" t="s">
        <v>8</v>
      </c>
      <c r="B520" s="3" t="s">
        <v>9</v>
      </c>
      <c r="C520" s="3" t="s">
        <v>10</v>
      </c>
      <c r="D520" s="3" t="s">
        <v>1107</v>
      </c>
      <c r="E520" s="2">
        <v>2015</v>
      </c>
      <c r="F520" s="3" t="s">
        <v>297</v>
      </c>
      <c r="G520" s="3" t="s">
        <v>298</v>
      </c>
      <c r="H520" s="3" t="s">
        <v>299</v>
      </c>
      <c r="I520" s="3" t="s">
        <v>1108</v>
      </c>
      <c r="J520" s="3" t="s">
        <v>916</v>
      </c>
    </row>
    <row r="521" spans="1:10" outlineLevel="3" x14ac:dyDescent="0.2">
      <c r="A521" s="3" t="s">
        <v>8</v>
      </c>
      <c r="B521" s="3" t="s">
        <v>9</v>
      </c>
      <c r="C521" s="3" t="s">
        <v>10</v>
      </c>
      <c r="D521" s="3" t="s">
        <v>1109</v>
      </c>
      <c r="E521" s="2">
        <v>2015</v>
      </c>
      <c r="F521" s="3" t="s">
        <v>297</v>
      </c>
      <c r="G521" s="3" t="s">
        <v>298</v>
      </c>
      <c r="H521" s="3" t="s">
        <v>299</v>
      </c>
      <c r="I521" s="3" t="s">
        <v>1110</v>
      </c>
      <c r="J521" s="3" t="s">
        <v>916</v>
      </c>
    </row>
    <row r="522" spans="1:10" outlineLevel="3" x14ac:dyDescent="0.2">
      <c r="A522" s="3" t="s">
        <v>8</v>
      </c>
      <c r="B522" s="3" t="s">
        <v>9</v>
      </c>
      <c r="C522" s="3" t="s">
        <v>10</v>
      </c>
      <c r="D522" s="3" t="s">
        <v>1111</v>
      </c>
      <c r="E522" s="2">
        <v>2015</v>
      </c>
      <c r="F522" s="3" t="s">
        <v>297</v>
      </c>
      <c r="G522" s="3" t="s">
        <v>298</v>
      </c>
      <c r="H522" s="3" t="s">
        <v>299</v>
      </c>
      <c r="I522" s="3" t="s">
        <v>1112</v>
      </c>
      <c r="J522" s="3" t="s">
        <v>916</v>
      </c>
    </row>
    <row r="523" spans="1:10" outlineLevel="3" x14ac:dyDescent="0.2">
      <c r="A523" s="3" t="s">
        <v>8</v>
      </c>
      <c r="B523" s="3" t="s">
        <v>9</v>
      </c>
      <c r="C523" s="3" t="s">
        <v>10</v>
      </c>
      <c r="D523" s="3" t="s">
        <v>1113</v>
      </c>
      <c r="E523" s="2">
        <v>2015</v>
      </c>
      <c r="F523" s="3" t="s">
        <v>297</v>
      </c>
      <c r="G523" s="3" t="s">
        <v>298</v>
      </c>
      <c r="H523" s="3" t="s">
        <v>299</v>
      </c>
      <c r="I523" s="3" t="s">
        <v>1114</v>
      </c>
      <c r="J523" s="3" t="s">
        <v>40</v>
      </c>
    </row>
    <row r="524" spans="1:10" outlineLevel="3" x14ac:dyDescent="0.2">
      <c r="A524" s="3" t="s">
        <v>8</v>
      </c>
      <c r="B524" s="3" t="s">
        <v>9</v>
      </c>
      <c r="C524" s="3" t="s">
        <v>10</v>
      </c>
      <c r="D524" s="3" t="s">
        <v>1115</v>
      </c>
      <c r="E524" s="2">
        <v>2015</v>
      </c>
      <c r="F524" s="3" t="s">
        <v>297</v>
      </c>
      <c r="G524" s="3" t="s">
        <v>298</v>
      </c>
      <c r="H524" s="3" t="s">
        <v>299</v>
      </c>
      <c r="I524" s="3" t="s">
        <v>1116</v>
      </c>
      <c r="J524" s="3" t="s">
        <v>916</v>
      </c>
    </row>
    <row r="525" spans="1:10" outlineLevel="3" x14ac:dyDescent="0.2">
      <c r="A525" s="3" t="s">
        <v>8</v>
      </c>
      <c r="B525" s="3" t="s">
        <v>9</v>
      </c>
      <c r="C525" s="3" t="s">
        <v>10</v>
      </c>
      <c r="D525" s="3" t="s">
        <v>1117</v>
      </c>
      <c r="E525" s="2">
        <v>2015</v>
      </c>
      <c r="F525" s="3" t="s">
        <v>297</v>
      </c>
      <c r="G525" s="3" t="s">
        <v>298</v>
      </c>
      <c r="H525" s="3" t="s">
        <v>299</v>
      </c>
      <c r="I525" s="3" t="s">
        <v>1118</v>
      </c>
      <c r="J525" s="3" t="s">
        <v>29</v>
      </c>
    </row>
    <row r="526" spans="1:10" outlineLevel="3" x14ac:dyDescent="0.2">
      <c r="A526" s="3" t="s">
        <v>8</v>
      </c>
      <c r="B526" s="3" t="s">
        <v>9</v>
      </c>
      <c r="C526" s="3" t="s">
        <v>10</v>
      </c>
      <c r="D526" s="3" t="s">
        <v>1119</v>
      </c>
      <c r="E526" s="2">
        <v>2015</v>
      </c>
      <c r="F526" s="3" t="s">
        <v>297</v>
      </c>
      <c r="G526" s="3" t="s">
        <v>298</v>
      </c>
      <c r="H526" s="3" t="s">
        <v>299</v>
      </c>
      <c r="I526" s="3" t="s">
        <v>1120</v>
      </c>
      <c r="J526" s="3" t="s">
        <v>29</v>
      </c>
    </row>
    <row r="527" spans="1:10" outlineLevel="3" x14ac:dyDescent="0.2">
      <c r="A527" s="3" t="s">
        <v>8</v>
      </c>
      <c r="B527" s="3" t="s">
        <v>9</v>
      </c>
      <c r="C527" s="3" t="s">
        <v>10</v>
      </c>
      <c r="D527" s="3" t="s">
        <v>1121</v>
      </c>
      <c r="E527" s="2">
        <v>2015</v>
      </c>
      <c r="F527" s="3" t="s">
        <v>297</v>
      </c>
      <c r="G527" s="3" t="s">
        <v>298</v>
      </c>
      <c r="H527" s="3" t="s">
        <v>299</v>
      </c>
      <c r="I527" s="3" t="s">
        <v>1122</v>
      </c>
      <c r="J527" s="3" t="s">
        <v>74</v>
      </c>
    </row>
    <row r="528" spans="1:10" outlineLevel="3" x14ac:dyDescent="0.2">
      <c r="A528" s="3" t="s">
        <v>8</v>
      </c>
      <c r="B528" s="3" t="s">
        <v>9</v>
      </c>
      <c r="C528" s="3" t="s">
        <v>10</v>
      </c>
      <c r="D528" s="3" t="s">
        <v>1123</v>
      </c>
      <c r="E528" s="2">
        <v>2015</v>
      </c>
      <c r="F528" s="3" t="s">
        <v>297</v>
      </c>
      <c r="G528" s="3" t="s">
        <v>298</v>
      </c>
      <c r="H528" s="3" t="s">
        <v>299</v>
      </c>
      <c r="I528" s="3" t="s">
        <v>1124</v>
      </c>
      <c r="J528" s="3" t="s">
        <v>74</v>
      </c>
    </row>
    <row r="529" spans="1:10" outlineLevel="3" x14ac:dyDescent="0.2">
      <c r="A529" s="3" t="s">
        <v>8</v>
      </c>
      <c r="B529" s="3" t="s">
        <v>9</v>
      </c>
      <c r="C529" s="3" t="s">
        <v>10</v>
      </c>
      <c r="D529" s="3" t="s">
        <v>1125</v>
      </c>
      <c r="E529" s="2">
        <v>2015</v>
      </c>
      <c r="F529" s="3" t="s">
        <v>297</v>
      </c>
      <c r="G529" s="3" t="s">
        <v>298</v>
      </c>
      <c r="H529" s="3" t="s">
        <v>299</v>
      </c>
      <c r="I529" s="3" t="s">
        <v>1126</v>
      </c>
      <c r="J529" s="3" t="s">
        <v>29</v>
      </c>
    </row>
    <row r="530" spans="1:10" outlineLevel="3" x14ac:dyDescent="0.2">
      <c r="A530" s="3" t="s">
        <v>8</v>
      </c>
      <c r="B530" s="3" t="s">
        <v>9</v>
      </c>
      <c r="C530" s="3" t="s">
        <v>10</v>
      </c>
      <c r="D530" s="3" t="s">
        <v>1127</v>
      </c>
      <c r="E530" s="2">
        <v>2015</v>
      </c>
      <c r="F530" s="3" t="s">
        <v>297</v>
      </c>
      <c r="G530" s="3" t="s">
        <v>298</v>
      </c>
      <c r="H530" s="3" t="s">
        <v>299</v>
      </c>
      <c r="I530" s="3" t="s">
        <v>1128</v>
      </c>
      <c r="J530" s="3" t="s">
        <v>29</v>
      </c>
    </row>
    <row r="531" spans="1:10" outlineLevel="3" x14ac:dyDescent="0.2">
      <c r="A531" s="3" t="s">
        <v>8</v>
      </c>
      <c r="B531" s="3" t="s">
        <v>9</v>
      </c>
      <c r="C531" s="3" t="s">
        <v>10</v>
      </c>
      <c r="D531" s="3" t="s">
        <v>1129</v>
      </c>
      <c r="E531" s="2">
        <v>2015</v>
      </c>
      <c r="F531" s="3" t="s">
        <v>297</v>
      </c>
      <c r="G531" s="3" t="s">
        <v>298</v>
      </c>
      <c r="H531" s="3" t="s">
        <v>299</v>
      </c>
      <c r="I531" s="3" t="s">
        <v>1130</v>
      </c>
      <c r="J531" s="3" t="s">
        <v>29</v>
      </c>
    </row>
    <row r="532" spans="1:10" outlineLevel="3" x14ac:dyDescent="0.2">
      <c r="A532" s="3" t="s">
        <v>8</v>
      </c>
      <c r="B532" s="3" t="s">
        <v>9</v>
      </c>
      <c r="C532" s="3" t="s">
        <v>10</v>
      </c>
      <c r="D532" s="3" t="s">
        <v>1131</v>
      </c>
      <c r="E532" s="2">
        <v>2015</v>
      </c>
      <c r="F532" s="3" t="s">
        <v>297</v>
      </c>
      <c r="G532" s="3" t="s">
        <v>298</v>
      </c>
      <c r="H532" s="3" t="s">
        <v>299</v>
      </c>
      <c r="I532" s="3" t="s">
        <v>1132</v>
      </c>
      <c r="J532" s="3" t="s">
        <v>1133</v>
      </c>
    </row>
    <row r="533" spans="1:10" outlineLevel="3" x14ac:dyDescent="0.2">
      <c r="A533" s="3" t="s">
        <v>8</v>
      </c>
      <c r="B533" s="3" t="s">
        <v>9</v>
      </c>
      <c r="C533" s="3" t="s">
        <v>10</v>
      </c>
      <c r="D533" s="3" t="s">
        <v>1134</v>
      </c>
      <c r="E533" s="2">
        <v>2015</v>
      </c>
      <c r="F533" s="3" t="s">
        <v>297</v>
      </c>
      <c r="G533" s="3" t="s">
        <v>298</v>
      </c>
      <c r="H533" s="3" t="s">
        <v>299</v>
      </c>
      <c r="I533" s="3" t="s">
        <v>1135</v>
      </c>
      <c r="J533" s="3" t="s">
        <v>18</v>
      </c>
    </row>
    <row r="534" spans="1:10" outlineLevel="3" x14ac:dyDescent="0.2">
      <c r="A534" s="3" t="s">
        <v>8</v>
      </c>
      <c r="B534" s="3" t="s">
        <v>9</v>
      </c>
      <c r="C534" s="3" t="s">
        <v>10</v>
      </c>
      <c r="D534" s="3" t="s">
        <v>1136</v>
      </c>
      <c r="E534" s="2">
        <v>2015</v>
      </c>
      <c r="F534" s="3" t="s">
        <v>297</v>
      </c>
      <c r="G534" s="3" t="s">
        <v>298</v>
      </c>
      <c r="H534" s="3" t="s">
        <v>299</v>
      </c>
      <c r="I534" s="3" t="s">
        <v>1137</v>
      </c>
      <c r="J534" s="3" t="s">
        <v>35</v>
      </c>
    </row>
    <row r="535" spans="1:10" outlineLevel="3" x14ac:dyDescent="0.2">
      <c r="A535" s="3" t="s">
        <v>8</v>
      </c>
      <c r="B535" s="3" t="s">
        <v>9</v>
      </c>
      <c r="C535" s="3" t="s">
        <v>10</v>
      </c>
      <c r="D535" s="3" t="s">
        <v>1138</v>
      </c>
      <c r="E535" s="2">
        <v>2015</v>
      </c>
      <c r="F535" s="3" t="s">
        <v>297</v>
      </c>
      <c r="G535" s="3" t="s">
        <v>298</v>
      </c>
      <c r="H535" s="3" t="s">
        <v>299</v>
      </c>
      <c r="I535" s="3" t="s">
        <v>1139</v>
      </c>
      <c r="J535" s="3" t="s">
        <v>29</v>
      </c>
    </row>
    <row r="536" spans="1:10" outlineLevel="3" x14ac:dyDescent="0.2">
      <c r="A536" s="3" t="s">
        <v>8</v>
      </c>
      <c r="B536" s="3" t="s">
        <v>9</v>
      </c>
      <c r="C536" s="3" t="s">
        <v>10</v>
      </c>
      <c r="D536" s="3" t="s">
        <v>1140</v>
      </c>
      <c r="E536" s="2">
        <v>2015</v>
      </c>
      <c r="F536" s="3" t="s">
        <v>297</v>
      </c>
      <c r="G536" s="3" t="s">
        <v>298</v>
      </c>
      <c r="H536" s="3" t="s">
        <v>299</v>
      </c>
      <c r="I536" s="3" t="s">
        <v>1141</v>
      </c>
      <c r="J536" s="3" t="s">
        <v>29</v>
      </c>
    </row>
    <row r="537" spans="1:10" outlineLevel="3" x14ac:dyDescent="0.2">
      <c r="A537" s="3" t="s">
        <v>8</v>
      </c>
      <c r="B537" s="3" t="s">
        <v>9</v>
      </c>
      <c r="C537" s="3" t="s">
        <v>10</v>
      </c>
      <c r="D537" s="3" t="s">
        <v>1142</v>
      </c>
      <c r="E537" s="2">
        <v>2015</v>
      </c>
      <c r="F537" s="3" t="s">
        <v>297</v>
      </c>
      <c r="G537" s="3" t="s">
        <v>298</v>
      </c>
      <c r="H537" s="3" t="s">
        <v>299</v>
      </c>
      <c r="I537" s="3" t="s">
        <v>1143</v>
      </c>
      <c r="J537" s="3" t="s">
        <v>29</v>
      </c>
    </row>
    <row r="538" spans="1:10" outlineLevel="3" x14ac:dyDescent="0.2">
      <c r="A538" s="3" t="s">
        <v>8</v>
      </c>
      <c r="B538" s="3" t="s">
        <v>9</v>
      </c>
      <c r="C538" s="3" t="s">
        <v>10</v>
      </c>
      <c r="D538" s="3" t="s">
        <v>1144</v>
      </c>
      <c r="E538" s="2">
        <v>2014</v>
      </c>
      <c r="F538" s="3" t="s">
        <v>64</v>
      </c>
      <c r="G538" s="3" t="s">
        <v>65</v>
      </c>
      <c r="H538" s="3" t="s">
        <v>9</v>
      </c>
      <c r="I538" s="3" t="s">
        <v>1145</v>
      </c>
      <c r="J538" s="3" t="s">
        <v>81</v>
      </c>
    </row>
    <row r="539" spans="1:10" outlineLevel="3" x14ac:dyDescent="0.2">
      <c r="A539" s="3" t="s">
        <v>8</v>
      </c>
      <c r="B539" s="3" t="s">
        <v>9</v>
      </c>
      <c r="C539" s="3" t="s">
        <v>10</v>
      </c>
      <c r="D539" s="3" t="s">
        <v>1146</v>
      </c>
      <c r="E539" s="2">
        <v>2014</v>
      </c>
      <c r="F539" s="3" t="s">
        <v>64</v>
      </c>
      <c r="G539" s="3" t="s">
        <v>65</v>
      </c>
      <c r="H539" s="3" t="s">
        <v>9</v>
      </c>
      <c r="I539" s="3" t="s">
        <v>1147</v>
      </c>
      <c r="J539" s="3" t="s">
        <v>18</v>
      </c>
    </row>
    <row r="540" spans="1:10" outlineLevel="3" x14ac:dyDescent="0.2">
      <c r="A540" s="3" t="s">
        <v>8</v>
      </c>
      <c r="B540" s="3" t="s">
        <v>9</v>
      </c>
      <c r="C540" s="3" t="s">
        <v>10</v>
      </c>
      <c r="D540" s="3" t="s">
        <v>1148</v>
      </c>
      <c r="E540" s="2">
        <v>2014</v>
      </c>
      <c r="F540" s="3" t="s">
        <v>64</v>
      </c>
      <c r="G540" s="3" t="s">
        <v>65</v>
      </c>
      <c r="H540" s="3" t="s">
        <v>9</v>
      </c>
      <c r="I540" s="3" t="s">
        <v>1149</v>
      </c>
      <c r="J540" s="3" t="s">
        <v>18</v>
      </c>
    </row>
    <row r="541" spans="1:10" outlineLevel="3" x14ac:dyDescent="0.2">
      <c r="A541" s="3" t="s">
        <v>8</v>
      </c>
      <c r="B541" s="3" t="s">
        <v>9</v>
      </c>
      <c r="C541" s="3" t="s">
        <v>10</v>
      </c>
      <c r="D541" s="3" t="s">
        <v>1150</v>
      </c>
      <c r="E541" s="2">
        <v>2015</v>
      </c>
      <c r="F541" s="3" t="s">
        <v>297</v>
      </c>
      <c r="G541" s="3" t="s">
        <v>298</v>
      </c>
      <c r="H541" s="3" t="s">
        <v>299</v>
      </c>
      <c r="I541" s="3" t="s">
        <v>1151</v>
      </c>
      <c r="J541" s="3" t="s">
        <v>35</v>
      </c>
    </row>
    <row r="542" spans="1:10" outlineLevel="3" x14ac:dyDescent="0.2">
      <c r="A542" s="3" t="s">
        <v>8</v>
      </c>
      <c r="B542" s="3" t="s">
        <v>9</v>
      </c>
      <c r="C542" s="3" t="s">
        <v>10</v>
      </c>
      <c r="D542" s="3" t="s">
        <v>1152</v>
      </c>
      <c r="E542" s="2">
        <v>2015</v>
      </c>
      <c r="F542" s="3" t="s">
        <v>297</v>
      </c>
      <c r="G542" s="3" t="s">
        <v>298</v>
      </c>
      <c r="H542" s="3" t="s">
        <v>299</v>
      </c>
      <c r="I542" s="3" t="s">
        <v>1153</v>
      </c>
      <c r="J542" s="3" t="s">
        <v>203</v>
      </c>
    </row>
    <row r="543" spans="1:10" outlineLevel="3" x14ac:dyDescent="0.2">
      <c r="A543" s="3" t="s">
        <v>8</v>
      </c>
      <c r="B543" s="3" t="s">
        <v>9</v>
      </c>
      <c r="C543" s="3" t="s">
        <v>10</v>
      </c>
      <c r="D543" s="3" t="s">
        <v>1154</v>
      </c>
      <c r="E543" s="2">
        <v>2015</v>
      </c>
      <c r="F543" s="3" t="s">
        <v>297</v>
      </c>
      <c r="G543" s="3" t="s">
        <v>298</v>
      </c>
      <c r="H543" s="3" t="s">
        <v>299</v>
      </c>
      <c r="I543" s="3" t="s">
        <v>1155</v>
      </c>
      <c r="J543" s="3" t="s">
        <v>21</v>
      </c>
    </row>
    <row r="544" spans="1:10" outlineLevel="3" x14ac:dyDescent="0.2">
      <c r="A544" s="3" t="s">
        <v>8</v>
      </c>
      <c r="B544" s="3" t="s">
        <v>9</v>
      </c>
      <c r="C544" s="3" t="s">
        <v>10</v>
      </c>
      <c r="D544" s="3" t="s">
        <v>1156</v>
      </c>
      <c r="E544" s="2">
        <v>2015</v>
      </c>
      <c r="F544" s="3" t="s">
        <v>297</v>
      </c>
      <c r="G544" s="3" t="s">
        <v>298</v>
      </c>
      <c r="H544" s="3" t="s">
        <v>299</v>
      </c>
      <c r="I544" s="3" t="s">
        <v>1157</v>
      </c>
      <c r="J544" s="3" t="s">
        <v>21</v>
      </c>
    </row>
    <row r="545" spans="1:10" outlineLevel="3" x14ac:dyDescent="0.2">
      <c r="A545" s="3" t="s">
        <v>8</v>
      </c>
      <c r="B545" s="3" t="s">
        <v>9</v>
      </c>
      <c r="C545" s="3" t="s">
        <v>10</v>
      </c>
      <c r="D545" s="3" t="s">
        <v>1158</v>
      </c>
      <c r="E545" s="2">
        <v>2015</v>
      </c>
      <c r="F545" s="3" t="s">
        <v>297</v>
      </c>
      <c r="G545" s="3" t="s">
        <v>298</v>
      </c>
      <c r="H545" s="3" t="s">
        <v>299</v>
      </c>
      <c r="I545" s="3" t="s">
        <v>1159</v>
      </c>
      <c r="J545" s="3" t="s">
        <v>29</v>
      </c>
    </row>
    <row r="546" spans="1:10" outlineLevel="3" x14ac:dyDescent="0.2">
      <c r="A546" s="3" t="s">
        <v>8</v>
      </c>
      <c r="B546" s="3" t="s">
        <v>9</v>
      </c>
      <c r="C546" s="3" t="s">
        <v>10</v>
      </c>
      <c r="D546" s="3" t="s">
        <v>1160</v>
      </c>
      <c r="E546" s="2">
        <v>2015</v>
      </c>
      <c r="F546" s="3" t="s">
        <v>297</v>
      </c>
      <c r="G546" s="3" t="s">
        <v>298</v>
      </c>
      <c r="H546" s="3" t="s">
        <v>299</v>
      </c>
      <c r="I546" s="3" t="s">
        <v>1161</v>
      </c>
      <c r="J546" s="3" t="s">
        <v>29</v>
      </c>
    </row>
    <row r="547" spans="1:10" outlineLevel="3" x14ac:dyDescent="0.2">
      <c r="A547" s="3" t="s">
        <v>8</v>
      </c>
      <c r="B547" s="3" t="s">
        <v>9</v>
      </c>
      <c r="C547" s="3" t="s">
        <v>10</v>
      </c>
      <c r="D547" s="3" t="s">
        <v>1162</v>
      </c>
      <c r="E547" s="2">
        <v>2015</v>
      </c>
      <c r="F547" s="3" t="s">
        <v>64</v>
      </c>
      <c r="G547" s="3" t="s">
        <v>65</v>
      </c>
      <c r="H547" s="3" t="s">
        <v>9</v>
      </c>
      <c r="I547" s="3" t="s">
        <v>1163</v>
      </c>
      <c r="J547" s="3" t="s">
        <v>29</v>
      </c>
    </row>
    <row r="548" spans="1:10" outlineLevel="3" x14ac:dyDescent="0.2">
      <c r="A548" s="3" t="s">
        <v>8</v>
      </c>
      <c r="B548" s="3" t="s">
        <v>9</v>
      </c>
      <c r="C548" s="3" t="s">
        <v>10</v>
      </c>
      <c r="D548" s="3" t="s">
        <v>1164</v>
      </c>
      <c r="E548" s="2">
        <v>2015</v>
      </c>
      <c r="F548" s="3" t="s">
        <v>297</v>
      </c>
      <c r="G548" s="3" t="s">
        <v>298</v>
      </c>
      <c r="H548" s="3" t="s">
        <v>299</v>
      </c>
      <c r="I548" s="3" t="s">
        <v>1165</v>
      </c>
      <c r="J548" s="3" t="s">
        <v>29</v>
      </c>
    </row>
    <row r="549" spans="1:10" outlineLevel="3" x14ac:dyDescent="0.2">
      <c r="A549" s="3" t="s">
        <v>8</v>
      </c>
      <c r="B549" s="3" t="s">
        <v>9</v>
      </c>
      <c r="C549" s="3" t="s">
        <v>10</v>
      </c>
      <c r="D549" s="3" t="s">
        <v>1166</v>
      </c>
      <c r="E549" s="2">
        <v>2015</v>
      </c>
      <c r="F549" s="3" t="s">
        <v>297</v>
      </c>
      <c r="G549" s="3" t="s">
        <v>298</v>
      </c>
      <c r="H549" s="3" t="s">
        <v>299</v>
      </c>
      <c r="I549" s="3" t="s">
        <v>1167</v>
      </c>
      <c r="J549" s="3" t="s">
        <v>29</v>
      </c>
    </row>
    <row r="550" spans="1:10" outlineLevel="3" x14ac:dyDescent="0.2">
      <c r="A550" s="3" t="s">
        <v>8</v>
      </c>
      <c r="B550" s="3" t="s">
        <v>9</v>
      </c>
      <c r="C550" s="3" t="s">
        <v>10</v>
      </c>
      <c r="D550" s="3" t="s">
        <v>1168</v>
      </c>
      <c r="E550" s="2">
        <v>2015</v>
      </c>
      <c r="F550" s="3" t="s">
        <v>64</v>
      </c>
      <c r="G550" s="3" t="s">
        <v>65</v>
      </c>
      <c r="H550" s="3" t="s">
        <v>9</v>
      </c>
      <c r="I550" s="3" t="s">
        <v>1169</v>
      </c>
      <c r="J550" s="3" t="s">
        <v>35</v>
      </c>
    </row>
    <row r="551" spans="1:10" outlineLevel="3" x14ac:dyDescent="0.2">
      <c r="A551" s="3" t="s">
        <v>8</v>
      </c>
      <c r="B551" s="3" t="s">
        <v>9</v>
      </c>
      <c r="C551" s="3" t="s">
        <v>10</v>
      </c>
      <c r="D551" s="3" t="s">
        <v>1170</v>
      </c>
      <c r="E551" s="2">
        <v>2015</v>
      </c>
      <c r="F551" s="3" t="s">
        <v>64</v>
      </c>
      <c r="G551" s="3" t="s">
        <v>65</v>
      </c>
      <c r="H551" s="3" t="s">
        <v>9</v>
      </c>
      <c r="I551" s="3" t="s">
        <v>1171</v>
      </c>
      <c r="J551" s="3" t="s">
        <v>74</v>
      </c>
    </row>
    <row r="552" spans="1:10" outlineLevel="3" x14ac:dyDescent="0.2">
      <c r="A552" s="3" t="s">
        <v>8</v>
      </c>
      <c r="B552" s="3" t="s">
        <v>9</v>
      </c>
      <c r="C552" s="3" t="s">
        <v>10</v>
      </c>
      <c r="D552" s="3" t="s">
        <v>1172</v>
      </c>
      <c r="E552" s="2">
        <v>2015</v>
      </c>
      <c r="F552" s="3" t="s">
        <v>64</v>
      </c>
      <c r="G552" s="3" t="s">
        <v>65</v>
      </c>
      <c r="H552" s="3" t="s">
        <v>9</v>
      </c>
      <c r="I552" s="3" t="s">
        <v>1173</v>
      </c>
      <c r="J552" s="3" t="s">
        <v>74</v>
      </c>
    </row>
    <row r="553" spans="1:10" outlineLevel="3" x14ac:dyDescent="0.2">
      <c r="A553" s="3" t="s">
        <v>8</v>
      </c>
      <c r="B553" s="3" t="s">
        <v>9</v>
      </c>
      <c r="C553" s="3" t="s">
        <v>10</v>
      </c>
      <c r="D553" s="3" t="s">
        <v>1174</v>
      </c>
      <c r="E553" s="2">
        <v>2015</v>
      </c>
      <c r="F553" s="3" t="s">
        <v>64</v>
      </c>
      <c r="G553" s="3" t="s">
        <v>65</v>
      </c>
      <c r="H553" s="3" t="s">
        <v>9</v>
      </c>
      <c r="I553" s="3" t="s">
        <v>1175</v>
      </c>
      <c r="J553" s="3" t="s">
        <v>74</v>
      </c>
    </row>
    <row r="554" spans="1:10" outlineLevel="3" x14ac:dyDescent="0.2">
      <c r="A554" s="3" t="s">
        <v>8</v>
      </c>
      <c r="B554" s="3" t="s">
        <v>9</v>
      </c>
      <c r="C554" s="3" t="s">
        <v>10</v>
      </c>
      <c r="D554" s="3" t="s">
        <v>1176</v>
      </c>
      <c r="E554" s="2">
        <v>2015</v>
      </c>
      <c r="F554" s="3" t="s">
        <v>64</v>
      </c>
      <c r="G554" s="3" t="s">
        <v>65</v>
      </c>
      <c r="H554" s="3" t="s">
        <v>9</v>
      </c>
      <c r="I554" s="3" t="s">
        <v>1177</v>
      </c>
      <c r="J554" s="3" t="s">
        <v>123</v>
      </c>
    </row>
    <row r="555" spans="1:10" outlineLevel="3" x14ac:dyDescent="0.2">
      <c r="A555" s="3" t="s">
        <v>8</v>
      </c>
      <c r="B555" s="3" t="s">
        <v>9</v>
      </c>
      <c r="C555" s="3" t="s">
        <v>10</v>
      </c>
      <c r="D555" s="3" t="s">
        <v>1178</v>
      </c>
      <c r="E555" s="2">
        <v>2015</v>
      </c>
      <c r="F555" s="3" t="s">
        <v>64</v>
      </c>
      <c r="G555" s="3" t="s">
        <v>65</v>
      </c>
      <c r="H555" s="3" t="s">
        <v>9</v>
      </c>
      <c r="I555" s="3" t="s">
        <v>1179</v>
      </c>
      <c r="J555" s="3" t="s">
        <v>123</v>
      </c>
    </row>
    <row r="556" spans="1:10" outlineLevel="3" x14ac:dyDescent="0.2">
      <c r="A556" s="3" t="s">
        <v>8</v>
      </c>
      <c r="B556" s="3" t="s">
        <v>9</v>
      </c>
      <c r="C556" s="3" t="s">
        <v>10</v>
      </c>
      <c r="D556" s="3" t="s">
        <v>1180</v>
      </c>
      <c r="E556" s="2">
        <v>2015</v>
      </c>
      <c r="F556" s="3" t="s">
        <v>64</v>
      </c>
      <c r="G556" s="3" t="s">
        <v>65</v>
      </c>
      <c r="H556" s="3" t="s">
        <v>9</v>
      </c>
      <c r="I556" s="3" t="s">
        <v>1181</v>
      </c>
      <c r="J556" s="3" t="s">
        <v>32</v>
      </c>
    </row>
    <row r="557" spans="1:10" outlineLevel="3" x14ac:dyDescent="0.2">
      <c r="A557" s="3" t="s">
        <v>8</v>
      </c>
      <c r="B557" s="3" t="s">
        <v>9</v>
      </c>
      <c r="C557" s="3" t="s">
        <v>10</v>
      </c>
      <c r="D557" s="3" t="s">
        <v>1182</v>
      </c>
      <c r="E557" s="2">
        <v>2015</v>
      </c>
      <c r="F557" s="3" t="s">
        <v>64</v>
      </c>
      <c r="G557" s="3" t="s">
        <v>65</v>
      </c>
      <c r="H557" s="3" t="s">
        <v>9</v>
      </c>
      <c r="I557" s="3" t="s">
        <v>1183</v>
      </c>
      <c r="J557" s="3" t="s">
        <v>29</v>
      </c>
    </row>
    <row r="558" spans="1:10" outlineLevel="3" x14ac:dyDescent="0.2">
      <c r="A558" s="3" t="s">
        <v>8</v>
      </c>
      <c r="B558" s="3" t="s">
        <v>9</v>
      </c>
      <c r="C558" s="3" t="s">
        <v>10</v>
      </c>
      <c r="D558" s="3" t="s">
        <v>1184</v>
      </c>
      <c r="E558" s="2">
        <v>2015</v>
      </c>
      <c r="F558" s="3" t="s">
        <v>64</v>
      </c>
      <c r="G558" s="3" t="s">
        <v>65</v>
      </c>
      <c r="H558" s="3" t="s">
        <v>9</v>
      </c>
      <c r="I558" s="3" t="s">
        <v>1185</v>
      </c>
      <c r="J558" s="3" t="s">
        <v>29</v>
      </c>
    </row>
    <row r="559" spans="1:10" outlineLevel="3" x14ac:dyDescent="0.2">
      <c r="A559" s="3" t="s">
        <v>8</v>
      </c>
      <c r="B559" s="3" t="s">
        <v>9</v>
      </c>
      <c r="C559" s="3" t="s">
        <v>10</v>
      </c>
      <c r="D559" s="3" t="s">
        <v>1186</v>
      </c>
      <c r="E559" s="2">
        <v>2015</v>
      </c>
      <c r="F559" s="3" t="s">
        <v>64</v>
      </c>
      <c r="G559" s="3" t="s">
        <v>65</v>
      </c>
      <c r="H559" s="3" t="s">
        <v>9</v>
      </c>
      <c r="I559" s="3" t="s">
        <v>1187</v>
      </c>
      <c r="J559" s="3" t="s">
        <v>29</v>
      </c>
    </row>
    <row r="560" spans="1:10" outlineLevel="3" x14ac:dyDescent="0.2">
      <c r="A560" s="3" t="s">
        <v>8</v>
      </c>
      <c r="B560" s="3" t="s">
        <v>9</v>
      </c>
      <c r="C560" s="3" t="s">
        <v>10</v>
      </c>
      <c r="D560" s="3" t="s">
        <v>1188</v>
      </c>
      <c r="E560" s="2">
        <v>2015</v>
      </c>
      <c r="F560" s="3" t="s">
        <v>64</v>
      </c>
      <c r="G560" s="3" t="s">
        <v>65</v>
      </c>
      <c r="H560" s="3" t="s">
        <v>9</v>
      </c>
      <c r="I560" s="3" t="s">
        <v>1189</v>
      </c>
      <c r="J560" s="3" t="s">
        <v>29</v>
      </c>
    </row>
    <row r="561" spans="1:10" outlineLevel="3" x14ac:dyDescent="0.2">
      <c r="A561" s="3" t="s">
        <v>8</v>
      </c>
      <c r="B561" s="3" t="s">
        <v>9</v>
      </c>
      <c r="C561" s="3" t="s">
        <v>10</v>
      </c>
      <c r="D561" s="3" t="s">
        <v>1190</v>
      </c>
      <c r="E561" s="2">
        <v>2015</v>
      </c>
      <c r="F561" s="3" t="s">
        <v>64</v>
      </c>
      <c r="G561" s="3" t="s">
        <v>65</v>
      </c>
      <c r="H561" s="3" t="s">
        <v>9</v>
      </c>
      <c r="I561" s="3" t="s">
        <v>1191</v>
      </c>
      <c r="J561" s="3" t="s">
        <v>35</v>
      </c>
    </row>
    <row r="562" spans="1:10" outlineLevel="3" x14ac:dyDescent="0.2">
      <c r="A562" s="3" t="s">
        <v>8</v>
      </c>
      <c r="B562" s="3" t="s">
        <v>9</v>
      </c>
      <c r="C562" s="3" t="s">
        <v>10</v>
      </c>
      <c r="D562" s="3" t="s">
        <v>1192</v>
      </c>
      <c r="E562" s="2">
        <v>2015</v>
      </c>
      <c r="F562" s="3" t="s">
        <v>297</v>
      </c>
      <c r="G562" s="3" t="s">
        <v>298</v>
      </c>
      <c r="H562" s="3" t="s">
        <v>299</v>
      </c>
      <c r="I562" s="3" t="s">
        <v>1193</v>
      </c>
      <c r="J562" s="3" t="s">
        <v>18</v>
      </c>
    </row>
    <row r="563" spans="1:10" outlineLevel="3" x14ac:dyDescent="0.2">
      <c r="A563" s="3" t="s">
        <v>8</v>
      </c>
      <c r="B563" s="3" t="s">
        <v>9</v>
      </c>
      <c r="C563" s="3" t="s">
        <v>10</v>
      </c>
      <c r="D563" s="3" t="s">
        <v>1194</v>
      </c>
      <c r="E563" s="2">
        <v>2015</v>
      </c>
      <c r="F563" s="3" t="s">
        <v>297</v>
      </c>
      <c r="G563" s="3" t="s">
        <v>298</v>
      </c>
      <c r="H563" s="3" t="s">
        <v>299</v>
      </c>
      <c r="I563" s="3" t="s">
        <v>1195</v>
      </c>
      <c r="J563" s="3" t="s">
        <v>18</v>
      </c>
    </row>
    <row r="564" spans="1:10" outlineLevel="3" x14ac:dyDescent="0.2">
      <c r="A564" s="3" t="s">
        <v>8</v>
      </c>
      <c r="B564" s="3" t="s">
        <v>9</v>
      </c>
      <c r="C564" s="3" t="s">
        <v>10</v>
      </c>
      <c r="D564" s="3" t="s">
        <v>1196</v>
      </c>
      <c r="E564" s="2">
        <v>2015</v>
      </c>
      <c r="F564" s="3" t="s">
        <v>64</v>
      </c>
      <c r="G564" s="3" t="s">
        <v>65</v>
      </c>
      <c r="H564" s="3" t="s">
        <v>9</v>
      </c>
      <c r="I564" s="3" t="s">
        <v>1197</v>
      </c>
      <c r="J564" s="3" t="s">
        <v>18</v>
      </c>
    </row>
    <row r="565" spans="1:10" outlineLevel="3" x14ac:dyDescent="0.2">
      <c r="A565" s="3" t="s">
        <v>8</v>
      </c>
      <c r="B565" s="3" t="s">
        <v>9</v>
      </c>
      <c r="C565" s="3" t="s">
        <v>10</v>
      </c>
      <c r="D565" s="3" t="s">
        <v>1198</v>
      </c>
      <c r="E565" s="2">
        <v>2015</v>
      </c>
      <c r="F565" s="3" t="s">
        <v>64</v>
      </c>
      <c r="G565" s="3" t="s">
        <v>65</v>
      </c>
      <c r="H565" s="3" t="s">
        <v>9</v>
      </c>
      <c r="I565" s="3" t="s">
        <v>1199</v>
      </c>
      <c r="J565" s="3" t="s">
        <v>29</v>
      </c>
    </row>
    <row r="566" spans="1:10" outlineLevel="3" x14ac:dyDescent="0.2">
      <c r="A566" s="3" t="s">
        <v>8</v>
      </c>
      <c r="B566" s="3" t="s">
        <v>9</v>
      </c>
      <c r="C566" s="3" t="s">
        <v>10</v>
      </c>
      <c r="D566" s="3" t="s">
        <v>1200</v>
      </c>
      <c r="E566" s="2">
        <v>2015</v>
      </c>
      <c r="F566" s="3" t="s">
        <v>64</v>
      </c>
      <c r="G566" s="3" t="s">
        <v>65</v>
      </c>
      <c r="H566" s="3" t="s">
        <v>9</v>
      </c>
      <c r="I566" s="3" t="s">
        <v>1201</v>
      </c>
      <c r="J566" s="3" t="s">
        <v>29</v>
      </c>
    </row>
    <row r="567" spans="1:10" outlineLevel="3" x14ac:dyDescent="0.2">
      <c r="A567" s="3" t="s">
        <v>8</v>
      </c>
      <c r="B567" s="3" t="s">
        <v>9</v>
      </c>
      <c r="C567" s="3" t="s">
        <v>10</v>
      </c>
      <c r="D567" s="3" t="s">
        <v>1202</v>
      </c>
      <c r="E567" s="2">
        <v>2015</v>
      </c>
      <c r="F567" s="3" t="s">
        <v>64</v>
      </c>
      <c r="G567" s="3" t="s">
        <v>65</v>
      </c>
      <c r="H567" s="3" t="s">
        <v>9</v>
      </c>
      <c r="I567" s="3" t="s">
        <v>1203</v>
      </c>
      <c r="J567" s="3" t="s">
        <v>29</v>
      </c>
    </row>
    <row r="568" spans="1:10" outlineLevel="3" x14ac:dyDescent="0.2">
      <c r="A568" s="3" t="s">
        <v>8</v>
      </c>
      <c r="B568" s="3" t="s">
        <v>9</v>
      </c>
      <c r="C568" s="3" t="s">
        <v>10</v>
      </c>
      <c r="D568" s="3" t="s">
        <v>1204</v>
      </c>
      <c r="E568" s="2">
        <v>2015</v>
      </c>
      <c r="F568" s="3" t="s">
        <v>64</v>
      </c>
      <c r="G568" s="3" t="s">
        <v>65</v>
      </c>
      <c r="H568" s="3" t="s">
        <v>9</v>
      </c>
      <c r="I568" s="3" t="s">
        <v>1205</v>
      </c>
      <c r="J568" s="3" t="s">
        <v>81</v>
      </c>
    </row>
    <row r="569" spans="1:10" outlineLevel="3" x14ac:dyDescent="0.2">
      <c r="A569" s="3" t="s">
        <v>8</v>
      </c>
      <c r="B569" s="3" t="s">
        <v>9</v>
      </c>
      <c r="C569" s="3" t="s">
        <v>10</v>
      </c>
      <c r="D569" s="3" t="s">
        <v>1206</v>
      </c>
      <c r="E569" s="2">
        <v>2015</v>
      </c>
      <c r="F569" s="3" t="s">
        <v>64</v>
      </c>
      <c r="G569" s="3" t="s">
        <v>65</v>
      </c>
      <c r="H569" s="3" t="s">
        <v>9</v>
      </c>
      <c r="I569" s="3" t="s">
        <v>1207</v>
      </c>
      <c r="J569" s="3" t="s">
        <v>40</v>
      </c>
    </row>
    <row r="570" spans="1:10" outlineLevel="3" x14ac:dyDescent="0.2">
      <c r="A570" s="3" t="s">
        <v>8</v>
      </c>
      <c r="B570" s="3" t="s">
        <v>9</v>
      </c>
      <c r="C570" s="3" t="s">
        <v>10</v>
      </c>
      <c r="D570" s="3" t="s">
        <v>1208</v>
      </c>
      <c r="E570" s="2">
        <v>2015</v>
      </c>
      <c r="F570" s="3" t="s">
        <v>64</v>
      </c>
      <c r="G570" s="3" t="s">
        <v>65</v>
      </c>
      <c r="H570" s="3" t="s">
        <v>9</v>
      </c>
      <c r="I570" s="3" t="s">
        <v>1209</v>
      </c>
      <c r="J570" s="3" t="s">
        <v>599</v>
      </c>
    </row>
    <row r="571" spans="1:10" outlineLevel="3" x14ac:dyDescent="0.2">
      <c r="A571" s="3" t="s">
        <v>8</v>
      </c>
      <c r="B571" s="3" t="s">
        <v>9</v>
      </c>
      <c r="C571" s="3" t="s">
        <v>10</v>
      </c>
      <c r="D571" s="3" t="s">
        <v>7976</v>
      </c>
      <c r="E571" s="2">
        <v>2015</v>
      </c>
      <c r="F571" s="3" t="s">
        <v>297</v>
      </c>
      <c r="G571" s="3" t="s">
        <v>298</v>
      </c>
      <c r="H571" s="3" t="s">
        <v>299</v>
      </c>
      <c r="I571" s="3" t="s">
        <v>7977</v>
      </c>
      <c r="J571" s="3" t="s">
        <v>29</v>
      </c>
    </row>
    <row r="572" spans="1:10" outlineLevel="3" x14ac:dyDescent="0.2">
      <c r="A572" s="3" t="s">
        <v>8</v>
      </c>
      <c r="B572" s="3" t="s">
        <v>9</v>
      </c>
      <c r="C572" s="3" t="s">
        <v>10</v>
      </c>
      <c r="D572" s="3" t="s">
        <v>7978</v>
      </c>
      <c r="E572" s="2">
        <v>2015</v>
      </c>
      <c r="F572" s="3" t="s">
        <v>297</v>
      </c>
      <c r="G572" s="3" t="s">
        <v>298</v>
      </c>
      <c r="H572" s="3" t="s">
        <v>299</v>
      </c>
      <c r="I572" s="3" t="s">
        <v>7979</v>
      </c>
      <c r="J572" s="3" t="s">
        <v>29</v>
      </c>
    </row>
    <row r="573" spans="1:10" outlineLevel="3" x14ac:dyDescent="0.2">
      <c r="A573" s="3" t="s">
        <v>8</v>
      </c>
      <c r="B573" s="3" t="s">
        <v>9</v>
      </c>
      <c r="C573" s="3" t="s">
        <v>10</v>
      </c>
      <c r="D573" s="3" t="s">
        <v>7980</v>
      </c>
      <c r="E573" s="2">
        <v>2015</v>
      </c>
      <c r="F573" s="3" t="s">
        <v>297</v>
      </c>
      <c r="G573" s="3" t="s">
        <v>298</v>
      </c>
      <c r="H573" s="3" t="s">
        <v>299</v>
      </c>
      <c r="I573" s="3" t="s">
        <v>7981</v>
      </c>
      <c r="J573" s="3" t="s">
        <v>29</v>
      </c>
    </row>
    <row r="574" spans="1:10" outlineLevel="3" x14ac:dyDescent="0.2">
      <c r="A574" s="3" t="s">
        <v>8</v>
      </c>
      <c r="B574" s="3" t="s">
        <v>9</v>
      </c>
      <c r="C574" s="3" t="s">
        <v>10</v>
      </c>
      <c r="D574" s="3" t="s">
        <v>7982</v>
      </c>
      <c r="E574" s="2">
        <v>2015</v>
      </c>
      <c r="F574" s="3" t="s">
        <v>297</v>
      </c>
      <c r="G574" s="3" t="s">
        <v>298</v>
      </c>
      <c r="H574" s="3" t="s">
        <v>299</v>
      </c>
      <c r="I574" s="3" t="s">
        <v>7983</v>
      </c>
      <c r="J574" s="3" t="s">
        <v>69</v>
      </c>
    </row>
    <row r="575" spans="1:10" outlineLevel="3" x14ac:dyDescent="0.2">
      <c r="A575" s="3" t="s">
        <v>8</v>
      </c>
      <c r="B575" s="3" t="s">
        <v>9</v>
      </c>
      <c r="C575" s="3" t="s">
        <v>10</v>
      </c>
      <c r="D575" s="3" t="s">
        <v>7984</v>
      </c>
      <c r="E575" s="2">
        <v>2015</v>
      </c>
      <c r="F575" s="3" t="s">
        <v>297</v>
      </c>
      <c r="G575" s="3" t="s">
        <v>298</v>
      </c>
      <c r="H575" s="3" t="s">
        <v>299</v>
      </c>
      <c r="I575" s="3" t="s">
        <v>7985</v>
      </c>
      <c r="J575" s="3" t="s">
        <v>69</v>
      </c>
    </row>
    <row r="576" spans="1:10" outlineLevel="3" x14ac:dyDescent="0.2">
      <c r="A576" s="3" t="s">
        <v>8</v>
      </c>
      <c r="B576" s="3" t="s">
        <v>9</v>
      </c>
      <c r="C576" s="3" t="s">
        <v>10</v>
      </c>
      <c r="D576" s="3" t="s">
        <v>7986</v>
      </c>
      <c r="E576" s="2">
        <v>2015</v>
      </c>
      <c r="F576" s="3" t="s">
        <v>297</v>
      </c>
      <c r="G576" s="3" t="s">
        <v>298</v>
      </c>
      <c r="H576" s="3" t="s">
        <v>299</v>
      </c>
      <c r="I576" s="3" t="s">
        <v>7987</v>
      </c>
      <c r="J576" s="3" t="s">
        <v>133</v>
      </c>
    </row>
    <row r="577" spans="1:10" outlineLevel="3" x14ac:dyDescent="0.2">
      <c r="A577" s="3" t="s">
        <v>8</v>
      </c>
      <c r="B577" s="3" t="s">
        <v>9</v>
      </c>
      <c r="C577" s="3" t="s">
        <v>10</v>
      </c>
      <c r="D577" s="3" t="s">
        <v>7988</v>
      </c>
      <c r="E577" s="2">
        <v>2015</v>
      </c>
      <c r="F577" s="3" t="s">
        <v>297</v>
      </c>
      <c r="G577" s="3" t="s">
        <v>298</v>
      </c>
      <c r="H577" s="3" t="s">
        <v>299</v>
      </c>
      <c r="I577" s="3" t="s">
        <v>7989</v>
      </c>
      <c r="J577" s="3" t="s">
        <v>251</v>
      </c>
    </row>
    <row r="578" spans="1:10" outlineLevel="3" x14ac:dyDescent="0.2">
      <c r="A578" s="3" t="s">
        <v>8</v>
      </c>
      <c r="B578" s="3" t="s">
        <v>9</v>
      </c>
      <c r="C578" s="3" t="s">
        <v>10</v>
      </c>
      <c r="D578" s="3" t="s">
        <v>7990</v>
      </c>
      <c r="E578" s="2">
        <v>2015</v>
      </c>
      <c r="F578" s="3" t="s">
        <v>297</v>
      </c>
      <c r="G578" s="3" t="s">
        <v>298</v>
      </c>
      <c r="H578" s="3" t="s">
        <v>299</v>
      </c>
      <c r="I578" s="3" t="s">
        <v>7991</v>
      </c>
      <c r="J578" s="3" t="s">
        <v>18</v>
      </c>
    </row>
    <row r="579" spans="1:10" outlineLevel="3" x14ac:dyDescent="0.2">
      <c r="A579" s="3" t="s">
        <v>8</v>
      </c>
      <c r="B579" s="3" t="s">
        <v>9</v>
      </c>
      <c r="C579" s="3" t="s">
        <v>10</v>
      </c>
      <c r="D579" s="3" t="s">
        <v>1210</v>
      </c>
      <c r="E579" s="2">
        <v>2015</v>
      </c>
      <c r="F579" s="3" t="s">
        <v>64</v>
      </c>
      <c r="G579" s="3" t="s">
        <v>65</v>
      </c>
      <c r="H579" s="3" t="s">
        <v>9</v>
      </c>
      <c r="I579" s="3" t="s">
        <v>1211</v>
      </c>
      <c r="J579" s="3" t="s">
        <v>136</v>
      </c>
    </row>
    <row r="580" spans="1:10" outlineLevel="3" x14ac:dyDescent="0.2">
      <c r="A580" s="3" t="s">
        <v>8</v>
      </c>
      <c r="B580" s="3" t="s">
        <v>9</v>
      </c>
      <c r="C580" s="3" t="s">
        <v>10</v>
      </c>
      <c r="D580" s="3" t="s">
        <v>1212</v>
      </c>
      <c r="E580" s="2">
        <v>2015</v>
      </c>
      <c r="F580" s="3" t="s">
        <v>64</v>
      </c>
      <c r="G580" s="3" t="s">
        <v>65</v>
      </c>
      <c r="H580" s="3" t="s">
        <v>9</v>
      </c>
      <c r="I580" s="3" t="s">
        <v>1213</v>
      </c>
      <c r="J580" s="3" t="s">
        <v>29</v>
      </c>
    </row>
    <row r="581" spans="1:10" outlineLevel="3" x14ac:dyDescent="0.2">
      <c r="A581" s="3" t="s">
        <v>8</v>
      </c>
      <c r="B581" s="3" t="s">
        <v>9</v>
      </c>
      <c r="C581" s="3" t="s">
        <v>10</v>
      </c>
      <c r="D581" s="3" t="s">
        <v>1214</v>
      </c>
      <c r="E581" s="2">
        <v>2015</v>
      </c>
      <c r="F581" s="3" t="s">
        <v>64</v>
      </c>
      <c r="G581" s="3" t="s">
        <v>65</v>
      </c>
      <c r="H581" s="3" t="s">
        <v>9</v>
      </c>
      <c r="I581" s="3" t="s">
        <v>1215</v>
      </c>
      <c r="J581" s="3" t="s">
        <v>29</v>
      </c>
    </row>
    <row r="582" spans="1:10" outlineLevel="3" x14ac:dyDescent="0.2">
      <c r="A582" s="3" t="s">
        <v>8</v>
      </c>
      <c r="B582" s="3" t="s">
        <v>9</v>
      </c>
      <c r="C582" s="3" t="s">
        <v>10</v>
      </c>
      <c r="D582" s="3" t="s">
        <v>1216</v>
      </c>
      <c r="E582" s="2">
        <v>2015</v>
      </c>
      <c r="F582" s="3" t="s">
        <v>64</v>
      </c>
      <c r="G582" s="3" t="s">
        <v>65</v>
      </c>
      <c r="H582" s="3" t="s">
        <v>9</v>
      </c>
      <c r="I582" s="3" t="s">
        <v>1217</v>
      </c>
      <c r="J582" s="3" t="s">
        <v>35</v>
      </c>
    </row>
    <row r="583" spans="1:10" outlineLevel="3" x14ac:dyDescent="0.2">
      <c r="A583" s="3" t="s">
        <v>8</v>
      </c>
      <c r="B583" s="3" t="s">
        <v>9</v>
      </c>
      <c r="C583" s="3" t="s">
        <v>10</v>
      </c>
      <c r="D583" s="3" t="s">
        <v>7992</v>
      </c>
      <c r="E583" s="2">
        <v>2015</v>
      </c>
      <c r="F583" s="3" t="s">
        <v>297</v>
      </c>
      <c r="G583" s="3" t="s">
        <v>298</v>
      </c>
      <c r="H583" s="3" t="s">
        <v>299</v>
      </c>
      <c r="I583" s="3" t="s">
        <v>7993</v>
      </c>
      <c r="J583" s="3" t="s">
        <v>29</v>
      </c>
    </row>
    <row r="584" spans="1:10" outlineLevel="3" x14ac:dyDescent="0.2">
      <c r="A584" s="3" t="s">
        <v>8</v>
      </c>
      <c r="B584" s="3" t="s">
        <v>9</v>
      </c>
      <c r="C584" s="3" t="s">
        <v>10</v>
      </c>
      <c r="D584" s="3" t="s">
        <v>1218</v>
      </c>
      <c r="E584" s="2">
        <v>2015</v>
      </c>
      <c r="F584" s="3" t="s">
        <v>64</v>
      </c>
      <c r="G584" s="3" t="s">
        <v>65</v>
      </c>
      <c r="H584" s="3" t="s">
        <v>9</v>
      </c>
      <c r="I584" s="3" t="s">
        <v>1219</v>
      </c>
      <c r="J584" s="3" t="s">
        <v>29</v>
      </c>
    </row>
    <row r="585" spans="1:10" outlineLevel="3" x14ac:dyDescent="0.2">
      <c r="A585" s="3" t="s">
        <v>8</v>
      </c>
      <c r="B585" s="3" t="s">
        <v>9</v>
      </c>
      <c r="C585" s="3" t="s">
        <v>10</v>
      </c>
      <c r="D585" s="3" t="s">
        <v>1220</v>
      </c>
      <c r="E585" s="2">
        <v>2015</v>
      </c>
      <c r="F585" s="3" t="s">
        <v>64</v>
      </c>
      <c r="G585" s="3" t="s">
        <v>65</v>
      </c>
      <c r="H585" s="3" t="s">
        <v>9</v>
      </c>
      <c r="I585" s="3" t="s">
        <v>1221</v>
      </c>
      <c r="J585" s="3" t="s">
        <v>29</v>
      </c>
    </row>
    <row r="586" spans="1:10" outlineLevel="3" x14ac:dyDescent="0.2">
      <c r="A586" s="3" t="s">
        <v>8</v>
      </c>
      <c r="B586" s="3" t="s">
        <v>9</v>
      </c>
      <c r="C586" s="3" t="s">
        <v>10</v>
      </c>
      <c r="D586" s="3" t="s">
        <v>1222</v>
      </c>
      <c r="E586" s="2">
        <v>2015</v>
      </c>
      <c r="F586" s="3" t="s">
        <v>12</v>
      </c>
      <c r="G586" s="3" t="s">
        <v>13</v>
      </c>
      <c r="H586" s="3" t="s">
        <v>1223</v>
      </c>
      <c r="I586" s="3" t="s">
        <v>1224</v>
      </c>
      <c r="J586" s="3" t="s">
        <v>18</v>
      </c>
    </row>
    <row r="587" spans="1:10" outlineLevel="3" x14ac:dyDescent="0.2">
      <c r="A587" s="3" t="s">
        <v>8</v>
      </c>
      <c r="B587" s="3" t="s">
        <v>9</v>
      </c>
      <c r="C587" s="3" t="s">
        <v>10</v>
      </c>
      <c r="D587" s="3" t="s">
        <v>1225</v>
      </c>
      <c r="E587" s="2">
        <v>2015</v>
      </c>
      <c r="F587" s="3" t="s">
        <v>12</v>
      </c>
      <c r="G587" s="3" t="s">
        <v>13</v>
      </c>
      <c r="H587" s="3" t="s">
        <v>1223</v>
      </c>
      <c r="I587" s="3" t="s">
        <v>1226</v>
      </c>
      <c r="J587" s="3" t="s">
        <v>916</v>
      </c>
    </row>
    <row r="588" spans="1:10" outlineLevel="3" x14ac:dyDescent="0.2">
      <c r="A588" s="3" t="s">
        <v>8</v>
      </c>
      <c r="B588" s="3" t="s">
        <v>9</v>
      </c>
      <c r="C588" s="3" t="s">
        <v>10</v>
      </c>
      <c r="D588" s="3" t="s">
        <v>1227</v>
      </c>
      <c r="E588" s="2">
        <v>2015</v>
      </c>
      <c r="F588" s="3" t="s">
        <v>12</v>
      </c>
      <c r="G588" s="3" t="s">
        <v>13</v>
      </c>
      <c r="H588" s="3" t="s">
        <v>1223</v>
      </c>
      <c r="I588" s="3" t="s">
        <v>1228</v>
      </c>
      <c r="J588" s="3" t="s">
        <v>74</v>
      </c>
    </row>
    <row r="589" spans="1:10" outlineLevel="3" x14ac:dyDescent="0.2">
      <c r="A589" s="3" t="s">
        <v>8</v>
      </c>
      <c r="B589" s="3" t="s">
        <v>9</v>
      </c>
      <c r="C589" s="3" t="s">
        <v>10</v>
      </c>
      <c r="D589" s="3" t="s">
        <v>1229</v>
      </c>
      <c r="E589" s="2">
        <v>2015</v>
      </c>
      <c r="F589" s="3" t="s">
        <v>12</v>
      </c>
      <c r="G589" s="3" t="s">
        <v>13</v>
      </c>
      <c r="H589" s="3" t="s">
        <v>1223</v>
      </c>
      <c r="I589" s="3" t="s">
        <v>1230</v>
      </c>
      <c r="J589" s="3" t="s">
        <v>74</v>
      </c>
    </row>
    <row r="590" spans="1:10" outlineLevel="3" x14ac:dyDescent="0.2">
      <c r="A590" s="3" t="s">
        <v>8</v>
      </c>
      <c r="B590" s="3" t="s">
        <v>9</v>
      </c>
      <c r="C590" s="3" t="s">
        <v>10</v>
      </c>
      <c r="D590" s="3" t="s">
        <v>1231</v>
      </c>
      <c r="E590" s="2">
        <v>2015</v>
      </c>
      <c r="F590" s="3" t="s">
        <v>12</v>
      </c>
      <c r="G590" s="3" t="s">
        <v>13</v>
      </c>
      <c r="H590" s="3" t="s">
        <v>1223</v>
      </c>
      <c r="I590" s="3" t="s">
        <v>1232</v>
      </c>
      <c r="J590" s="3" t="s">
        <v>268</v>
      </c>
    </row>
    <row r="591" spans="1:10" outlineLevel="3" x14ac:dyDescent="0.2">
      <c r="A591" s="3" t="s">
        <v>8</v>
      </c>
      <c r="B591" s="3" t="s">
        <v>9</v>
      </c>
      <c r="C591" s="3" t="s">
        <v>10</v>
      </c>
      <c r="D591" s="3" t="s">
        <v>1233</v>
      </c>
      <c r="E591" s="2">
        <v>2015</v>
      </c>
      <c r="F591" s="3" t="s">
        <v>12</v>
      </c>
      <c r="G591" s="3" t="s">
        <v>13</v>
      </c>
      <c r="H591" s="3" t="s">
        <v>1223</v>
      </c>
      <c r="I591" s="3" t="s">
        <v>1234</v>
      </c>
      <c r="J591" s="3" t="s">
        <v>268</v>
      </c>
    </row>
    <row r="592" spans="1:10" outlineLevel="3" x14ac:dyDescent="0.2">
      <c r="A592" s="3" t="s">
        <v>8</v>
      </c>
      <c r="B592" s="3" t="s">
        <v>9</v>
      </c>
      <c r="C592" s="3" t="s">
        <v>10</v>
      </c>
      <c r="D592" s="3" t="s">
        <v>1235</v>
      </c>
      <c r="E592" s="2">
        <v>2015</v>
      </c>
      <c r="F592" s="3" t="s">
        <v>12</v>
      </c>
      <c r="G592" s="3" t="s">
        <v>13</v>
      </c>
      <c r="H592" s="3" t="s">
        <v>1223</v>
      </c>
      <c r="I592" s="3" t="s">
        <v>1236</v>
      </c>
      <c r="J592" s="3" t="s">
        <v>268</v>
      </c>
    </row>
    <row r="593" spans="1:10" outlineLevel="3" x14ac:dyDescent="0.2">
      <c r="A593" s="3" t="s">
        <v>8</v>
      </c>
      <c r="B593" s="3" t="s">
        <v>9</v>
      </c>
      <c r="C593" s="3" t="s">
        <v>10</v>
      </c>
      <c r="D593" s="3" t="s">
        <v>1237</v>
      </c>
      <c r="E593" s="2">
        <v>2015</v>
      </c>
      <c r="F593" s="3" t="s">
        <v>12</v>
      </c>
      <c r="G593" s="3" t="s">
        <v>13</v>
      </c>
      <c r="H593" s="3" t="s">
        <v>1223</v>
      </c>
      <c r="I593" s="3" t="s">
        <v>1238</v>
      </c>
      <c r="J593" s="3" t="s">
        <v>15</v>
      </c>
    </row>
    <row r="594" spans="1:10" outlineLevel="3" x14ac:dyDescent="0.2">
      <c r="A594" s="3" t="s">
        <v>8</v>
      </c>
      <c r="B594" s="3" t="s">
        <v>9</v>
      </c>
      <c r="C594" s="3" t="s">
        <v>10</v>
      </c>
      <c r="D594" s="3" t="s">
        <v>1239</v>
      </c>
      <c r="E594" s="2">
        <v>2015</v>
      </c>
      <c r="F594" s="3" t="s">
        <v>12</v>
      </c>
      <c r="G594" s="3" t="s">
        <v>13</v>
      </c>
      <c r="H594" s="3" t="s">
        <v>1223</v>
      </c>
      <c r="I594" s="3" t="s">
        <v>1240</v>
      </c>
      <c r="J594" s="3" t="s">
        <v>136</v>
      </c>
    </row>
    <row r="595" spans="1:10" outlineLevel="3" x14ac:dyDescent="0.2">
      <c r="A595" s="3" t="s">
        <v>8</v>
      </c>
      <c r="B595" s="3" t="s">
        <v>9</v>
      </c>
      <c r="C595" s="3" t="s">
        <v>10</v>
      </c>
      <c r="D595" s="3" t="s">
        <v>1241</v>
      </c>
      <c r="E595" s="2">
        <v>2015</v>
      </c>
      <c r="F595" s="3" t="s">
        <v>12</v>
      </c>
      <c r="G595" s="3" t="s">
        <v>13</v>
      </c>
      <c r="H595" s="3" t="s">
        <v>1223</v>
      </c>
      <c r="I595" s="3" t="s">
        <v>1242</v>
      </c>
      <c r="J595" s="3" t="s">
        <v>916</v>
      </c>
    </row>
    <row r="596" spans="1:10" outlineLevel="3" x14ac:dyDescent="0.2">
      <c r="A596" s="3" t="s">
        <v>8</v>
      </c>
      <c r="B596" s="3" t="s">
        <v>9</v>
      </c>
      <c r="C596" s="3" t="s">
        <v>10</v>
      </c>
      <c r="D596" s="3" t="s">
        <v>1243</v>
      </c>
      <c r="E596" s="2">
        <v>2015</v>
      </c>
      <c r="F596" s="3" t="s">
        <v>12</v>
      </c>
      <c r="G596" s="3" t="s">
        <v>13</v>
      </c>
      <c r="H596" s="3" t="s">
        <v>1223</v>
      </c>
      <c r="I596" s="3" t="s">
        <v>1244</v>
      </c>
      <c r="J596" s="3" t="s">
        <v>29</v>
      </c>
    </row>
    <row r="597" spans="1:10" outlineLevel="3" x14ac:dyDescent="0.2">
      <c r="A597" s="3" t="s">
        <v>8</v>
      </c>
      <c r="B597" s="3" t="s">
        <v>9</v>
      </c>
      <c r="C597" s="3" t="s">
        <v>10</v>
      </c>
      <c r="D597" s="3" t="s">
        <v>1245</v>
      </c>
      <c r="E597" s="2">
        <v>2015</v>
      </c>
      <c r="F597" s="3" t="s">
        <v>12</v>
      </c>
      <c r="G597" s="3" t="s">
        <v>13</v>
      </c>
      <c r="H597" s="3" t="s">
        <v>1223</v>
      </c>
      <c r="I597" s="3" t="s">
        <v>1246</v>
      </c>
      <c r="J597" s="3" t="s">
        <v>29</v>
      </c>
    </row>
    <row r="598" spans="1:10" outlineLevel="3" x14ac:dyDescent="0.2">
      <c r="A598" s="3" t="s">
        <v>8</v>
      </c>
      <c r="B598" s="3" t="s">
        <v>9</v>
      </c>
      <c r="C598" s="3" t="s">
        <v>10</v>
      </c>
      <c r="D598" s="3" t="s">
        <v>1247</v>
      </c>
      <c r="E598" s="2">
        <v>2015</v>
      </c>
      <c r="F598" s="3" t="s">
        <v>12</v>
      </c>
      <c r="G598" s="3" t="s">
        <v>13</v>
      </c>
      <c r="H598" s="3" t="s">
        <v>1223</v>
      </c>
      <c r="I598" s="3" t="s">
        <v>1248</v>
      </c>
      <c r="J598" s="3" t="s">
        <v>29</v>
      </c>
    </row>
    <row r="599" spans="1:10" outlineLevel="3" x14ac:dyDescent="0.2">
      <c r="A599" s="3" t="s">
        <v>8</v>
      </c>
      <c r="B599" s="3" t="s">
        <v>9</v>
      </c>
      <c r="C599" s="3" t="s">
        <v>10</v>
      </c>
      <c r="D599" s="3" t="s">
        <v>1249</v>
      </c>
      <c r="E599" s="2">
        <v>2015</v>
      </c>
      <c r="F599" s="3" t="s">
        <v>12</v>
      </c>
      <c r="G599" s="3" t="s">
        <v>13</v>
      </c>
      <c r="H599" s="3" t="s">
        <v>1223</v>
      </c>
      <c r="I599" s="3" t="s">
        <v>1250</v>
      </c>
      <c r="J599" s="3" t="s">
        <v>74</v>
      </c>
    </row>
    <row r="600" spans="1:10" outlineLevel="3" x14ac:dyDescent="0.2">
      <c r="A600" s="3" t="s">
        <v>8</v>
      </c>
      <c r="B600" s="3" t="s">
        <v>9</v>
      </c>
      <c r="C600" s="3" t="s">
        <v>10</v>
      </c>
      <c r="D600" s="3" t="s">
        <v>7994</v>
      </c>
      <c r="E600" s="2">
        <v>2015</v>
      </c>
      <c r="F600" s="3" t="s">
        <v>12</v>
      </c>
      <c r="G600" s="3" t="s">
        <v>13</v>
      </c>
      <c r="H600" s="3" t="s">
        <v>1223</v>
      </c>
      <c r="I600" s="3" t="s">
        <v>7995</v>
      </c>
      <c r="J600" s="3" t="s">
        <v>29</v>
      </c>
    </row>
    <row r="601" spans="1:10" outlineLevel="3" x14ac:dyDescent="0.2">
      <c r="A601" s="3" t="s">
        <v>8</v>
      </c>
      <c r="B601" s="3" t="s">
        <v>9</v>
      </c>
      <c r="C601" s="3" t="s">
        <v>10</v>
      </c>
      <c r="D601" s="3" t="s">
        <v>1251</v>
      </c>
      <c r="E601" s="2">
        <v>2015</v>
      </c>
      <c r="F601" s="3" t="s">
        <v>64</v>
      </c>
      <c r="G601" s="3" t="s">
        <v>65</v>
      </c>
      <c r="H601" s="3" t="s">
        <v>9</v>
      </c>
      <c r="I601" s="3" t="s">
        <v>1252</v>
      </c>
      <c r="J601" s="3" t="s">
        <v>599</v>
      </c>
    </row>
    <row r="602" spans="1:10" outlineLevel="3" x14ac:dyDescent="0.2">
      <c r="A602" s="3" t="s">
        <v>8</v>
      </c>
      <c r="B602" s="3" t="s">
        <v>9</v>
      </c>
      <c r="C602" s="3" t="s">
        <v>10</v>
      </c>
      <c r="D602" s="3" t="s">
        <v>1253</v>
      </c>
      <c r="E602" s="2">
        <v>2015</v>
      </c>
      <c r="F602" s="3" t="s">
        <v>64</v>
      </c>
      <c r="G602" s="3" t="s">
        <v>65</v>
      </c>
      <c r="H602" s="3" t="s">
        <v>9</v>
      </c>
      <c r="I602" s="3" t="s">
        <v>1254</v>
      </c>
      <c r="J602" s="3" t="s">
        <v>29</v>
      </c>
    </row>
    <row r="603" spans="1:10" outlineLevel="3" x14ac:dyDescent="0.2">
      <c r="A603" s="3" t="s">
        <v>8</v>
      </c>
      <c r="B603" s="3" t="s">
        <v>9</v>
      </c>
      <c r="C603" s="3" t="s">
        <v>10</v>
      </c>
      <c r="D603" s="3" t="s">
        <v>7996</v>
      </c>
      <c r="E603" s="2">
        <v>2015</v>
      </c>
      <c r="F603" s="3" t="s">
        <v>12</v>
      </c>
      <c r="G603" s="3" t="s">
        <v>13</v>
      </c>
      <c r="H603" s="3" t="s">
        <v>1223</v>
      </c>
      <c r="I603" s="3" t="s">
        <v>7997</v>
      </c>
      <c r="J603" s="3" t="s">
        <v>15</v>
      </c>
    </row>
    <row r="604" spans="1:10" outlineLevel="3" x14ac:dyDescent="0.2">
      <c r="A604" s="3" t="s">
        <v>8</v>
      </c>
      <c r="B604" s="3" t="s">
        <v>9</v>
      </c>
      <c r="C604" s="3" t="s">
        <v>10</v>
      </c>
      <c r="D604" s="3" t="s">
        <v>7998</v>
      </c>
      <c r="E604" s="2">
        <v>2015</v>
      </c>
      <c r="F604" s="3" t="s">
        <v>12</v>
      </c>
      <c r="G604" s="3" t="s">
        <v>13</v>
      </c>
      <c r="H604" s="3" t="s">
        <v>1223</v>
      </c>
      <c r="I604" s="3" t="s">
        <v>7999</v>
      </c>
      <c r="J604" s="3" t="s">
        <v>268</v>
      </c>
    </row>
    <row r="605" spans="1:10" outlineLevel="3" x14ac:dyDescent="0.2">
      <c r="A605" s="3" t="s">
        <v>8</v>
      </c>
      <c r="B605" s="3" t="s">
        <v>9</v>
      </c>
      <c r="C605" s="3" t="s">
        <v>10</v>
      </c>
      <c r="D605" s="3" t="s">
        <v>8000</v>
      </c>
      <c r="E605" s="2">
        <v>2015</v>
      </c>
      <c r="F605" s="3" t="s">
        <v>12</v>
      </c>
      <c r="G605" s="3" t="s">
        <v>13</v>
      </c>
      <c r="H605" s="3" t="s">
        <v>1223</v>
      </c>
      <c r="I605" s="3" t="s">
        <v>8001</v>
      </c>
      <c r="J605" s="3" t="s">
        <v>29</v>
      </c>
    </row>
    <row r="606" spans="1:10" outlineLevel="3" x14ac:dyDescent="0.2">
      <c r="A606" s="3" t="s">
        <v>8</v>
      </c>
      <c r="B606" s="3" t="s">
        <v>9</v>
      </c>
      <c r="C606" s="3" t="s">
        <v>10</v>
      </c>
      <c r="D606" s="3" t="s">
        <v>8002</v>
      </c>
      <c r="E606" s="2">
        <v>2015</v>
      </c>
      <c r="F606" s="3" t="s">
        <v>12</v>
      </c>
      <c r="G606" s="3" t="s">
        <v>13</v>
      </c>
      <c r="H606" s="3" t="s">
        <v>1223</v>
      </c>
      <c r="I606" s="3" t="s">
        <v>8003</v>
      </c>
      <c r="J606" s="3" t="s">
        <v>916</v>
      </c>
    </row>
    <row r="607" spans="1:10" outlineLevel="3" x14ac:dyDescent="0.2">
      <c r="A607" s="3" t="s">
        <v>8</v>
      </c>
      <c r="B607" s="3" t="s">
        <v>9</v>
      </c>
      <c r="C607" s="3" t="s">
        <v>10</v>
      </c>
      <c r="D607" s="3" t="s">
        <v>8004</v>
      </c>
      <c r="E607" s="2">
        <v>2015</v>
      </c>
      <c r="F607" s="3" t="s">
        <v>12</v>
      </c>
      <c r="G607" s="3" t="s">
        <v>13</v>
      </c>
      <c r="H607" s="3" t="s">
        <v>1223</v>
      </c>
      <c r="I607" s="3" t="s">
        <v>8005</v>
      </c>
      <c r="J607" s="3" t="s">
        <v>916</v>
      </c>
    </row>
    <row r="608" spans="1:10" outlineLevel="3" x14ac:dyDescent="0.2">
      <c r="A608" s="3" t="s">
        <v>8</v>
      </c>
      <c r="B608" s="3" t="s">
        <v>9</v>
      </c>
      <c r="C608" s="3" t="s">
        <v>10</v>
      </c>
      <c r="D608" s="3" t="s">
        <v>8006</v>
      </c>
      <c r="E608" s="2">
        <v>2015</v>
      </c>
      <c r="F608" s="3" t="s">
        <v>12</v>
      </c>
      <c r="G608" s="3" t="s">
        <v>13</v>
      </c>
      <c r="H608" s="3" t="s">
        <v>1223</v>
      </c>
      <c r="I608" s="3" t="s">
        <v>8007</v>
      </c>
      <c r="J608" s="3" t="s">
        <v>18</v>
      </c>
    </row>
    <row r="609" spans="1:10" outlineLevel="3" x14ac:dyDescent="0.2">
      <c r="A609" s="3" t="s">
        <v>8</v>
      </c>
      <c r="B609" s="3" t="s">
        <v>9</v>
      </c>
      <c r="C609" s="3" t="s">
        <v>10</v>
      </c>
      <c r="D609" s="3" t="s">
        <v>8008</v>
      </c>
      <c r="E609" s="2">
        <v>2015</v>
      </c>
      <c r="F609" s="3" t="s">
        <v>12</v>
      </c>
      <c r="G609" s="3" t="s">
        <v>13</v>
      </c>
      <c r="H609" s="3" t="s">
        <v>1223</v>
      </c>
      <c r="I609" s="3" t="s">
        <v>8009</v>
      </c>
      <c r="J609" s="3" t="s">
        <v>29</v>
      </c>
    </row>
    <row r="610" spans="1:10" outlineLevel="3" x14ac:dyDescent="0.2">
      <c r="A610" s="3" t="s">
        <v>8</v>
      </c>
      <c r="B610" s="3" t="s">
        <v>9</v>
      </c>
      <c r="C610" s="3" t="s">
        <v>10</v>
      </c>
      <c r="D610" s="3" t="s">
        <v>8010</v>
      </c>
      <c r="E610" s="2">
        <v>2015</v>
      </c>
      <c r="F610" s="3" t="s">
        <v>12</v>
      </c>
      <c r="G610" s="3" t="s">
        <v>13</v>
      </c>
      <c r="H610" s="3" t="s">
        <v>1223</v>
      </c>
      <c r="I610" s="3" t="s">
        <v>8011</v>
      </c>
      <c r="J610" s="3" t="s">
        <v>74</v>
      </c>
    </row>
    <row r="611" spans="1:10" outlineLevel="3" x14ac:dyDescent="0.2">
      <c r="A611" s="3" t="s">
        <v>8</v>
      </c>
      <c r="B611" s="3" t="s">
        <v>9</v>
      </c>
      <c r="C611" s="3" t="s">
        <v>10</v>
      </c>
      <c r="D611" s="3" t="s">
        <v>8012</v>
      </c>
      <c r="E611" s="2">
        <v>2015</v>
      </c>
      <c r="F611" s="3" t="s">
        <v>12</v>
      </c>
      <c r="G611" s="3" t="s">
        <v>13</v>
      </c>
      <c r="H611" s="3" t="s">
        <v>1223</v>
      </c>
      <c r="I611" s="3" t="s">
        <v>8013</v>
      </c>
      <c r="J611" s="3" t="s">
        <v>2130</v>
      </c>
    </row>
    <row r="612" spans="1:10" outlineLevel="3" x14ac:dyDescent="0.2">
      <c r="A612" s="3" t="s">
        <v>8</v>
      </c>
      <c r="B612" s="3" t="s">
        <v>9</v>
      </c>
      <c r="C612" s="3" t="s">
        <v>10</v>
      </c>
      <c r="D612" s="3" t="s">
        <v>8014</v>
      </c>
      <c r="E612" s="2">
        <v>2015</v>
      </c>
      <c r="F612" s="3" t="s">
        <v>64</v>
      </c>
      <c r="G612" s="3" t="s">
        <v>65</v>
      </c>
      <c r="H612" s="3" t="s">
        <v>9</v>
      </c>
      <c r="I612" s="3" t="s">
        <v>8015</v>
      </c>
      <c r="J612" s="3" t="s">
        <v>29</v>
      </c>
    </row>
    <row r="613" spans="1:10" outlineLevel="3" x14ac:dyDescent="0.2">
      <c r="A613" s="3" t="s">
        <v>8</v>
      </c>
      <c r="B613" s="3" t="s">
        <v>9</v>
      </c>
      <c r="C613" s="3" t="s">
        <v>10</v>
      </c>
      <c r="D613" s="3" t="s">
        <v>8016</v>
      </c>
      <c r="E613" s="2">
        <v>2015</v>
      </c>
      <c r="F613" s="3" t="s">
        <v>64</v>
      </c>
      <c r="G613" s="3" t="s">
        <v>65</v>
      </c>
      <c r="H613" s="3" t="s">
        <v>9</v>
      </c>
      <c r="I613" s="3" t="s">
        <v>8017</v>
      </c>
      <c r="J613" s="3" t="s">
        <v>18</v>
      </c>
    </row>
    <row r="614" spans="1:10" outlineLevel="2" x14ac:dyDescent="0.2">
      <c r="C614" s="5" t="s">
        <v>7969</v>
      </c>
      <c r="D614" s="3">
        <f>SUBTOTAL(3,D2:D613)</f>
        <v>612</v>
      </c>
    </row>
    <row r="615" spans="1:10" outlineLevel="3" x14ac:dyDescent="0.2">
      <c r="A615" s="3" t="s">
        <v>8</v>
      </c>
      <c r="B615" s="3" t="s">
        <v>9</v>
      </c>
      <c r="C615" s="3" t="s">
        <v>1255</v>
      </c>
      <c r="D615" s="3" t="s">
        <v>1256</v>
      </c>
      <c r="E615" s="2">
        <v>2005</v>
      </c>
      <c r="F615" s="3" t="s">
        <v>12</v>
      </c>
      <c r="G615" s="3" t="s">
        <v>13</v>
      </c>
      <c r="H615" s="3" t="s">
        <v>9</v>
      </c>
      <c r="I615" s="3" t="s">
        <v>1257</v>
      </c>
      <c r="J615" s="3" t="s">
        <v>420</v>
      </c>
    </row>
    <row r="616" spans="1:10" outlineLevel="3" x14ac:dyDescent="0.2">
      <c r="A616" s="3" t="s">
        <v>8</v>
      </c>
      <c r="B616" s="3" t="s">
        <v>9</v>
      </c>
      <c r="C616" s="3" t="s">
        <v>1255</v>
      </c>
      <c r="D616" s="3" t="s">
        <v>1260</v>
      </c>
      <c r="E616" s="2">
        <v>2005</v>
      </c>
      <c r="F616" s="3" t="s">
        <v>12</v>
      </c>
      <c r="G616" s="3" t="s">
        <v>13</v>
      </c>
      <c r="H616" s="3" t="s">
        <v>9</v>
      </c>
      <c r="I616" s="3" t="s">
        <v>1261</v>
      </c>
      <c r="J616" s="3" t="s">
        <v>29</v>
      </c>
    </row>
    <row r="617" spans="1:10" outlineLevel="3" x14ac:dyDescent="0.2">
      <c r="A617" s="3" t="s">
        <v>8</v>
      </c>
      <c r="B617" s="3" t="s">
        <v>9</v>
      </c>
      <c r="C617" s="3" t="s">
        <v>1255</v>
      </c>
      <c r="D617" s="3" t="s">
        <v>1262</v>
      </c>
      <c r="E617" s="2">
        <v>2005</v>
      </c>
      <c r="F617" s="3" t="s">
        <v>12</v>
      </c>
      <c r="G617" s="3" t="s">
        <v>13</v>
      </c>
      <c r="H617" s="3" t="s">
        <v>9</v>
      </c>
      <c r="I617" s="3" t="s">
        <v>1263</v>
      </c>
      <c r="J617" s="3" t="s">
        <v>74</v>
      </c>
    </row>
    <row r="618" spans="1:10" outlineLevel="3" x14ac:dyDescent="0.2">
      <c r="A618" s="3" t="s">
        <v>8</v>
      </c>
      <c r="B618" s="3" t="s">
        <v>9</v>
      </c>
      <c r="C618" s="3" t="s">
        <v>1255</v>
      </c>
      <c r="D618" s="3" t="s">
        <v>1264</v>
      </c>
      <c r="E618" s="2">
        <v>2004</v>
      </c>
      <c r="F618" s="3" t="s">
        <v>12</v>
      </c>
      <c r="G618" s="3" t="s">
        <v>13</v>
      </c>
      <c r="H618" s="3" t="s">
        <v>9</v>
      </c>
      <c r="I618" s="3" t="s">
        <v>1265</v>
      </c>
      <c r="J618" s="3" t="s">
        <v>29</v>
      </c>
    </row>
    <row r="619" spans="1:10" outlineLevel="3" x14ac:dyDescent="0.2">
      <c r="A619" s="3" t="s">
        <v>8</v>
      </c>
      <c r="B619" s="3" t="s">
        <v>9</v>
      </c>
      <c r="C619" s="3" t="s">
        <v>1255</v>
      </c>
      <c r="D619" s="3" t="s">
        <v>1564</v>
      </c>
      <c r="E619" s="2">
        <v>2004</v>
      </c>
      <c r="F619" s="3" t="s">
        <v>12</v>
      </c>
      <c r="G619" s="3" t="s">
        <v>13</v>
      </c>
      <c r="H619" s="3" t="s">
        <v>9</v>
      </c>
      <c r="I619" s="3" t="s">
        <v>1565</v>
      </c>
      <c r="J619" s="3" t="s">
        <v>81</v>
      </c>
    </row>
    <row r="620" spans="1:10" outlineLevel="3" x14ac:dyDescent="0.2">
      <c r="A620" s="3" t="s">
        <v>8</v>
      </c>
      <c r="B620" s="3" t="s">
        <v>9</v>
      </c>
      <c r="C620" s="3" t="s">
        <v>1255</v>
      </c>
      <c r="D620" s="3" t="s">
        <v>1266</v>
      </c>
      <c r="E620" s="2">
        <v>2004</v>
      </c>
      <c r="F620" s="3" t="s">
        <v>12</v>
      </c>
      <c r="G620" s="3" t="s">
        <v>13</v>
      </c>
      <c r="H620" s="3" t="s">
        <v>9</v>
      </c>
      <c r="I620" s="3" t="s">
        <v>1267</v>
      </c>
      <c r="J620" s="3" t="s">
        <v>136</v>
      </c>
    </row>
    <row r="621" spans="1:10" outlineLevel="3" x14ac:dyDescent="0.2">
      <c r="A621" s="3" t="s">
        <v>8</v>
      </c>
      <c r="B621" s="3" t="s">
        <v>9</v>
      </c>
      <c r="C621" s="3" t="s">
        <v>1255</v>
      </c>
      <c r="D621" s="3" t="s">
        <v>1268</v>
      </c>
      <c r="E621" s="2">
        <v>2005</v>
      </c>
      <c r="F621" s="3" t="s">
        <v>12</v>
      </c>
      <c r="G621" s="3" t="s">
        <v>13</v>
      </c>
      <c r="H621" s="3" t="s">
        <v>9</v>
      </c>
      <c r="I621" s="3" t="s">
        <v>1269</v>
      </c>
      <c r="J621" s="3" t="s">
        <v>1270</v>
      </c>
    </row>
    <row r="622" spans="1:10" outlineLevel="3" x14ac:dyDescent="0.2">
      <c r="A622" s="3" t="s">
        <v>8</v>
      </c>
      <c r="B622" s="3" t="s">
        <v>9</v>
      </c>
      <c r="C622" s="3" t="s">
        <v>1255</v>
      </c>
      <c r="D622" s="3" t="s">
        <v>1566</v>
      </c>
      <c r="E622" s="2">
        <v>2005</v>
      </c>
      <c r="F622" s="3" t="s">
        <v>12</v>
      </c>
      <c r="G622" s="3" t="s">
        <v>13</v>
      </c>
      <c r="H622" s="3" t="s">
        <v>9</v>
      </c>
      <c r="I622" s="3" t="s">
        <v>1567</v>
      </c>
      <c r="J622" s="3" t="s">
        <v>420</v>
      </c>
    </row>
    <row r="623" spans="1:10" outlineLevel="3" x14ac:dyDescent="0.2">
      <c r="A623" s="3" t="s">
        <v>8</v>
      </c>
      <c r="B623" s="3" t="s">
        <v>9</v>
      </c>
      <c r="C623" s="3" t="s">
        <v>1255</v>
      </c>
      <c r="D623" s="3" t="s">
        <v>1568</v>
      </c>
      <c r="E623" s="2">
        <v>2006</v>
      </c>
      <c r="F623" s="3" t="s">
        <v>12</v>
      </c>
      <c r="G623" s="3" t="s">
        <v>13</v>
      </c>
      <c r="H623" s="3" t="s">
        <v>9</v>
      </c>
      <c r="I623" s="3" t="s">
        <v>1569</v>
      </c>
      <c r="J623" s="3" t="s">
        <v>420</v>
      </c>
    </row>
    <row r="624" spans="1:10" outlineLevel="3" x14ac:dyDescent="0.2">
      <c r="A624" s="3" t="s">
        <v>8</v>
      </c>
      <c r="B624" s="3" t="s">
        <v>9</v>
      </c>
      <c r="C624" s="3" t="s">
        <v>1255</v>
      </c>
      <c r="D624" s="3" t="s">
        <v>1275</v>
      </c>
      <c r="E624" s="2">
        <v>2008</v>
      </c>
      <c r="F624" s="3" t="s">
        <v>12</v>
      </c>
      <c r="G624" s="3" t="s">
        <v>13</v>
      </c>
      <c r="H624" s="3" t="s">
        <v>9</v>
      </c>
      <c r="I624" s="3" t="s">
        <v>1276</v>
      </c>
      <c r="J624" s="3" t="s">
        <v>29</v>
      </c>
    </row>
    <row r="625" spans="1:10" outlineLevel="3" x14ac:dyDescent="0.2">
      <c r="A625" s="3" t="s">
        <v>8</v>
      </c>
      <c r="B625" s="3" t="s">
        <v>9</v>
      </c>
      <c r="C625" s="3" t="s">
        <v>1255</v>
      </c>
      <c r="D625" s="3" t="s">
        <v>1570</v>
      </c>
      <c r="E625" s="2">
        <v>2008</v>
      </c>
      <c r="F625" s="3" t="s">
        <v>12</v>
      </c>
      <c r="G625" s="3" t="s">
        <v>13</v>
      </c>
      <c r="H625" s="3" t="s">
        <v>9</v>
      </c>
      <c r="I625" s="3" t="s">
        <v>1571</v>
      </c>
      <c r="J625" s="3" t="s">
        <v>35</v>
      </c>
    </row>
    <row r="626" spans="1:10" outlineLevel="3" x14ac:dyDescent="0.2">
      <c r="A626" s="3" t="s">
        <v>8</v>
      </c>
      <c r="B626" s="3" t="s">
        <v>9</v>
      </c>
      <c r="C626" s="3" t="s">
        <v>1255</v>
      </c>
      <c r="D626" s="3" t="s">
        <v>1277</v>
      </c>
      <c r="E626" s="2">
        <v>2008</v>
      </c>
      <c r="F626" s="3" t="s">
        <v>12</v>
      </c>
      <c r="G626" s="3" t="s">
        <v>13</v>
      </c>
      <c r="H626" s="3" t="s">
        <v>9</v>
      </c>
      <c r="I626" s="3" t="s">
        <v>1278</v>
      </c>
      <c r="J626" s="3" t="s">
        <v>29</v>
      </c>
    </row>
    <row r="627" spans="1:10" outlineLevel="3" x14ac:dyDescent="0.2">
      <c r="A627" s="3" t="s">
        <v>8</v>
      </c>
      <c r="B627" s="3" t="s">
        <v>9</v>
      </c>
      <c r="C627" s="3" t="s">
        <v>1255</v>
      </c>
      <c r="D627" s="3" t="s">
        <v>1281</v>
      </c>
      <c r="E627" s="2">
        <v>2008</v>
      </c>
      <c r="F627" s="3" t="s">
        <v>12</v>
      </c>
      <c r="G627" s="3" t="s">
        <v>13</v>
      </c>
      <c r="H627" s="3" t="s">
        <v>9</v>
      </c>
      <c r="I627" s="3" t="s">
        <v>1282</v>
      </c>
      <c r="J627" s="3" t="s">
        <v>29</v>
      </c>
    </row>
    <row r="628" spans="1:10" outlineLevel="3" x14ac:dyDescent="0.2">
      <c r="A628" s="3" t="s">
        <v>8</v>
      </c>
      <c r="B628" s="3" t="s">
        <v>9</v>
      </c>
      <c r="C628" s="3" t="s">
        <v>1255</v>
      </c>
      <c r="D628" s="3" t="s">
        <v>1283</v>
      </c>
      <c r="E628" s="2">
        <v>2008</v>
      </c>
      <c r="F628" s="3" t="s">
        <v>12</v>
      </c>
      <c r="G628" s="3" t="s">
        <v>13</v>
      </c>
      <c r="H628" s="3" t="s">
        <v>9</v>
      </c>
      <c r="I628" s="3" t="s">
        <v>1284</v>
      </c>
      <c r="J628" s="3" t="s">
        <v>29</v>
      </c>
    </row>
    <row r="629" spans="1:10" outlineLevel="3" x14ac:dyDescent="0.2">
      <c r="A629" s="3" t="s">
        <v>8</v>
      </c>
      <c r="B629" s="3" t="s">
        <v>9</v>
      </c>
      <c r="C629" s="3" t="s">
        <v>1255</v>
      </c>
      <c r="D629" s="3" t="s">
        <v>1285</v>
      </c>
      <c r="E629" s="2">
        <v>2008</v>
      </c>
      <c r="F629" s="3" t="s">
        <v>64</v>
      </c>
      <c r="G629" s="3" t="s">
        <v>65</v>
      </c>
      <c r="H629" s="3" t="s">
        <v>9</v>
      </c>
      <c r="I629" s="3" t="s">
        <v>1286</v>
      </c>
      <c r="J629" s="3" t="s">
        <v>136</v>
      </c>
    </row>
    <row r="630" spans="1:10" outlineLevel="3" x14ac:dyDescent="0.2">
      <c r="A630" s="3" t="s">
        <v>8</v>
      </c>
      <c r="B630" s="3" t="s">
        <v>9</v>
      </c>
      <c r="C630" s="3" t="s">
        <v>1255</v>
      </c>
      <c r="D630" s="3" t="s">
        <v>1289</v>
      </c>
      <c r="E630" s="2">
        <v>2008</v>
      </c>
      <c r="F630" s="3" t="s">
        <v>64</v>
      </c>
      <c r="G630" s="3" t="s">
        <v>65</v>
      </c>
      <c r="H630" s="3" t="s">
        <v>9</v>
      </c>
      <c r="I630" s="3" t="s">
        <v>1290</v>
      </c>
      <c r="J630" s="3" t="s">
        <v>29</v>
      </c>
    </row>
    <row r="631" spans="1:10" outlineLevel="3" x14ac:dyDescent="0.2">
      <c r="A631" s="3" t="s">
        <v>8</v>
      </c>
      <c r="B631" s="3" t="s">
        <v>9</v>
      </c>
      <c r="C631" s="3" t="s">
        <v>1255</v>
      </c>
      <c r="D631" s="3" t="s">
        <v>1291</v>
      </c>
      <c r="E631" s="2">
        <v>2007</v>
      </c>
      <c r="F631" s="3" t="s">
        <v>12</v>
      </c>
      <c r="G631" s="3" t="s">
        <v>13</v>
      </c>
      <c r="H631" s="3" t="s">
        <v>9</v>
      </c>
      <c r="I631" s="3" t="s">
        <v>1292</v>
      </c>
      <c r="J631" s="3" t="s">
        <v>3004</v>
      </c>
    </row>
    <row r="632" spans="1:10" outlineLevel="3" x14ac:dyDescent="0.2">
      <c r="A632" s="3" t="s">
        <v>8</v>
      </c>
      <c r="B632" s="3" t="s">
        <v>9</v>
      </c>
      <c r="C632" s="3" t="s">
        <v>1255</v>
      </c>
      <c r="D632" s="3" t="s">
        <v>1293</v>
      </c>
      <c r="E632" s="2">
        <v>2007</v>
      </c>
      <c r="F632" s="3" t="s">
        <v>12</v>
      </c>
      <c r="G632" s="3" t="s">
        <v>13</v>
      </c>
      <c r="H632" s="3" t="s">
        <v>9</v>
      </c>
      <c r="I632" s="3" t="s">
        <v>1294</v>
      </c>
      <c r="J632" s="3" t="s">
        <v>18</v>
      </c>
    </row>
    <row r="633" spans="1:10" outlineLevel="3" x14ac:dyDescent="0.2">
      <c r="A633" s="3" t="s">
        <v>8</v>
      </c>
      <c r="B633" s="3" t="s">
        <v>9</v>
      </c>
      <c r="C633" s="3" t="s">
        <v>1255</v>
      </c>
      <c r="D633" s="3" t="s">
        <v>2275</v>
      </c>
      <c r="E633" s="2">
        <v>2005</v>
      </c>
      <c r="F633" s="3" t="s">
        <v>64</v>
      </c>
      <c r="G633" s="3" t="s">
        <v>65</v>
      </c>
      <c r="H633" s="3" t="s">
        <v>9</v>
      </c>
      <c r="I633" s="3" t="s">
        <v>2276</v>
      </c>
      <c r="J633" s="3" t="s">
        <v>136</v>
      </c>
    </row>
    <row r="634" spans="1:10" outlineLevel="3" x14ac:dyDescent="0.2">
      <c r="A634" s="3" t="s">
        <v>8</v>
      </c>
      <c r="B634" s="3" t="s">
        <v>9</v>
      </c>
      <c r="C634" s="3" t="s">
        <v>1255</v>
      </c>
      <c r="D634" s="3" t="s">
        <v>1299</v>
      </c>
      <c r="E634" s="2">
        <v>2015</v>
      </c>
      <c r="F634" s="3" t="s">
        <v>12</v>
      </c>
      <c r="G634" s="3" t="s">
        <v>13</v>
      </c>
      <c r="H634" s="3" t="s">
        <v>1223</v>
      </c>
      <c r="I634" s="3" t="s">
        <v>1300</v>
      </c>
      <c r="J634" s="3" t="s">
        <v>108</v>
      </c>
    </row>
    <row r="635" spans="1:10" outlineLevel="3" x14ac:dyDescent="0.2">
      <c r="A635" s="3" t="s">
        <v>8</v>
      </c>
      <c r="B635" s="3" t="s">
        <v>9</v>
      </c>
      <c r="C635" s="3" t="s">
        <v>1255</v>
      </c>
      <c r="D635" s="3" t="s">
        <v>8018</v>
      </c>
      <c r="E635" s="2">
        <v>2015</v>
      </c>
      <c r="F635" s="3" t="s">
        <v>12</v>
      </c>
      <c r="G635" s="3" t="s">
        <v>13</v>
      </c>
      <c r="H635" s="3" t="s">
        <v>1223</v>
      </c>
      <c r="I635" s="3" t="s">
        <v>8019</v>
      </c>
      <c r="J635" s="3" t="s">
        <v>108</v>
      </c>
    </row>
    <row r="636" spans="1:10" outlineLevel="2" x14ac:dyDescent="0.2">
      <c r="C636" s="5" t="s">
        <v>7970</v>
      </c>
      <c r="D636" s="3">
        <f>SUBTOTAL(3,D615:D635)</f>
        <v>21</v>
      </c>
    </row>
    <row r="637" spans="1:10" outlineLevel="3" x14ac:dyDescent="0.2">
      <c r="A637" s="3" t="s">
        <v>8</v>
      </c>
      <c r="B637" s="3" t="s">
        <v>9</v>
      </c>
      <c r="C637" s="3" t="s">
        <v>1301</v>
      </c>
      <c r="D637" s="3" t="s">
        <v>1303</v>
      </c>
      <c r="E637" s="2">
        <v>2008</v>
      </c>
      <c r="F637" s="3" t="s">
        <v>12</v>
      </c>
      <c r="G637" s="3" t="s">
        <v>13</v>
      </c>
      <c r="H637" s="3" t="s">
        <v>9</v>
      </c>
      <c r="I637" s="3" t="s">
        <v>1304</v>
      </c>
      <c r="J637" s="3" t="s">
        <v>1302</v>
      </c>
    </row>
    <row r="638" spans="1:10" outlineLevel="3" x14ac:dyDescent="0.2">
      <c r="A638" s="3" t="s">
        <v>8</v>
      </c>
      <c r="B638" s="3" t="s">
        <v>9</v>
      </c>
      <c r="C638" s="3" t="s">
        <v>1301</v>
      </c>
      <c r="D638" s="3" t="s">
        <v>1305</v>
      </c>
      <c r="E638" s="2">
        <v>2008</v>
      </c>
      <c r="F638" s="3" t="s">
        <v>64</v>
      </c>
      <c r="G638" s="3" t="s">
        <v>65</v>
      </c>
      <c r="H638" s="3" t="s">
        <v>9</v>
      </c>
      <c r="I638" s="3" t="s">
        <v>1306</v>
      </c>
      <c r="J638" s="3" t="s">
        <v>1302</v>
      </c>
    </row>
    <row r="639" spans="1:10" outlineLevel="3" x14ac:dyDescent="0.2">
      <c r="A639" s="3" t="s">
        <v>8</v>
      </c>
      <c r="B639" s="3" t="s">
        <v>9</v>
      </c>
      <c r="C639" s="3" t="s">
        <v>1301</v>
      </c>
      <c r="D639" s="3" t="s">
        <v>1307</v>
      </c>
      <c r="E639" s="2">
        <v>2008</v>
      </c>
      <c r="F639" s="3" t="s">
        <v>64</v>
      </c>
      <c r="G639" s="3" t="s">
        <v>65</v>
      </c>
      <c r="H639" s="3" t="s">
        <v>9</v>
      </c>
      <c r="I639" s="3" t="s">
        <v>1308</v>
      </c>
      <c r="J639" s="3" t="s">
        <v>1302</v>
      </c>
    </row>
    <row r="640" spans="1:10" outlineLevel="3" x14ac:dyDescent="0.2">
      <c r="A640" s="3" t="s">
        <v>8</v>
      </c>
      <c r="B640" s="3" t="s">
        <v>9</v>
      </c>
      <c r="C640" s="3" t="s">
        <v>1301</v>
      </c>
      <c r="D640" s="3" t="s">
        <v>1309</v>
      </c>
      <c r="E640" s="2">
        <v>2008</v>
      </c>
      <c r="F640" s="3" t="s">
        <v>64</v>
      </c>
      <c r="G640" s="3" t="s">
        <v>65</v>
      </c>
      <c r="H640" s="3" t="s">
        <v>9</v>
      </c>
      <c r="I640" s="3" t="s">
        <v>1310</v>
      </c>
      <c r="J640" s="3" t="s">
        <v>1302</v>
      </c>
    </row>
    <row r="641" spans="1:10" outlineLevel="3" x14ac:dyDescent="0.2">
      <c r="A641" s="3" t="s">
        <v>8</v>
      </c>
      <c r="B641" s="3" t="s">
        <v>9</v>
      </c>
      <c r="C641" s="3" t="s">
        <v>1301</v>
      </c>
      <c r="D641" s="3" t="s">
        <v>1311</v>
      </c>
      <c r="E641" s="2">
        <v>2007</v>
      </c>
      <c r="F641" s="3" t="s">
        <v>12</v>
      </c>
      <c r="G641" s="3" t="s">
        <v>13</v>
      </c>
      <c r="H641" s="3" t="s">
        <v>9</v>
      </c>
      <c r="I641" s="3" t="s">
        <v>1312</v>
      </c>
      <c r="J641" s="3" t="s">
        <v>1302</v>
      </c>
    </row>
    <row r="642" spans="1:10" outlineLevel="3" x14ac:dyDescent="0.2">
      <c r="A642" s="3" t="s">
        <v>8</v>
      </c>
      <c r="B642" s="3" t="s">
        <v>9</v>
      </c>
      <c r="C642" s="3" t="s">
        <v>1301</v>
      </c>
      <c r="D642" s="3" t="s">
        <v>1313</v>
      </c>
      <c r="E642" s="2">
        <v>2007</v>
      </c>
      <c r="F642" s="3" t="s">
        <v>12</v>
      </c>
      <c r="G642" s="3" t="s">
        <v>13</v>
      </c>
      <c r="H642" s="3" t="s">
        <v>9</v>
      </c>
      <c r="I642" s="3" t="s">
        <v>1314</v>
      </c>
      <c r="J642" s="3" t="s">
        <v>1302</v>
      </c>
    </row>
    <row r="643" spans="1:10" outlineLevel="3" x14ac:dyDescent="0.2">
      <c r="A643" s="3" t="s">
        <v>8</v>
      </c>
      <c r="B643" s="3" t="s">
        <v>9</v>
      </c>
      <c r="C643" s="3" t="s">
        <v>1301</v>
      </c>
      <c r="D643" s="3" t="s">
        <v>1315</v>
      </c>
      <c r="E643" s="2">
        <v>2010</v>
      </c>
      <c r="F643" s="3" t="s">
        <v>64</v>
      </c>
      <c r="G643" s="3" t="s">
        <v>65</v>
      </c>
      <c r="H643" s="3" t="s">
        <v>9</v>
      </c>
      <c r="I643" s="3" t="s">
        <v>1316</v>
      </c>
      <c r="J643" s="3" t="s">
        <v>1302</v>
      </c>
    </row>
    <row r="644" spans="1:10" outlineLevel="3" x14ac:dyDescent="0.2">
      <c r="A644" s="3" t="s">
        <v>8</v>
      </c>
      <c r="B644" s="3" t="s">
        <v>9</v>
      </c>
      <c r="C644" s="3" t="s">
        <v>1301</v>
      </c>
      <c r="D644" s="3" t="s">
        <v>1317</v>
      </c>
      <c r="E644" s="2">
        <v>2010</v>
      </c>
      <c r="F644" s="3" t="s">
        <v>64</v>
      </c>
      <c r="G644" s="3" t="s">
        <v>65</v>
      </c>
      <c r="H644" s="3" t="s">
        <v>9</v>
      </c>
      <c r="I644" s="3" t="s">
        <v>1318</v>
      </c>
      <c r="J644" s="3" t="s">
        <v>1302</v>
      </c>
    </row>
    <row r="645" spans="1:10" outlineLevel="3" x14ac:dyDescent="0.2">
      <c r="A645" s="3" t="s">
        <v>8</v>
      </c>
      <c r="B645" s="3" t="s">
        <v>9</v>
      </c>
      <c r="C645" s="3" t="s">
        <v>1301</v>
      </c>
      <c r="D645" s="3" t="s">
        <v>1319</v>
      </c>
      <c r="E645" s="2">
        <v>2006</v>
      </c>
      <c r="F645" s="3" t="s">
        <v>12</v>
      </c>
      <c r="G645" s="3" t="s">
        <v>13</v>
      </c>
      <c r="H645" s="3" t="s">
        <v>9</v>
      </c>
      <c r="I645" s="3" t="s">
        <v>1320</v>
      </c>
      <c r="J645" s="3" t="s">
        <v>1302</v>
      </c>
    </row>
    <row r="646" spans="1:10" outlineLevel="3" x14ac:dyDescent="0.2">
      <c r="A646" s="3" t="s">
        <v>8</v>
      </c>
      <c r="B646" s="3" t="s">
        <v>9</v>
      </c>
      <c r="C646" s="3" t="s">
        <v>1301</v>
      </c>
      <c r="D646" s="3" t="s">
        <v>1321</v>
      </c>
      <c r="E646" s="2">
        <v>2012</v>
      </c>
      <c r="F646" s="3" t="s">
        <v>64</v>
      </c>
      <c r="G646" s="3" t="s">
        <v>374</v>
      </c>
      <c r="H646" s="3" t="s">
        <v>9</v>
      </c>
      <c r="I646" s="3" t="s">
        <v>1322</v>
      </c>
      <c r="J646" s="3" t="s">
        <v>1302</v>
      </c>
    </row>
    <row r="647" spans="1:10" outlineLevel="3" x14ac:dyDescent="0.2">
      <c r="A647" s="3" t="s">
        <v>8</v>
      </c>
      <c r="B647" s="3" t="s">
        <v>9</v>
      </c>
      <c r="C647" s="3" t="s">
        <v>1301</v>
      </c>
      <c r="D647" s="3" t="s">
        <v>1323</v>
      </c>
      <c r="E647" s="2">
        <v>2012</v>
      </c>
      <c r="F647" s="3" t="s">
        <v>64</v>
      </c>
      <c r="G647" s="3" t="s">
        <v>374</v>
      </c>
      <c r="H647" s="3" t="s">
        <v>9</v>
      </c>
      <c r="I647" s="3" t="s">
        <v>1324</v>
      </c>
      <c r="J647" s="3" t="s">
        <v>1302</v>
      </c>
    </row>
    <row r="648" spans="1:10" outlineLevel="3" x14ac:dyDescent="0.2">
      <c r="A648" s="3" t="s">
        <v>8</v>
      </c>
      <c r="B648" s="3" t="s">
        <v>9</v>
      </c>
      <c r="C648" s="3" t="s">
        <v>1301</v>
      </c>
      <c r="D648" s="3" t="s">
        <v>1325</v>
      </c>
      <c r="E648" s="2">
        <v>2011</v>
      </c>
      <c r="F648" s="3" t="s">
        <v>12</v>
      </c>
      <c r="G648" s="3" t="s">
        <v>13</v>
      </c>
      <c r="H648" s="3" t="s">
        <v>9</v>
      </c>
      <c r="I648" s="3" t="s">
        <v>1326</v>
      </c>
      <c r="J648" s="3" t="s">
        <v>1302</v>
      </c>
    </row>
    <row r="649" spans="1:10" outlineLevel="3" x14ac:dyDescent="0.2">
      <c r="A649" s="3" t="s">
        <v>8</v>
      </c>
      <c r="B649" s="3" t="s">
        <v>9</v>
      </c>
      <c r="C649" s="3" t="s">
        <v>1301</v>
      </c>
      <c r="D649" s="3" t="s">
        <v>2277</v>
      </c>
      <c r="E649" s="2">
        <v>2010</v>
      </c>
      <c r="F649" s="3" t="s">
        <v>12</v>
      </c>
      <c r="G649" s="3" t="s">
        <v>13</v>
      </c>
      <c r="H649" s="3" t="s">
        <v>9</v>
      </c>
      <c r="I649" s="3" t="s">
        <v>2278</v>
      </c>
      <c r="J649" s="3" t="s">
        <v>1302</v>
      </c>
    </row>
    <row r="650" spans="1:10" outlineLevel="3" x14ac:dyDescent="0.2">
      <c r="A650" s="3" t="s">
        <v>8</v>
      </c>
      <c r="B650" s="3" t="s">
        <v>9</v>
      </c>
      <c r="C650" s="3" t="s">
        <v>1301</v>
      </c>
      <c r="D650" s="3" t="s">
        <v>1327</v>
      </c>
      <c r="E650" s="2">
        <v>2011</v>
      </c>
      <c r="F650" s="3" t="s">
        <v>12</v>
      </c>
      <c r="G650" s="3" t="s">
        <v>13</v>
      </c>
      <c r="H650" s="3" t="s">
        <v>9</v>
      </c>
      <c r="I650" s="3" t="s">
        <v>1328</v>
      </c>
      <c r="J650" s="3" t="s">
        <v>1302</v>
      </c>
    </row>
    <row r="651" spans="1:10" outlineLevel="3" x14ac:dyDescent="0.2">
      <c r="A651" s="3" t="s">
        <v>8</v>
      </c>
      <c r="B651" s="3" t="s">
        <v>9</v>
      </c>
      <c r="C651" s="3" t="s">
        <v>1301</v>
      </c>
      <c r="D651" s="3" t="s">
        <v>1329</v>
      </c>
      <c r="E651" s="2">
        <v>2012</v>
      </c>
      <c r="F651" s="3" t="s">
        <v>64</v>
      </c>
      <c r="G651" s="3" t="s">
        <v>65</v>
      </c>
      <c r="H651" s="3" t="s">
        <v>9</v>
      </c>
      <c r="I651" s="3" t="s">
        <v>1330</v>
      </c>
      <c r="J651" s="3" t="s">
        <v>1302</v>
      </c>
    </row>
    <row r="652" spans="1:10" outlineLevel="3" x14ac:dyDescent="0.2">
      <c r="A652" s="3" t="s">
        <v>8</v>
      </c>
      <c r="B652" s="3" t="s">
        <v>9</v>
      </c>
      <c r="C652" s="3" t="s">
        <v>1301</v>
      </c>
      <c r="D652" s="3" t="s">
        <v>1331</v>
      </c>
      <c r="E652" s="2">
        <v>2012</v>
      </c>
      <c r="F652" s="3" t="s">
        <v>64</v>
      </c>
      <c r="G652" s="3" t="s">
        <v>65</v>
      </c>
      <c r="H652" s="3" t="s">
        <v>9</v>
      </c>
      <c r="I652" s="3" t="s">
        <v>1332</v>
      </c>
      <c r="J652" s="3" t="s">
        <v>1302</v>
      </c>
    </row>
    <row r="653" spans="1:10" outlineLevel="3" x14ac:dyDescent="0.2">
      <c r="A653" s="3" t="s">
        <v>8</v>
      </c>
      <c r="B653" s="3" t="s">
        <v>9</v>
      </c>
      <c r="C653" s="3" t="s">
        <v>1301</v>
      </c>
      <c r="D653" s="3" t="s">
        <v>1333</v>
      </c>
      <c r="E653" s="2">
        <v>2013</v>
      </c>
      <c r="F653" s="3" t="s">
        <v>297</v>
      </c>
      <c r="G653" s="3" t="s">
        <v>298</v>
      </c>
      <c r="H653" s="3" t="s">
        <v>299</v>
      </c>
      <c r="I653" s="3" t="s">
        <v>1334</v>
      </c>
      <c r="J653" s="3" t="s">
        <v>1302</v>
      </c>
    </row>
    <row r="654" spans="1:10" outlineLevel="3" x14ac:dyDescent="0.2">
      <c r="A654" s="3" t="s">
        <v>8</v>
      </c>
      <c r="B654" s="3" t="s">
        <v>9</v>
      </c>
      <c r="C654" s="3" t="s">
        <v>1301</v>
      </c>
      <c r="D654" s="3" t="s">
        <v>1335</v>
      </c>
      <c r="E654" s="2">
        <v>2013</v>
      </c>
      <c r="F654" s="3" t="s">
        <v>297</v>
      </c>
      <c r="G654" s="3" t="s">
        <v>298</v>
      </c>
      <c r="H654" s="3" t="s">
        <v>299</v>
      </c>
      <c r="I654" s="3" t="s">
        <v>1336</v>
      </c>
      <c r="J654" s="3" t="s">
        <v>1302</v>
      </c>
    </row>
    <row r="655" spans="1:10" outlineLevel="3" x14ac:dyDescent="0.2">
      <c r="A655" s="3" t="s">
        <v>8</v>
      </c>
      <c r="B655" s="3" t="s">
        <v>9</v>
      </c>
      <c r="C655" s="3" t="s">
        <v>1301</v>
      </c>
      <c r="D655" s="3" t="s">
        <v>1337</v>
      </c>
      <c r="E655" s="2">
        <v>2013</v>
      </c>
      <c r="F655" s="3" t="s">
        <v>297</v>
      </c>
      <c r="G655" s="3" t="s">
        <v>298</v>
      </c>
      <c r="H655" s="3" t="s">
        <v>299</v>
      </c>
      <c r="I655" s="3" t="s">
        <v>1338</v>
      </c>
      <c r="J655" s="3" t="s">
        <v>1302</v>
      </c>
    </row>
    <row r="656" spans="1:10" outlineLevel="3" x14ac:dyDescent="0.2">
      <c r="A656" s="3" t="s">
        <v>8</v>
      </c>
      <c r="B656" s="3" t="s">
        <v>9</v>
      </c>
      <c r="C656" s="3" t="s">
        <v>1301</v>
      </c>
      <c r="D656" s="3" t="s">
        <v>1339</v>
      </c>
      <c r="E656" s="2">
        <v>2013</v>
      </c>
      <c r="F656" s="3" t="s">
        <v>297</v>
      </c>
      <c r="G656" s="3" t="s">
        <v>298</v>
      </c>
      <c r="H656" s="3" t="s">
        <v>299</v>
      </c>
      <c r="I656" s="3" t="s">
        <v>1340</v>
      </c>
      <c r="J656" s="3" t="s">
        <v>1302</v>
      </c>
    </row>
    <row r="657" spans="1:10" outlineLevel="3" x14ac:dyDescent="0.2">
      <c r="A657" s="3" t="s">
        <v>8</v>
      </c>
      <c r="B657" s="3" t="s">
        <v>9</v>
      </c>
      <c r="C657" s="3" t="s">
        <v>1301</v>
      </c>
      <c r="D657" s="3" t="s">
        <v>1341</v>
      </c>
      <c r="E657" s="2">
        <v>2013</v>
      </c>
      <c r="F657" s="3" t="s">
        <v>297</v>
      </c>
      <c r="G657" s="3" t="s">
        <v>298</v>
      </c>
      <c r="H657" s="3" t="s">
        <v>299</v>
      </c>
      <c r="I657" s="3" t="s">
        <v>1342</v>
      </c>
      <c r="J657" s="3" t="s">
        <v>1302</v>
      </c>
    </row>
    <row r="658" spans="1:10" outlineLevel="3" x14ac:dyDescent="0.2">
      <c r="A658" s="3" t="s">
        <v>8</v>
      </c>
      <c r="B658" s="3" t="s">
        <v>9</v>
      </c>
      <c r="C658" s="3" t="s">
        <v>1301</v>
      </c>
      <c r="D658" s="3" t="s">
        <v>1343</v>
      </c>
      <c r="E658" s="2">
        <v>2013</v>
      </c>
      <c r="F658" s="3" t="s">
        <v>297</v>
      </c>
      <c r="G658" s="3" t="s">
        <v>298</v>
      </c>
      <c r="H658" s="3" t="s">
        <v>299</v>
      </c>
      <c r="I658" s="3" t="s">
        <v>1344</v>
      </c>
      <c r="J658" s="3" t="s">
        <v>1302</v>
      </c>
    </row>
    <row r="659" spans="1:10" outlineLevel="3" x14ac:dyDescent="0.2">
      <c r="A659" s="3" t="s">
        <v>8</v>
      </c>
      <c r="B659" s="3" t="s">
        <v>9</v>
      </c>
      <c r="C659" s="3" t="s">
        <v>1301</v>
      </c>
      <c r="D659" s="3" t="s">
        <v>1345</v>
      </c>
      <c r="E659" s="2">
        <v>2013</v>
      </c>
      <c r="F659" s="3" t="s">
        <v>297</v>
      </c>
      <c r="G659" s="3" t="s">
        <v>298</v>
      </c>
      <c r="H659" s="3" t="s">
        <v>299</v>
      </c>
      <c r="I659" s="3" t="s">
        <v>1346</v>
      </c>
      <c r="J659" s="3" t="s">
        <v>1302</v>
      </c>
    </row>
    <row r="660" spans="1:10" outlineLevel="3" x14ac:dyDescent="0.2">
      <c r="A660" s="3" t="s">
        <v>8</v>
      </c>
      <c r="B660" s="3" t="s">
        <v>9</v>
      </c>
      <c r="C660" s="3" t="s">
        <v>1301</v>
      </c>
      <c r="D660" s="3" t="s">
        <v>1347</v>
      </c>
      <c r="E660" s="2">
        <v>2013</v>
      </c>
      <c r="F660" s="3" t="s">
        <v>297</v>
      </c>
      <c r="G660" s="3" t="s">
        <v>298</v>
      </c>
      <c r="H660" s="3" t="s">
        <v>299</v>
      </c>
      <c r="I660" s="3" t="s">
        <v>1348</v>
      </c>
      <c r="J660" s="3" t="s">
        <v>1302</v>
      </c>
    </row>
    <row r="661" spans="1:10" outlineLevel="3" x14ac:dyDescent="0.2">
      <c r="A661" s="3" t="s">
        <v>8</v>
      </c>
      <c r="B661" s="3" t="s">
        <v>9</v>
      </c>
      <c r="C661" s="3" t="s">
        <v>1301</v>
      </c>
      <c r="D661" s="3" t="s">
        <v>1349</v>
      </c>
      <c r="E661" s="2">
        <v>2013</v>
      </c>
      <c r="F661" s="3" t="s">
        <v>297</v>
      </c>
      <c r="G661" s="3" t="s">
        <v>298</v>
      </c>
      <c r="H661" s="3" t="s">
        <v>299</v>
      </c>
      <c r="I661" s="3" t="s">
        <v>1350</v>
      </c>
      <c r="J661" s="3" t="s">
        <v>1302</v>
      </c>
    </row>
    <row r="662" spans="1:10" outlineLevel="3" x14ac:dyDescent="0.2">
      <c r="A662" s="3" t="s">
        <v>8</v>
      </c>
      <c r="B662" s="3" t="s">
        <v>9</v>
      </c>
      <c r="C662" s="3" t="s">
        <v>1301</v>
      </c>
      <c r="D662" s="3" t="s">
        <v>1351</v>
      </c>
      <c r="E662" s="2">
        <v>2013</v>
      </c>
      <c r="F662" s="3" t="s">
        <v>297</v>
      </c>
      <c r="G662" s="3" t="s">
        <v>298</v>
      </c>
      <c r="H662" s="3" t="s">
        <v>299</v>
      </c>
      <c r="I662" s="3" t="s">
        <v>1352</v>
      </c>
      <c r="J662" s="3" t="s">
        <v>1302</v>
      </c>
    </row>
    <row r="663" spans="1:10" outlineLevel="3" x14ac:dyDescent="0.2">
      <c r="A663" s="3" t="s">
        <v>8</v>
      </c>
      <c r="B663" s="3" t="s">
        <v>9</v>
      </c>
      <c r="C663" s="3" t="s">
        <v>1301</v>
      </c>
      <c r="D663" s="3" t="s">
        <v>1353</v>
      </c>
      <c r="E663" s="2">
        <v>2013</v>
      </c>
      <c r="F663" s="3" t="s">
        <v>297</v>
      </c>
      <c r="G663" s="3" t="s">
        <v>298</v>
      </c>
      <c r="H663" s="3" t="s">
        <v>299</v>
      </c>
      <c r="I663" s="3" t="s">
        <v>1354</v>
      </c>
      <c r="J663" s="3" t="s">
        <v>1302</v>
      </c>
    </row>
    <row r="664" spans="1:10" outlineLevel="3" x14ac:dyDescent="0.2">
      <c r="A664" s="3" t="s">
        <v>8</v>
      </c>
      <c r="B664" s="3" t="s">
        <v>9</v>
      </c>
      <c r="C664" s="3" t="s">
        <v>1301</v>
      </c>
      <c r="D664" s="3" t="s">
        <v>1355</v>
      </c>
      <c r="E664" s="2">
        <v>2010</v>
      </c>
      <c r="F664" s="3" t="s">
        <v>12</v>
      </c>
      <c r="G664" s="3" t="s">
        <v>13</v>
      </c>
      <c r="H664" s="3" t="s">
        <v>9</v>
      </c>
      <c r="I664" s="3" t="s">
        <v>1356</v>
      </c>
      <c r="J664" s="3" t="s">
        <v>1302</v>
      </c>
    </row>
    <row r="665" spans="1:10" outlineLevel="3" x14ac:dyDescent="0.2">
      <c r="A665" s="3" t="s">
        <v>8</v>
      </c>
      <c r="B665" s="3" t="s">
        <v>9</v>
      </c>
      <c r="C665" s="3" t="s">
        <v>1301</v>
      </c>
      <c r="D665" s="3" t="s">
        <v>1357</v>
      </c>
      <c r="E665" s="2">
        <v>2014</v>
      </c>
      <c r="F665" s="3" t="s">
        <v>297</v>
      </c>
      <c r="G665" s="3" t="s">
        <v>298</v>
      </c>
      <c r="H665" s="3" t="s">
        <v>299</v>
      </c>
      <c r="I665" s="3" t="s">
        <v>1358</v>
      </c>
      <c r="J665" s="3" t="s">
        <v>1302</v>
      </c>
    </row>
    <row r="666" spans="1:10" outlineLevel="3" x14ac:dyDescent="0.2">
      <c r="A666" s="3" t="s">
        <v>8</v>
      </c>
      <c r="B666" s="3" t="s">
        <v>9</v>
      </c>
      <c r="C666" s="3" t="s">
        <v>1301</v>
      </c>
      <c r="D666" s="3" t="s">
        <v>1359</v>
      </c>
      <c r="E666" s="2">
        <v>2014</v>
      </c>
      <c r="F666" s="3" t="s">
        <v>297</v>
      </c>
      <c r="G666" s="3" t="s">
        <v>298</v>
      </c>
      <c r="H666" s="3" t="s">
        <v>299</v>
      </c>
      <c r="I666" s="3" t="s">
        <v>1360</v>
      </c>
      <c r="J666" s="3" t="s">
        <v>1302</v>
      </c>
    </row>
    <row r="667" spans="1:10" outlineLevel="3" x14ac:dyDescent="0.2">
      <c r="A667" s="3" t="s">
        <v>8</v>
      </c>
      <c r="B667" s="3" t="s">
        <v>9</v>
      </c>
      <c r="C667" s="3" t="s">
        <v>1301</v>
      </c>
      <c r="D667" s="3" t="s">
        <v>1361</v>
      </c>
      <c r="E667" s="2">
        <v>2014</v>
      </c>
      <c r="F667" s="3" t="s">
        <v>297</v>
      </c>
      <c r="G667" s="3" t="s">
        <v>298</v>
      </c>
      <c r="H667" s="3" t="s">
        <v>299</v>
      </c>
      <c r="I667" s="3" t="s">
        <v>1362</v>
      </c>
      <c r="J667" s="3" t="s">
        <v>1302</v>
      </c>
    </row>
    <row r="668" spans="1:10" outlineLevel="3" x14ac:dyDescent="0.2">
      <c r="A668" s="3" t="s">
        <v>8</v>
      </c>
      <c r="B668" s="3" t="s">
        <v>9</v>
      </c>
      <c r="C668" s="3" t="s">
        <v>1301</v>
      </c>
      <c r="D668" s="3" t="s">
        <v>1363</v>
      </c>
      <c r="E668" s="2">
        <v>2014</v>
      </c>
      <c r="F668" s="3" t="s">
        <v>297</v>
      </c>
      <c r="G668" s="3" t="s">
        <v>298</v>
      </c>
      <c r="H668" s="3" t="s">
        <v>299</v>
      </c>
      <c r="I668" s="3" t="s">
        <v>1364</v>
      </c>
      <c r="J668" s="3" t="s">
        <v>1302</v>
      </c>
    </row>
    <row r="669" spans="1:10" outlineLevel="3" x14ac:dyDescent="0.2">
      <c r="A669" s="3" t="s">
        <v>8</v>
      </c>
      <c r="B669" s="3" t="s">
        <v>9</v>
      </c>
      <c r="C669" s="3" t="s">
        <v>1301</v>
      </c>
      <c r="D669" s="3" t="s">
        <v>1365</v>
      </c>
      <c r="E669" s="2">
        <v>2014</v>
      </c>
      <c r="F669" s="3" t="s">
        <v>297</v>
      </c>
      <c r="G669" s="3" t="s">
        <v>298</v>
      </c>
      <c r="H669" s="3" t="s">
        <v>299</v>
      </c>
      <c r="I669" s="3" t="s">
        <v>1366</v>
      </c>
      <c r="J669" s="3" t="s">
        <v>1302</v>
      </c>
    </row>
    <row r="670" spans="1:10" outlineLevel="3" x14ac:dyDescent="0.2">
      <c r="A670" s="3" t="s">
        <v>8</v>
      </c>
      <c r="B670" s="3" t="s">
        <v>9</v>
      </c>
      <c r="C670" s="3" t="s">
        <v>1301</v>
      </c>
      <c r="D670" s="3" t="s">
        <v>1367</v>
      </c>
      <c r="E670" s="2">
        <v>2014</v>
      </c>
      <c r="F670" s="3" t="s">
        <v>64</v>
      </c>
      <c r="G670" s="3" t="s">
        <v>65</v>
      </c>
      <c r="H670" s="3" t="s">
        <v>9</v>
      </c>
      <c r="I670" s="3" t="s">
        <v>1368</v>
      </c>
      <c r="J670" s="3" t="s">
        <v>1302</v>
      </c>
    </row>
    <row r="671" spans="1:10" outlineLevel="3" x14ac:dyDescent="0.2">
      <c r="A671" s="3" t="s">
        <v>8</v>
      </c>
      <c r="B671" s="3" t="s">
        <v>9</v>
      </c>
      <c r="C671" s="3" t="s">
        <v>1301</v>
      </c>
      <c r="D671" s="3" t="s">
        <v>1369</v>
      </c>
      <c r="E671" s="2">
        <v>2012</v>
      </c>
      <c r="F671" s="3" t="s">
        <v>64</v>
      </c>
      <c r="G671" s="3" t="s">
        <v>374</v>
      </c>
      <c r="H671" s="3" t="s">
        <v>9</v>
      </c>
      <c r="I671" s="3" t="s">
        <v>1370</v>
      </c>
      <c r="J671" s="3" t="s">
        <v>1302</v>
      </c>
    </row>
    <row r="672" spans="1:10" outlineLevel="3" x14ac:dyDescent="0.2">
      <c r="A672" s="3" t="s">
        <v>8</v>
      </c>
      <c r="B672" s="3" t="s">
        <v>9</v>
      </c>
      <c r="C672" s="3" t="s">
        <v>1301</v>
      </c>
      <c r="D672" s="3" t="s">
        <v>1371</v>
      </c>
      <c r="E672" s="2">
        <v>2012</v>
      </c>
      <c r="F672" s="3" t="s">
        <v>64</v>
      </c>
      <c r="G672" s="3" t="s">
        <v>374</v>
      </c>
      <c r="H672" s="3" t="s">
        <v>9</v>
      </c>
      <c r="I672" s="3" t="s">
        <v>1372</v>
      </c>
      <c r="J672" s="3" t="s">
        <v>1302</v>
      </c>
    </row>
    <row r="673" spans="1:10" outlineLevel="3" x14ac:dyDescent="0.2">
      <c r="A673" s="3" t="s">
        <v>8</v>
      </c>
      <c r="B673" s="3" t="s">
        <v>9</v>
      </c>
      <c r="C673" s="3" t="s">
        <v>1301</v>
      </c>
      <c r="D673" s="3" t="s">
        <v>1373</v>
      </c>
      <c r="E673" s="2">
        <v>2012</v>
      </c>
      <c r="F673" s="3" t="s">
        <v>64</v>
      </c>
      <c r="G673" s="3" t="s">
        <v>374</v>
      </c>
      <c r="H673" s="3" t="s">
        <v>9</v>
      </c>
      <c r="I673" s="3" t="s">
        <v>1374</v>
      </c>
      <c r="J673" s="3" t="s">
        <v>1302</v>
      </c>
    </row>
    <row r="674" spans="1:10" outlineLevel="3" x14ac:dyDescent="0.2">
      <c r="A674" s="3" t="s">
        <v>8</v>
      </c>
      <c r="B674" s="3" t="s">
        <v>9</v>
      </c>
      <c r="C674" s="3" t="s">
        <v>1301</v>
      </c>
      <c r="D674" s="3" t="s">
        <v>1375</v>
      </c>
      <c r="E674" s="2">
        <v>2012</v>
      </c>
      <c r="F674" s="3" t="s">
        <v>64</v>
      </c>
      <c r="G674" s="3" t="s">
        <v>374</v>
      </c>
      <c r="H674" s="3" t="s">
        <v>9</v>
      </c>
      <c r="I674" s="3" t="s">
        <v>1376</v>
      </c>
      <c r="J674" s="3" t="s">
        <v>1302</v>
      </c>
    </row>
    <row r="675" spans="1:10" outlineLevel="3" x14ac:dyDescent="0.2">
      <c r="A675" s="3" t="s">
        <v>8</v>
      </c>
      <c r="B675" s="3" t="s">
        <v>9</v>
      </c>
      <c r="C675" s="3" t="s">
        <v>1301</v>
      </c>
      <c r="D675" s="3" t="s">
        <v>1377</v>
      </c>
      <c r="E675" s="2">
        <v>2012</v>
      </c>
      <c r="F675" s="3" t="s">
        <v>64</v>
      </c>
      <c r="G675" s="3" t="s">
        <v>374</v>
      </c>
      <c r="H675" s="3" t="s">
        <v>9</v>
      </c>
      <c r="I675" s="3" t="s">
        <v>1378</v>
      </c>
      <c r="J675" s="3" t="s">
        <v>1302</v>
      </c>
    </row>
    <row r="676" spans="1:10" outlineLevel="3" x14ac:dyDescent="0.2">
      <c r="A676" s="3" t="s">
        <v>8</v>
      </c>
      <c r="B676" s="3" t="s">
        <v>9</v>
      </c>
      <c r="C676" s="3" t="s">
        <v>1301</v>
      </c>
      <c r="D676" s="3" t="s">
        <v>1379</v>
      </c>
      <c r="E676" s="2">
        <v>2012</v>
      </c>
      <c r="F676" s="3" t="s">
        <v>64</v>
      </c>
      <c r="G676" s="3" t="s">
        <v>374</v>
      </c>
      <c r="H676" s="3" t="s">
        <v>9</v>
      </c>
      <c r="I676" s="3" t="s">
        <v>1380</v>
      </c>
      <c r="J676" s="3" t="s">
        <v>1302</v>
      </c>
    </row>
    <row r="677" spans="1:10" outlineLevel="3" x14ac:dyDescent="0.2">
      <c r="A677" s="3" t="s">
        <v>8</v>
      </c>
      <c r="B677" s="3" t="s">
        <v>9</v>
      </c>
      <c r="C677" s="3" t="s">
        <v>1301</v>
      </c>
      <c r="D677" s="3" t="s">
        <v>1381</v>
      </c>
      <c r="E677" s="2">
        <v>2012</v>
      </c>
      <c r="F677" s="3" t="s">
        <v>12</v>
      </c>
      <c r="G677" s="3" t="s">
        <v>13</v>
      </c>
      <c r="H677" s="3" t="s">
        <v>9</v>
      </c>
      <c r="I677" s="3" t="s">
        <v>1382</v>
      </c>
      <c r="J677" s="3" t="s">
        <v>1302</v>
      </c>
    </row>
    <row r="678" spans="1:10" outlineLevel="3" x14ac:dyDescent="0.2">
      <c r="A678" s="3" t="s">
        <v>8</v>
      </c>
      <c r="B678" s="3" t="s">
        <v>9</v>
      </c>
      <c r="C678" s="3" t="s">
        <v>1301</v>
      </c>
      <c r="D678" s="3" t="s">
        <v>1383</v>
      </c>
      <c r="E678" s="2">
        <v>2012</v>
      </c>
      <c r="F678" s="3" t="s">
        <v>12</v>
      </c>
      <c r="G678" s="3" t="s">
        <v>13</v>
      </c>
      <c r="H678" s="3" t="s">
        <v>9</v>
      </c>
      <c r="I678" s="3" t="s">
        <v>1384</v>
      </c>
      <c r="J678" s="3" t="s">
        <v>1302</v>
      </c>
    </row>
    <row r="679" spans="1:10" outlineLevel="3" x14ac:dyDescent="0.2">
      <c r="A679" s="3" t="s">
        <v>8</v>
      </c>
      <c r="B679" s="3" t="s">
        <v>9</v>
      </c>
      <c r="C679" s="3" t="s">
        <v>1301</v>
      </c>
      <c r="D679" s="3" t="s">
        <v>1385</v>
      </c>
      <c r="E679" s="2">
        <v>2012</v>
      </c>
      <c r="F679" s="3" t="s">
        <v>64</v>
      </c>
      <c r="G679" s="3" t="s">
        <v>374</v>
      </c>
      <c r="H679" s="3" t="s">
        <v>9</v>
      </c>
      <c r="I679" s="3" t="s">
        <v>1386</v>
      </c>
      <c r="J679" s="3" t="s">
        <v>1302</v>
      </c>
    </row>
    <row r="680" spans="1:10" outlineLevel="3" x14ac:dyDescent="0.2">
      <c r="A680" s="3" t="s">
        <v>8</v>
      </c>
      <c r="B680" s="3" t="s">
        <v>9</v>
      </c>
      <c r="C680" s="3" t="s">
        <v>1301</v>
      </c>
      <c r="D680" s="3" t="s">
        <v>1387</v>
      </c>
      <c r="E680" s="2">
        <v>2012</v>
      </c>
      <c r="F680" s="3" t="s">
        <v>64</v>
      </c>
      <c r="G680" s="3" t="s">
        <v>374</v>
      </c>
      <c r="H680" s="3" t="s">
        <v>9</v>
      </c>
      <c r="I680" s="3" t="s">
        <v>1388</v>
      </c>
      <c r="J680" s="3" t="s">
        <v>1302</v>
      </c>
    </row>
    <row r="681" spans="1:10" outlineLevel="3" x14ac:dyDescent="0.2">
      <c r="A681" s="3" t="s">
        <v>8</v>
      </c>
      <c r="B681" s="3" t="s">
        <v>9</v>
      </c>
      <c r="C681" s="3" t="s">
        <v>1301</v>
      </c>
      <c r="D681" s="3" t="s">
        <v>1389</v>
      </c>
      <c r="E681" s="2">
        <v>2014</v>
      </c>
      <c r="F681" s="3" t="s">
        <v>64</v>
      </c>
      <c r="G681" s="3" t="s">
        <v>65</v>
      </c>
      <c r="H681" s="3" t="s">
        <v>9</v>
      </c>
      <c r="I681" s="3" t="s">
        <v>1390</v>
      </c>
      <c r="J681" s="3" t="s">
        <v>1302</v>
      </c>
    </row>
    <row r="682" spans="1:10" outlineLevel="3" x14ac:dyDescent="0.2">
      <c r="A682" s="3" t="s">
        <v>8</v>
      </c>
      <c r="B682" s="3" t="s">
        <v>9</v>
      </c>
      <c r="C682" s="3" t="s">
        <v>1301</v>
      </c>
      <c r="D682" s="3" t="s">
        <v>1391</v>
      </c>
      <c r="E682" s="2">
        <v>2014</v>
      </c>
      <c r="F682" s="3" t="s">
        <v>64</v>
      </c>
      <c r="G682" s="3" t="s">
        <v>65</v>
      </c>
      <c r="H682" s="3" t="s">
        <v>9</v>
      </c>
      <c r="I682" s="3" t="s">
        <v>1392</v>
      </c>
      <c r="J682" s="3" t="s">
        <v>1302</v>
      </c>
    </row>
    <row r="683" spans="1:10" outlineLevel="3" x14ac:dyDescent="0.2">
      <c r="A683" s="3" t="s">
        <v>8</v>
      </c>
      <c r="B683" s="3" t="s">
        <v>9</v>
      </c>
      <c r="C683" s="3" t="s">
        <v>1301</v>
      </c>
      <c r="D683" s="3" t="s">
        <v>1393</v>
      </c>
      <c r="E683" s="2">
        <v>2014</v>
      </c>
      <c r="F683" s="3" t="s">
        <v>64</v>
      </c>
      <c r="G683" s="3" t="s">
        <v>65</v>
      </c>
      <c r="H683" s="3" t="s">
        <v>9</v>
      </c>
      <c r="I683" s="3" t="s">
        <v>1394</v>
      </c>
      <c r="J683" s="3" t="s">
        <v>1302</v>
      </c>
    </row>
    <row r="684" spans="1:10" outlineLevel="3" x14ac:dyDescent="0.2">
      <c r="A684" s="3" t="s">
        <v>8</v>
      </c>
      <c r="B684" s="3" t="s">
        <v>9</v>
      </c>
      <c r="C684" s="3" t="s">
        <v>1301</v>
      </c>
      <c r="D684" s="3" t="s">
        <v>1395</v>
      </c>
      <c r="E684" s="2">
        <v>2013</v>
      </c>
      <c r="F684" s="3" t="s">
        <v>297</v>
      </c>
      <c r="G684" s="3" t="s">
        <v>298</v>
      </c>
      <c r="H684" s="3" t="s">
        <v>299</v>
      </c>
      <c r="I684" s="3" t="s">
        <v>1396</v>
      </c>
      <c r="J684" s="3" t="s">
        <v>1302</v>
      </c>
    </row>
    <row r="685" spans="1:10" outlineLevel="3" x14ac:dyDescent="0.2">
      <c r="A685" s="3" t="s">
        <v>8</v>
      </c>
      <c r="B685" s="3" t="s">
        <v>9</v>
      </c>
      <c r="C685" s="3" t="s">
        <v>1301</v>
      </c>
      <c r="D685" s="3" t="s">
        <v>1397</v>
      </c>
      <c r="E685" s="2">
        <v>2013</v>
      </c>
      <c r="F685" s="3" t="s">
        <v>297</v>
      </c>
      <c r="G685" s="3" t="s">
        <v>298</v>
      </c>
      <c r="H685" s="3" t="s">
        <v>299</v>
      </c>
      <c r="I685" s="3" t="s">
        <v>1398</v>
      </c>
      <c r="J685" s="3" t="s">
        <v>1302</v>
      </c>
    </row>
    <row r="686" spans="1:10" outlineLevel="3" x14ac:dyDescent="0.2">
      <c r="A686" s="3" t="s">
        <v>8</v>
      </c>
      <c r="B686" s="3" t="s">
        <v>9</v>
      </c>
      <c r="C686" s="3" t="s">
        <v>1301</v>
      </c>
      <c r="D686" s="3" t="s">
        <v>1399</v>
      </c>
      <c r="E686" s="2">
        <v>2013</v>
      </c>
      <c r="F686" s="3" t="s">
        <v>297</v>
      </c>
      <c r="G686" s="3" t="s">
        <v>298</v>
      </c>
      <c r="H686" s="3" t="s">
        <v>299</v>
      </c>
      <c r="I686" s="3" t="s">
        <v>1400</v>
      </c>
      <c r="J686" s="3" t="s">
        <v>1302</v>
      </c>
    </row>
    <row r="687" spans="1:10" outlineLevel="3" x14ac:dyDescent="0.2">
      <c r="A687" s="3" t="s">
        <v>8</v>
      </c>
      <c r="B687" s="3" t="s">
        <v>9</v>
      </c>
      <c r="C687" s="3" t="s">
        <v>1301</v>
      </c>
      <c r="D687" s="3" t="s">
        <v>1401</v>
      </c>
      <c r="E687" s="2">
        <v>2013</v>
      </c>
      <c r="F687" s="3" t="s">
        <v>297</v>
      </c>
      <c r="G687" s="3" t="s">
        <v>298</v>
      </c>
      <c r="H687" s="3" t="s">
        <v>299</v>
      </c>
      <c r="I687" s="3" t="s">
        <v>1402</v>
      </c>
      <c r="J687" s="3" t="s">
        <v>1302</v>
      </c>
    </row>
    <row r="688" spans="1:10" outlineLevel="3" x14ac:dyDescent="0.2">
      <c r="A688" s="3" t="s">
        <v>8</v>
      </c>
      <c r="B688" s="3" t="s">
        <v>9</v>
      </c>
      <c r="C688" s="3" t="s">
        <v>1301</v>
      </c>
      <c r="D688" s="3" t="s">
        <v>1405</v>
      </c>
      <c r="E688" s="2">
        <v>2013</v>
      </c>
      <c r="F688" s="3" t="s">
        <v>297</v>
      </c>
      <c r="G688" s="3" t="s">
        <v>298</v>
      </c>
      <c r="H688" s="3" t="s">
        <v>299</v>
      </c>
      <c r="I688" s="3" t="s">
        <v>1406</v>
      </c>
      <c r="J688" s="3" t="s">
        <v>1302</v>
      </c>
    </row>
    <row r="689" spans="1:10" outlineLevel="3" x14ac:dyDescent="0.2">
      <c r="A689" s="3" t="s">
        <v>8</v>
      </c>
      <c r="B689" s="3" t="s">
        <v>9</v>
      </c>
      <c r="C689" s="3" t="s">
        <v>1301</v>
      </c>
      <c r="D689" s="3" t="s">
        <v>1407</v>
      </c>
      <c r="E689" s="2">
        <v>2013</v>
      </c>
      <c r="F689" s="3" t="s">
        <v>297</v>
      </c>
      <c r="G689" s="3" t="s">
        <v>298</v>
      </c>
      <c r="H689" s="3" t="s">
        <v>299</v>
      </c>
      <c r="I689" s="3" t="s">
        <v>1408</v>
      </c>
      <c r="J689" s="3" t="s">
        <v>1302</v>
      </c>
    </row>
    <row r="690" spans="1:10" outlineLevel="3" x14ac:dyDescent="0.2">
      <c r="A690" s="3" t="s">
        <v>8</v>
      </c>
      <c r="B690" s="3" t="s">
        <v>9</v>
      </c>
      <c r="C690" s="3" t="s">
        <v>1301</v>
      </c>
      <c r="D690" s="3" t="s">
        <v>1409</v>
      </c>
      <c r="E690" s="2">
        <v>2013</v>
      </c>
      <c r="F690" s="3" t="s">
        <v>297</v>
      </c>
      <c r="G690" s="3" t="s">
        <v>298</v>
      </c>
      <c r="H690" s="3" t="s">
        <v>299</v>
      </c>
      <c r="I690" s="3" t="s">
        <v>1410</v>
      </c>
      <c r="J690" s="3" t="s">
        <v>1302</v>
      </c>
    </row>
    <row r="691" spans="1:10" outlineLevel="3" x14ac:dyDescent="0.2">
      <c r="A691" s="3" t="s">
        <v>8</v>
      </c>
      <c r="B691" s="3" t="s">
        <v>9</v>
      </c>
      <c r="C691" s="3" t="s">
        <v>1301</v>
      </c>
      <c r="D691" s="3" t="s">
        <v>1411</v>
      </c>
      <c r="E691" s="2">
        <v>2013</v>
      </c>
      <c r="F691" s="3" t="s">
        <v>297</v>
      </c>
      <c r="G691" s="3" t="s">
        <v>298</v>
      </c>
      <c r="H691" s="3" t="s">
        <v>299</v>
      </c>
      <c r="I691" s="3" t="s">
        <v>1412</v>
      </c>
      <c r="J691" s="3" t="s">
        <v>1302</v>
      </c>
    </row>
    <row r="692" spans="1:10" outlineLevel="3" x14ac:dyDescent="0.2">
      <c r="A692" s="3" t="s">
        <v>8</v>
      </c>
      <c r="B692" s="3" t="s">
        <v>9</v>
      </c>
      <c r="C692" s="3" t="s">
        <v>1301</v>
      </c>
      <c r="D692" s="3" t="s">
        <v>1413</v>
      </c>
      <c r="E692" s="2">
        <v>2013</v>
      </c>
      <c r="F692" s="3" t="s">
        <v>297</v>
      </c>
      <c r="G692" s="3" t="s">
        <v>298</v>
      </c>
      <c r="H692" s="3" t="s">
        <v>299</v>
      </c>
      <c r="I692" s="3" t="s">
        <v>1414</v>
      </c>
      <c r="J692" s="3" t="s">
        <v>1302</v>
      </c>
    </row>
    <row r="693" spans="1:10" outlineLevel="3" x14ac:dyDescent="0.2">
      <c r="A693" s="3" t="s">
        <v>8</v>
      </c>
      <c r="B693" s="3" t="s">
        <v>9</v>
      </c>
      <c r="C693" s="3" t="s">
        <v>1301</v>
      </c>
      <c r="D693" s="3" t="s">
        <v>1415</v>
      </c>
      <c r="E693" s="2">
        <v>2013</v>
      </c>
      <c r="F693" s="3" t="s">
        <v>297</v>
      </c>
      <c r="G693" s="3" t="s">
        <v>298</v>
      </c>
      <c r="H693" s="3" t="s">
        <v>299</v>
      </c>
      <c r="I693" s="3" t="s">
        <v>1416</v>
      </c>
      <c r="J693" s="3" t="s">
        <v>1302</v>
      </c>
    </row>
    <row r="694" spans="1:10" outlineLevel="3" x14ac:dyDescent="0.2">
      <c r="A694" s="3" t="s">
        <v>8</v>
      </c>
      <c r="B694" s="3" t="s">
        <v>9</v>
      </c>
      <c r="C694" s="3" t="s">
        <v>1301</v>
      </c>
      <c r="D694" s="3" t="s">
        <v>1417</v>
      </c>
      <c r="E694" s="2">
        <v>2013</v>
      </c>
      <c r="F694" s="3" t="s">
        <v>297</v>
      </c>
      <c r="G694" s="3" t="s">
        <v>298</v>
      </c>
      <c r="H694" s="3" t="s">
        <v>299</v>
      </c>
      <c r="I694" s="3" t="s">
        <v>1418</v>
      </c>
      <c r="J694" s="3" t="s">
        <v>1302</v>
      </c>
    </row>
    <row r="695" spans="1:10" outlineLevel="3" x14ac:dyDescent="0.2">
      <c r="A695" s="3" t="s">
        <v>8</v>
      </c>
      <c r="B695" s="3" t="s">
        <v>9</v>
      </c>
      <c r="C695" s="3" t="s">
        <v>1301</v>
      </c>
      <c r="D695" s="3" t="s">
        <v>1419</v>
      </c>
      <c r="E695" s="2">
        <v>2013</v>
      </c>
      <c r="F695" s="3" t="s">
        <v>297</v>
      </c>
      <c r="G695" s="3" t="s">
        <v>298</v>
      </c>
      <c r="H695" s="3" t="s">
        <v>299</v>
      </c>
      <c r="I695" s="3" t="s">
        <v>1420</v>
      </c>
      <c r="J695" s="3" t="s">
        <v>1302</v>
      </c>
    </row>
    <row r="696" spans="1:10" outlineLevel="3" x14ac:dyDescent="0.2">
      <c r="A696" s="3" t="s">
        <v>8</v>
      </c>
      <c r="B696" s="3" t="s">
        <v>9</v>
      </c>
      <c r="C696" s="3" t="s">
        <v>1301</v>
      </c>
      <c r="D696" s="3" t="s">
        <v>1421</v>
      </c>
      <c r="E696" s="2">
        <v>2013</v>
      </c>
      <c r="F696" s="3" t="s">
        <v>297</v>
      </c>
      <c r="G696" s="3" t="s">
        <v>298</v>
      </c>
      <c r="H696" s="3" t="s">
        <v>299</v>
      </c>
      <c r="I696" s="3" t="s">
        <v>1422</v>
      </c>
      <c r="J696" s="3" t="s">
        <v>1302</v>
      </c>
    </row>
    <row r="697" spans="1:10" outlineLevel="3" x14ac:dyDescent="0.2">
      <c r="A697" s="3" t="s">
        <v>8</v>
      </c>
      <c r="B697" s="3" t="s">
        <v>9</v>
      </c>
      <c r="C697" s="3" t="s">
        <v>1301</v>
      </c>
      <c r="D697" s="3" t="s">
        <v>1423</v>
      </c>
      <c r="E697" s="2">
        <v>2013</v>
      </c>
      <c r="F697" s="3" t="s">
        <v>297</v>
      </c>
      <c r="G697" s="3" t="s">
        <v>298</v>
      </c>
      <c r="H697" s="3" t="s">
        <v>299</v>
      </c>
      <c r="I697" s="3" t="s">
        <v>1424</v>
      </c>
      <c r="J697" s="3" t="s">
        <v>1302</v>
      </c>
    </row>
    <row r="698" spans="1:10" outlineLevel="3" x14ac:dyDescent="0.2">
      <c r="A698" s="3" t="s">
        <v>8</v>
      </c>
      <c r="B698" s="3" t="s">
        <v>9</v>
      </c>
      <c r="C698" s="3" t="s">
        <v>1301</v>
      </c>
      <c r="D698" s="3" t="s">
        <v>1425</v>
      </c>
      <c r="E698" s="2">
        <v>2013</v>
      </c>
      <c r="F698" s="3" t="s">
        <v>297</v>
      </c>
      <c r="G698" s="3" t="s">
        <v>298</v>
      </c>
      <c r="H698" s="3" t="s">
        <v>299</v>
      </c>
      <c r="I698" s="3" t="s">
        <v>1426</v>
      </c>
      <c r="J698" s="3" t="s">
        <v>1302</v>
      </c>
    </row>
    <row r="699" spans="1:10" outlineLevel="3" x14ac:dyDescent="0.2">
      <c r="A699" s="3" t="s">
        <v>8</v>
      </c>
      <c r="B699" s="3" t="s">
        <v>9</v>
      </c>
      <c r="C699" s="3" t="s">
        <v>1301</v>
      </c>
      <c r="D699" s="3" t="s">
        <v>1427</v>
      </c>
      <c r="E699" s="2">
        <v>2013</v>
      </c>
      <c r="F699" s="3" t="s">
        <v>297</v>
      </c>
      <c r="G699" s="3" t="s">
        <v>298</v>
      </c>
      <c r="H699" s="3" t="s">
        <v>299</v>
      </c>
      <c r="I699" s="3" t="s">
        <v>1428</v>
      </c>
      <c r="J699" s="3" t="s">
        <v>1302</v>
      </c>
    </row>
    <row r="700" spans="1:10" outlineLevel="3" x14ac:dyDescent="0.2">
      <c r="A700" s="3" t="s">
        <v>8</v>
      </c>
      <c r="B700" s="3" t="s">
        <v>9</v>
      </c>
      <c r="C700" s="3" t="s">
        <v>1301</v>
      </c>
      <c r="D700" s="3" t="s">
        <v>1429</v>
      </c>
      <c r="E700" s="2">
        <v>2013</v>
      </c>
      <c r="F700" s="3" t="s">
        <v>297</v>
      </c>
      <c r="G700" s="3" t="s">
        <v>298</v>
      </c>
      <c r="H700" s="3" t="s">
        <v>299</v>
      </c>
      <c r="I700" s="3" t="s">
        <v>1430</v>
      </c>
      <c r="J700" s="3" t="s">
        <v>1302</v>
      </c>
    </row>
    <row r="701" spans="1:10" outlineLevel="3" x14ac:dyDescent="0.2">
      <c r="A701" s="3" t="s">
        <v>8</v>
      </c>
      <c r="B701" s="3" t="s">
        <v>9</v>
      </c>
      <c r="C701" s="3" t="s">
        <v>1301</v>
      </c>
      <c r="D701" s="3" t="s">
        <v>1431</v>
      </c>
      <c r="E701" s="2">
        <v>2013</v>
      </c>
      <c r="F701" s="3" t="s">
        <v>297</v>
      </c>
      <c r="G701" s="3" t="s">
        <v>298</v>
      </c>
      <c r="H701" s="3" t="s">
        <v>299</v>
      </c>
      <c r="I701" s="3" t="s">
        <v>1432</v>
      </c>
      <c r="J701" s="3" t="s">
        <v>1302</v>
      </c>
    </row>
    <row r="702" spans="1:10" outlineLevel="3" x14ac:dyDescent="0.2">
      <c r="A702" s="3" t="s">
        <v>8</v>
      </c>
      <c r="B702" s="3" t="s">
        <v>9</v>
      </c>
      <c r="C702" s="3" t="s">
        <v>1301</v>
      </c>
      <c r="D702" s="3" t="s">
        <v>1433</v>
      </c>
      <c r="E702" s="2">
        <v>2013</v>
      </c>
      <c r="F702" s="3" t="s">
        <v>297</v>
      </c>
      <c r="G702" s="3" t="s">
        <v>298</v>
      </c>
      <c r="H702" s="3" t="s">
        <v>299</v>
      </c>
      <c r="I702" s="3" t="s">
        <v>1434</v>
      </c>
      <c r="J702" s="3" t="s">
        <v>1302</v>
      </c>
    </row>
    <row r="703" spans="1:10" outlineLevel="3" x14ac:dyDescent="0.2">
      <c r="A703" s="3" t="s">
        <v>8</v>
      </c>
      <c r="B703" s="3" t="s">
        <v>9</v>
      </c>
      <c r="C703" s="3" t="s">
        <v>1301</v>
      </c>
      <c r="D703" s="3" t="s">
        <v>1435</v>
      </c>
      <c r="E703" s="2">
        <v>2013</v>
      </c>
      <c r="F703" s="3" t="s">
        <v>297</v>
      </c>
      <c r="G703" s="3" t="s">
        <v>298</v>
      </c>
      <c r="H703" s="3" t="s">
        <v>299</v>
      </c>
      <c r="I703" s="3" t="s">
        <v>1436</v>
      </c>
      <c r="J703" s="3" t="s">
        <v>1302</v>
      </c>
    </row>
    <row r="704" spans="1:10" outlineLevel="3" x14ac:dyDescent="0.2">
      <c r="A704" s="3" t="s">
        <v>8</v>
      </c>
      <c r="B704" s="3" t="s">
        <v>9</v>
      </c>
      <c r="C704" s="3" t="s">
        <v>1301</v>
      </c>
      <c r="D704" s="3" t="s">
        <v>1437</v>
      </c>
      <c r="E704" s="2">
        <v>2013</v>
      </c>
      <c r="F704" s="3" t="s">
        <v>297</v>
      </c>
      <c r="G704" s="3" t="s">
        <v>298</v>
      </c>
      <c r="H704" s="3" t="s">
        <v>299</v>
      </c>
      <c r="I704" s="3" t="s">
        <v>1438</v>
      </c>
      <c r="J704" s="3" t="s">
        <v>1302</v>
      </c>
    </row>
    <row r="705" spans="1:10" outlineLevel="3" x14ac:dyDescent="0.2">
      <c r="A705" s="3" t="s">
        <v>8</v>
      </c>
      <c r="B705" s="3" t="s">
        <v>9</v>
      </c>
      <c r="C705" s="3" t="s">
        <v>1301</v>
      </c>
      <c r="D705" s="3" t="s">
        <v>1439</v>
      </c>
      <c r="E705" s="2">
        <v>2013</v>
      </c>
      <c r="F705" s="3" t="s">
        <v>297</v>
      </c>
      <c r="G705" s="3" t="s">
        <v>298</v>
      </c>
      <c r="H705" s="3" t="s">
        <v>299</v>
      </c>
      <c r="I705" s="3" t="s">
        <v>1440</v>
      </c>
      <c r="J705" s="3" t="s">
        <v>1302</v>
      </c>
    </row>
    <row r="706" spans="1:10" outlineLevel="3" x14ac:dyDescent="0.2">
      <c r="A706" s="3" t="s">
        <v>8</v>
      </c>
      <c r="B706" s="3" t="s">
        <v>9</v>
      </c>
      <c r="C706" s="3" t="s">
        <v>1301</v>
      </c>
      <c r="D706" s="3" t="s">
        <v>1441</v>
      </c>
      <c r="E706" s="2">
        <v>2013</v>
      </c>
      <c r="F706" s="3" t="s">
        <v>297</v>
      </c>
      <c r="G706" s="3" t="s">
        <v>298</v>
      </c>
      <c r="H706" s="3" t="s">
        <v>299</v>
      </c>
      <c r="I706" s="3" t="s">
        <v>1442</v>
      </c>
      <c r="J706" s="3" t="s">
        <v>1302</v>
      </c>
    </row>
    <row r="707" spans="1:10" outlineLevel="3" x14ac:dyDescent="0.2">
      <c r="A707" s="3" t="s">
        <v>8</v>
      </c>
      <c r="B707" s="3" t="s">
        <v>9</v>
      </c>
      <c r="C707" s="3" t="s">
        <v>1301</v>
      </c>
      <c r="D707" s="3" t="s">
        <v>1443</v>
      </c>
      <c r="E707" s="2">
        <v>2013</v>
      </c>
      <c r="F707" s="3" t="s">
        <v>297</v>
      </c>
      <c r="G707" s="3" t="s">
        <v>298</v>
      </c>
      <c r="H707" s="3" t="s">
        <v>299</v>
      </c>
      <c r="I707" s="3" t="s">
        <v>1444</v>
      </c>
      <c r="J707" s="3" t="s">
        <v>1302</v>
      </c>
    </row>
    <row r="708" spans="1:10" outlineLevel="3" x14ac:dyDescent="0.2">
      <c r="A708" s="3" t="s">
        <v>8</v>
      </c>
      <c r="B708" s="3" t="s">
        <v>9</v>
      </c>
      <c r="C708" s="3" t="s">
        <v>1301</v>
      </c>
      <c r="D708" s="3" t="s">
        <v>1445</v>
      </c>
      <c r="E708" s="2">
        <v>2013</v>
      </c>
      <c r="F708" s="3" t="s">
        <v>297</v>
      </c>
      <c r="G708" s="3" t="s">
        <v>298</v>
      </c>
      <c r="H708" s="3" t="s">
        <v>299</v>
      </c>
      <c r="I708" s="3" t="s">
        <v>1446</v>
      </c>
      <c r="J708" s="3" t="s">
        <v>1302</v>
      </c>
    </row>
    <row r="709" spans="1:10" outlineLevel="3" x14ac:dyDescent="0.2">
      <c r="A709" s="3" t="s">
        <v>8</v>
      </c>
      <c r="B709" s="3" t="s">
        <v>9</v>
      </c>
      <c r="C709" s="3" t="s">
        <v>1301</v>
      </c>
      <c r="D709" s="3" t="s">
        <v>1447</v>
      </c>
      <c r="E709" s="2">
        <v>2013</v>
      </c>
      <c r="F709" s="3" t="s">
        <v>297</v>
      </c>
      <c r="G709" s="3" t="s">
        <v>298</v>
      </c>
      <c r="H709" s="3" t="s">
        <v>299</v>
      </c>
      <c r="I709" s="3" t="s">
        <v>1448</v>
      </c>
      <c r="J709" s="3" t="s">
        <v>1302</v>
      </c>
    </row>
    <row r="710" spans="1:10" outlineLevel="3" x14ac:dyDescent="0.2">
      <c r="A710" s="3" t="s">
        <v>8</v>
      </c>
      <c r="B710" s="3" t="s">
        <v>9</v>
      </c>
      <c r="C710" s="3" t="s">
        <v>1301</v>
      </c>
      <c r="D710" s="3" t="s">
        <v>1449</v>
      </c>
      <c r="E710" s="2">
        <v>2013</v>
      </c>
      <c r="F710" s="3" t="s">
        <v>297</v>
      </c>
      <c r="G710" s="3" t="s">
        <v>298</v>
      </c>
      <c r="H710" s="3" t="s">
        <v>299</v>
      </c>
      <c r="I710" s="3" t="s">
        <v>1450</v>
      </c>
      <c r="J710" s="3" t="s">
        <v>1302</v>
      </c>
    </row>
    <row r="711" spans="1:10" outlineLevel="3" x14ac:dyDescent="0.2">
      <c r="A711" s="3" t="s">
        <v>8</v>
      </c>
      <c r="B711" s="3" t="s">
        <v>9</v>
      </c>
      <c r="C711" s="3" t="s">
        <v>1301</v>
      </c>
      <c r="D711" s="3" t="s">
        <v>1451</v>
      </c>
      <c r="E711" s="2">
        <v>2013</v>
      </c>
      <c r="F711" s="3" t="s">
        <v>297</v>
      </c>
      <c r="G711" s="3" t="s">
        <v>298</v>
      </c>
      <c r="H711" s="3" t="s">
        <v>299</v>
      </c>
      <c r="I711" s="3" t="s">
        <v>1452</v>
      </c>
      <c r="J711" s="3" t="s">
        <v>1302</v>
      </c>
    </row>
    <row r="712" spans="1:10" outlineLevel="3" x14ac:dyDescent="0.2">
      <c r="A712" s="3" t="s">
        <v>8</v>
      </c>
      <c r="B712" s="3" t="s">
        <v>9</v>
      </c>
      <c r="C712" s="3" t="s">
        <v>1301</v>
      </c>
      <c r="D712" s="3" t="s">
        <v>1453</v>
      </c>
      <c r="E712" s="2">
        <v>2013</v>
      </c>
      <c r="F712" s="3" t="s">
        <v>297</v>
      </c>
      <c r="G712" s="3" t="s">
        <v>298</v>
      </c>
      <c r="H712" s="3" t="s">
        <v>299</v>
      </c>
      <c r="I712" s="3" t="s">
        <v>1454</v>
      </c>
      <c r="J712" s="3" t="s">
        <v>1302</v>
      </c>
    </row>
    <row r="713" spans="1:10" outlineLevel="3" x14ac:dyDescent="0.2">
      <c r="A713" s="3" t="s">
        <v>8</v>
      </c>
      <c r="B713" s="3" t="s">
        <v>9</v>
      </c>
      <c r="C713" s="3" t="s">
        <v>1301</v>
      </c>
      <c r="D713" s="3" t="s">
        <v>1455</v>
      </c>
      <c r="E713" s="2">
        <v>2013</v>
      </c>
      <c r="F713" s="3" t="s">
        <v>297</v>
      </c>
      <c r="G713" s="3" t="s">
        <v>298</v>
      </c>
      <c r="H713" s="3" t="s">
        <v>299</v>
      </c>
      <c r="I713" s="3" t="s">
        <v>1456</v>
      </c>
      <c r="J713" s="3" t="s">
        <v>1302</v>
      </c>
    </row>
    <row r="714" spans="1:10" outlineLevel="3" x14ac:dyDescent="0.2">
      <c r="A714" s="3" t="s">
        <v>8</v>
      </c>
      <c r="B714" s="3" t="s">
        <v>9</v>
      </c>
      <c r="C714" s="3" t="s">
        <v>1301</v>
      </c>
      <c r="D714" s="3" t="s">
        <v>1457</v>
      </c>
      <c r="E714" s="2">
        <v>2013</v>
      </c>
      <c r="F714" s="3" t="s">
        <v>297</v>
      </c>
      <c r="G714" s="3" t="s">
        <v>298</v>
      </c>
      <c r="H714" s="3" t="s">
        <v>299</v>
      </c>
      <c r="I714" s="3" t="s">
        <v>1458</v>
      </c>
      <c r="J714" s="3" t="s">
        <v>1302</v>
      </c>
    </row>
    <row r="715" spans="1:10" outlineLevel="3" x14ac:dyDescent="0.2">
      <c r="A715" s="3" t="s">
        <v>8</v>
      </c>
      <c r="B715" s="3" t="s">
        <v>9</v>
      </c>
      <c r="C715" s="3" t="s">
        <v>1301</v>
      </c>
      <c r="D715" s="3" t="s">
        <v>1459</v>
      </c>
      <c r="E715" s="2">
        <v>2013</v>
      </c>
      <c r="F715" s="3" t="s">
        <v>297</v>
      </c>
      <c r="G715" s="3" t="s">
        <v>298</v>
      </c>
      <c r="H715" s="3" t="s">
        <v>299</v>
      </c>
      <c r="I715" s="3" t="s">
        <v>1460</v>
      </c>
      <c r="J715" s="3" t="s">
        <v>1302</v>
      </c>
    </row>
    <row r="716" spans="1:10" outlineLevel="3" x14ac:dyDescent="0.2">
      <c r="A716" s="3" t="s">
        <v>8</v>
      </c>
      <c r="B716" s="3" t="s">
        <v>9</v>
      </c>
      <c r="C716" s="3" t="s">
        <v>1301</v>
      </c>
      <c r="D716" s="3" t="s">
        <v>1461</v>
      </c>
      <c r="E716" s="2">
        <v>2013</v>
      </c>
      <c r="F716" s="3" t="s">
        <v>297</v>
      </c>
      <c r="G716" s="3" t="s">
        <v>298</v>
      </c>
      <c r="H716" s="3" t="s">
        <v>299</v>
      </c>
      <c r="I716" s="3" t="s">
        <v>1462</v>
      </c>
      <c r="J716" s="3" t="s">
        <v>1302</v>
      </c>
    </row>
    <row r="717" spans="1:10" outlineLevel="3" x14ac:dyDescent="0.2">
      <c r="A717" s="3" t="s">
        <v>8</v>
      </c>
      <c r="B717" s="3" t="s">
        <v>9</v>
      </c>
      <c r="C717" s="3" t="s">
        <v>1301</v>
      </c>
      <c r="D717" s="3" t="s">
        <v>1463</v>
      </c>
      <c r="E717" s="2">
        <v>2013</v>
      </c>
      <c r="F717" s="3" t="s">
        <v>297</v>
      </c>
      <c r="G717" s="3" t="s">
        <v>298</v>
      </c>
      <c r="H717" s="3" t="s">
        <v>299</v>
      </c>
      <c r="I717" s="3" t="s">
        <v>1464</v>
      </c>
      <c r="J717" s="3" t="s">
        <v>1302</v>
      </c>
    </row>
    <row r="718" spans="1:10" outlineLevel="3" x14ac:dyDescent="0.2">
      <c r="A718" s="3" t="s">
        <v>8</v>
      </c>
      <c r="B718" s="3" t="s">
        <v>9</v>
      </c>
      <c r="C718" s="3" t="s">
        <v>1301</v>
      </c>
      <c r="D718" s="3" t="s">
        <v>1465</v>
      </c>
      <c r="E718" s="2">
        <v>2014</v>
      </c>
      <c r="F718" s="3" t="s">
        <v>64</v>
      </c>
      <c r="G718" s="3" t="s">
        <v>65</v>
      </c>
      <c r="H718" s="3" t="s">
        <v>9</v>
      </c>
      <c r="I718" s="3" t="s">
        <v>1466</v>
      </c>
      <c r="J718" s="3" t="s">
        <v>1302</v>
      </c>
    </row>
    <row r="719" spans="1:10" outlineLevel="3" x14ac:dyDescent="0.2">
      <c r="A719" s="3" t="s">
        <v>8</v>
      </c>
      <c r="B719" s="3" t="s">
        <v>9</v>
      </c>
      <c r="C719" s="3" t="s">
        <v>1301</v>
      </c>
      <c r="D719" s="3" t="s">
        <v>1467</v>
      </c>
      <c r="E719" s="2">
        <v>2014</v>
      </c>
      <c r="F719" s="3" t="s">
        <v>64</v>
      </c>
      <c r="G719" s="3" t="s">
        <v>65</v>
      </c>
      <c r="H719" s="3" t="s">
        <v>9</v>
      </c>
      <c r="I719" s="3" t="s">
        <v>1468</v>
      </c>
      <c r="J719" s="3" t="s">
        <v>1302</v>
      </c>
    </row>
    <row r="720" spans="1:10" outlineLevel="3" x14ac:dyDescent="0.2">
      <c r="A720" s="3" t="s">
        <v>8</v>
      </c>
      <c r="B720" s="3" t="s">
        <v>9</v>
      </c>
      <c r="C720" s="3" t="s">
        <v>1301</v>
      </c>
      <c r="D720" s="3" t="s">
        <v>1469</v>
      </c>
      <c r="E720" s="2">
        <v>2014</v>
      </c>
      <c r="F720" s="3" t="s">
        <v>64</v>
      </c>
      <c r="G720" s="3" t="s">
        <v>65</v>
      </c>
      <c r="H720" s="3" t="s">
        <v>9</v>
      </c>
      <c r="I720" s="3" t="s">
        <v>1470</v>
      </c>
      <c r="J720" s="3" t="s">
        <v>1302</v>
      </c>
    </row>
    <row r="721" spans="1:10" outlineLevel="3" x14ac:dyDescent="0.2">
      <c r="A721" s="3" t="s">
        <v>8</v>
      </c>
      <c r="B721" s="3" t="s">
        <v>9</v>
      </c>
      <c r="C721" s="3" t="s">
        <v>1301</v>
      </c>
      <c r="D721" s="3" t="s">
        <v>1471</v>
      </c>
      <c r="E721" s="2">
        <v>2013</v>
      </c>
      <c r="F721" s="3" t="s">
        <v>297</v>
      </c>
      <c r="G721" s="3" t="s">
        <v>298</v>
      </c>
      <c r="H721" s="3" t="s">
        <v>299</v>
      </c>
      <c r="I721" s="3" t="s">
        <v>1472</v>
      </c>
      <c r="J721" s="3" t="s">
        <v>1302</v>
      </c>
    </row>
    <row r="722" spans="1:10" outlineLevel="3" x14ac:dyDescent="0.2">
      <c r="A722" s="3" t="s">
        <v>8</v>
      </c>
      <c r="B722" s="3" t="s">
        <v>9</v>
      </c>
      <c r="C722" s="3" t="s">
        <v>1301</v>
      </c>
      <c r="D722" s="3" t="s">
        <v>1473</v>
      </c>
      <c r="E722" s="2">
        <v>2013</v>
      </c>
      <c r="F722" s="3" t="s">
        <v>297</v>
      </c>
      <c r="G722" s="3" t="s">
        <v>298</v>
      </c>
      <c r="H722" s="3" t="s">
        <v>299</v>
      </c>
      <c r="I722" s="3" t="s">
        <v>1474</v>
      </c>
      <c r="J722" s="3" t="s">
        <v>1302</v>
      </c>
    </row>
    <row r="723" spans="1:10" outlineLevel="3" x14ac:dyDescent="0.2">
      <c r="A723" s="3" t="s">
        <v>8</v>
      </c>
      <c r="B723" s="3" t="s">
        <v>9</v>
      </c>
      <c r="C723" s="3" t="s">
        <v>1301</v>
      </c>
      <c r="D723" s="3" t="s">
        <v>1475</v>
      </c>
      <c r="E723" s="2">
        <v>2013</v>
      </c>
      <c r="F723" s="3" t="s">
        <v>297</v>
      </c>
      <c r="G723" s="3" t="s">
        <v>298</v>
      </c>
      <c r="H723" s="3" t="s">
        <v>299</v>
      </c>
      <c r="I723" s="3" t="s">
        <v>1476</v>
      </c>
      <c r="J723" s="3" t="s">
        <v>1302</v>
      </c>
    </row>
    <row r="724" spans="1:10" outlineLevel="3" x14ac:dyDescent="0.2">
      <c r="A724" s="3" t="s">
        <v>8</v>
      </c>
      <c r="B724" s="3" t="s">
        <v>9</v>
      </c>
      <c r="C724" s="3" t="s">
        <v>1301</v>
      </c>
      <c r="D724" s="3" t="s">
        <v>1477</v>
      </c>
      <c r="E724" s="2">
        <v>2013</v>
      </c>
      <c r="F724" s="3" t="s">
        <v>297</v>
      </c>
      <c r="G724" s="3" t="s">
        <v>298</v>
      </c>
      <c r="H724" s="3" t="s">
        <v>299</v>
      </c>
      <c r="I724" s="3" t="s">
        <v>1478</v>
      </c>
      <c r="J724" s="3" t="s">
        <v>1302</v>
      </c>
    </row>
    <row r="725" spans="1:10" outlineLevel="3" x14ac:dyDescent="0.2">
      <c r="A725" s="3" t="s">
        <v>8</v>
      </c>
      <c r="B725" s="3" t="s">
        <v>9</v>
      </c>
      <c r="C725" s="3" t="s">
        <v>1301</v>
      </c>
      <c r="D725" s="3" t="s">
        <v>1479</v>
      </c>
      <c r="E725" s="2">
        <v>2013</v>
      </c>
      <c r="F725" s="3" t="s">
        <v>297</v>
      </c>
      <c r="G725" s="3" t="s">
        <v>298</v>
      </c>
      <c r="H725" s="3" t="s">
        <v>299</v>
      </c>
      <c r="I725" s="3" t="s">
        <v>1480</v>
      </c>
      <c r="J725" s="3" t="s">
        <v>1302</v>
      </c>
    </row>
    <row r="726" spans="1:10" outlineLevel="3" x14ac:dyDescent="0.2">
      <c r="A726" s="3" t="s">
        <v>8</v>
      </c>
      <c r="B726" s="3" t="s">
        <v>9</v>
      </c>
      <c r="C726" s="3" t="s">
        <v>1301</v>
      </c>
      <c r="D726" s="3" t="s">
        <v>1481</v>
      </c>
      <c r="E726" s="2">
        <v>2013</v>
      </c>
      <c r="F726" s="3" t="s">
        <v>297</v>
      </c>
      <c r="G726" s="3" t="s">
        <v>298</v>
      </c>
      <c r="H726" s="3" t="s">
        <v>299</v>
      </c>
      <c r="I726" s="3" t="s">
        <v>1482</v>
      </c>
      <c r="J726" s="3" t="s">
        <v>1302</v>
      </c>
    </row>
    <row r="727" spans="1:10" outlineLevel="3" x14ac:dyDescent="0.2">
      <c r="A727" s="3" t="s">
        <v>8</v>
      </c>
      <c r="B727" s="3" t="s">
        <v>9</v>
      </c>
      <c r="C727" s="3" t="s">
        <v>1301</v>
      </c>
      <c r="D727" s="3" t="s">
        <v>1483</v>
      </c>
      <c r="E727" s="2">
        <v>2014</v>
      </c>
      <c r="F727" s="3" t="s">
        <v>297</v>
      </c>
      <c r="G727" s="3" t="s">
        <v>298</v>
      </c>
      <c r="H727" s="3" t="s">
        <v>299</v>
      </c>
      <c r="I727" s="3" t="s">
        <v>1484</v>
      </c>
      <c r="J727" s="3" t="s">
        <v>1302</v>
      </c>
    </row>
    <row r="728" spans="1:10" outlineLevel="3" x14ac:dyDescent="0.2">
      <c r="A728" s="3" t="s">
        <v>8</v>
      </c>
      <c r="B728" s="3" t="s">
        <v>9</v>
      </c>
      <c r="C728" s="3" t="s">
        <v>1301</v>
      </c>
      <c r="D728" s="3" t="s">
        <v>1485</v>
      </c>
      <c r="E728" s="2">
        <v>2013</v>
      </c>
      <c r="F728" s="3" t="s">
        <v>297</v>
      </c>
      <c r="G728" s="3" t="s">
        <v>298</v>
      </c>
      <c r="H728" s="3" t="s">
        <v>299</v>
      </c>
      <c r="I728" s="3" t="s">
        <v>1486</v>
      </c>
      <c r="J728" s="3" t="s">
        <v>1302</v>
      </c>
    </row>
    <row r="729" spans="1:10" outlineLevel="3" x14ac:dyDescent="0.2">
      <c r="A729" s="3" t="s">
        <v>8</v>
      </c>
      <c r="B729" s="3" t="s">
        <v>9</v>
      </c>
      <c r="C729" s="3" t="s">
        <v>1301</v>
      </c>
      <c r="D729" s="3" t="s">
        <v>1487</v>
      </c>
      <c r="E729" s="2">
        <v>2013</v>
      </c>
      <c r="F729" s="3" t="s">
        <v>297</v>
      </c>
      <c r="G729" s="3" t="s">
        <v>298</v>
      </c>
      <c r="H729" s="3" t="s">
        <v>299</v>
      </c>
      <c r="I729" s="3" t="s">
        <v>1488</v>
      </c>
      <c r="J729" s="3" t="s">
        <v>1302</v>
      </c>
    </row>
    <row r="730" spans="1:10" outlineLevel="3" x14ac:dyDescent="0.2">
      <c r="A730" s="3" t="s">
        <v>8</v>
      </c>
      <c r="B730" s="3" t="s">
        <v>9</v>
      </c>
      <c r="C730" s="3" t="s">
        <v>1301</v>
      </c>
      <c r="D730" s="3" t="s">
        <v>1489</v>
      </c>
      <c r="E730" s="2">
        <v>2013</v>
      </c>
      <c r="F730" s="3" t="s">
        <v>297</v>
      </c>
      <c r="G730" s="3" t="s">
        <v>298</v>
      </c>
      <c r="H730" s="3" t="s">
        <v>299</v>
      </c>
      <c r="I730" s="3" t="s">
        <v>1490</v>
      </c>
      <c r="J730" s="3" t="s">
        <v>1302</v>
      </c>
    </row>
    <row r="731" spans="1:10" outlineLevel="3" x14ac:dyDescent="0.2">
      <c r="A731" s="3" t="s">
        <v>8</v>
      </c>
      <c r="B731" s="3" t="s">
        <v>9</v>
      </c>
      <c r="C731" s="3" t="s">
        <v>1301</v>
      </c>
      <c r="D731" s="3" t="s">
        <v>1491</v>
      </c>
      <c r="E731" s="2">
        <v>2013</v>
      </c>
      <c r="F731" s="3" t="s">
        <v>297</v>
      </c>
      <c r="G731" s="3" t="s">
        <v>298</v>
      </c>
      <c r="H731" s="3" t="s">
        <v>299</v>
      </c>
      <c r="I731" s="3" t="s">
        <v>1492</v>
      </c>
      <c r="J731" s="3" t="s">
        <v>1302</v>
      </c>
    </row>
    <row r="732" spans="1:10" outlineLevel="3" x14ac:dyDescent="0.2">
      <c r="A732" s="3" t="s">
        <v>8</v>
      </c>
      <c r="B732" s="3" t="s">
        <v>9</v>
      </c>
      <c r="C732" s="3" t="s">
        <v>1301</v>
      </c>
      <c r="D732" s="3" t="s">
        <v>1493</v>
      </c>
      <c r="E732" s="2">
        <v>2013</v>
      </c>
      <c r="F732" s="3" t="s">
        <v>297</v>
      </c>
      <c r="G732" s="3" t="s">
        <v>298</v>
      </c>
      <c r="H732" s="3" t="s">
        <v>299</v>
      </c>
      <c r="I732" s="3" t="s">
        <v>1494</v>
      </c>
      <c r="J732" s="3" t="s">
        <v>1302</v>
      </c>
    </row>
    <row r="733" spans="1:10" outlineLevel="3" x14ac:dyDescent="0.2">
      <c r="A733" s="3" t="s">
        <v>8</v>
      </c>
      <c r="B733" s="3" t="s">
        <v>9</v>
      </c>
      <c r="C733" s="3" t="s">
        <v>1301</v>
      </c>
      <c r="D733" s="3" t="s">
        <v>1495</v>
      </c>
      <c r="E733" s="2">
        <v>2013</v>
      </c>
      <c r="F733" s="3" t="s">
        <v>297</v>
      </c>
      <c r="G733" s="3" t="s">
        <v>298</v>
      </c>
      <c r="H733" s="3" t="s">
        <v>299</v>
      </c>
      <c r="I733" s="3" t="s">
        <v>1496</v>
      </c>
      <c r="J733" s="3" t="s">
        <v>1302</v>
      </c>
    </row>
    <row r="734" spans="1:10" outlineLevel="3" x14ac:dyDescent="0.2">
      <c r="A734" s="3" t="s">
        <v>8</v>
      </c>
      <c r="B734" s="3" t="s">
        <v>9</v>
      </c>
      <c r="C734" s="3" t="s">
        <v>1301</v>
      </c>
      <c r="D734" s="3" t="s">
        <v>1497</v>
      </c>
      <c r="E734" s="2">
        <v>2013</v>
      </c>
      <c r="F734" s="3" t="s">
        <v>297</v>
      </c>
      <c r="G734" s="3" t="s">
        <v>298</v>
      </c>
      <c r="H734" s="3" t="s">
        <v>299</v>
      </c>
      <c r="I734" s="3" t="s">
        <v>1498</v>
      </c>
      <c r="J734" s="3" t="s">
        <v>1302</v>
      </c>
    </row>
    <row r="735" spans="1:10" outlineLevel="3" x14ac:dyDescent="0.2">
      <c r="A735" s="3" t="s">
        <v>8</v>
      </c>
      <c r="B735" s="3" t="s">
        <v>9</v>
      </c>
      <c r="C735" s="3" t="s">
        <v>1301</v>
      </c>
      <c r="D735" s="3" t="s">
        <v>1499</v>
      </c>
      <c r="E735" s="2">
        <v>2013</v>
      </c>
      <c r="F735" s="3" t="s">
        <v>297</v>
      </c>
      <c r="G735" s="3" t="s">
        <v>298</v>
      </c>
      <c r="H735" s="3" t="s">
        <v>299</v>
      </c>
      <c r="I735" s="3" t="s">
        <v>1500</v>
      </c>
      <c r="J735" s="3" t="s">
        <v>1302</v>
      </c>
    </row>
    <row r="736" spans="1:10" outlineLevel="3" x14ac:dyDescent="0.2">
      <c r="A736" s="3" t="s">
        <v>8</v>
      </c>
      <c r="B736" s="3" t="s">
        <v>9</v>
      </c>
      <c r="C736" s="3" t="s">
        <v>1301</v>
      </c>
      <c r="D736" s="3" t="s">
        <v>1501</v>
      </c>
      <c r="E736" s="2">
        <v>2013</v>
      </c>
      <c r="F736" s="3" t="s">
        <v>297</v>
      </c>
      <c r="G736" s="3" t="s">
        <v>298</v>
      </c>
      <c r="H736" s="3" t="s">
        <v>299</v>
      </c>
      <c r="I736" s="3" t="s">
        <v>1502</v>
      </c>
      <c r="J736" s="3" t="s">
        <v>1302</v>
      </c>
    </row>
    <row r="737" spans="1:10" outlineLevel="3" x14ac:dyDescent="0.2">
      <c r="A737" s="3" t="s">
        <v>8</v>
      </c>
      <c r="B737" s="3" t="s">
        <v>9</v>
      </c>
      <c r="C737" s="3" t="s">
        <v>1301</v>
      </c>
      <c r="D737" s="3" t="s">
        <v>1503</v>
      </c>
      <c r="E737" s="2">
        <v>2014</v>
      </c>
      <c r="F737" s="3" t="s">
        <v>297</v>
      </c>
      <c r="G737" s="3" t="s">
        <v>298</v>
      </c>
      <c r="H737" s="3" t="s">
        <v>299</v>
      </c>
      <c r="I737" s="3" t="s">
        <v>1504</v>
      </c>
      <c r="J737" s="3" t="s">
        <v>1302</v>
      </c>
    </row>
    <row r="738" spans="1:10" outlineLevel="3" x14ac:dyDescent="0.2">
      <c r="A738" s="3" t="s">
        <v>8</v>
      </c>
      <c r="B738" s="3" t="s">
        <v>9</v>
      </c>
      <c r="C738" s="3" t="s">
        <v>1301</v>
      </c>
      <c r="D738" s="3" t="s">
        <v>1505</v>
      </c>
      <c r="E738" s="2">
        <v>2014</v>
      </c>
      <c r="F738" s="3" t="s">
        <v>297</v>
      </c>
      <c r="G738" s="3" t="s">
        <v>298</v>
      </c>
      <c r="H738" s="3" t="s">
        <v>299</v>
      </c>
      <c r="I738" s="3" t="s">
        <v>1506</v>
      </c>
      <c r="J738" s="3" t="s">
        <v>1302</v>
      </c>
    </row>
    <row r="739" spans="1:10" outlineLevel="3" x14ac:dyDescent="0.2">
      <c r="A739" s="3" t="s">
        <v>8</v>
      </c>
      <c r="B739" s="3" t="s">
        <v>9</v>
      </c>
      <c r="C739" s="3" t="s">
        <v>1301</v>
      </c>
      <c r="D739" s="3" t="s">
        <v>1507</v>
      </c>
      <c r="E739" s="2">
        <v>2014</v>
      </c>
      <c r="F739" s="3" t="s">
        <v>297</v>
      </c>
      <c r="G739" s="3" t="s">
        <v>298</v>
      </c>
      <c r="H739" s="3" t="s">
        <v>299</v>
      </c>
      <c r="I739" s="3" t="s">
        <v>1508</v>
      </c>
      <c r="J739" s="3" t="s">
        <v>1302</v>
      </c>
    </row>
    <row r="740" spans="1:10" outlineLevel="3" x14ac:dyDescent="0.2">
      <c r="A740" s="3" t="s">
        <v>8</v>
      </c>
      <c r="B740" s="3" t="s">
        <v>9</v>
      </c>
      <c r="C740" s="3" t="s">
        <v>1301</v>
      </c>
      <c r="D740" s="3" t="s">
        <v>1509</v>
      </c>
      <c r="E740" s="2">
        <v>2014</v>
      </c>
      <c r="F740" s="3" t="s">
        <v>297</v>
      </c>
      <c r="G740" s="3" t="s">
        <v>298</v>
      </c>
      <c r="H740" s="3" t="s">
        <v>299</v>
      </c>
      <c r="I740" s="3" t="s">
        <v>1510</v>
      </c>
      <c r="J740" s="3" t="s">
        <v>1302</v>
      </c>
    </row>
    <row r="741" spans="1:10" outlineLevel="3" x14ac:dyDescent="0.2">
      <c r="A741" s="3" t="s">
        <v>8</v>
      </c>
      <c r="B741" s="3" t="s">
        <v>9</v>
      </c>
      <c r="C741" s="3" t="s">
        <v>1301</v>
      </c>
      <c r="D741" s="3" t="s">
        <v>1511</v>
      </c>
      <c r="E741" s="2">
        <v>2014</v>
      </c>
      <c r="F741" s="3" t="s">
        <v>297</v>
      </c>
      <c r="G741" s="3" t="s">
        <v>298</v>
      </c>
      <c r="H741" s="3" t="s">
        <v>299</v>
      </c>
      <c r="I741" s="3" t="s">
        <v>1512</v>
      </c>
      <c r="J741" s="3" t="s">
        <v>1302</v>
      </c>
    </row>
    <row r="742" spans="1:10" outlineLevel="3" x14ac:dyDescent="0.2">
      <c r="A742" s="3" t="s">
        <v>8</v>
      </c>
      <c r="B742" s="3" t="s">
        <v>9</v>
      </c>
      <c r="C742" s="3" t="s">
        <v>1301</v>
      </c>
      <c r="D742" s="3" t="s">
        <v>1513</v>
      </c>
      <c r="E742" s="2">
        <v>2014</v>
      </c>
      <c r="F742" s="3" t="s">
        <v>297</v>
      </c>
      <c r="G742" s="3" t="s">
        <v>298</v>
      </c>
      <c r="H742" s="3" t="s">
        <v>299</v>
      </c>
      <c r="I742" s="3" t="s">
        <v>1514</v>
      </c>
      <c r="J742" s="3" t="s">
        <v>1302</v>
      </c>
    </row>
    <row r="743" spans="1:10" outlineLevel="3" x14ac:dyDescent="0.2">
      <c r="A743" s="3" t="s">
        <v>8</v>
      </c>
      <c r="B743" s="3" t="s">
        <v>9</v>
      </c>
      <c r="C743" s="3" t="s">
        <v>1301</v>
      </c>
      <c r="D743" s="3" t="s">
        <v>1515</v>
      </c>
      <c r="E743" s="2">
        <v>2014</v>
      </c>
      <c r="F743" s="3" t="s">
        <v>297</v>
      </c>
      <c r="G743" s="3" t="s">
        <v>298</v>
      </c>
      <c r="H743" s="3" t="s">
        <v>299</v>
      </c>
      <c r="I743" s="3" t="s">
        <v>1516</v>
      </c>
      <c r="J743" s="3" t="s">
        <v>1302</v>
      </c>
    </row>
    <row r="744" spans="1:10" outlineLevel="3" x14ac:dyDescent="0.2">
      <c r="A744" s="3" t="s">
        <v>8</v>
      </c>
      <c r="B744" s="3" t="s">
        <v>9</v>
      </c>
      <c r="C744" s="3" t="s">
        <v>1301</v>
      </c>
      <c r="D744" s="3" t="s">
        <v>1517</v>
      </c>
      <c r="E744" s="2">
        <v>2014</v>
      </c>
      <c r="F744" s="3" t="s">
        <v>297</v>
      </c>
      <c r="G744" s="3" t="s">
        <v>298</v>
      </c>
      <c r="H744" s="3" t="s">
        <v>299</v>
      </c>
      <c r="I744" s="3" t="s">
        <v>1518</v>
      </c>
      <c r="J744" s="3" t="s">
        <v>1302</v>
      </c>
    </row>
    <row r="745" spans="1:10" outlineLevel="3" x14ac:dyDescent="0.2">
      <c r="A745" s="3" t="s">
        <v>8</v>
      </c>
      <c r="B745" s="3" t="s">
        <v>9</v>
      </c>
      <c r="C745" s="3" t="s">
        <v>1301</v>
      </c>
      <c r="D745" s="3" t="s">
        <v>1519</v>
      </c>
      <c r="E745" s="2">
        <v>2014</v>
      </c>
      <c r="F745" s="3" t="s">
        <v>297</v>
      </c>
      <c r="G745" s="3" t="s">
        <v>298</v>
      </c>
      <c r="H745" s="3" t="s">
        <v>299</v>
      </c>
      <c r="I745" s="3" t="s">
        <v>1520</v>
      </c>
      <c r="J745" s="3" t="s">
        <v>1302</v>
      </c>
    </row>
    <row r="746" spans="1:10" outlineLevel="3" x14ac:dyDescent="0.2">
      <c r="A746" s="3" t="s">
        <v>8</v>
      </c>
      <c r="B746" s="3" t="s">
        <v>9</v>
      </c>
      <c r="C746" s="3" t="s">
        <v>1301</v>
      </c>
      <c r="D746" s="3" t="s">
        <v>1521</v>
      </c>
      <c r="E746" s="2">
        <v>2014</v>
      </c>
      <c r="F746" s="3" t="s">
        <v>297</v>
      </c>
      <c r="G746" s="3" t="s">
        <v>298</v>
      </c>
      <c r="H746" s="3" t="s">
        <v>299</v>
      </c>
      <c r="I746" s="3" t="s">
        <v>1522</v>
      </c>
      <c r="J746" s="3" t="s">
        <v>1302</v>
      </c>
    </row>
    <row r="747" spans="1:10" outlineLevel="3" x14ac:dyDescent="0.2">
      <c r="A747" s="3" t="s">
        <v>8</v>
      </c>
      <c r="B747" s="3" t="s">
        <v>9</v>
      </c>
      <c r="C747" s="3" t="s">
        <v>1301</v>
      </c>
      <c r="D747" s="3" t="s">
        <v>1523</v>
      </c>
      <c r="E747" s="2">
        <v>2014</v>
      </c>
      <c r="F747" s="3" t="s">
        <v>297</v>
      </c>
      <c r="G747" s="3" t="s">
        <v>298</v>
      </c>
      <c r="H747" s="3" t="s">
        <v>299</v>
      </c>
      <c r="I747" s="3" t="s">
        <v>1524</v>
      </c>
      <c r="J747" s="3" t="s">
        <v>1302</v>
      </c>
    </row>
    <row r="748" spans="1:10" outlineLevel="3" x14ac:dyDescent="0.2">
      <c r="A748" s="3" t="s">
        <v>8</v>
      </c>
      <c r="B748" s="3" t="s">
        <v>9</v>
      </c>
      <c r="C748" s="3" t="s">
        <v>1301</v>
      </c>
      <c r="D748" s="3" t="s">
        <v>1525</v>
      </c>
      <c r="E748" s="2">
        <v>2014</v>
      </c>
      <c r="F748" s="3" t="s">
        <v>297</v>
      </c>
      <c r="G748" s="3" t="s">
        <v>298</v>
      </c>
      <c r="H748" s="3" t="s">
        <v>299</v>
      </c>
      <c r="I748" s="3" t="s">
        <v>1526</v>
      </c>
      <c r="J748" s="3" t="s">
        <v>1302</v>
      </c>
    </row>
    <row r="749" spans="1:10" outlineLevel="3" x14ac:dyDescent="0.2">
      <c r="A749" s="3" t="s">
        <v>8</v>
      </c>
      <c r="B749" s="3" t="s">
        <v>9</v>
      </c>
      <c r="C749" s="3" t="s">
        <v>1301</v>
      </c>
      <c r="D749" s="3" t="s">
        <v>1527</v>
      </c>
      <c r="E749" s="2">
        <v>2014</v>
      </c>
      <c r="F749" s="3" t="s">
        <v>297</v>
      </c>
      <c r="G749" s="3" t="s">
        <v>298</v>
      </c>
      <c r="H749" s="3" t="s">
        <v>299</v>
      </c>
      <c r="I749" s="3" t="s">
        <v>1528</v>
      </c>
      <c r="J749" s="3" t="s">
        <v>1302</v>
      </c>
    </row>
    <row r="750" spans="1:10" outlineLevel="3" x14ac:dyDescent="0.2">
      <c r="A750" s="3" t="s">
        <v>8</v>
      </c>
      <c r="B750" s="3" t="s">
        <v>9</v>
      </c>
      <c r="C750" s="3" t="s">
        <v>1301</v>
      </c>
      <c r="D750" s="3" t="s">
        <v>1529</v>
      </c>
      <c r="E750" s="2">
        <v>2014</v>
      </c>
      <c r="F750" s="3" t="s">
        <v>297</v>
      </c>
      <c r="G750" s="3" t="s">
        <v>298</v>
      </c>
      <c r="H750" s="3" t="s">
        <v>299</v>
      </c>
      <c r="I750" s="3" t="s">
        <v>1530</v>
      </c>
      <c r="J750" s="3" t="s">
        <v>1302</v>
      </c>
    </row>
    <row r="751" spans="1:10" outlineLevel="3" x14ac:dyDescent="0.2">
      <c r="A751" s="3" t="s">
        <v>8</v>
      </c>
      <c r="B751" s="3" t="s">
        <v>9</v>
      </c>
      <c r="C751" s="3" t="s">
        <v>1301</v>
      </c>
      <c r="D751" s="3" t="s">
        <v>1531</v>
      </c>
      <c r="E751" s="2">
        <v>2014</v>
      </c>
      <c r="F751" s="3" t="s">
        <v>64</v>
      </c>
      <c r="G751" s="3" t="s">
        <v>65</v>
      </c>
      <c r="H751" s="3" t="s">
        <v>9</v>
      </c>
      <c r="I751" s="3" t="s">
        <v>1532</v>
      </c>
      <c r="J751" s="3" t="s">
        <v>1302</v>
      </c>
    </row>
    <row r="752" spans="1:10" outlineLevel="3" x14ac:dyDescent="0.2">
      <c r="A752" s="3" t="s">
        <v>8</v>
      </c>
      <c r="B752" s="3" t="s">
        <v>9</v>
      </c>
      <c r="C752" s="3" t="s">
        <v>1301</v>
      </c>
      <c r="D752" s="3" t="s">
        <v>1533</v>
      </c>
      <c r="E752" s="2">
        <v>2014</v>
      </c>
      <c r="F752" s="3" t="s">
        <v>64</v>
      </c>
      <c r="G752" s="3" t="s">
        <v>65</v>
      </c>
      <c r="H752" s="3" t="s">
        <v>9</v>
      </c>
      <c r="I752" s="3" t="s">
        <v>1534</v>
      </c>
      <c r="J752" s="3" t="s">
        <v>1302</v>
      </c>
    </row>
    <row r="753" spans="1:10" outlineLevel="3" x14ac:dyDescent="0.2">
      <c r="A753" s="3" t="s">
        <v>8</v>
      </c>
      <c r="B753" s="3" t="s">
        <v>9</v>
      </c>
      <c r="C753" s="3" t="s">
        <v>1301</v>
      </c>
      <c r="D753" s="3" t="s">
        <v>1535</v>
      </c>
      <c r="E753" s="2">
        <v>2014</v>
      </c>
      <c r="F753" s="3" t="s">
        <v>64</v>
      </c>
      <c r="G753" s="3" t="s">
        <v>65</v>
      </c>
      <c r="H753" s="3" t="s">
        <v>9</v>
      </c>
      <c r="I753" s="3" t="s">
        <v>1536</v>
      </c>
      <c r="J753" s="3" t="s">
        <v>1302</v>
      </c>
    </row>
    <row r="754" spans="1:10" outlineLevel="3" x14ac:dyDescent="0.2">
      <c r="A754" s="3" t="s">
        <v>8</v>
      </c>
      <c r="B754" s="3" t="s">
        <v>9</v>
      </c>
      <c r="C754" s="3" t="s">
        <v>1301</v>
      </c>
      <c r="D754" s="3" t="s">
        <v>1537</v>
      </c>
      <c r="E754" s="2">
        <v>2015</v>
      </c>
      <c r="F754" s="3" t="s">
        <v>297</v>
      </c>
      <c r="G754" s="3" t="s">
        <v>298</v>
      </c>
      <c r="H754" s="3" t="s">
        <v>299</v>
      </c>
      <c r="I754" s="3" t="s">
        <v>1538</v>
      </c>
      <c r="J754" s="3" t="s">
        <v>1302</v>
      </c>
    </row>
    <row r="755" spans="1:10" outlineLevel="3" x14ac:dyDescent="0.2">
      <c r="A755" s="3" t="s">
        <v>8</v>
      </c>
      <c r="B755" s="3" t="s">
        <v>9</v>
      </c>
      <c r="C755" s="3" t="s">
        <v>1301</v>
      </c>
      <c r="D755" s="3" t="s">
        <v>1539</v>
      </c>
      <c r="E755" s="2">
        <v>2014</v>
      </c>
      <c r="F755" s="3" t="s">
        <v>64</v>
      </c>
      <c r="G755" s="3" t="s">
        <v>65</v>
      </c>
      <c r="H755" s="3" t="s">
        <v>9</v>
      </c>
      <c r="I755" s="3" t="s">
        <v>1540</v>
      </c>
      <c r="J755" s="3" t="s">
        <v>1302</v>
      </c>
    </row>
    <row r="756" spans="1:10" outlineLevel="3" x14ac:dyDescent="0.2">
      <c r="A756" s="3" t="s">
        <v>8</v>
      </c>
      <c r="B756" s="3" t="s">
        <v>9</v>
      </c>
      <c r="C756" s="3" t="s">
        <v>1301</v>
      </c>
      <c r="D756" s="3" t="s">
        <v>1541</v>
      </c>
      <c r="E756" s="2">
        <v>2015</v>
      </c>
      <c r="F756" s="3" t="s">
        <v>297</v>
      </c>
      <c r="G756" s="3" t="s">
        <v>298</v>
      </c>
      <c r="H756" s="3" t="s">
        <v>299</v>
      </c>
      <c r="I756" s="3" t="s">
        <v>1542</v>
      </c>
      <c r="J756" s="3" t="s">
        <v>1302</v>
      </c>
    </row>
    <row r="757" spans="1:10" outlineLevel="3" x14ac:dyDescent="0.2">
      <c r="A757" s="3" t="s">
        <v>8</v>
      </c>
      <c r="B757" s="3" t="s">
        <v>9</v>
      </c>
      <c r="C757" s="3" t="s">
        <v>1301</v>
      </c>
      <c r="D757" s="3" t="s">
        <v>1543</v>
      </c>
      <c r="E757" s="2">
        <v>2015</v>
      </c>
      <c r="F757" s="3" t="s">
        <v>297</v>
      </c>
      <c r="G757" s="3" t="s">
        <v>298</v>
      </c>
      <c r="H757" s="3" t="s">
        <v>299</v>
      </c>
      <c r="I757" s="3" t="s">
        <v>1544</v>
      </c>
      <c r="J757" s="3" t="s">
        <v>1302</v>
      </c>
    </row>
    <row r="758" spans="1:10" outlineLevel="3" x14ac:dyDescent="0.2">
      <c r="A758" s="3" t="s">
        <v>8</v>
      </c>
      <c r="B758" s="3" t="s">
        <v>9</v>
      </c>
      <c r="C758" s="3" t="s">
        <v>1301</v>
      </c>
      <c r="D758" s="3" t="s">
        <v>1545</v>
      </c>
      <c r="E758" s="2">
        <v>2015</v>
      </c>
      <c r="F758" s="3" t="s">
        <v>297</v>
      </c>
      <c r="G758" s="3" t="s">
        <v>298</v>
      </c>
      <c r="H758" s="3" t="s">
        <v>299</v>
      </c>
      <c r="I758" s="3" t="s">
        <v>1546</v>
      </c>
      <c r="J758" s="3" t="s">
        <v>1302</v>
      </c>
    </row>
    <row r="759" spans="1:10" outlineLevel="3" x14ac:dyDescent="0.2">
      <c r="A759" s="3" t="s">
        <v>8</v>
      </c>
      <c r="B759" s="3" t="s">
        <v>9</v>
      </c>
      <c r="C759" s="3" t="s">
        <v>1301</v>
      </c>
      <c r="D759" s="3" t="s">
        <v>1547</v>
      </c>
      <c r="E759" s="2">
        <v>2014</v>
      </c>
      <c r="F759" s="3" t="s">
        <v>64</v>
      </c>
      <c r="G759" s="3" t="s">
        <v>65</v>
      </c>
      <c r="H759" s="3" t="s">
        <v>9</v>
      </c>
      <c r="I759" s="3" t="s">
        <v>1548</v>
      </c>
      <c r="J759" s="3" t="s">
        <v>1302</v>
      </c>
    </row>
    <row r="760" spans="1:10" outlineLevel="3" x14ac:dyDescent="0.2">
      <c r="A760" s="3" t="s">
        <v>8</v>
      </c>
      <c r="B760" s="3" t="s">
        <v>9</v>
      </c>
      <c r="C760" s="3" t="s">
        <v>1301</v>
      </c>
      <c r="D760" s="3" t="s">
        <v>1549</v>
      </c>
      <c r="E760" s="2">
        <v>2015</v>
      </c>
      <c r="F760" s="3" t="s">
        <v>297</v>
      </c>
      <c r="G760" s="3" t="s">
        <v>298</v>
      </c>
      <c r="H760" s="3" t="s">
        <v>299</v>
      </c>
      <c r="I760" s="3" t="s">
        <v>1550</v>
      </c>
      <c r="J760" s="3" t="s">
        <v>1302</v>
      </c>
    </row>
    <row r="761" spans="1:10" outlineLevel="3" x14ac:dyDescent="0.2">
      <c r="A761" s="3" t="s">
        <v>8</v>
      </c>
      <c r="B761" s="3" t="s">
        <v>9</v>
      </c>
      <c r="C761" s="3" t="s">
        <v>1301</v>
      </c>
      <c r="D761" s="3" t="s">
        <v>1551</v>
      </c>
      <c r="E761" s="2">
        <v>2015</v>
      </c>
      <c r="F761" s="3" t="s">
        <v>64</v>
      </c>
      <c r="G761" s="3" t="s">
        <v>65</v>
      </c>
      <c r="H761" s="3" t="s">
        <v>9</v>
      </c>
      <c r="I761" s="3" t="s">
        <v>1552</v>
      </c>
      <c r="J761" s="3" t="s">
        <v>1302</v>
      </c>
    </row>
    <row r="762" spans="1:10" outlineLevel="3" x14ac:dyDescent="0.2">
      <c r="A762" s="3" t="s">
        <v>8</v>
      </c>
      <c r="B762" s="3" t="s">
        <v>9</v>
      </c>
      <c r="C762" s="3" t="s">
        <v>1301</v>
      </c>
      <c r="D762" s="3" t="s">
        <v>1553</v>
      </c>
      <c r="E762" s="2">
        <v>2015</v>
      </c>
      <c r="F762" s="3" t="s">
        <v>64</v>
      </c>
      <c r="G762" s="3" t="s">
        <v>65</v>
      </c>
      <c r="H762" s="3" t="s">
        <v>9</v>
      </c>
      <c r="I762" s="3" t="s">
        <v>1554</v>
      </c>
      <c r="J762" s="3" t="s">
        <v>1302</v>
      </c>
    </row>
    <row r="763" spans="1:10" outlineLevel="3" x14ac:dyDescent="0.2">
      <c r="A763" s="3" t="s">
        <v>8</v>
      </c>
      <c r="B763" s="3" t="s">
        <v>9</v>
      </c>
      <c r="C763" s="3" t="s">
        <v>1301</v>
      </c>
      <c r="D763" s="3" t="s">
        <v>1555</v>
      </c>
      <c r="E763" s="2">
        <v>2015</v>
      </c>
      <c r="F763" s="3" t="s">
        <v>64</v>
      </c>
      <c r="G763" s="3" t="s">
        <v>65</v>
      </c>
      <c r="H763" s="3" t="s">
        <v>9</v>
      </c>
      <c r="I763" s="3" t="s">
        <v>1556</v>
      </c>
      <c r="J763" s="3" t="s">
        <v>1302</v>
      </c>
    </row>
    <row r="764" spans="1:10" outlineLevel="3" x14ac:dyDescent="0.2">
      <c r="A764" s="3" t="s">
        <v>8</v>
      </c>
      <c r="B764" s="3" t="s">
        <v>9</v>
      </c>
      <c r="C764" s="3" t="s">
        <v>1301</v>
      </c>
      <c r="D764" s="3" t="s">
        <v>1557</v>
      </c>
      <c r="E764" s="2">
        <v>2015</v>
      </c>
      <c r="F764" s="3" t="s">
        <v>64</v>
      </c>
      <c r="G764" s="3" t="s">
        <v>65</v>
      </c>
      <c r="H764" s="3" t="s">
        <v>9</v>
      </c>
      <c r="I764" s="3" t="s">
        <v>1558</v>
      </c>
      <c r="J764" s="3" t="s">
        <v>1302</v>
      </c>
    </row>
    <row r="765" spans="1:10" outlineLevel="3" x14ac:dyDescent="0.2">
      <c r="A765" s="3" t="s">
        <v>8</v>
      </c>
      <c r="B765" s="3" t="s">
        <v>9</v>
      </c>
      <c r="C765" s="3" t="s">
        <v>1301</v>
      </c>
      <c r="D765" s="3" t="s">
        <v>1559</v>
      </c>
      <c r="E765" s="2">
        <v>2015</v>
      </c>
      <c r="F765" s="3" t="s">
        <v>64</v>
      </c>
      <c r="G765" s="3" t="s">
        <v>65</v>
      </c>
      <c r="H765" s="3" t="s">
        <v>9</v>
      </c>
      <c r="I765" s="3" t="s">
        <v>1560</v>
      </c>
      <c r="J765" s="3" t="s">
        <v>1302</v>
      </c>
    </row>
    <row r="766" spans="1:10" outlineLevel="3" x14ac:dyDescent="0.2">
      <c r="A766" s="3" t="s">
        <v>8</v>
      </c>
      <c r="B766" s="3" t="s">
        <v>9</v>
      </c>
      <c r="C766" s="3" t="s">
        <v>1301</v>
      </c>
      <c r="D766" s="3" t="s">
        <v>8020</v>
      </c>
      <c r="E766" s="2">
        <v>2015</v>
      </c>
      <c r="F766" s="3" t="s">
        <v>12</v>
      </c>
      <c r="G766" s="3" t="s">
        <v>13</v>
      </c>
      <c r="H766" s="3" t="s">
        <v>1223</v>
      </c>
      <c r="I766" s="3" t="s">
        <v>8021</v>
      </c>
      <c r="J766" s="3" t="s">
        <v>1302</v>
      </c>
    </row>
    <row r="767" spans="1:10" outlineLevel="3" x14ac:dyDescent="0.2">
      <c r="A767" s="3" t="s">
        <v>8</v>
      </c>
      <c r="B767" s="3" t="s">
        <v>9</v>
      </c>
      <c r="C767" s="3" t="s">
        <v>1301</v>
      </c>
      <c r="D767" s="3" t="s">
        <v>1561</v>
      </c>
      <c r="E767" s="2">
        <v>2015</v>
      </c>
      <c r="F767" s="3" t="s">
        <v>12</v>
      </c>
      <c r="G767" s="3" t="s">
        <v>13</v>
      </c>
      <c r="H767" s="3" t="s">
        <v>1223</v>
      </c>
      <c r="I767" s="3" t="s">
        <v>1562</v>
      </c>
      <c r="J767" s="3" t="s">
        <v>1302</v>
      </c>
    </row>
    <row r="768" spans="1:10" outlineLevel="3" x14ac:dyDescent="0.2">
      <c r="A768" s="3" t="s">
        <v>8</v>
      </c>
      <c r="B768" s="3" t="s">
        <v>9</v>
      </c>
      <c r="C768" s="3" t="s">
        <v>1301</v>
      </c>
      <c r="D768" s="3" t="s">
        <v>8022</v>
      </c>
      <c r="E768" s="2">
        <v>2015</v>
      </c>
      <c r="F768" s="3" t="s">
        <v>12</v>
      </c>
      <c r="G768" s="3" t="s">
        <v>13</v>
      </c>
      <c r="H768" s="3" t="s">
        <v>1223</v>
      </c>
      <c r="I768" s="3" t="s">
        <v>8023</v>
      </c>
      <c r="J768" s="3" t="s">
        <v>1302</v>
      </c>
    </row>
    <row r="769" spans="1:10" outlineLevel="3" x14ac:dyDescent="0.2">
      <c r="A769" s="3" t="s">
        <v>8</v>
      </c>
      <c r="B769" s="3" t="s">
        <v>9</v>
      </c>
      <c r="C769" s="3" t="s">
        <v>1301</v>
      </c>
      <c r="D769" s="3" t="s">
        <v>8024</v>
      </c>
      <c r="E769" s="2">
        <v>2015</v>
      </c>
      <c r="F769" s="3" t="s">
        <v>12</v>
      </c>
      <c r="G769" s="3" t="s">
        <v>13</v>
      </c>
      <c r="H769" s="3" t="s">
        <v>1223</v>
      </c>
      <c r="I769" s="3" t="s">
        <v>8025</v>
      </c>
      <c r="J769" s="3" t="s">
        <v>1302</v>
      </c>
    </row>
    <row r="770" spans="1:10" outlineLevel="3" x14ac:dyDescent="0.2">
      <c r="A770" s="3" t="s">
        <v>8</v>
      </c>
      <c r="B770" s="3" t="s">
        <v>9</v>
      </c>
      <c r="C770" s="3" t="s">
        <v>1301</v>
      </c>
      <c r="D770" s="3" t="s">
        <v>8026</v>
      </c>
      <c r="E770" s="2">
        <v>2015</v>
      </c>
      <c r="F770" s="3" t="s">
        <v>12</v>
      </c>
      <c r="G770" s="3" t="s">
        <v>13</v>
      </c>
      <c r="H770" s="3" t="s">
        <v>1223</v>
      </c>
      <c r="I770" s="3" t="s">
        <v>8027</v>
      </c>
      <c r="J770" s="3" t="s">
        <v>1302</v>
      </c>
    </row>
    <row r="771" spans="1:10" outlineLevel="2" x14ac:dyDescent="0.2">
      <c r="C771" s="5" t="s">
        <v>7971</v>
      </c>
      <c r="D771" s="3">
        <f>SUBTOTAL(3,D637:D770)</f>
        <v>134</v>
      </c>
    </row>
    <row r="772" spans="1:10" outlineLevel="3" x14ac:dyDescent="0.2">
      <c r="A772" s="3" t="s">
        <v>8</v>
      </c>
      <c r="B772" s="3" t="s">
        <v>9</v>
      </c>
      <c r="C772" s="3" t="s">
        <v>1563</v>
      </c>
      <c r="D772" s="3" t="s">
        <v>11</v>
      </c>
      <c r="E772" s="2">
        <v>2005</v>
      </c>
      <c r="F772" s="3" t="s">
        <v>12</v>
      </c>
      <c r="G772" s="3" t="s">
        <v>13</v>
      </c>
      <c r="H772" s="3" t="s">
        <v>9</v>
      </c>
      <c r="I772" s="3" t="s">
        <v>14</v>
      </c>
      <c r="J772" s="3" t="s">
        <v>133</v>
      </c>
    </row>
    <row r="773" spans="1:10" outlineLevel="3" x14ac:dyDescent="0.2">
      <c r="A773" s="3" t="s">
        <v>8</v>
      </c>
      <c r="B773" s="3" t="s">
        <v>9</v>
      </c>
      <c r="C773" s="3" t="s">
        <v>1563</v>
      </c>
      <c r="D773" s="3" t="s">
        <v>1258</v>
      </c>
      <c r="E773" s="2">
        <v>2005</v>
      </c>
      <c r="F773" s="3" t="s">
        <v>12</v>
      </c>
      <c r="G773" s="3" t="s">
        <v>13</v>
      </c>
      <c r="H773" s="3" t="s">
        <v>9</v>
      </c>
      <c r="I773" s="3" t="s">
        <v>1259</v>
      </c>
      <c r="J773" s="3" t="s">
        <v>133</v>
      </c>
    </row>
    <row r="774" spans="1:10" outlineLevel="3" x14ac:dyDescent="0.2">
      <c r="A774" s="3" t="s">
        <v>8</v>
      </c>
      <c r="B774" s="3" t="s">
        <v>9</v>
      </c>
      <c r="C774" s="3" t="s">
        <v>1563</v>
      </c>
      <c r="D774" s="3" t="s">
        <v>59</v>
      </c>
      <c r="E774" s="2">
        <v>2006</v>
      </c>
      <c r="F774" s="3" t="s">
        <v>12</v>
      </c>
      <c r="G774" s="3" t="s">
        <v>13</v>
      </c>
      <c r="H774" s="3" t="s">
        <v>9</v>
      </c>
      <c r="I774" s="3" t="s">
        <v>60</v>
      </c>
      <c r="J774" s="3" t="s">
        <v>133</v>
      </c>
    </row>
    <row r="775" spans="1:10" outlineLevel="3" x14ac:dyDescent="0.2">
      <c r="A775" s="3" t="s">
        <v>8</v>
      </c>
      <c r="B775" s="3" t="s">
        <v>9</v>
      </c>
      <c r="C775" s="3" t="s">
        <v>1563</v>
      </c>
      <c r="D775" s="3" t="s">
        <v>79</v>
      </c>
      <c r="E775" s="2">
        <v>2007</v>
      </c>
      <c r="F775" s="3" t="s">
        <v>12</v>
      </c>
      <c r="G775" s="3" t="s">
        <v>13</v>
      </c>
      <c r="H775" s="3" t="s">
        <v>9</v>
      </c>
      <c r="I775" s="3" t="s">
        <v>80</v>
      </c>
      <c r="J775" s="3" t="s">
        <v>133</v>
      </c>
    </row>
    <row r="776" spans="1:10" outlineLevel="3" x14ac:dyDescent="0.2">
      <c r="A776" s="3" t="s">
        <v>8</v>
      </c>
      <c r="B776" s="3" t="s">
        <v>9</v>
      </c>
      <c r="C776" s="3" t="s">
        <v>1563</v>
      </c>
      <c r="D776" s="3" t="s">
        <v>1273</v>
      </c>
      <c r="E776" s="2">
        <v>2008</v>
      </c>
      <c r="F776" s="3" t="s">
        <v>12</v>
      </c>
      <c r="G776" s="3" t="s">
        <v>13</v>
      </c>
      <c r="H776" s="3" t="s">
        <v>9</v>
      </c>
      <c r="I776" s="3" t="s">
        <v>1274</v>
      </c>
      <c r="J776" s="3" t="s">
        <v>133</v>
      </c>
    </row>
    <row r="777" spans="1:10" outlineLevel="3" x14ac:dyDescent="0.2">
      <c r="A777" s="3" t="s">
        <v>8</v>
      </c>
      <c r="B777" s="3" t="s">
        <v>9</v>
      </c>
      <c r="C777" s="3" t="s">
        <v>1563</v>
      </c>
      <c r="D777" s="3" t="s">
        <v>151</v>
      </c>
      <c r="E777" s="2">
        <v>2008</v>
      </c>
      <c r="F777" s="3" t="s">
        <v>12</v>
      </c>
      <c r="G777" s="3" t="s">
        <v>13</v>
      </c>
      <c r="H777" s="3" t="s">
        <v>9</v>
      </c>
      <c r="I777" s="3" t="s">
        <v>152</v>
      </c>
      <c r="J777" s="3" t="s">
        <v>133</v>
      </c>
    </row>
    <row r="778" spans="1:10" outlineLevel="3" x14ac:dyDescent="0.2">
      <c r="A778" s="3" t="s">
        <v>8</v>
      </c>
      <c r="B778" s="3" t="s">
        <v>9</v>
      </c>
      <c r="C778" s="3" t="s">
        <v>1563</v>
      </c>
      <c r="D778" s="3" t="s">
        <v>155</v>
      </c>
      <c r="E778" s="2">
        <v>2008</v>
      </c>
      <c r="F778" s="3" t="s">
        <v>12</v>
      </c>
      <c r="G778" s="3" t="s">
        <v>13</v>
      </c>
      <c r="H778" s="3" t="s">
        <v>9</v>
      </c>
      <c r="I778" s="3" t="s">
        <v>156</v>
      </c>
      <c r="J778" s="3" t="s">
        <v>133</v>
      </c>
    </row>
    <row r="779" spans="1:10" outlineLevel="3" x14ac:dyDescent="0.2">
      <c r="A779" s="3" t="s">
        <v>8</v>
      </c>
      <c r="B779" s="3" t="s">
        <v>9</v>
      </c>
      <c r="C779" s="3" t="s">
        <v>1563</v>
      </c>
      <c r="D779" s="3" t="s">
        <v>165</v>
      </c>
      <c r="E779" s="2">
        <v>2008</v>
      </c>
      <c r="F779" s="3" t="s">
        <v>12</v>
      </c>
      <c r="G779" s="3" t="s">
        <v>13</v>
      </c>
      <c r="H779" s="3" t="s">
        <v>9</v>
      </c>
      <c r="I779" s="3" t="s">
        <v>166</v>
      </c>
      <c r="J779" s="3" t="s">
        <v>133</v>
      </c>
    </row>
    <row r="780" spans="1:10" outlineLevel="3" x14ac:dyDescent="0.2">
      <c r="A780" s="3" t="s">
        <v>8</v>
      </c>
      <c r="B780" s="3" t="s">
        <v>9</v>
      </c>
      <c r="C780" s="3" t="s">
        <v>1563</v>
      </c>
      <c r="D780" s="3" t="s">
        <v>210</v>
      </c>
      <c r="E780" s="2">
        <v>2008</v>
      </c>
      <c r="F780" s="3" t="s">
        <v>12</v>
      </c>
      <c r="G780" s="3" t="s">
        <v>13</v>
      </c>
      <c r="H780" s="3" t="s">
        <v>9</v>
      </c>
      <c r="I780" s="3" t="s">
        <v>211</v>
      </c>
      <c r="J780" s="3" t="s">
        <v>133</v>
      </c>
    </row>
    <row r="781" spans="1:10" outlineLevel="3" x14ac:dyDescent="0.2">
      <c r="A781" s="3" t="s">
        <v>8</v>
      </c>
      <c r="B781" s="3" t="s">
        <v>9</v>
      </c>
      <c r="C781" s="3" t="s">
        <v>1563</v>
      </c>
      <c r="D781" s="3" t="s">
        <v>1287</v>
      </c>
      <c r="E781" s="2">
        <v>2008</v>
      </c>
      <c r="F781" s="3" t="s">
        <v>64</v>
      </c>
      <c r="G781" s="3" t="s">
        <v>65</v>
      </c>
      <c r="H781" s="3" t="s">
        <v>9</v>
      </c>
      <c r="I781" s="3" t="s">
        <v>1288</v>
      </c>
      <c r="J781" s="3" t="s">
        <v>133</v>
      </c>
    </row>
    <row r="782" spans="1:10" outlineLevel="3" x14ac:dyDescent="0.2">
      <c r="A782" s="3" t="s">
        <v>8</v>
      </c>
      <c r="B782" s="3" t="s">
        <v>9</v>
      </c>
      <c r="C782" s="3" t="s">
        <v>1563</v>
      </c>
      <c r="D782" s="3" t="s">
        <v>2133</v>
      </c>
      <c r="E782" s="2">
        <v>2007</v>
      </c>
      <c r="F782" s="3" t="s">
        <v>12</v>
      </c>
      <c r="G782" s="3" t="s">
        <v>13</v>
      </c>
      <c r="H782" s="3" t="s">
        <v>9</v>
      </c>
      <c r="I782" s="3" t="s">
        <v>2134</v>
      </c>
      <c r="J782" s="3" t="s">
        <v>133</v>
      </c>
    </row>
    <row r="783" spans="1:10" outlineLevel="3" x14ac:dyDescent="0.2">
      <c r="A783" s="3" t="s">
        <v>8</v>
      </c>
      <c r="B783" s="3" t="s">
        <v>9</v>
      </c>
      <c r="C783" s="3" t="s">
        <v>1563</v>
      </c>
      <c r="D783" s="3" t="s">
        <v>1295</v>
      </c>
      <c r="E783" s="2">
        <v>2010</v>
      </c>
      <c r="F783" s="3" t="s">
        <v>64</v>
      </c>
      <c r="G783" s="3" t="s">
        <v>65</v>
      </c>
      <c r="H783" s="3" t="s">
        <v>9</v>
      </c>
      <c r="I783" s="3" t="s">
        <v>1296</v>
      </c>
      <c r="J783" s="3" t="s">
        <v>133</v>
      </c>
    </row>
    <row r="784" spans="1:10" outlineLevel="3" x14ac:dyDescent="0.2">
      <c r="A784" s="3" t="s">
        <v>8</v>
      </c>
      <c r="B784" s="3" t="s">
        <v>9</v>
      </c>
      <c r="C784" s="3" t="s">
        <v>1563</v>
      </c>
      <c r="D784" s="3" t="s">
        <v>1297</v>
      </c>
      <c r="E784" s="2">
        <v>2011</v>
      </c>
      <c r="F784" s="3" t="s">
        <v>12</v>
      </c>
      <c r="G784" s="3" t="s">
        <v>13</v>
      </c>
      <c r="H784" s="3" t="s">
        <v>9</v>
      </c>
      <c r="I784" s="3" t="s">
        <v>1298</v>
      </c>
      <c r="J784" s="3" t="s">
        <v>133</v>
      </c>
    </row>
    <row r="785" spans="1:10" outlineLevel="3" x14ac:dyDescent="0.2">
      <c r="A785" s="3" t="s">
        <v>8</v>
      </c>
      <c r="B785" s="3" t="s">
        <v>9</v>
      </c>
      <c r="C785" s="3" t="s">
        <v>1563</v>
      </c>
      <c r="D785" s="3" t="s">
        <v>563</v>
      </c>
      <c r="E785" s="2">
        <v>2014</v>
      </c>
      <c r="F785" s="3" t="s">
        <v>297</v>
      </c>
      <c r="G785" s="3" t="s">
        <v>298</v>
      </c>
      <c r="H785" s="3" t="s">
        <v>299</v>
      </c>
      <c r="I785" s="3" t="s">
        <v>564</v>
      </c>
      <c r="J785" s="3" t="s">
        <v>133</v>
      </c>
    </row>
    <row r="786" spans="1:10" outlineLevel="3" x14ac:dyDescent="0.2">
      <c r="A786" s="3" t="s">
        <v>8</v>
      </c>
      <c r="B786" s="3" t="s">
        <v>9</v>
      </c>
      <c r="C786" s="3" t="s">
        <v>1563</v>
      </c>
      <c r="D786" s="3" t="s">
        <v>1403</v>
      </c>
      <c r="E786" s="2">
        <v>2013</v>
      </c>
      <c r="F786" s="3" t="s">
        <v>297</v>
      </c>
      <c r="G786" s="3" t="s">
        <v>298</v>
      </c>
      <c r="H786" s="3" t="s">
        <v>299</v>
      </c>
      <c r="I786" s="3" t="s">
        <v>1404</v>
      </c>
      <c r="J786" s="3" t="s">
        <v>133</v>
      </c>
    </row>
    <row r="787" spans="1:10" outlineLevel="2" x14ac:dyDescent="0.2">
      <c r="C787" s="5" t="s">
        <v>7972</v>
      </c>
      <c r="D787" s="3">
        <f>SUBTOTAL(3,D772:D786)</f>
        <v>15</v>
      </c>
    </row>
    <row r="788" spans="1:10" outlineLevel="1" x14ac:dyDescent="0.2">
      <c r="A788" s="5" t="s">
        <v>7863</v>
      </c>
      <c r="D788" s="3">
        <f>SUBTOTAL(3,D2:D786)</f>
        <v>782</v>
      </c>
    </row>
    <row r="789" spans="1:10" outlineLevel="3" x14ac:dyDescent="0.2">
      <c r="A789" s="3" t="s">
        <v>1572</v>
      </c>
      <c r="B789" s="3" t="s">
        <v>1573</v>
      </c>
      <c r="C789" s="3" t="s">
        <v>10</v>
      </c>
      <c r="D789" s="3" t="s">
        <v>1574</v>
      </c>
      <c r="E789" s="2">
        <v>2009</v>
      </c>
      <c r="F789" s="3" t="s">
        <v>12</v>
      </c>
      <c r="G789" s="3" t="s">
        <v>1575</v>
      </c>
      <c r="H789" s="3" t="s">
        <v>1573</v>
      </c>
      <c r="I789" s="3" t="s">
        <v>1576</v>
      </c>
      <c r="J789" s="3" t="s">
        <v>26</v>
      </c>
    </row>
    <row r="790" spans="1:10" outlineLevel="3" x14ac:dyDescent="0.2">
      <c r="A790" s="3" t="s">
        <v>1572</v>
      </c>
      <c r="B790" s="3" t="s">
        <v>1573</v>
      </c>
      <c r="C790" s="3" t="s">
        <v>10</v>
      </c>
      <c r="D790" s="3" t="s">
        <v>1577</v>
      </c>
      <c r="E790" s="2">
        <v>2009</v>
      </c>
      <c r="F790" s="3" t="s">
        <v>12</v>
      </c>
      <c r="G790" s="3" t="s">
        <v>1575</v>
      </c>
      <c r="H790" s="3" t="s">
        <v>1573</v>
      </c>
      <c r="I790" s="3" t="s">
        <v>1578</v>
      </c>
      <c r="J790" s="3" t="s">
        <v>26</v>
      </c>
    </row>
    <row r="791" spans="1:10" outlineLevel="3" x14ac:dyDescent="0.2">
      <c r="A791" s="3" t="s">
        <v>1572</v>
      </c>
      <c r="B791" s="3" t="s">
        <v>1573</v>
      </c>
      <c r="C791" s="3" t="s">
        <v>10</v>
      </c>
      <c r="D791" s="3" t="s">
        <v>1579</v>
      </c>
      <c r="E791" s="2">
        <v>2009</v>
      </c>
      <c r="F791" s="3" t="s">
        <v>12</v>
      </c>
      <c r="G791" s="3" t="s">
        <v>1575</v>
      </c>
      <c r="H791" s="3" t="s">
        <v>1573</v>
      </c>
      <c r="I791" s="3" t="s">
        <v>1580</v>
      </c>
      <c r="J791" s="3" t="s">
        <v>26</v>
      </c>
    </row>
    <row r="792" spans="1:10" outlineLevel="3" x14ac:dyDescent="0.2">
      <c r="A792" s="3" t="s">
        <v>1572</v>
      </c>
      <c r="B792" s="3" t="s">
        <v>1573</v>
      </c>
      <c r="C792" s="3" t="s">
        <v>10</v>
      </c>
      <c r="D792" s="3" t="s">
        <v>1581</v>
      </c>
      <c r="E792" s="2">
        <v>2009</v>
      </c>
      <c r="F792" s="3" t="s">
        <v>12</v>
      </c>
      <c r="G792" s="3" t="s">
        <v>1575</v>
      </c>
      <c r="H792" s="3" t="s">
        <v>1573</v>
      </c>
      <c r="I792" s="3" t="s">
        <v>1582</v>
      </c>
      <c r="J792" s="3" t="s">
        <v>26</v>
      </c>
    </row>
    <row r="793" spans="1:10" outlineLevel="3" x14ac:dyDescent="0.2">
      <c r="A793" s="3" t="s">
        <v>1572</v>
      </c>
      <c r="B793" s="3" t="s">
        <v>1573</v>
      </c>
      <c r="C793" s="3" t="s">
        <v>10</v>
      </c>
      <c r="D793" s="3" t="s">
        <v>1583</v>
      </c>
      <c r="E793" s="2">
        <v>2009</v>
      </c>
      <c r="F793" s="3" t="s">
        <v>12</v>
      </c>
      <c r="G793" s="3" t="s">
        <v>1575</v>
      </c>
      <c r="H793" s="3" t="s">
        <v>1573</v>
      </c>
      <c r="I793" s="3" t="s">
        <v>1584</v>
      </c>
      <c r="J793" s="3" t="s">
        <v>26</v>
      </c>
    </row>
    <row r="794" spans="1:10" outlineLevel="3" x14ac:dyDescent="0.2">
      <c r="A794" s="3" t="s">
        <v>1572</v>
      </c>
      <c r="B794" s="3" t="s">
        <v>1573</v>
      </c>
      <c r="C794" s="3" t="s">
        <v>10</v>
      </c>
      <c r="D794" s="3" t="s">
        <v>1585</v>
      </c>
      <c r="E794" s="2">
        <v>2009</v>
      </c>
      <c r="F794" s="3" t="s">
        <v>12</v>
      </c>
      <c r="G794" s="3" t="s">
        <v>1575</v>
      </c>
      <c r="H794" s="3" t="s">
        <v>1573</v>
      </c>
      <c r="I794" s="3" t="s">
        <v>1586</v>
      </c>
      <c r="J794" s="3" t="s">
        <v>26</v>
      </c>
    </row>
    <row r="795" spans="1:10" outlineLevel="3" x14ac:dyDescent="0.2">
      <c r="A795" s="3" t="s">
        <v>1572</v>
      </c>
      <c r="B795" s="3" t="s">
        <v>1573</v>
      </c>
      <c r="C795" s="3" t="s">
        <v>10</v>
      </c>
      <c r="D795" s="3" t="s">
        <v>1587</v>
      </c>
      <c r="E795" s="2">
        <v>2009</v>
      </c>
      <c r="F795" s="3" t="s">
        <v>12</v>
      </c>
      <c r="G795" s="3" t="s">
        <v>1575</v>
      </c>
      <c r="H795" s="3" t="s">
        <v>1573</v>
      </c>
      <c r="I795" s="3" t="s">
        <v>1588</v>
      </c>
      <c r="J795" s="3" t="s">
        <v>26</v>
      </c>
    </row>
    <row r="796" spans="1:10" outlineLevel="3" x14ac:dyDescent="0.2">
      <c r="A796" s="3" t="s">
        <v>1572</v>
      </c>
      <c r="B796" s="3" t="s">
        <v>1573</v>
      </c>
      <c r="C796" s="3" t="s">
        <v>10</v>
      </c>
      <c r="D796" s="3" t="s">
        <v>1589</v>
      </c>
      <c r="E796" s="2">
        <v>2009</v>
      </c>
      <c r="F796" s="3" t="s">
        <v>12</v>
      </c>
      <c r="G796" s="3" t="s">
        <v>1575</v>
      </c>
      <c r="H796" s="3" t="s">
        <v>1573</v>
      </c>
      <c r="I796" s="3" t="s">
        <v>1590</v>
      </c>
      <c r="J796" s="3" t="s">
        <v>32</v>
      </c>
    </row>
    <row r="797" spans="1:10" outlineLevel="3" x14ac:dyDescent="0.2">
      <c r="A797" s="3" t="s">
        <v>1572</v>
      </c>
      <c r="B797" s="3" t="s">
        <v>1573</v>
      </c>
      <c r="C797" s="3" t="s">
        <v>10</v>
      </c>
      <c r="D797" s="3" t="s">
        <v>1591</v>
      </c>
      <c r="E797" s="2">
        <v>2009</v>
      </c>
      <c r="F797" s="3" t="s">
        <v>12</v>
      </c>
      <c r="G797" s="3" t="s">
        <v>1575</v>
      </c>
      <c r="H797" s="3" t="s">
        <v>1573</v>
      </c>
      <c r="I797" s="3" t="s">
        <v>1592</v>
      </c>
      <c r="J797" s="3" t="s">
        <v>32</v>
      </c>
    </row>
    <row r="798" spans="1:10" outlineLevel="3" x14ac:dyDescent="0.2">
      <c r="A798" s="3" t="s">
        <v>1572</v>
      </c>
      <c r="B798" s="3" t="s">
        <v>1573</v>
      </c>
      <c r="C798" s="3" t="s">
        <v>10</v>
      </c>
      <c r="D798" s="3" t="s">
        <v>1593</v>
      </c>
      <c r="E798" s="2">
        <v>2009</v>
      </c>
      <c r="F798" s="3" t="s">
        <v>12</v>
      </c>
      <c r="G798" s="3" t="s">
        <v>1575</v>
      </c>
      <c r="H798" s="3" t="s">
        <v>1573</v>
      </c>
      <c r="I798" s="3" t="s">
        <v>1594</v>
      </c>
      <c r="J798" s="3" t="s">
        <v>69</v>
      </c>
    </row>
    <row r="799" spans="1:10" outlineLevel="3" x14ac:dyDescent="0.2">
      <c r="A799" s="3" t="s">
        <v>1572</v>
      </c>
      <c r="B799" s="3" t="s">
        <v>1573</v>
      </c>
      <c r="C799" s="3" t="s">
        <v>10</v>
      </c>
      <c r="D799" s="3" t="s">
        <v>1595</v>
      </c>
      <c r="E799" s="2">
        <v>2009</v>
      </c>
      <c r="F799" s="3" t="s">
        <v>12</v>
      </c>
      <c r="G799" s="3" t="s">
        <v>1575</v>
      </c>
      <c r="H799" s="3" t="s">
        <v>1573</v>
      </c>
      <c r="I799" s="3" t="s">
        <v>1596</v>
      </c>
      <c r="J799" s="3" t="s">
        <v>26</v>
      </c>
    </row>
    <row r="800" spans="1:10" outlineLevel="3" x14ac:dyDescent="0.2">
      <c r="A800" s="3" t="s">
        <v>1572</v>
      </c>
      <c r="B800" s="3" t="s">
        <v>1573</v>
      </c>
      <c r="C800" s="3" t="s">
        <v>10</v>
      </c>
      <c r="D800" s="3" t="s">
        <v>1597</v>
      </c>
      <c r="E800" s="2">
        <v>2009</v>
      </c>
      <c r="F800" s="3" t="s">
        <v>12</v>
      </c>
      <c r="G800" s="3" t="s">
        <v>1575</v>
      </c>
      <c r="H800" s="3" t="s">
        <v>1573</v>
      </c>
      <c r="I800" s="3" t="s">
        <v>1598</v>
      </c>
      <c r="J800" s="3" t="s">
        <v>26</v>
      </c>
    </row>
    <row r="801" spans="1:10" outlineLevel="3" x14ac:dyDescent="0.2">
      <c r="A801" s="3" t="s">
        <v>1572</v>
      </c>
      <c r="B801" s="3" t="s">
        <v>1573</v>
      </c>
      <c r="C801" s="3" t="s">
        <v>10</v>
      </c>
      <c r="D801" s="3" t="s">
        <v>1599</v>
      </c>
      <c r="E801" s="2">
        <v>2009</v>
      </c>
      <c r="F801" s="3" t="s">
        <v>12</v>
      </c>
      <c r="G801" s="3" t="s">
        <v>1575</v>
      </c>
      <c r="H801" s="3" t="s">
        <v>1573</v>
      </c>
      <c r="I801" s="3" t="s">
        <v>1600</v>
      </c>
      <c r="J801" s="3" t="s">
        <v>26</v>
      </c>
    </row>
    <row r="802" spans="1:10" outlineLevel="3" x14ac:dyDescent="0.2">
      <c r="A802" s="3" t="s">
        <v>1572</v>
      </c>
      <c r="B802" s="3" t="s">
        <v>1573</v>
      </c>
      <c r="C802" s="3" t="s">
        <v>10</v>
      </c>
      <c r="D802" s="3" t="s">
        <v>1601</v>
      </c>
      <c r="E802" s="2">
        <v>2009</v>
      </c>
      <c r="F802" s="3" t="s">
        <v>12</v>
      </c>
      <c r="G802" s="3" t="s">
        <v>1575</v>
      </c>
      <c r="H802" s="3" t="s">
        <v>1573</v>
      </c>
      <c r="I802" s="3" t="s">
        <v>1602</v>
      </c>
      <c r="J802" s="3" t="s">
        <v>26</v>
      </c>
    </row>
    <row r="803" spans="1:10" outlineLevel="3" x14ac:dyDescent="0.2">
      <c r="A803" s="3" t="s">
        <v>1572</v>
      </c>
      <c r="B803" s="3" t="s">
        <v>1573</v>
      </c>
      <c r="C803" s="3" t="s">
        <v>10</v>
      </c>
      <c r="D803" s="3" t="s">
        <v>1603</v>
      </c>
      <c r="E803" s="2">
        <v>2009</v>
      </c>
      <c r="F803" s="3" t="s">
        <v>12</v>
      </c>
      <c r="G803" s="3" t="s">
        <v>1575</v>
      </c>
      <c r="H803" s="3" t="s">
        <v>1573</v>
      </c>
      <c r="I803" s="3" t="s">
        <v>1604</v>
      </c>
      <c r="J803" s="3" t="s">
        <v>26</v>
      </c>
    </row>
    <row r="804" spans="1:10" outlineLevel="3" x14ac:dyDescent="0.2">
      <c r="A804" s="3" t="s">
        <v>1572</v>
      </c>
      <c r="B804" s="3" t="s">
        <v>1573</v>
      </c>
      <c r="C804" s="3" t="s">
        <v>10</v>
      </c>
      <c r="D804" s="3" t="s">
        <v>1605</v>
      </c>
      <c r="E804" s="2">
        <v>2009</v>
      </c>
      <c r="F804" s="3" t="s">
        <v>12</v>
      </c>
      <c r="G804" s="3" t="s">
        <v>1575</v>
      </c>
      <c r="H804" s="3" t="s">
        <v>1573</v>
      </c>
      <c r="I804" s="3" t="s">
        <v>1606</v>
      </c>
      <c r="J804" s="3" t="s">
        <v>26</v>
      </c>
    </row>
    <row r="805" spans="1:10" outlineLevel="3" x14ac:dyDescent="0.2">
      <c r="A805" s="3" t="s">
        <v>1572</v>
      </c>
      <c r="B805" s="3" t="s">
        <v>1573</v>
      </c>
      <c r="C805" s="3" t="s">
        <v>10</v>
      </c>
      <c r="D805" s="3" t="s">
        <v>1607</v>
      </c>
      <c r="E805" s="2">
        <v>2009</v>
      </c>
      <c r="F805" s="3" t="s">
        <v>12</v>
      </c>
      <c r="G805" s="3" t="s">
        <v>1575</v>
      </c>
      <c r="H805" s="3" t="s">
        <v>1573</v>
      </c>
      <c r="I805" s="3" t="s">
        <v>1608</v>
      </c>
      <c r="J805" s="3" t="s">
        <v>26</v>
      </c>
    </row>
    <row r="806" spans="1:10" outlineLevel="3" x14ac:dyDescent="0.2">
      <c r="A806" s="3" t="s">
        <v>1572</v>
      </c>
      <c r="B806" s="3" t="s">
        <v>1573</v>
      </c>
      <c r="C806" s="3" t="s">
        <v>10</v>
      </c>
      <c r="D806" s="3" t="s">
        <v>1609</v>
      </c>
      <c r="E806" s="2">
        <v>2009</v>
      </c>
      <c r="F806" s="3" t="s">
        <v>12</v>
      </c>
      <c r="G806" s="3" t="s">
        <v>1575</v>
      </c>
      <c r="H806" s="3" t="s">
        <v>1573</v>
      </c>
      <c r="I806" s="3" t="s">
        <v>1610</v>
      </c>
      <c r="J806" s="3" t="s">
        <v>26</v>
      </c>
    </row>
    <row r="807" spans="1:10" outlineLevel="3" x14ac:dyDescent="0.2">
      <c r="A807" s="3" t="s">
        <v>1572</v>
      </c>
      <c r="B807" s="3" t="s">
        <v>1573</v>
      </c>
      <c r="C807" s="3" t="s">
        <v>10</v>
      </c>
      <c r="D807" s="3" t="s">
        <v>1611</v>
      </c>
      <c r="E807" s="2">
        <v>2009</v>
      </c>
      <c r="F807" s="3" t="s">
        <v>12</v>
      </c>
      <c r="G807" s="3" t="s">
        <v>1575</v>
      </c>
      <c r="H807" s="3" t="s">
        <v>1573</v>
      </c>
      <c r="I807" s="3" t="s">
        <v>1612</v>
      </c>
      <c r="J807" s="3" t="s">
        <v>26</v>
      </c>
    </row>
    <row r="808" spans="1:10" outlineLevel="3" x14ac:dyDescent="0.2">
      <c r="A808" s="3" t="s">
        <v>1572</v>
      </c>
      <c r="B808" s="3" t="s">
        <v>1573</v>
      </c>
      <c r="C808" s="3" t="s">
        <v>10</v>
      </c>
      <c r="D808" s="3" t="s">
        <v>1613</v>
      </c>
      <c r="E808" s="2">
        <v>2009</v>
      </c>
      <c r="F808" s="3" t="s">
        <v>12</v>
      </c>
      <c r="G808" s="3" t="s">
        <v>1575</v>
      </c>
      <c r="H808" s="3" t="s">
        <v>1573</v>
      </c>
      <c r="I808" s="3" t="s">
        <v>1614</v>
      </c>
      <c r="J808" s="3" t="s">
        <v>26</v>
      </c>
    </row>
    <row r="809" spans="1:10" outlineLevel="3" x14ac:dyDescent="0.2">
      <c r="A809" s="3" t="s">
        <v>1572</v>
      </c>
      <c r="B809" s="3" t="s">
        <v>1573</v>
      </c>
      <c r="C809" s="3" t="s">
        <v>10</v>
      </c>
      <c r="D809" s="3" t="s">
        <v>1615</v>
      </c>
      <c r="E809" s="2">
        <v>2009</v>
      </c>
      <c r="F809" s="3" t="s">
        <v>12</v>
      </c>
      <c r="G809" s="3" t="s">
        <v>1575</v>
      </c>
      <c r="H809" s="3" t="s">
        <v>1573</v>
      </c>
      <c r="I809" s="3" t="s">
        <v>1616</v>
      </c>
      <c r="J809" s="3" t="s">
        <v>26</v>
      </c>
    </row>
    <row r="810" spans="1:10" outlineLevel="3" x14ac:dyDescent="0.2">
      <c r="A810" s="3" t="s">
        <v>1572</v>
      </c>
      <c r="B810" s="3" t="s">
        <v>1573</v>
      </c>
      <c r="C810" s="3" t="s">
        <v>10</v>
      </c>
      <c r="D810" s="3" t="s">
        <v>1617</v>
      </c>
      <c r="E810" s="2">
        <v>2009</v>
      </c>
      <c r="F810" s="3" t="s">
        <v>12</v>
      </c>
      <c r="G810" s="3" t="s">
        <v>1575</v>
      </c>
      <c r="H810" s="3" t="s">
        <v>1573</v>
      </c>
      <c r="I810" s="3" t="s">
        <v>1618</v>
      </c>
      <c r="J810" s="3" t="s">
        <v>26</v>
      </c>
    </row>
    <row r="811" spans="1:10" outlineLevel="3" x14ac:dyDescent="0.2">
      <c r="A811" s="3" t="s">
        <v>1572</v>
      </c>
      <c r="B811" s="3" t="s">
        <v>1573</v>
      </c>
      <c r="C811" s="3" t="s">
        <v>10</v>
      </c>
      <c r="D811" s="3" t="s">
        <v>1619</v>
      </c>
      <c r="E811" s="2">
        <v>2009</v>
      </c>
      <c r="F811" s="3" t="s">
        <v>12</v>
      </c>
      <c r="G811" s="3" t="s">
        <v>1575</v>
      </c>
      <c r="H811" s="3" t="s">
        <v>1573</v>
      </c>
      <c r="I811" s="3" t="s">
        <v>1620</v>
      </c>
      <c r="J811" s="3" t="s">
        <v>26</v>
      </c>
    </row>
    <row r="812" spans="1:10" outlineLevel="3" x14ac:dyDescent="0.2">
      <c r="A812" s="3" t="s">
        <v>1572</v>
      </c>
      <c r="B812" s="3" t="s">
        <v>1573</v>
      </c>
      <c r="C812" s="3" t="s">
        <v>10</v>
      </c>
      <c r="D812" s="3" t="s">
        <v>1621</v>
      </c>
      <c r="E812" s="2">
        <v>2009</v>
      </c>
      <c r="F812" s="3" t="s">
        <v>12</v>
      </c>
      <c r="G812" s="3" t="s">
        <v>1575</v>
      </c>
      <c r="H812" s="3" t="s">
        <v>1573</v>
      </c>
      <c r="I812" s="3" t="s">
        <v>1622</v>
      </c>
      <c r="J812" s="3" t="s">
        <v>26</v>
      </c>
    </row>
    <row r="813" spans="1:10" outlineLevel="3" x14ac:dyDescent="0.2">
      <c r="A813" s="3" t="s">
        <v>1572</v>
      </c>
      <c r="B813" s="3" t="s">
        <v>1573</v>
      </c>
      <c r="C813" s="3" t="s">
        <v>10</v>
      </c>
      <c r="D813" s="3" t="s">
        <v>1623</v>
      </c>
      <c r="E813" s="2">
        <v>2009</v>
      </c>
      <c r="F813" s="3" t="s">
        <v>12</v>
      </c>
      <c r="G813" s="3" t="s">
        <v>1575</v>
      </c>
      <c r="H813" s="3" t="s">
        <v>1573</v>
      </c>
      <c r="I813" s="3" t="s">
        <v>1624</v>
      </c>
      <c r="J813" s="3" t="s">
        <v>26</v>
      </c>
    </row>
    <row r="814" spans="1:10" outlineLevel="3" x14ac:dyDescent="0.2">
      <c r="A814" s="3" t="s">
        <v>1572</v>
      </c>
      <c r="B814" s="3" t="s">
        <v>1573</v>
      </c>
      <c r="C814" s="3" t="s">
        <v>10</v>
      </c>
      <c r="D814" s="3" t="s">
        <v>1625</v>
      </c>
      <c r="E814" s="2">
        <v>2013</v>
      </c>
      <c r="F814" s="3" t="s">
        <v>297</v>
      </c>
      <c r="G814" s="3" t="s">
        <v>1626</v>
      </c>
      <c r="H814" s="3" t="s">
        <v>1573</v>
      </c>
      <c r="I814" s="3" t="s">
        <v>1627</v>
      </c>
      <c r="J814" s="3" t="s">
        <v>268</v>
      </c>
    </row>
    <row r="815" spans="1:10" outlineLevel="3" x14ac:dyDescent="0.2">
      <c r="A815" s="3" t="s">
        <v>1572</v>
      </c>
      <c r="B815" s="3" t="s">
        <v>1573</v>
      </c>
      <c r="C815" s="3" t="s">
        <v>10</v>
      </c>
      <c r="D815" s="3" t="s">
        <v>1628</v>
      </c>
      <c r="E815" s="2">
        <v>2012</v>
      </c>
      <c r="F815" s="3" t="s">
        <v>297</v>
      </c>
      <c r="G815" s="3" t="s">
        <v>1626</v>
      </c>
      <c r="H815" s="3" t="s">
        <v>1573</v>
      </c>
      <c r="I815" s="3" t="s">
        <v>1629</v>
      </c>
      <c r="J815" s="3" t="s">
        <v>35</v>
      </c>
    </row>
    <row r="816" spans="1:10" outlineLevel="3" x14ac:dyDescent="0.2">
      <c r="A816" s="3" t="s">
        <v>1572</v>
      </c>
      <c r="B816" s="3" t="s">
        <v>1573</v>
      </c>
      <c r="C816" s="3" t="s">
        <v>10</v>
      </c>
      <c r="D816" s="3" t="s">
        <v>1630</v>
      </c>
      <c r="E816" s="2">
        <v>2012</v>
      </c>
      <c r="F816" s="3" t="s">
        <v>297</v>
      </c>
      <c r="G816" s="3" t="s">
        <v>1626</v>
      </c>
      <c r="H816" s="3" t="s">
        <v>1573</v>
      </c>
      <c r="I816" s="3" t="s">
        <v>1631</v>
      </c>
      <c r="J816" s="3" t="s">
        <v>18</v>
      </c>
    </row>
    <row r="817" spans="1:10" outlineLevel="3" x14ac:dyDescent="0.2">
      <c r="A817" s="3" t="s">
        <v>1572</v>
      </c>
      <c r="B817" s="3" t="s">
        <v>1573</v>
      </c>
      <c r="C817" s="3" t="s">
        <v>10</v>
      </c>
      <c r="D817" s="3" t="s">
        <v>1632</v>
      </c>
      <c r="E817" s="2">
        <v>2012</v>
      </c>
      <c r="F817" s="3" t="s">
        <v>297</v>
      </c>
      <c r="G817" s="3" t="s">
        <v>1626</v>
      </c>
      <c r="H817" s="3" t="s">
        <v>1573</v>
      </c>
      <c r="I817" s="3" t="s">
        <v>1633</v>
      </c>
      <c r="J817" s="3" t="s">
        <v>35</v>
      </c>
    </row>
    <row r="818" spans="1:10" outlineLevel="3" x14ac:dyDescent="0.2">
      <c r="A818" s="3" t="s">
        <v>1572</v>
      </c>
      <c r="B818" s="3" t="s">
        <v>1573</v>
      </c>
      <c r="C818" s="3" t="s">
        <v>10</v>
      </c>
      <c r="D818" s="3" t="s">
        <v>1634</v>
      </c>
      <c r="E818" s="2">
        <v>2012</v>
      </c>
      <c r="F818" s="3" t="s">
        <v>297</v>
      </c>
      <c r="G818" s="3" t="s">
        <v>1626</v>
      </c>
      <c r="H818" s="3" t="s">
        <v>1573</v>
      </c>
      <c r="I818" s="3" t="s">
        <v>1635</v>
      </c>
      <c r="J818" s="3" t="s">
        <v>35</v>
      </c>
    </row>
    <row r="819" spans="1:10" outlineLevel="3" x14ac:dyDescent="0.2">
      <c r="A819" s="3" t="s">
        <v>1572</v>
      </c>
      <c r="B819" s="3" t="s">
        <v>1573</v>
      </c>
      <c r="C819" s="3" t="s">
        <v>10</v>
      </c>
      <c r="D819" s="3" t="s">
        <v>1636</v>
      </c>
      <c r="E819" s="2">
        <v>2012</v>
      </c>
      <c r="F819" s="3" t="s">
        <v>297</v>
      </c>
      <c r="G819" s="3" t="s">
        <v>1626</v>
      </c>
      <c r="H819" s="3" t="s">
        <v>1573</v>
      </c>
      <c r="I819" s="3" t="s">
        <v>1637</v>
      </c>
      <c r="J819" s="3" t="s">
        <v>35</v>
      </c>
    </row>
    <row r="820" spans="1:10" outlineLevel="3" x14ac:dyDescent="0.2">
      <c r="A820" s="3" t="s">
        <v>1572</v>
      </c>
      <c r="B820" s="3" t="s">
        <v>1573</v>
      </c>
      <c r="C820" s="3" t="s">
        <v>10</v>
      </c>
      <c r="D820" s="3" t="s">
        <v>1638</v>
      </c>
      <c r="E820" s="2">
        <v>2012</v>
      </c>
      <c r="F820" s="3" t="s">
        <v>297</v>
      </c>
      <c r="G820" s="3" t="s">
        <v>1626</v>
      </c>
      <c r="H820" s="3" t="s">
        <v>1573</v>
      </c>
      <c r="I820" s="3" t="s">
        <v>1639</v>
      </c>
      <c r="J820" s="3" t="s">
        <v>35</v>
      </c>
    </row>
    <row r="821" spans="1:10" outlineLevel="3" x14ac:dyDescent="0.2">
      <c r="A821" s="3" t="s">
        <v>1572</v>
      </c>
      <c r="B821" s="3" t="s">
        <v>1573</v>
      </c>
      <c r="C821" s="3" t="s">
        <v>10</v>
      </c>
      <c r="D821" s="3" t="s">
        <v>1640</v>
      </c>
      <c r="E821" s="2">
        <v>2012</v>
      </c>
      <c r="F821" s="3" t="s">
        <v>297</v>
      </c>
      <c r="G821" s="3" t="s">
        <v>1626</v>
      </c>
      <c r="H821" s="3" t="s">
        <v>1573</v>
      </c>
      <c r="I821" s="3" t="s">
        <v>1641</v>
      </c>
      <c r="J821" s="3" t="s">
        <v>35</v>
      </c>
    </row>
    <row r="822" spans="1:10" outlineLevel="3" x14ac:dyDescent="0.2">
      <c r="A822" s="3" t="s">
        <v>1572</v>
      </c>
      <c r="B822" s="3" t="s">
        <v>1573</v>
      </c>
      <c r="C822" s="3" t="s">
        <v>10</v>
      </c>
      <c r="D822" s="3" t="s">
        <v>1642</v>
      </c>
      <c r="E822" s="2">
        <v>2008</v>
      </c>
      <c r="F822" s="3" t="s">
        <v>12</v>
      </c>
      <c r="G822" s="3" t="s">
        <v>1575</v>
      </c>
      <c r="H822" s="3" t="s">
        <v>1573</v>
      </c>
      <c r="I822" s="3" t="s">
        <v>1643</v>
      </c>
      <c r="J822" s="3" t="s">
        <v>29</v>
      </c>
    </row>
    <row r="823" spans="1:10" outlineLevel="3" x14ac:dyDescent="0.2">
      <c r="A823" s="3" t="s">
        <v>1572</v>
      </c>
      <c r="B823" s="3" t="s">
        <v>1573</v>
      </c>
      <c r="C823" s="3" t="s">
        <v>10</v>
      </c>
      <c r="D823" s="3" t="s">
        <v>1644</v>
      </c>
      <c r="E823" s="2">
        <v>2008</v>
      </c>
      <c r="F823" s="3" t="s">
        <v>12</v>
      </c>
      <c r="G823" s="3" t="s">
        <v>1575</v>
      </c>
      <c r="H823" s="3" t="s">
        <v>1573</v>
      </c>
      <c r="I823" s="3" t="s">
        <v>1645</v>
      </c>
      <c r="J823" s="3" t="s">
        <v>29</v>
      </c>
    </row>
    <row r="824" spans="1:10" outlineLevel="3" x14ac:dyDescent="0.2">
      <c r="A824" s="3" t="s">
        <v>1572</v>
      </c>
      <c r="B824" s="3" t="s">
        <v>1573</v>
      </c>
      <c r="C824" s="3" t="s">
        <v>10</v>
      </c>
      <c r="D824" s="3" t="s">
        <v>1646</v>
      </c>
      <c r="E824" s="2">
        <v>2008</v>
      </c>
      <c r="F824" s="3" t="s">
        <v>12</v>
      </c>
      <c r="G824" s="3" t="s">
        <v>1575</v>
      </c>
      <c r="H824" s="3" t="s">
        <v>1573</v>
      </c>
      <c r="I824" s="3" t="s">
        <v>1647</v>
      </c>
      <c r="J824" s="3" t="s">
        <v>29</v>
      </c>
    </row>
    <row r="825" spans="1:10" outlineLevel="3" x14ac:dyDescent="0.2">
      <c r="A825" s="3" t="s">
        <v>1572</v>
      </c>
      <c r="B825" s="3" t="s">
        <v>1573</v>
      </c>
      <c r="C825" s="3" t="s">
        <v>10</v>
      </c>
      <c r="D825" s="3" t="s">
        <v>1648</v>
      </c>
      <c r="E825" s="2">
        <v>2008</v>
      </c>
      <c r="F825" s="3" t="s">
        <v>12</v>
      </c>
      <c r="G825" s="3" t="s">
        <v>1575</v>
      </c>
      <c r="H825" s="3" t="s">
        <v>1573</v>
      </c>
      <c r="I825" s="3" t="s">
        <v>1649</v>
      </c>
      <c r="J825" s="3" t="s">
        <v>29</v>
      </c>
    </row>
    <row r="826" spans="1:10" outlineLevel="3" x14ac:dyDescent="0.2">
      <c r="A826" s="3" t="s">
        <v>1572</v>
      </c>
      <c r="B826" s="3" t="s">
        <v>1573</v>
      </c>
      <c r="C826" s="3" t="s">
        <v>10</v>
      </c>
      <c r="D826" s="3" t="s">
        <v>1650</v>
      </c>
      <c r="E826" s="2">
        <v>2008</v>
      </c>
      <c r="F826" s="3" t="s">
        <v>12</v>
      </c>
      <c r="G826" s="3" t="s">
        <v>1575</v>
      </c>
      <c r="H826" s="3" t="s">
        <v>1573</v>
      </c>
      <c r="I826" s="3" t="s">
        <v>1651</v>
      </c>
      <c r="J826" s="3" t="s">
        <v>29</v>
      </c>
    </row>
    <row r="827" spans="1:10" outlineLevel="3" x14ac:dyDescent="0.2">
      <c r="A827" s="3" t="s">
        <v>1572</v>
      </c>
      <c r="B827" s="3" t="s">
        <v>1573</v>
      </c>
      <c r="C827" s="3" t="s">
        <v>10</v>
      </c>
      <c r="D827" s="3" t="s">
        <v>1652</v>
      </c>
      <c r="E827" s="2">
        <v>2008</v>
      </c>
      <c r="F827" s="3" t="s">
        <v>12</v>
      </c>
      <c r="G827" s="3" t="s">
        <v>1575</v>
      </c>
      <c r="H827" s="3" t="s">
        <v>1573</v>
      </c>
      <c r="I827" s="3" t="s">
        <v>1653</v>
      </c>
      <c r="J827" s="3" t="s">
        <v>29</v>
      </c>
    </row>
    <row r="828" spans="1:10" outlineLevel="3" x14ac:dyDescent="0.2">
      <c r="A828" s="3" t="s">
        <v>1572</v>
      </c>
      <c r="B828" s="3" t="s">
        <v>1573</v>
      </c>
      <c r="C828" s="3" t="s">
        <v>10</v>
      </c>
      <c r="D828" s="3" t="s">
        <v>1654</v>
      </c>
      <c r="E828" s="2">
        <v>2008</v>
      </c>
      <c r="F828" s="3" t="s">
        <v>12</v>
      </c>
      <c r="G828" s="3" t="s">
        <v>1575</v>
      </c>
      <c r="H828" s="3" t="s">
        <v>1573</v>
      </c>
      <c r="I828" s="3" t="s">
        <v>1655</v>
      </c>
      <c r="J828" s="3" t="s">
        <v>29</v>
      </c>
    </row>
    <row r="829" spans="1:10" outlineLevel="3" x14ac:dyDescent="0.2">
      <c r="A829" s="3" t="s">
        <v>1572</v>
      </c>
      <c r="B829" s="3" t="s">
        <v>1573</v>
      </c>
      <c r="C829" s="3" t="s">
        <v>10</v>
      </c>
      <c r="D829" s="3" t="s">
        <v>1656</v>
      </c>
      <c r="E829" s="2">
        <v>2008</v>
      </c>
      <c r="F829" s="3" t="s">
        <v>12</v>
      </c>
      <c r="G829" s="3" t="s">
        <v>1575</v>
      </c>
      <c r="H829" s="3" t="s">
        <v>1573</v>
      </c>
      <c r="I829" s="3" t="s">
        <v>1657</v>
      </c>
      <c r="J829" s="3" t="s">
        <v>29</v>
      </c>
    </row>
    <row r="830" spans="1:10" outlineLevel="3" x14ac:dyDescent="0.2">
      <c r="A830" s="3" t="s">
        <v>1572</v>
      </c>
      <c r="B830" s="3" t="s">
        <v>1573</v>
      </c>
      <c r="C830" s="3" t="s">
        <v>10</v>
      </c>
      <c r="D830" s="3" t="s">
        <v>1658</v>
      </c>
      <c r="E830" s="2">
        <v>2008</v>
      </c>
      <c r="F830" s="3" t="s">
        <v>12</v>
      </c>
      <c r="G830" s="3" t="s">
        <v>1575</v>
      </c>
      <c r="H830" s="3" t="s">
        <v>1573</v>
      </c>
      <c r="I830" s="3" t="s">
        <v>1659</v>
      </c>
      <c r="J830" s="3" t="s">
        <v>29</v>
      </c>
    </row>
    <row r="831" spans="1:10" outlineLevel="3" x14ac:dyDescent="0.2">
      <c r="A831" s="3" t="s">
        <v>1572</v>
      </c>
      <c r="B831" s="3" t="s">
        <v>1573</v>
      </c>
      <c r="C831" s="3" t="s">
        <v>10</v>
      </c>
      <c r="D831" s="3" t="s">
        <v>1660</v>
      </c>
      <c r="E831" s="2">
        <v>2008</v>
      </c>
      <c r="F831" s="3" t="s">
        <v>12</v>
      </c>
      <c r="G831" s="3" t="s">
        <v>1575</v>
      </c>
      <c r="H831" s="3" t="s">
        <v>1573</v>
      </c>
      <c r="I831" s="3" t="s">
        <v>1661</v>
      </c>
      <c r="J831" s="3" t="s">
        <v>29</v>
      </c>
    </row>
    <row r="832" spans="1:10" outlineLevel="3" x14ac:dyDescent="0.2">
      <c r="A832" s="3" t="s">
        <v>1572</v>
      </c>
      <c r="B832" s="3" t="s">
        <v>1573</v>
      </c>
      <c r="C832" s="3" t="s">
        <v>10</v>
      </c>
      <c r="D832" s="3" t="s">
        <v>1662</v>
      </c>
      <c r="E832" s="2">
        <v>2008</v>
      </c>
      <c r="F832" s="3" t="s">
        <v>12</v>
      </c>
      <c r="G832" s="3" t="s">
        <v>1575</v>
      </c>
      <c r="H832" s="3" t="s">
        <v>1573</v>
      </c>
      <c r="I832" s="3" t="s">
        <v>1663</v>
      </c>
      <c r="J832" s="3" t="s">
        <v>29</v>
      </c>
    </row>
    <row r="833" spans="1:10" outlineLevel="3" x14ac:dyDescent="0.2">
      <c r="A833" s="3" t="s">
        <v>1572</v>
      </c>
      <c r="B833" s="3" t="s">
        <v>1573</v>
      </c>
      <c r="C833" s="3" t="s">
        <v>10</v>
      </c>
      <c r="D833" s="3" t="s">
        <v>1664</v>
      </c>
      <c r="E833" s="2">
        <v>2008</v>
      </c>
      <c r="F833" s="3" t="s">
        <v>12</v>
      </c>
      <c r="G833" s="3" t="s">
        <v>1575</v>
      </c>
      <c r="H833" s="3" t="s">
        <v>1573</v>
      </c>
      <c r="I833" s="3" t="s">
        <v>1665</v>
      </c>
      <c r="J833" s="3" t="s">
        <v>29</v>
      </c>
    </row>
    <row r="834" spans="1:10" outlineLevel="3" x14ac:dyDescent="0.2">
      <c r="A834" s="3" t="s">
        <v>1572</v>
      </c>
      <c r="B834" s="3" t="s">
        <v>1573</v>
      </c>
      <c r="C834" s="3" t="s">
        <v>10</v>
      </c>
      <c r="D834" s="3" t="s">
        <v>1666</v>
      </c>
      <c r="E834" s="2">
        <v>2008</v>
      </c>
      <c r="F834" s="3" t="s">
        <v>12</v>
      </c>
      <c r="G834" s="3" t="s">
        <v>1575</v>
      </c>
      <c r="H834" s="3" t="s">
        <v>1573</v>
      </c>
      <c r="I834" s="3" t="s">
        <v>1667</v>
      </c>
      <c r="J834" s="3" t="s">
        <v>29</v>
      </c>
    </row>
    <row r="835" spans="1:10" outlineLevel="3" x14ac:dyDescent="0.2">
      <c r="A835" s="3" t="s">
        <v>1572</v>
      </c>
      <c r="B835" s="3" t="s">
        <v>1573</v>
      </c>
      <c r="C835" s="3" t="s">
        <v>10</v>
      </c>
      <c r="D835" s="3" t="s">
        <v>1668</v>
      </c>
      <c r="E835" s="2">
        <v>2008</v>
      </c>
      <c r="F835" s="3" t="s">
        <v>12</v>
      </c>
      <c r="G835" s="3" t="s">
        <v>1575</v>
      </c>
      <c r="H835" s="3" t="s">
        <v>1573</v>
      </c>
      <c r="I835" s="3" t="s">
        <v>1669</v>
      </c>
      <c r="J835" s="3" t="s">
        <v>29</v>
      </c>
    </row>
    <row r="836" spans="1:10" outlineLevel="3" x14ac:dyDescent="0.2">
      <c r="A836" s="3" t="s">
        <v>1572</v>
      </c>
      <c r="B836" s="3" t="s">
        <v>1573</v>
      </c>
      <c r="C836" s="3" t="s">
        <v>10</v>
      </c>
      <c r="D836" s="3" t="s">
        <v>1670</v>
      </c>
      <c r="E836" s="2">
        <v>2013</v>
      </c>
      <c r="F836" s="3" t="s">
        <v>297</v>
      </c>
      <c r="G836" s="3" t="s">
        <v>1626</v>
      </c>
      <c r="H836" s="3" t="s">
        <v>1573</v>
      </c>
      <c r="I836" s="3" t="s">
        <v>1671</v>
      </c>
      <c r="J836" s="3" t="s">
        <v>133</v>
      </c>
    </row>
    <row r="837" spans="1:10" outlineLevel="3" x14ac:dyDescent="0.2">
      <c r="A837" s="3" t="s">
        <v>1572</v>
      </c>
      <c r="B837" s="3" t="s">
        <v>1573</v>
      </c>
      <c r="C837" s="3" t="s">
        <v>10</v>
      </c>
      <c r="D837" s="3" t="s">
        <v>1672</v>
      </c>
      <c r="E837" s="2">
        <v>2013</v>
      </c>
      <c r="F837" s="3" t="s">
        <v>297</v>
      </c>
      <c r="G837" s="3" t="s">
        <v>1626</v>
      </c>
      <c r="H837" s="3" t="s">
        <v>1573</v>
      </c>
      <c r="I837" s="3" t="s">
        <v>1673</v>
      </c>
      <c r="J837" s="3" t="s">
        <v>29</v>
      </c>
    </row>
    <row r="838" spans="1:10" outlineLevel="3" x14ac:dyDescent="0.2">
      <c r="A838" s="3" t="s">
        <v>1572</v>
      </c>
      <c r="B838" s="3" t="s">
        <v>1573</v>
      </c>
      <c r="C838" s="3" t="s">
        <v>10</v>
      </c>
      <c r="D838" s="3" t="s">
        <v>1674</v>
      </c>
      <c r="E838" s="2">
        <v>2012</v>
      </c>
      <c r="F838" s="3" t="s">
        <v>297</v>
      </c>
      <c r="G838" s="3" t="s">
        <v>1626</v>
      </c>
      <c r="H838" s="3" t="s">
        <v>1573</v>
      </c>
      <c r="I838" s="3" t="s">
        <v>1675</v>
      </c>
      <c r="J838" s="3" t="s">
        <v>1676</v>
      </c>
    </row>
    <row r="839" spans="1:10" outlineLevel="3" x14ac:dyDescent="0.2">
      <c r="A839" s="3" t="s">
        <v>1572</v>
      </c>
      <c r="B839" s="3" t="s">
        <v>1573</v>
      </c>
      <c r="C839" s="3" t="s">
        <v>10</v>
      </c>
      <c r="D839" s="3" t="s">
        <v>1677</v>
      </c>
      <c r="E839" s="2">
        <v>2012</v>
      </c>
      <c r="F839" s="3" t="s">
        <v>297</v>
      </c>
      <c r="G839" s="3" t="s">
        <v>1626</v>
      </c>
      <c r="H839" s="3" t="s">
        <v>1573</v>
      </c>
      <c r="I839" s="3" t="s">
        <v>1678</v>
      </c>
      <c r="J839" s="3" t="s">
        <v>18</v>
      </c>
    </row>
    <row r="840" spans="1:10" outlineLevel="3" x14ac:dyDescent="0.2">
      <c r="A840" s="3" t="s">
        <v>1572</v>
      </c>
      <c r="B840" s="3" t="s">
        <v>1573</v>
      </c>
      <c r="C840" s="3" t="s">
        <v>10</v>
      </c>
      <c r="D840" s="3" t="s">
        <v>1679</v>
      </c>
      <c r="E840" s="2">
        <v>2012</v>
      </c>
      <c r="F840" s="3" t="s">
        <v>297</v>
      </c>
      <c r="G840" s="3" t="s">
        <v>1626</v>
      </c>
      <c r="H840" s="3" t="s">
        <v>1573</v>
      </c>
      <c r="I840" s="3" t="s">
        <v>1680</v>
      </c>
      <c r="J840" s="3" t="s">
        <v>599</v>
      </c>
    </row>
    <row r="841" spans="1:10" outlineLevel="3" x14ac:dyDescent="0.2">
      <c r="A841" s="3" t="s">
        <v>1572</v>
      </c>
      <c r="B841" s="3" t="s">
        <v>1573</v>
      </c>
      <c r="C841" s="3" t="s">
        <v>10</v>
      </c>
      <c r="D841" s="3" t="s">
        <v>1681</v>
      </c>
      <c r="E841" s="2">
        <v>2012</v>
      </c>
      <c r="F841" s="3" t="s">
        <v>297</v>
      </c>
      <c r="G841" s="3" t="s">
        <v>1626</v>
      </c>
      <c r="H841" s="3" t="s">
        <v>1573</v>
      </c>
      <c r="I841" s="3" t="s">
        <v>1682</v>
      </c>
      <c r="J841" s="3" t="s">
        <v>29</v>
      </c>
    </row>
    <row r="842" spans="1:10" outlineLevel="3" x14ac:dyDescent="0.2">
      <c r="A842" s="3" t="s">
        <v>1572</v>
      </c>
      <c r="B842" s="3" t="s">
        <v>1573</v>
      </c>
      <c r="C842" s="3" t="s">
        <v>10</v>
      </c>
      <c r="D842" s="3" t="s">
        <v>1683</v>
      </c>
      <c r="E842" s="2">
        <v>2012</v>
      </c>
      <c r="F842" s="3" t="s">
        <v>297</v>
      </c>
      <c r="G842" s="3" t="s">
        <v>1626</v>
      </c>
      <c r="H842" s="3" t="s">
        <v>1573</v>
      </c>
      <c r="I842" s="3" t="s">
        <v>1684</v>
      </c>
      <c r="J842" s="3" t="s">
        <v>29</v>
      </c>
    </row>
    <row r="843" spans="1:10" outlineLevel="3" x14ac:dyDescent="0.2">
      <c r="A843" s="3" t="s">
        <v>1572</v>
      </c>
      <c r="B843" s="3" t="s">
        <v>1573</v>
      </c>
      <c r="C843" s="3" t="s">
        <v>10</v>
      </c>
      <c r="D843" s="3" t="s">
        <v>1685</v>
      </c>
      <c r="E843" s="2">
        <v>2012</v>
      </c>
      <c r="F843" s="3" t="s">
        <v>297</v>
      </c>
      <c r="G843" s="3" t="s">
        <v>1626</v>
      </c>
      <c r="H843" s="3" t="s">
        <v>1573</v>
      </c>
      <c r="I843" s="3" t="s">
        <v>1686</v>
      </c>
      <c r="J843" s="3" t="s">
        <v>29</v>
      </c>
    </row>
    <row r="844" spans="1:10" outlineLevel="3" x14ac:dyDescent="0.2">
      <c r="A844" s="3" t="s">
        <v>1572</v>
      </c>
      <c r="B844" s="3" t="s">
        <v>1573</v>
      </c>
      <c r="C844" s="3" t="s">
        <v>10</v>
      </c>
      <c r="D844" s="3" t="s">
        <v>1687</v>
      </c>
      <c r="E844" s="2">
        <v>2012</v>
      </c>
      <c r="F844" s="3" t="s">
        <v>297</v>
      </c>
      <c r="G844" s="3" t="s">
        <v>1626</v>
      </c>
      <c r="H844" s="3" t="s">
        <v>1573</v>
      </c>
      <c r="I844" s="3" t="s">
        <v>1688</v>
      </c>
      <c r="J844" s="3" t="s">
        <v>29</v>
      </c>
    </row>
    <row r="845" spans="1:10" outlineLevel="3" x14ac:dyDescent="0.2">
      <c r="A845" s="3" t="s">
        <v>1572</v>
      </c>
      <c r="B845" s="3" t="s">
        <v>1573</v>
      </c>
      <c r="C845" s="3" t="s">
        <v>10</v>
      </c>
      <c r="D845" s="3" t="s">
        <v>1689</v>
      </c>
      <c r="E845" s="2">
        <v>2012</v>
      </c>
      <c r="F845" s="3" t="s">
        <v>297</v>
      </c>
      <c r="G845" s="3" t="s">
        <v>1626</v>
      </c>
      <c r="H845" s="3" t="s">
        <v>1573</v>
      </c>
      <c r="I845" s="3" t="s">
        <v>1690</v>
      </c>
      <c r="J845" s="3" t="s">
        <v>35</v>
      </c>
    </row>
    <row r="846" spans="1:10" outlineLevel="3" x14ac:dyDescent="0.2">
      <c r="A846" s="3" t="s">
        <v>1572</v>
      </c>
      <c r="B846" s="3" t="s">
        <v>1573</v>
      </c>
      <c r="C846" s="3" t="s">
        <v>10</v>
      </c>
      <c r="D846" s="3" t="s">
        <v>1691</v>
      </c>
      <c r="E846" s="2">
        <v>2012</v>
      </c>
      <c r="F846" s="3" t="s">
        <v>297</v>
      </c>
      <c r="G846" s="3" t="s">
        <v>1626</v>
      </c>
      <c r="H846" s="3" t="s">
        <v>1573</v>
      </c>
      <c r="I846" s="3" t="s">
        <v>1692</v>
      </c>
      <c r="J846" s="3" t="s">
        <v>133</v>
      </c>
    </row>
    <row r="847" spans="1:10" outlineLevel="3" x14ac:dyDescent="0.2">
      <c r="A847" s="3" t="s">
        <v>1572</v>
      </c>
      <c r="B847" s="3" t="s">
        <v>1573</v>
      </c>
      <c r="C847" s="3" t="s">
        <v>10</v>
      </c>
      <c r="D847" s="3" t="s">
        <v>1693</v>
      </c>
      <c r="E847" s="2">
        <v>2013</v>
      </c>
      <c r="F847" s="3" t="s">
        <v>297</v>
      </c>
      <c r="G847" s="3" t="s">
        <v>1626</v>
      </c>
      <c r="H847" s="3" t="s">
        <v>1573</v>
      </c>
      <c r="I847" s="3" t="s">
        <v>1694</v>
      </c>
      <c r="J847" s="3" t="s">
        <v>1038</v>
      </c>
    </row>
    <row r="848" spans="1:10" outlineLevel="3" x14ac:dyDescent="0.2">
      <c r="A848" s="3" t="s">
        <v>1572</v>
      </c>
      <c r="B848" s="3" t="s">
        <v>1573</v>
      </c>
      <c r="C848" s="3" t="s">
        <v>10</v>
      </c>
      <c r="D848" s="3" t="s">
        <v>1695</v>
      </c>
      <c r="E848" s="2">
        <v>2013</v>
      </c>
      <c r="F848" s="3" t="s">
        <v>297</v>
      </c>
      <c r="G848" s="3" t="s">
        <v>1626</v>
      </c>
      <c r="H848" s="3" t="s">
        <v>1573</v>
      </c>
      <c r="I848" s="3" t="s">
        <v>1696</v>
      </c>
      <c r="J848" s="3" t="s">
        <v>1038</v>
      </c>
    </row>
    <row r="849" spans="1:10" outlineLevel="3" x14ac:dyDescent="0.2">
      <c r="A849" s="3" t="s">
        <v>1572</v>
      </c>
      <c r="B849" s="3" t="s">
        <v>1573</v>
      </c>
      <c r="C849" s="3" t="s">
        <v>10</v>
      </c>
      <c r="D849" s="3" t="s">
        <v>1697</v>
      </c>
      <c r="E849" s="2">
        <v>2013</v>
      </c>
      <c r="F849" s="3" t="s">
        <v>297</v>
      </c>
      <c r="G849" s="3" t="s">
        <v>1626</v>
      </c>
      <c r="H849" s="3" t="s">
        <v>1573</v>
      </c>
      <c r="I849" s="3" t="s">
        <v>1698</v>
      </c>
      <c r="J849" s="3" t="s">
        <v>1038</v>
      </c>
    </row>
    <row r="850" spans="1:10" outlineLevel="3" x14ac:dyDescent="0.2">
      <c r="A850" s="3" t="s">
        <v>1572</v>
      </c>
      <c r="B850" s="3" t="s">
        <v>1573</v>
      </c>
      <c r="C850" s="3" t="s">
        <v>10</v>
      </c>
      <c r="D850" s="3" t="s">
        <v>1699</v>
      </c>
      <c r="E850" s="2">
        <v>2014</v>
      </c>
      <c r="F850" s="3" t="s">
        <v>297</v>
      </c>
      <c r="G850" s="3" t="s">
        <v>1626</v>
      </c>
      <c r="H850" s="3" t="s">
        <v>1573</v>
      </c>
      <c r="I850" s="3" t="s">
        <v>1700</v>
      </c>
      <c r="J850" s="3" t="s">
        <v>35</v>
      </c>
    </row>
    <row r="851" spans="1:10" outlineLevel="3" x14ac:dyDescent="0.2">
      <c r="A851" s="3" t="s">
        <v>1572</v>
      </c>
      <c r="B851" s="3" t="s">
        <v>1573</v>
      </c>
      <c r="C851" s="3" t="s">
        <v>10</v>
      </c>
      <c r="D851" s="3" t="s">
        <v>1701</v>
      </c>
      <c r="E851" s="2">
        <v>2013</v>
      </c>
      <c r="F851" s="3" t="s">
        <v>297</v>
      </c>
      <c r="G851" s="3" t="s">
        <v>1626</v>
      </c>
      <c r="H851" s="3" t="s">
        <v>1573</v>
      </c>
      <c r="I851" s="3" t="s">
        <v>1702</v>
      </c>
      <c r="J851" s="3" t="s">
        <v>26</v>
      </c>
    </row>
    <row r="852" spans="1:10" outlineLevel="3" x14ac:dyDescent="0.2">
      <c r="A852" s="3" t="s">
        <v>1572</v>
      </c>
      <c r="B852" s="3" t="s">
        <v>1573</v>
      </c>
      <c r="C852" s="3" t="s">
        <v>10</v>
      </c>
      <c r="D852" s="3" t="s">
        <v>1703</v>
      </c>
      <c r="E852" s="2">
        <v>2013</v>
      </c>
      <c r="F852" s="3" t="s">
        <v>297</v>
      </c>
      <c r="G852" s="3" t="s">
        <v>1626</v>
      </c>
      <c r="H852" s="3" t="s">
        <v>1573</v>
      </c>
      <c r="I852" s="3" t="s">
        <v>1704</v>
      </c>
      <c r="J852" s="3" t="s">
        <v>26</v>
      </c>
    </row>
    <row r="853" spans="1:10" outlineLevel="3" x14ac:dyDescent="0.2">
      <c r="A853" s="3" t="s">
        <v>1572</v>
      </c>
      <c r="B853" s="3" t="s">
        <v>1573</v>
      </c>
      <c r="C853" s="3" t="s">
        <v>10</v>
      </c>
      <c r="D853" s="3" t="s">
        <v>1705</v>
      </c>
      <c r="E853" s="2">
        <v>2012</v>
      </c>
      <c r="F853" s="3" t="s">
        <v>297</v>
      </c>
      <c r="G853" s="3" t="s">
        <v>1626</v>
      </c>
      <c r="H853" s="3" t="s">
        <v>1573</v>
      </c>
      <c r="I853" s="3" t="s">
        <v>1706</v>
      </c>
      <c r="J853" s="3" t="s">
        <v>26</v>
      </c>
    </row>
    <row r="854" spans="1:10" outlineLevel="3" x14ac:dyDescent="0.2">
      <c r="A854" s="3" t="s">
        <v>1572</v>
      </c>
      <c r="B854" s="3" t="s">
        <v>1573</v>
      </c>
      <c r="C854" s="3" t="s">
        <v>10</v>
      </c>
      <c r="D854" s="3" t="s">
        <v>1707</v>
      </c>
      <c r="E854" s="2">
        <v>2013</v>
      </c>
      <c r="F854" s="3" t="s">
        <v>297</v>
      </c>
      <c r="G854" s="3" t="s">
        <v>1626</v>
      </c>
      <c r="H854" s="3" t="s">
        <v>1573</v>
      </c>
      <c r="I854" s="3" t="s">
        <v>1708</v>
      </c>
      <c r="J854" s="3" t="s">
        <v>26</v>
      </c>
    </row>
    <row r="855" spans="1:10" outlineLevel="3" x14ac:dyDescent="0.2">
      <c r="A855" s="3" t="s">
        <v>1572</v>
      </c>
      <c r="B855" s="3" t="s">
        <v>1573</v>
      </c>
      <c r="C855" s="3" t="s">
        <v>10</v>
      </c>
      <c r="D855" s="3" t="s">
        <v>1709</v>
      </c>
      <c r="E855" s="2">
        <v>2013</v>
      </c>
      <c r="F855" s="3" t="s">
        <v>297</v>
      </c>
      <c r="G855" s="3" t="s">
        <v>1626</v>
      </c>
      <c r="H855" s="3" t="s">
        <v>1573</v>
      </c>
      <c r="I855" s="3" t="s">
        <v>1710</v>
      </c>
      <c r="J855" s="3" t="s">
        <v>26</v>
      </c>
    </row>
    <row r="856" spans="1:10" outlineLevel="3" x14ac:dyDescent="0.2">
      <c r="A856" s="3" t="s">
        <v>1572</v>
      </c>
      <c r="B856" s="3" t="s">
        <v>1573</v>
      </c>
      <c r="C856" s="3" t="s">
        <v>10</v>
      </c>
      <c r="D856" s="3" t="s">
        <v>1711</v>
      </c>
      <c r="E856" s="2">
        <v>2013</v>
      </c>
      <c r="F856" s="3" t="s">
        <v>297</v>
      </c>
      <c r="G856" s="3" t="s">
        <v>1626</v>
      </c>
      <c r="H856" s="3" t="s">
        <v>1573</v>
      </c>
      <c r="I856" s="3" t="s">
        <v>1712</v>
      </c>
      <c r="J856" s="3" t="s">
        <v>26</v>
      </c>
    </row>
    <row r="857" spans="1:10" outlineLevel="3" x14ac:dyDescent="0.2">
      <c r="A857" s="3" t="s">
        <v>1572</v>
      </c>
      <c r="B857" s="3" t="s">
        <v>1573</v>
      </c>
      <c r="C857" s="3" t="s">
        <v>10</v>
      </c>
      <c r="D857" s="3" t="s">
        <v>1713</v>
      </c>
      <c r="E857" s="2">
        <v>2013</v>
      </c>
      <c r="F857" s="3" t="s">
        <v>297</v>
      </c>
      <c r="G857" s="3" t="s">
        <v>1626</v>
      </c>
      <c r="H857" s="3" t="s">
        <v>1573</v>
      </c>
      <c r="I857" s="3" t="s">
        <v>1714</v>
      </c>
      <c r="J857" s="3" t="s">
        <v>1038</v>
      </c>
    </row>
    <row r="858" spans="1:10" outlineLevel="3" x14ac:dyDescent="0.2">
      <c r="A858" s="3" t="s">
        <v>1572</v>
      </c>
      <c r="B858" s="3" t="s">
        <v>1573</v>
      </c>
      <c r="C858" s="3" t="s">
        <v>10</v>
      </c>
      <c r="D858" s="3" t="s">
        <v>1715</v>
      </c>
      <c r="E858" s="2">
        <v>2014</v>
      </c>
      <c r="F858" s="3" t="s">
        <v>297</v>
      </c>
      <c r="G858" s="3" t="s">
        <v>1626</v>
      </c>
      <c r="H858" s="3" t="s">
        <v>1573</v>
      </c>
      <c r="I858" s="3" t="s">
        <v>1716</v>
      </c>
      <c r="J858" s="3" t="s">
        <v>35</v>
      </c>
    </row>
    <row r="859" spans="1:10" outlineLevel="3" x14ac:dyDescent="0.2">
      <c r="A859" s="3" t="s">
        <v>1572</v>
      </c>
      <c r="B859" s="3" t="s">
        <v>1573</v>
      </c>
      <c r="C859" s="3" t="s">
        <v>10</v>
      </c>
      <c r="D859" s="3" t="s">
        <v>1717</v>
      </c>
      <c r="E859" s="2">
        <v>2014</v>
      </c>
      <c r="F859" s="3" t="s">
        <v>297</v>
      </c>
      <c r="G859" s="3" t="s">
        <v>1626</v>
      </c>
      <c r="H859" s="3" t="s">
        <v>1573</v>
      </c>
      <c r="I859" s="3" t="s">
        <v>1718</v>
      </c>
      <c r="J859" s="3" t="s">
        <v>35</v>
      </c>
    </row>
    <row r="860" spans="1:10" outlineLevel="3" x14ac:dyDescent="0.2">
      <c r="A860" s="3" t="s">
        <v>1572</v>
      </c>
      <c r="B860" s="3" t="s">
        <v>1573</v>
      </c>
      <c r="C860" s="3" t="s">
        <v>10</v>
      </c>
      <c r="D860" s="3" t="s">
        <v>1719</v>
      </c>
      <c r="E860" s="2">
        <v>2014</v>
      </c>
      <c r="F860" s="3" t="s">
        <v>297</v>
      </c>
      <c r="G860" s="3" t="s">
        <v>1626</v>
      </c>
      <c r="H860" s="3" t="s">
        <v>1573</v>
      </c>
      <c r="I860" s="3" t="s">
        <v>8028</v>
      </c>
      <c r="J860" s="3" t="s">
        <v>18</v>
      </c>
    </row>
    <row r="861" spans="1:10" outlineLevel="3" x14ac:dyDescent="0.2">
      <c r="A861" s="3" t="s">
        <v>1572</v>
      </c>
      <c r="B861" s="3" t="s">
        <v>1573</v>
      </c>
      <c r="C861" s="3" t="s">
        <v>10</v>
      </c>
      <c r="D861" s="3" t="s">
        <v>1720</v>
      </c>
      <c r="E861" s="2">
        <v>2014</v>
      </c>
      <c r="F861" s="3" t="s">
        <v>297</v>
      </c>
      <c r="G861" s="3" t="s">
        <v>1626</v>
      </c>
      <c r="H861" s="3" t="s">
        <v>1573</v>
      </c>
      <c r="I861" s="3" t="s">
        <v>1721</v>
      </c>
      <c r="J861" s="3" t="s">
        <v>599</v>
      </c>
    </row>
    <row r="862" spans="1:10" outlineLevel="3" x14ac:dyDescent="0.2">
      <c r="A862" s="3" t="s">
        <v>1572</v>
      </c>
      <c r="B862" s="3" t="s">
        <v>1573</v>
      </c>
      <c r="C862" s="3" t="s">
        <v>10</v>
      </c>
      <c r="D862" s="3" t="s">
        <v>1722</v>
      </c>
      <c r="E862" s="2">
        <v>2015</v>
      </c>
      <c r="F862" s="3" t="s">
        <v>297</v>
      </c>
      <c r="G862" s="3" t="s">
        <v>1626</v>
      </c>
      <c r="H862" s="3" t="s">
        <v>1573</v>
      </c>
      <c r="I862" s="3" t="s">
        <v>1723</v>
      </c>
      <c r="J862" s="3" t="s">
        <v>599</v>
      </c>
    </row>
    <row r="863" spans="1:10" outlineLevel="3" x14ac:dyDescent="0.2">
      <c r="A863" s="3" t="s">
        <v>1572</v>
      </c>
      <c r="B863" s="3" t="s">
        <v>1573</v>
      </c>
      <c r="C863" s="3" t="s">
        <v>10</v>
      </c>
      <c r="D863" s="3" t="s">
        <v>1724</v>
      </c>
      <c r="E863" s="2">
        <v>2014</v>
      </c>
      <c r="F863" s="3" t="s">
        <v>297</v>
      </c>
      <c r="G863" s="3" t="s">
        <v>1626</v>
      </c>
      <c r="H863" s="3" t="s">
        <v>1573</v>
      </c>
      <c r="I863" s="3" t="s">
        <v>1725</v>
      </c>
      <c r="J863" s="3" t="s">
        <v>599</v>
      </c>
    </row>
    <row r="864" spans="1:10" outlineLevel="3" x14ac:dyDescent="0.2">
      <c r="A864" s="3" t="s">
        <v>1572</v>
      </c>
      <c r="B864" s="3" t="s">
        <v>1573</v>
      </c>
      <c r="C864" s="3" t="s">
        <v>10</v>
      </c>
      <c r="D864" s="3" t="s">
        <v>1726</v>
      </c>
      <c r="E864" s="2">
        <v>2014</v>
      </c>
      <c r="F864" s="3" t="s">
        <v>297</v>
      </c>
      <c r="G864" s="3" t="s">
        <v>1626</v>
      </c>
      <c r="H864" s="3" t="s">
        <v>1573</v>
      </c>
      <c r="I864" s="3" t="s">
        <v>1727</v>
      </c>
      <c r="J864" s="3" t="s">
        <v>26</v>
      </c>
    </row>
    <row r="865" spans="1:10" outlineLevel="3" x14ac:dyDescent="0.2">
      <c r="A865" s="3" t="s">
        <v>1572</v>
      </c>
      <c r="B865" s="3" t="s">
        <v>1573</v>
      </c>
      <c r="C865" s="3" t="s">
        <v>10</v>
      </c>
      <c r="D865" s="3" t="s">
        <v>1728</v>
      </c>
      <c r="E865" s="2">
        <v>2014</v>
      </c>
      <c r="F865" s="3" t="s">
        <v>297</v>
      </c>
      <c r="G865" s="3" t="s">
        <v>1626</v>
      </c>
      <c r="H865" s="3" t="s">
        <v>1573</v>
      </c>
      <c r="I865" s="3" t="s">
        <v>1729</v>
      </c>
      <c r="J865" s="3" t="s">
        <v>26</v>
      </c>
    </row>
    <row r="866" spans="1:10" outlineLevel="3" x14ac:dyDescent="0.2">
      <c r="A866" s="3" t="s">
        <v>1572</v>
      </c>
      <c r="B866" s="3" t="s">
        <v>1573</v>
      </c>
      <c r="C866" s="3" t="s">
        <v>10</v>
      </c>
      <c r="D866" s="3" t="s">
        <v>1730</v>
      </c>
      <c r="E866" s="2">
        <v>2014</v>
      </c>
      <c r="F866" s="3" t="s">
        <v>297</v>
      </c>
      <c r="G866" s="3" t="s">
        <v>1626</v>
      </c>
      <c r="H866" s="3" t="s">
        <v>1573</v>
      </c>
      <c r="I866" s="3" t="s">
        <v>1731</v>
      </c>
      <c r="J866" s="3" t="s">
        <v>26</v>
      </c>
    </row>
    <row r="867" spans="1:10" outlineLevel="3" x14ac:dyDescent="0.2">
      <c r="A867" s="3" t="s">
        <v>1572</v>
      </c>
      <c r="B867" s="3" t="s">
        <v>1573</v>
      </c>
      <c r="C867" s="3" t="s">
        <v>10</v>
      </c>
      <c r="D867" s="3" t="s">
        <v>1732</v>
      </c>
      <c r="E867" s="2">
        <v>2014</v>
      </c>
      <c r="F867" s="3" t="s">
        <v>297</v>
      </c>
      <c r="G867" s="3" t="s">
        <v>1626</v>
      </c>
      <c r="H867" s="3" t="s">
        <v>1573</v>
      </c>
      <c r="I867" s="3" t="s">
        <v>1733</v>
      </c>
      <c r="J867" s="3" t="s">
        <v>26</v>
      </c>
    </row>
    <row r="868" spans="1:10" outlineLevel="3" x14ac:dyDescent="0.2">
      <c r="A868" s="3" t="s">
        <v>1572</v>
      </c>
      <c r="B868" s="3" t="s">
        <v>1573</v>
      </c>
      <c r="C868" s="3" t="s">
        <v>10</v>
      </c>
      <c r="D868" s="3" t="s">
        <v>1734</v>
      </c>
      <c r="E868" s="2">
        <v>2014</v>
      </c>
      <c r="F868" s="3" t="s">
        <v>297</v>
      </c>
      <c r="G868" s="3" t="s">
        <v>1626</v>
      </c>
      <c r="H868" s="3" t="s">
        <v>1573</v>
      </c>
      <c r="I868" s="3" t="s">
        <v>1735</v>
      </c>
      <c r="J868" s="3" t="s">
        <v>26</v>
      </c>
    </row>
    <row r="869" spans="1:10" outlineLevel="3" x14ac:dyDescent="0.2">
      <c r="A869" s="3" t="s">
        <v>1572</v>
      </c>
      <c r="B869" s="3" t="s">
        <v>1573</v>
      </c>
      <c r="C869" s="3" t="s">
        <v>10</v>
      </c>
      <c r="D869" s="3" t="s">
        <v>1736</v>
      </c>
      <c r="E869" s="2">
        <v>2014</v>
      </c>
      <c r="F869" s="3" t="s">
        <v>297</v>
      </c>
      <c r="G869" s="3" t="s">
        <v>1626</v>
      </c>
      <c r="H869" s="3" t="s">
        <v>1573</v>
      </c>
      <c r="I869" s="3" t="s">
        <v>1737</v>
      </c>
      <c r="J869" s="3" t="s">
        <v>26</v>
      </c>
    </row>
    <row r="870" spans="1:10" outlineLevel="3" x14ac:dyDescent="0.2">
      <c r="A870" s="3" t="s">
        <v>1572</v>
      </c>
      <c r="B870" s="3" t="s">
        <v>1573</v>
      </c>
      <c r="C870" s="3" t="s">
        <v>10</v>
      </c>
      <c r="D870" s="3" t="s">
        <v>1738</v>
      </c>
      <c r="E870" s="2">
        <v>2014</v>
      </c>
      <c r="F870" s="3" t="s">
        <v>297</v>
      </c>
      <c r="G870" s="3" t="s">
        <v>1626</v>
      </c>
      <c r="H870" s="3" t="s">
        <v>1573</v>
      </c>
      <c r="I870" s="3" t="s">
        <v>1739</v>
      </c>
      <c r="J870" s="3" t="s">
        <v>26</v>
      </c>
    </row>
    <row r="871" spans="1:10" outlineLevel="3" x14ac:dyDescent="0.2">
      <c r="A871" s="3" t="s">
        <v>1572</v>
      </c>
      <c r="B871" s="3" t="s">
        <v>1573</v>
      </c>
      <c r="C871" s="3" t="s">
        <v>10</v>
      </c>
      <c r="D871" s="3" t="s">
        <v>1740</v>
      </c>
      <c r="E871" s="2">
        <v>2014</v>
      </c>
      <c r="F871" s="3" t="s">
        <v>297</v>
      </c>
      <c r="G871" s="3" t="s">
        <v>1626</v>
      </c>
      <c r="H871" s="3" t="s">
        <v>1573</v>
      </c>
      <c r="I871" s="3" t="s">
        <v>1741</v>
      </c>
      <c r="J871" s="3" t="s">
        <v>26</v>
      </c>
    </row>
    <row r="872" spans="1:10" outlineLevel="3" x14ac:dyDescent="0.2">
      <c r="A872" s="3" t="s">
        <v>1572</v>
      </c>
      <c r="B872" s="3" t="s">
        <v>1573</v>
      </c>
      <c r="C872" s="3" t="s">
        <v>10</v>
      </c>
      <c r="D872" s="3" t="s">
        <v>1742</v>
      </c>
      <c r="E872" s="2">
        <v>2014</v>
      </c>
      <c r="F872" s="3" t="s">
        <v>297</v>
      </c>
      <c r="G872" s="3" t="s">
        <v>1626</v>
      </c>
      <c r="H872" s="3" t="s">
        <v>1573</v>
      </c>
      <c r="I872" s="3" t="s">
        <v>1743</v>
      </c>
      <c r="J872" s="3" t="s">
        <v>74</v>
      </c>
    </row>
    <row r="873" spans="1:10" outlineLevel="3" x14ac:dyDescent="0.2">
      <c r="A873" s="3" t="s">
        <v>1572</v>
      </c>
      <c r="B873" s="3" t="s">
        <v>1573</v>
      </c>
      <c r="C873" s="3" t="s">
        <v>10</v>
      </c>
      <c r="D873" s="3" t="s">
        <v>1744</v>
      </c>
      <c r="E873" s="2">
        <v>2014</v>
      </c>
      <c r="F873" s="3" t="s">
        <v>297</v>
      </c>
      <c r="G873" s="3" t="s">
        <v>1626</v>
      </c>
      <c r="H873" s="3" t="s">
        <v>1573</v>
      </c>
      <c r="I873" s="3" t="s">
        <v>1745</v>
      </c>
      <c r="J873" s="3" t="s">
        <v>268</v>
      </c>
    </row>
    <row r="874" spans="1:10" outlineLevel="3" x14ac:dyDescent="0.2">
      <c r="A874" s="3" t="s">
        <v>1572</v>
      </c>
      <c r="B874" s="3" t="s">
        <v>1573</v>
      </c>
      <c r="C874" s="3" t="s">
        <v>10</v>
      </c>
      <c r="D874" s="3" t="s">
        <v>1746</v>
      </c>
      <c r="E874" s="2">
        <v>2014</v>
      </c>
      <c r="F874" s="3" t="s">
        <v>297</v>
      </c>
      <c r="G874" s="3" t="s">
        <v>1626</v>
      </c>
      <c r="H874" s="3" t="s">
        <v>1573</v>
      </c>
      <c r="I874" s="3" t="s">
        <v>1747</v>
      </c>
      <c r="J874" s="3" t="s">
        <v>268</v>
      </c>
    </row>
    <row r="875" spans="1:10" outlineLevel="3" x14ac:dyDescent="0.2">
      <c r="A875" s="3" t="s">
        <v>1572</v>
      </c>
      <c r="B875" s="3" t="s">
        <v>1573</v>
      </c>
      <c r="C875" s="3" t="s">
        <v>10</v>
      </c>
      <c r="D875" s="3" t="s">
        <v>1748</v>
      </c>
      <c r="E875" s="2">
        <v>2014</v>
      </c>
      <c r="F875" s="3" t="s">
        <v>297</v>
      </c>
      <c r="G875" s="3" t="s">
        <v>1626</v>
      </c>
      <c r="H875" s="3" t="s">
        <v>1573</v>
      </c>
      <c r="I875" s="3" t="s">
        <v>1749</v>
      </c>
      <c r="J875" s="3" t="s">
        <v>136</v>
      </c>
    </row>
    <row r="876" spans="1:10" outlineLevel="3" x14ac:dyDescent="0.2">
      <c r="A876" s="3" t="s">
        <v>1572</v>
      </c>
      <c r="B876" s="3" t="s">
        <v>1573</v>
      </c>
      <c r="C876" s="3" t="s">
        <v>10</v>
      </c>
      <c r="D876" s="3" t="s">
        <v>1750</v>
      </c>
      <c r="E876" s="2">
        <v>2014</v>
      </c>
      <c r="F876" s="3" t="s">
        <v>297</v>
      </c>
      <c r="G876" s="3" t="s">
        <v>1626</v>
      </c>
      <c r="H876" s="3" t="s">
        <v>1573</v>
      </c>
      <c r="I876" s="3" t="s">
        <v>1751</v>
      </c>
      <c r="J876" s="3" t="s">
        <v>81</v>
      </c>
    </row>
    <row r="877" spans="1:10" outlineLevel="3" x14ac:dyDescent="0.2">
      <c r="A877" s="3" t="s">
        <v>1572</v>
      </c>
      <c r="B877" s="3" t="s">
        <v>1573</v>
      </c>
      <c r="C877" s="3" t="s">
        <v>10</v>
      </c>
      <c r="D877" s="3" t="s">
        <v>1752</v>
      </c>
      <c r="E877" s="2">
        <v>2014</v>
      </c>
      <c r="F877" s="3" t="s">
        <v>297</v>
      </c>
      <c r="G877" s="3" t="s">
        <v>1626</v>
      </c>
      <c r="H877" s="3" t="s">
        <v>1573</v>
      </c>
      <c r="I877" s="3" t="s">
        <v>1753</v>
      </c>
      <c r="J877" s="3" t="s">
        <v>81</v>
      </c>
    </row>
    <row r="878" spans="1:10" outlineLevel="3" x14ac:dyDescent="0.2">
      <c r="A878" s="3" t="s">
        <v>1572</v>
      </c>
      <c r="B878" s="3" t="s">
        <v>1573</v>
      </c>
      <c r="C878" s="3" t="s">
        <v>10</v>
      </c>
      <c r="D878" s="3" t="s">
        <v>1754</v>
      </c>
      <c r="E878" s="2">
        <v>2014</v>
      </c>
      <c r="F878" s="3" t="s">
        <v>297</v>
      </c>
      <c r="G878" s="3" t="s">
        <v>1626</v>
      </c>
      <c r="H878" s="3" t="s">
        <v>1573</v>
      </c>
      <c r="I878" s="3" t="s">
        <v>1755</v>
      </c>
      <c r="J878" s="3" t="s">
        <v>81</v>
      </c>
    </row>
    <row r="879" spans="1:10" outlineLevel="3" x14ac:dyDescent="0.2">
      <c r="A879" s="3" t="s">
        <v>1572</v>
      </c>
      <c r="B879" s="3" t="s">
        <v>1573</v>
      </c>
      <c r="C879" s="3" t="s">
        <v>10</v>
      </c>
      <c r="D879" s="3" t="s">
        <v>1756</v>
      </c>
      <c r="E879" s="2">
        <v>2014</v>
      </c>
      <c r="F879" s="3" t="s">
        <v>297</v>
      </c>
      <c r="G879" s="3" t="s">
        <v>1626</v>
      </c>
      <c r="H879" s="3" t="s">
        <v>1573</v>
      </c>
      <c r="I879" s="3" t="s">
        <v>1757</v>
      </c>
      <c r="J879" s="3" t="s">
        <v>81</v>
      </c>
    </row>
    <row r="880" spans="1:10" outlineLevel="3" x14ac:dyDescent="0.2">
      <c r="A880" s="3" t="s">
        <v>1572</v>
      </c>
      <c r="B880" s="3" t="s">
        <v>1573</v>
      </c>
      <c r="C880" s="3" t="s">
        <v>10</v>
      </c>
      <c r="D880" s="3" t="s">
        <v>1758</v>
      </c>
      <c r="E880" s="2">
        <v>2014</v>
      </c>
      <c r="F880" s="3" t="s">
        <v>297</v>
      </c>
      <c r="G880" s="3" t="s">
        <v>1626</v>
      </c>
      <c r="H880" s="3" t="s">
        <v>1573</v>
      </c>
      <c r="I880" s="3" t="s">
        <v>1759</v>
      </c>
      <c r="J880" s="3" t="s">
        <v>599</v>
      </c>
    </row>
    <row r="881" spans="1:10" outlineLevel="3" x14ac:dyDescent="0.2">
      <c r="A881" s="3" t="s">
        <v>1572</v>
      </c>
      <c r="B881" s="3" t="s">
        <v>1573</v>
      </c>
      <c r="C881" s="3" t="s">
        <v>10</v>
      </c>
      <c r="D881" s="3" t="s">
        <v>1760</v>
      </c>
      <c r="E881" s="2">
        <v>2014</v>
      </c>
      <c r="F881" s="3" t="s">
        <v>297</v>
      </c>
      <c r="G881" s="3" t="s">
        <v>1626</v>
      </c>
      <c r="H881" s="3" t="s">
        <v>1573</v>
      </c>
      <c r="I881" s="3" t="s">
        <v>1761</v>
      </c>
      <c r="J881" s="3" t="s">
        <v>599</v>
      </c>
    </row>
    <row r="882" spans="1:10" outlineLevel="3" x14ac:dyDescent="0.2">
      <c r="A882" s="3" t="s">
        <v>1572</v>
      </c>
      <c r="B882" s="3" t="s">
        <v>1573</v>
      </c>
      <c r="C882" s="3" t="s">
        <v>10</v>
      </c>
      <c r="D882" s="3" t="s">
        <v>1762</v>
      </c>
      <c r="E882" s="2">
        <v>2014</v>
      </c>
      <c r="F882" s="3" t="s">
        <v>297</v>
      </c>
      <c r="G882" s="3" t="s">
        <v>1626</v>
      </c>
      <c r="H882" s="3" t="s">
        <v>1573</v>
      </c>
      <c r="I882" s="3" t="s">
        <v>1763</v>
      </c>
      <c r="J882" s="3" t="s">
        <v>599</v>
      </c>
    </row>
    <row r="883" spans="1:10" outlineLevel="3" x14ac:dyDescent="0.2">
      <c r="A883" s="3" t="s">
        <v>1572</v>
      </c>
      <c r="B883" s="3" t="s">
        <v>1573</v>
      </c>
      <c r="C883" s="3" t="s">
        <v>10</v>
      </c>
      <c r="D883" s="3" t="s">
        <v>1764</v>
      </c>
      <c r="E883" s="2">
        <v>2014</v>
      </c>
      <c r="F883" s="3" t="s">
        <v>297</v>
      </c>
      <c r="G883" s="3" t="s">
        <v>1626</v>
      </c>
      <c r="H883" s="3" t="s">
        <v>1573</v>
      </c>
      <c r="I883" s="3" t="s">
        <v>1765</v>
      </c>
      <c r="J883" s="3" t="s">
        <v>599</v>
      </c>
    </row>
    <row r="884" spans="1:10" outlineLevel="3" x14ac:dyDescent="0.2">
      <c r="A884" s="3" t="s">
        <v>1572</v>
      </c>
      <c r="B884" s="3" t="s">
        <v>1573</v>
      </c>
      <c r="C884" s="3" t="s">
        <v>10</v>
      </c>
      <c r="D884" s="3" t="s">
        <v>1766</v>
      </c>
      <c r="E884" s="2">
        <v>2014</v>
      </c>
      <c r="F884" s="3" t="s">
        <v>297</v>
      </c>
      <c r="G884" s="3" t="s">
        <v>1626</v>
      </c>
      <c r="H884" s="3" t="s">
        <v>1573</v>
      </c>
      <c r="I884" s="3" t="s">
        <v>1767</v>
      </c>
      <c r="J884" s="3" t="s">
        <v>136</v>
      </c>
    </row>
    <row r="885" spans="1:10" outlineLevel="3" x14ac:dyDescent="0.2">
      <c r="A885" s="3" t="s">
        <v>1572</v>
      </c>
      <c r="B885" s="3" t="s">
        <v>1573</v>
      </c>
      <c r="C885" s="3" t="s">
        <v>10</v>
      </c>
      <c r="D885" s="3" t="s">
        <v>1768</v>
      </c>
      <c r="E885" s="2">
        <v>2014</v>
      </c>
      <c r="F885" s="3" t="s">
        <v>297</v>
      </c>
      <c r="G885" s="3" t="s">
        <v>1626</v>
      </c>
      <c r="H885" s="3" t="s">
        <v>1573</v>
      </c>
      <c r="I885" s="3" t="s">
        <v>1769</v>
      </c>
      <c r="J885" s="3" t="s">
        <v>29</v>
      </c>
    </row>
    <row r="886" spans="1:10" outlineLevel="3" x14ac:dyDescent="0.2">
      <c r="A886" s="3" t="s">
        <v>1572</v>
      </c>
      <c r="B886" s="3" t="s">
        <v>1573</v>
      </c>
      <c r="C886" s="3" t="s">
        <v>10</v>
      </c>
      <c r="D886" s="3" t="s">
        <v>1770</v>
      </c>
      <c r="E886" s="2">
        <v>2014</v>
      </c>
      <c r="F886" s="3" t="s">
        <v>297</v>
      </c>
      <c r="G886" s="3" t="s">
        <v>1626</v>
      </c>
      <c r="H886" s="3" t="s">
        <v>1573</v>
      </c>
      <c r="I886" s="3" t="s">
        <v>1771</v>
      </c>
      <c r="J886" s="3" t="s">
        <v>35</v>
      </c>
    </row>
    <row r="887" spans="1:10" outlineLevel="3" x14ac:dyDescent="0.2">
      <c r="A887" s="3" t="s">
        <v>1572</v>
      </c>
      <c r="B887" s="3" t="s">
        <v>1573</v>
      </c>
      <c r="C887" s="3" t="s">
        <v>10</v>
      </c>
      <c r="D887" s="3" t="s">
        <v>1772</v>
      </c>
      <c r="E887" s="2">
        <v>2014</v>
      </c>
      <c r="F887" s="3" t="s">
        <v>297</v>
      </c>
      <c r="G887" s="3" t="s">
        <v>1626</v>
      </c>
      <c r="H887" s="3" t="s">
        <v>1573</v>
      </c>
      <c r="I887" s="3" t="s">
        <v>1773</v>
      </c>
      <c r="J887" s="3" t="s">
        <v>26</v>
      </c>
    </row>
    <row r="888" spans="1:10" outlineLevel="3" x14ac:dyDescent="0.2">
      <c r="A888" s="3" t="s">
        <v>1572</v>
      </c>
      <c r="B888" s="3" t="s">
        <v>1573</v>
      </c>
      <c r="C888" s="3" t="s">
        <v>10</v>
      </c>
      <c r="D888" s="3" t="s">
        <v>1774</v>
      </c>
      <c r="E888" s="2">
        <v>2014</v>
      </c>
      <c r="F888" s="3" t="s">
        <v>297</v>
      </c>
      <c r="G888" s="3" t="s">
        <v>1626</v>
      </c>
      <c r="H888" s="3" t="s">
        <v>1573</v>
      </c>
      <c r="I888" s="3" t="s">
        <v>1775</v>
      </c>
      <c r="J888" s="3" t="s">
        <v>599</v>
      </c>
    </row>
    <row r="889" spans="1:10" outlineLevel="3" x14ac:dyDescent="0.2">
      <c r="A889" s="3" t="s">
        <v>1572</v>
      </c>
      <c r="B889" s="3" t="s">
        <v>1573</v>
      </c>
      <c r="C889" s="3" t="s">
        <v>10</v>
      </c>
      <c r="D889" s="3" t="s">
        <v>1776</v>
      </c>
      <c r="E889" s="2">
        <v>2014</v>
      </c>
      <c r="F889" s="3" t="s">
        <v>297</v>
      </c>
      <c r="G889" s="3" t="s">
        <v>1626</v>
      </c>
      <c r="H889" s="3" t="s">
        <v>1573</v>
      </c>
      <c r="I889" s="3" t="s">
        <v>1777</v>
      </c>
      <c r="J889" s="3" t="s">
        <v>599</v>
      </c>
    </row>
    <row r="890" spans="1:10" outlineLevel="3" x14ac:dyDescent="0.2">
      <c r="A890" s="3" t="s">
        <v>1572</v>
      </c>
      <c r="B890" s="3" t="s">
        <v>1573</v>
      </c>
      <c r="C890" s="3" t="s">
        <v>10</v>
      </c>
      <c r="D890" s="3" t="s">
        <v>1778</v>
      </c>
      <c r="E890" s="2">
        <v>2014</v>
      </c>
      <c r="F890" s="3" t="s">
        <v>297</v>
      </c>
      <c r="G890" s="3" t="s">
        <v>1626</v>
      </c>
      <c r="H890" s="3" t="s">
        <v>1573</v>
      </c>
      <c r="I890" s="3" t="s">
        <v>1779</v>
      </c>
      <c r="J890" s="3" t="s">
        <v>599</v>
      </c>
    </row>
    <row r="891" spans="1:10" outlineLevel="3" x14ac:dyDescent="0.2">
      <c r="A891" s="3" t="s">
        <v>1572</v>
      </c>
      <c r="B891" s="3" t="s">
        <v>1573</v>
      </c>
      <c r="C891" s="3" t="s">
        <v>10</v>
      </c>
      <c r="D891" s="3" t="s">
        <v>1780</v>
      </c>
      <c r="E891" s="2">
        <v>2014</v>
      </c>
      <c r="F891" s="3" t="s">
        <v>297</v>
      </c>
      <c r="G891" s="3" t="s">
        <v>1626</v>
      </c>
      <c r="H891" s="3" t="s">
        <v>1573</v>
      </c>
      <c r="I891" s="3" t="s">
        <v>1781</v>
      </c>
      <c r="J891" s="3" t="s">
        <v>599</v>
      </c>
    </row>
    <row r="892" spans="1:10" outlineLevel="3" x14ac:dyDescent="0.2">
      <c r="A892" s="3" t="s">
        <v>1572</v>
      </c>
      <c r="B892" s="3" t="s">
        <v>1573</v>
      </c>
      <c r="C892" s="3" t="s">
        <v>10</v>
      </c>
      <c r="D892" s="3" t="s">
        <v>1782</v>
      </c>
      <c r="E892" s="2">
        <v>2014</v>
      </c>
      <c r="F892" s="3" t="s">
        <v>297</v>
      </c>
      <c r="G892" s="3" t="s">
        <v>1626</v>
      </c>
      <c r="H892" s="3" t="s">
        <v>1573</v>
      </c>
      <c r="I892" s="3" t="s">
        <v>1783</v>
      </c>
      <c r="J892" s="3" t="s">
        <v>599</v>
      </c>
    </row>
    <row r="893" spans="1:10" outlineLevel="3" x14ac:dyDescent="0.2">
      <c r="A893" s="3" t="s">
        <v>1572</v>
      </c>
      <c r="B893" s="3" t="s">
        <v>1573</v>
      </c>
      <c r="C893" s="3" t="s">
        <v>10</v>
      </c>
      <c r="D893" s="3" t="s">
        <v>1784</v>
      </c>
      <c r="E893" s="2">
        <v>2014</v>
      </c>
      <c r="F893" s="3" t="s">
        <v>297</v>
      </c>
      <c r="G893" s="3" t="s">
        <v>1626</v>
      </c>
      <c r="H893" s="3" t="s">
        <v>1573</v>
      </c>
      <c r="I893" s="3" t="s">
        <v>1785</v>
      </c>
      <c r="J893" s="3" t="s">
        <v>599</v>
      </c>
    </row>
    <row r="894" spans="1:10" outlineLevel="3" x14ac:dyDescent="0.2">
      <c r="A894" s="3" t="s">
        <v>1572</v>
      </c>
      <c r="B894" s="3" t="s">
        <v>1573</v>
      </c>
      <c r="C894" s="3" t="s">
        <v>10</v>
      </c>
      <c r="D894" s="3" t="s">
        <v>1786</v>
      </c>
      <c r="E894" s="2">
        <v>2014</v>
      </c>
      <c r="F894" s="3" t="s">
        <v>297</v>
      </c>
      <c r="G894" s="3" t="s">
        <v>1626</v>
      </c>
      <c r="H894" s="3" t="s">
        <v>1573</v>
      </c>
      <c r="I894" s="3" t="s">
        <v>1787</v>
      </c>
      <c r="J894" s="3" t="s">
        <v>599</v>
      </c>
    </row>
    <row r="895" spans="1:10" outlineLevel="3" x14ac:dyDescent="0.2">
      <c r="A895" s="3" t="s">
        <v>1572</v>
      </c>
      <c r="B895" s="3" t="s">
        <v>1573</v>
      </c>
      <c r="C895" s="3" t="s">
        <v>10</v>
      </c>
      <c r="D895" s="3" t="s">
        <v>1788</v>
      </c>
      <c r="E895" s="2">
        <v>2014</v>
      </c>
      <c r="F895" s="3" t="s">
        <v>297</v>
      </c>
      <c r="G895" s="3" t="s">
        <v>1626</v>
      </c>
      <c r="H895" s="3" t="s">
        <v>1573</v>
      </c>
      <c r="I895" s="3" t="s">
        <v>1789</v>
      </c>
      <c r="J895" s="3" t="s">
        <v>599</v>
      </c>
    </row>
    <row r="896" spans="1:10" outlineLevel="3" x14ac:dyDescent="0.2">
      <c r="A896" s="3" t="s">
        <v>1572</v>
      </c>
      <c r="B896" s="3" t="s">
        <v>1573</v>
      </c>
      <c r="C896" s="3" t="s">
        <v>10</v>
      </c>
      <c r="D896" s="3" t="s">
        <v>1790</v>
      </c>
      <c r="E896" s="2">
        <v>2014</v>
      </c>
      <c r="F896" s="3" t="s">
        <v>297</v>
      </c>
      <c r="G896" s="3" t="s">
        <v>1626</v>
      </c>
      <c r="H896" s="3" t="s">
        <v>1573</v>
      </c>
      <c r="I896" s="3" t="s">
        <v>1791</v>
      </c>
      <c r="J896" s="3" t="s">
        <v>599</v>
      </c>
    </row>
    <row r="897" spans="1:10" outlineLevel="3" x14ac:dyDescent="0.2">
      <c r="A897" s="3" t="s">
        <v>1572</v>
      </c>
      <c r="B897" s="3" t="s">
        <v>1573</v>
      </c>
      <c r="C897" s="3" t="s">
        <v>10</v>
      </c>
      <c r="D897" s="3" t="s">
        <v>1792</v>
      </c>
      <c r="E897" s="2">
        <v>2014</v>
      </c>
      <c r="F897" s="3" t="s">
        <v>297</v>
      </c>
      <c r="G897" s="3" t="s">
        <v>1626</v>
      </c>
      <c r="H897" s="3" t="s">
        <v>1573</v>
      </c>
      <c r="I897" s="3" t="s">
        <v>1793</v>
      </c>
      <c r="J897" s="3" t="s">
        <v>599</v>
      </c>
    </row>
    <row r="898" spans="1:10" outlineLevel="3" x14ac:dyDescent="0.2">
      <c r="A898" s="3" t="s">
        <v>1572</v>
      </c>
      <c r="B898" s="3" t="s">
        <v>1573</v>
      </c>
      <c r="C898" s="3" t="s">
        <v>10</v>
      </c>
      <c r="D898" s="3" t="s">
        <v>1794</v>
      </c>
      <c r="E898" s="2">
        <v>2015</v>
      </c>
      <c r="F898" s="3" t="s">
        <v>297</v>
      </c>
      <c r="G898" s="3" t="s">
        <v>1626</v>
      </c>
      <c r="H898" s="3" t="s">
        <v>1573</v>
      </c>
      <c r="I898" s="3" t="s">
        <v>1795</v>
      </c>
      <c r="J898" s="3" t="s">
        <v>26</v>
      </c>
    </row>
    <row r="899" spans="1:10" outlineLevel="3" x14ac:dyDescent="0.2">
      <c r="A899" s="3" t="s">
        <v>1572</v>
      </c>
      <c r="B899" s="3" t="s">
        <v>1573</v>
      </c>
      <c r="C899" s="3" t="s">
        <v>10</v>
      </c>
      <c r="D899" s="3" t="s">
        <v>1796</v>
      </c>
      <c r="E899" s="2">
        <v>2015</v>
      </c>
      <c r="F899" s="3" t="s">
        <v>297</v>
      </c>
      <c r="G899" s="3" t="s">
        <v>1626</v>
      </c>
      <c r="H899" s="3" t="s">
        <v>1573</v>
      </c>
      <c r="I899" s="3" t="s">
        <v>1797</v>
      </c>
      <c r="J899" s="3" t="s">
        <v>26</v>
      </c>
    </row>
    <row r="900" spans="1:10" outlineLevel="3" x14ac:dyDescent="0.2">
      <c r="A900" s="3" t="s">
        <v>1572</v>
      </c>
      <c r="B900" s="3" t="s">
        <v>1573</v>
      </c>
      <c r="C900" s="3" t="s">
        <v>10</v>
      </c>
      <c r="D900" s="3" t="s">
        <v>1798</v>
      </c>
      <c r="E900" s="2">
        <v>2015</v>
      </c>
      <c r="F900" s="3" t="s">
        <v>297</v>
      </c>
      <c r="G900" s="3" t="s">
        <v>1626</v>
      </c>
      <c r="H900" s="3" t="s">
        <v>1573</v>
      </c>
      <c r="I900" s="3" t="s">
        <v>1799</v>
      </c>
      <c r="J900" s="3" t="s">
        <v>26</v>
      </c>
    </row>
    <row r="901" spans="1:10" outlineLevel="3" x14ac:dyDescent="0.2">
      <c r="A901" s="3" t="s">
        <v>1572</v>
      </c>
      <c r="B901" s="3" t="s">
        <v>1573</v>
      </c>
      <c r="C901" s="3" t="s">
        <v>10</v>
      </c>
      <c r="D901" s="3" t="s">
        <v>1800</v>
      </c>
      <c r="E901" s="2">
        <v>2014</v>
      </c>
      <c r="F901" s="3" t="s">
        <v>297</v>
      </c>
      <c r="G901" s="3" t="s">
        <v>1626</v>
      </c>
      <c r="H901" s="3" t="s">
        <v>1573</v>
      </c>
      <c r="I901" s="3" t="s">
        <v>1801</v>
      </c>
      <c r="J901" s="3" t="s">
        <v>599</v>
      </c>
    </row>
    <row r="902" spans="1:10" outlineLevel="3" x14ac:dyDescent="0.2">
      <c r="A902" s="3" t="s">
        <v>1572</v>
      </c>
      <c r="B902" s="3" t="s">
        <v>1573</v>
      </c>
      <c r="C902" s="3" t="s">
        <v>10</v>
      </c>
      <c r="D902" s="3" t="s">
        <v>1802</v>
      </c>
      <c r="E902" s="2">
        <v>2014</v>
      </c>
      <c r="F902" s="3" t="s">
        <v>297</v>
      </c>
      <c r="G902" s="3" t="s">
        <v>1626</v>
      </c>
      <c r="H902" s="3" t="s">
        <v>1573</v>
      </c>
      <c r="I902" s="3" t="s">
        <v>1803</v>
      </c>
      <c r="J902" s="3" t="s">
        <v>599</v>
      </c>
    </row>
    <row r="903" spans="1:10" outlineLevel="3" x14ac:dyDescent="0.2">
      <c r="A903" s="3" t="s">
        <v>1572</v>
      </c>
      <c r="B903" s="3" t="s">
        <v>1573</v>
      </c>
      <c r="C903" s="3" t="s">
        <v>10</v>
      </c>
      <c r="D903" s="3" t="s">
        <v>1804</v>
      </c>
      <c r="E903" s="2">
        <v>2014</v>
      </c>
      <c r="F903" s="3" t="s">
        <v>297</v>
      </c>
      <c r="G903" s="3" t="s">
        <v>1626</v>
      </c>
      <c r="H903" s="3" t="s">
        <v>1573</v>
      </c>
      <c r="I903" s="3" t="s">
        <v>1805</v>
      </c>
      <c r="J903" s="3" t="s">
        <v>35</v>
      </c>
    </row>
    <row r="904" spans="1:10" outlineLevel="3" x14ac:dyDescent="0.2">
      <c r="A904" s="3" t="s">
        <v>1572</v>
      </c>
      <c r="B904" s="3" t="s">
        <v>1573</v>
      </c>
      <c r="C904" s="3" t="s">
        <v>10</v>
      </c>
      <c r="D904" s="3" t="s">
        <v>1806</v>
      </c>
      <c r="E904" s="2">
        <v>2014</v>
      </c>
      <c r="F904" s="3" t="s">
        <v>297</v>
      </c>
      <c r="G904" s="3" t="s">
        <v>1626</v>
      </c>
      <c r="H904" s="3" t="s">
        <v>1573</v>
      </c>
      <c r="I904" s="3" t="s">
        <v>1807</v>
      </c>
      <c r="J904" s="3" t="s">
        <v>35</v>
      </c>
    </row>
    <row r="905" spans="1:10" outlineLevel="3" x14ac:dyDescent="0.2">
      <c r="A905" s="3" t="s">
        <v>1572</v>
      </c>
      <c r="B905" s="3" t="s">
        <v>1573</v>
      </c>
      <c r="C905" s="3" t="s">
        <v>10</v>
      </c>
      <c r="D905" s="3" t="s">
        <v>1808</v>
      </c>
      <c r="E905" s="2">
        <v>2014</v>
      </c>
      <c r="F905" s="3" t="s">
        <v>12</v>
      </c>
      <c r="G905" s="3" t="s">
        <v>1575</v>
      </c>
      <c r="H905" s="3" t="s">
        <v>1573</v>
      </c>
      <c r="I905" s="3" t="s">
        <v>1809</v>
      </c>
      <c r="J905" s="3" t="s">
        <v>29</v>
      </c>
    </row>
    <row r="906" spans="1:10" outlineLevel="3" x14ac:dyDescent="0.2">
      <c r="A906" s="3" t="s">
        <v>1572</v>
      </c>
      <c r="B906" s="3" t="s">
        <v>1573</v>
      </c>
      <c r="C906" s="3" t="s">
        <v>10</v>
      </c>
      <c r="D906" s="3" t="s">
        <v>1810</v>
      </c>
      <c r="E906" s="2">
        <v>2014</v>
      </c>
      <c r="F906" s="3" t="s">
        <v>12</v>
      </c>
      <c r="G906" s="3" t="s">
        <v>1575</v>
      </c>
      <c r="H906" s="3" t="s">
        <v>1573</v>
      </c>
      <c r="I906" s="3" t="s">
        <v>1811</v>
      </c>
      <c r="J906" s="3" t="s">
        <v>29</v>
      </c>
    </row>
    <row r="907" spans="1:10" outlineLevel="3" x14ac:dyDescent="0.2">
      <c r="A907" s="3" t="s">
        <v>1572</v>
      </c>
      <c r="B907" s="3" t="s">
        <v>1573</v>
      </c>
      <c r="C907" s="3" t="s">
        <v>10</v>
      </c>
      <c r="D907" s="3" t="s">
        <v>1812</v>
      </c>
      <c r="E907" s="2">
        <v>2014</v>
      </c>
      <c r="F907" s="3" t="s">
        <v>12</v>
      </c>
      <c r="G907" s="3" t="s">
        <v>1575</v>
      </c>
      <c r="H907" s="3" t="s">
        <v>1573</v>
      </c>
      <c r="I907" s="3" t="s">
        <v>1813</v>
      </c>
      <c r="J907" s="3" t="s">
        <v>29</v>
      </c>
    </row>
    <row r="908" spans="1:10" outlineLevel="3" x14ac:dyDescent="0.2">
      <c r="A908" s="3" t="s">
        <v>1572</v>
      </c>
      <c r="B908" s="3" t="s">
        <v>1573</v>
      </c>
      <c r="C908" s="3" t="s">
        <v>10</v>
      </c>
      <c r="D908" s="3" t="s">
        <v>1814</v>
      </c>
      <c r="E908" s="2">
        <v>2014</v>
      </c>
      <c r="F908" s="3" t="s">
        <v>12</v>
      </c>
      <c r="G908" s="3" t="s">
        <v>1575</v>
      </c>
      <c r="H908" s="3" t="s">
        <v>1573</v>
      </c>
      <c r="I908" s="3" t="s">
        <v>1815</v>
      </c>
      <c r="J908" s="3" t="s">
        <v>29</v>
      </c>
    </row>
    <row r="909" spans="1:10" outlineLevel="3" x14ac:dyDescent="0.2">
      <c r="A909" s="3" t="s">
        <v>1572</v>
      </c>
      <c r="B909" s="3" t="s">
        <v>1573</v>
      </c>
      <c r="C909" s="3" t="s">
        <v>10</v>
      </c>
      <c r="D909" s="3" t="s">
        <v>1816</v>
      </c>
      <c r="E909" s="2">
        <v>2014</v>
      </c>
      <c r="F909" s="3" t="s">
        <v>12</v>
      </c>
      <c r="G909" s="3" t="s">
        <v>1575</v>
      </c>
      <c r="H909" s="3" t="s">
        <v>1573</v>
      </c>
      <c r="I909" s="3" t="s">
        <v>1817</v>
      </c>
      <c r="J909" s="3" t="s">
        <v>81</v>
      </c>
    </row>
    <row r="910" spans="1:10" outlineLevel="3" x14ac:dyDescent="0.2">
      <c r="A910" s="3" t="s">
        <v>1572</v>
      </c>
      <c r="B910" s="3" t="s">
        <v>1573</v>
      </c>
      <c r="C910" s="3" t="s">
        <v>10</v>
      </c>
      <c r="D910" s="3" t="s">
        <v>1818</v>
      </c>
      <c r="E910" s="2">
        <v>2014</v>
      </c>
      <c r="F910" s="3" t="s">
        <v>12</v>
      </c>
      <c r="G910" s="3" t="s">
        <v>1575</v>
      </c>
      <c r="H910" s="3" t="s">
        <v>1573</v>
      </c>
      <c r="I910" s="3" t="s">
        <v>1819</v>
      </c>
      <c r="J910" s="3" t="s">
        <v>81</v>
      </c>
    </row>
    <row r="911" spans="1:10" outlineLevel="3" x14ac:dyDescent="0.2">
      <c r="A911" s="3" t="s">
        <v>1572</v>
      </c>
      <c r="B911" s="3" t="s">
        <v>1573</v>
      </c>
      <c r="C911" s="3" t="s">
        <v>10</v>
      </c>
      <c r="D911" s="3" t="s">
        <v>1820</v>
      </c>
      <c r="E911" s="2">
        <v>2014</v>
      </c>
      <c r="F911" s="3" t="s">
        <v>12</v>
      </c>
      <c r="G911" s="3" t="s">
        <v>1575</v>
      </c>
      <c r="H911" s="3" t="s">
        <v>1573</v>
      </c>
      <c r="I911" s="3" t="s">
        <v>1821</v>
      </c>
      <c r="J911" s="3" t="s">
        <v>81</v>
      </c>
    </row>
    <row r="912" spans="1:10" outlineLevel="3" x14ac:dyDescent="0.2">
      <c r="A912" s="3" t="s">
        <v>1572</v>
      </c>
      <c r="B912" s="3" t="s">
        <v>1573</v>
      </c>
      <c r="C912" s="3" t="s">
        <v>10</v>
      </c>
      <c r="D912" s="3" t="s">
        <v>1822</v>
      </c>
      <c r="E912" s="2">
        <v>2014</v>
      </c>
      <c r="F912" s="3" t="s">
        <v>12</v>
      </c>
      <c r="G912" s="3" t="s">
        <v>1575</v>
      </c>
      <c r="H912" s="3" t="s">
        <v>1573</v>
      </c>
      <c r="I912" s="3" t="s">
        <v>1823</v>
      </c>
      <c r="J912" s="3" t="s">
        <v>81</v>
      </c>
    </row>
    <row r="913" spans="1:10" outlineLevel="3" x14ac:dyDescent="0.2">
      <c r="A913" s="3" t="s">
        <v>1572</v>
      </c>
      <c r="B913" s="3" t="s">
        <v>1573</v>
      </c>
      <c r="C913" s="3" t="s">
        <v>10</v>
      </c>
      <c r="D913" s="3" t="s">
        <v>1824</v>
      </c>
      <c r="E913" s="2">
        <v>2014</v>
      </c>
      <c r="F913" s="3" t="s">
        <v>12</v>
      </c>
      <c r="G913" s="3" t="s">
        <v>1575</v>
      </c>
      <c r="H913" s="3" t="s">
        <v>1573</v>
      </c>
      <c r="I913" s="3" t="s">
        <v>1825</v>
      </c>
      <c r="J913" s="3" t="s">
        <v>29</v>
      </c>
    </row>
    <row r="914" spans="1:10" outlineLevel="3" x14ac:dyDescent="0.2">
      <c r="A914" s="3" t="s">
        <v>1572</v>
      </c>
      <c r="B914" s="3" t="s">
        <v>1573</v>
      </c>
      <c r="C914" s="3" t="s">
        <v>10</v>
      </c>
      <c r="D914" s="3" t="s">
        <v>1826</v>
      </c>
      <c r="E914" s="2">
        <v>2014</v>
      </c>
      <c r="F914" s="3" t="s">
        <v>12</v>
      </c>
      <c r="G914" s="3" t="s">
        <v>1575</v>
      </c>
      <c r="H914" s="3" t="s">
        <v>1573</v>
      </c>
      <c r="I914" s="3" t="s">
        <v>1827</v>
      </c>
      <c r="J914" s="3" t="s">
        <v>420</v>
      </c>
    </row>
    <row r="915" spans="1:10" outlineLevel="3" x14ac:dyDescent="0.2">
      <c r="A915" s="3" t="s">
        <v>1572</v>
      </c>
      <c r="B915" s="3" t="s">
        <v>1573</v>
      </c>
      <c r="C915" s="3" t="s">
        <v>10</v>
      </c>
      <c r="D915" s="3" t="s">
        <v>1828</v>
      </c>
      <c r="E915" s="2">
        <v>2015</v>
      </c>
      <c r="F915" s="3" t="s">
        <v>297</v>
      </c>
      <c r="G915" s="3" t="s">
        <v>1626</v>
      </c>
      <c r="H915" s="3" t="s">
        <v>1573</v>
      </c>
      <c r="I915" s="3" t="s">
        <v>1829</v>
      </c>
      <c r="J915" s="3" t="s">
        <v>136</v>
      </c>
    </row>
    <row r="916" spans="1:10" outlineLevel="3" x14ac:dyDescent="0.2">
      <c r="A916" s="3" t="s">
        <v>1572</v>
      </c>
      <c r="B916" s="3" t="s">
        <v>1573</v>
      </c>
      <c r="C916" s="3" t="s">
        <v>10</v>
      </c>
      <c r="D916" s="3" t="s">
        <v>1830</v>
      </c>
      <c r="E916" s="2">
        <v>2014</v>
      </c>
      <c r="F916" s="3" t="s">
        <v>12</v>
      </c>
      <c r="G916" s="3" t="s">
        <v>1575</v>
      </c>
      <c r="H916" s="3" t="s">
        <v>1573</v>
      </c>
      <c r="I916" s="3" t="s">
        <v>1831</v>
      </c>
      <c r="J916" s="3" t="s">
        <v>1038</v>
      </c>
    </row>
    <row r="917" spans="1:10" outlineLevel="3" x14ac:dyDescent="0.2">
      <c r="A917" s="3" t="s">
        <v>1572</v>
      </c>
      <c r="B917" s="3" t="s">
        <v>1573</v>
      </c>
      <c r="C917" s="3" t="s">
        <v>10</v>
      </c>
      <c r="D917" s="3" t="s">
        <v>1832</v>
      </c>
      <c r="E917" s="2">
        <v>2014</v>
      </c>
      <c r="F917" s="3" t="s">
        <v>12</v>
      </c>
      <c r="G917" s="3" t="s">
        <v>1575</v>
      </c>
      <c r="H917" s="3" t="s">
        <v>1573</v>
      </c>
      <c r="I917" s="3" t="s">
        <v>1833</v>
      </c>
      <c r="J917" s="3" t="s">
        <v>1038</v>
      </c>
    </row>
    <row r="918" spans="1:10" outlineLevel="3" x14ac:dyDescent="0.2">
      <c r="A918" s="3" t="s">
        <v>1572</v>
      </c>
      <c r="B918" s="3" t="s">
        <v>1573</v>
      </c>
      <c r="C918" s="3" t="s">
        <v>10</v>
      </c>
      <c r="D918" s="3" t="s">
        <v>1834</v>
      </c>
      <c r="E918" s="2">
        <v>2014</v>
      </c>
      <c r="F918" s="3" t="s">
        <v>12</v>
      </c>
      <c r="G918" s="3" t="s">
        <v>1575</v>
      </c>
      <c r="H918" s="3" t="s">
        <v>1573</v>
      </c>
      <c r="I918" s="3" t="s">
        <v>1835</v>
      </c>
      <c r="J918" s="3" t="s">
        <v>1038</v>
      </c>
    </row>
    <row r="919" spans="1:10" outlineLevel="3" x14ac:dyDescent="0.2">
      <c r="A919" s="3" t="s">
        <v>1572</v>
      </c>
      <c r="B919" s="3" t="s">
        <v>1573</v>
      </c>
      <c r="C919" s="3" t="s">
        <v>10</v>
      </c>
      <c r="D919" s="3" t="s">
        <v>1836</v>
      </c>
      <c r="E919" s="2">
        <v>2014</v>
      </c>
      <c r="F919" s="3" t="s">
        <v>12</v>
      </c>
      <c r="G919" s="3" t="s">
        <v>1575</v>
      </c>
      <c r="H919" s="3" t="s">
        <v>1573</v>
      </c>
      <c r="I919" s="3" t="s">
        <v>1837</v>
      </c>
      <c r="J919" s="3" t="s">
        <v>1038</v>
      </c>
    </row>
    <row r="920" spans="1:10" outlineLevel="3" x14ac:dyDescent="0.2">
      <c r="A920" s="3" t="s">
        <v>1572</v>
      </c>
      <c r="B920" s="3" t="s">
        <v>1573</v>
      </c>
      <c r="C920" s="3" t="s">
        <v>10</v>
      </c>
      <c r="D920" s="3" t="s">
        <v>1838</v>
      </c>
      <c r="E920" s="2">
        <v>2014</v>
      </c>
      <c r="F920" s="3" t="s">
        <v>12</v>
      </c>
      <c r="G920" s="3" t="s">
        <v>1575</v>
      </c>
      <c r="H920" s="3" t="s">
        <v>1573</v>
      </c>
      <c r="I920" s="3" t="s">
        <v>1839</v>
      </c>
      <c r="J920" s="3" t="s">
        <v>1038</v>
      </c>
    </row>
    <row r="921" spans="1:10" outlineLevel="3" x14ac:dyDescent="0.2">
      <c r="A921" s="3" t="s">
        <v>1572</v>
      </c>
      <c r="B921" s="3" t="s">
        <v>1573</v>
      </c>
      <c r="C921" s="3" t="s">
        <v>10</v>
      </c>
      <c r="D921" s="3" t="s">
        <v>1840</v>
      </c>
      <c r="E921" s="2">
        <v>2014</v>
      </c>
      <c r="F921" s="3" t="s">
        <v>12</v>
      </c>
      <c r="G921" s="3" t="s">
        <v>1575</v>
      </c>
      <c r="H921" s="3" t="s">
        <v>1573</v>
      </c>
      <c r="I921" s="3" t="s">
        <v>1841</v>
      </c>
      <c r="J921" s="3" t="s">
        <v>1038</v>
      </c>
    </row>
    <row r="922" spans="1:10" outlineLevel="3" x14ac:dyDescent="0.2">
      <c r="A922" s="3" t="s">
        <v>1572</v>
      </c>
      <c r="B922" s="3" t="s">
        <v>1573</v>
      </c>
      <c r="C922" s="3" t="s">
        <v>10</v>
      </c>
      <c r="D922" s="3" t="s">
        <v>1842</v>
      </c>
      <c r="E922" s="2">
        <v>2014</v>
      </c>
      <c r="F922" s="3" t="s">
        <v>12</v>
      </c>
      <c r="G922" s="3" t="s">
        <v>1575</v>
      </c>
      <c r="H922" s="3" t="s">
        <v>1573</v>
      </c>
      <c r="I922" s="3" t="s">
        <v>1843</v>
      </c>
      <c r="J922" s="3" t="s">
        <v>1038</v>
      </c>
    </row>
    <row r="923" spans="1:10" outlineLevel="3" x14ac:dyDescent="0.2">
      <c r="A923" s="3" t="s">
        <v>1572</v>
      </c>
      <c r="B923" s="3" t="s">
        <v>1573</v>
      </c>
      <c r="C923" s="3" t="s">
        <v>10</v>
      </c>
      <c r="D923" s="3" t="s">
        <v>1844</v>
      </c>
      <c r="E923" s="2">
        <v>2014</v>
      </c>
      <c r="F923" s="3" t="s">
        <v>12</v>
      </c>
      <c r="G923" s="3" t="s">
        <v>1575</v>
      </c>
      <c r="H923" s="3" t="s">
        <v>1573</v>
      </c>
      <c r="I923" s="3" t="s">
        <v>1845</v>
      </c>
      <c r="J923" s="3" t="s">
        <v>1038</v>
      </c>
    </row>
    <row r="924" spans="1:10" outlineLevel="3" x14ac:dyDescent="0.2">
      <c r="A924" s="3" t="s">
        <v>1572</v>
      </c>
      <c r="B924" s="3" t="s">
        <v>1573</v>
      </c>
      <c r="C924" s="3" t="s">
        <v>10</v>
      </c>
      <c r="D924" s="3" t="s">
        <v>1846</v>
      </c>
      <c r="E924" s="2">
        <v>2014</v>
      </c>
      <c r="F924" s="3" t="s">
        <v>12</v>
      </c>
      <c r="G924" s="3" t="s">
        <v>1575</v>
      </c>
      <c r="H924" s="3" t="s">
        <v>1573</v>
      </c>
      <c r="I924" s="3" t="s">
        <v>1847</v>
      </c>
      <c r="J924" s="3" t="s">
        <v>26</v>
      </c>
    </row>
    <row r="925" spans="1:10" outlineLevel="3" x14ac:dyDescent="0.2">
      <c r="A925" s="3" t="s">
        <v>1572</v>
      </c>
      <c r="B925" s="3" t="s">
        <v>1573</v>
      </c>
      <c r="C925" s="3" t="s">
        <v>10</v>
      </c>
      <c r="D925" s="3" t="s">
        <v>1848</v>
      </c>
      <c r="E925" s="2">
        <v>2014</v>
      </c>
      <c r="F925" s="3" t="s">
        <v>12</v>
      </c>
      <c r="G925" s="3" t="s">
        <v>1575</v>
      </c>
      <c r="H925" s="3" t="s">
        <v>1573</v>
      </c>
      <c r="I925" s="3" t="s">
        <v>1849</v>
      </c>
      <c r="J925" s="3" t="s">
        <v>35</v>
      </c>
    </row>
    <row r="926" spans="1:10" outlineLevel="3" x14ac:dyDescent="0.2">
      <c r="A926" s="3" t="s">
        <v>1572</v>
      </c>
      <c r="B926" s="3" t="s">
        <v>1573</v>
      </c>
      <c r="C926" s="3" t="s">
        <v>10</v>
      </c>
      <c r="D926" s="3" t="s">
        <v>1850</v>
      </c>
      <c r="E926" s="2">
        <v>2014</v>
      </c>
      <c r="F926" s="3" t="s">
        <v>12</v>
      </c>
      <c r="G926" s="3" t="s">
        <v>1575</v>
      </c>
      <c r="H926" s="3" t="s">
        <v>1573</v>
      </c>
      <c r="I926" s="3" t="s">
        <v>1851</v>
      </c>
      <c r="J926" s="3" t="s">
        <v>29</v>
      </c>
    </row>
    <row r="927" spans="1:10" outlineLevel="3" x14ac:dyDescent="0.2">
      <c r="A927" s="3" t="s">
        <v>1572</v>
      </c>
      <c r="B927" s="3" t="s">
        <v>1573</v>
      </c>
      <c r="C927" s="3" t="s">
        <v>10</v>
      </c>
      <c r="D927" s="3" t="s">
        <v>1852</v>
      </c>
      <c r="E927" s="2">
        <v>2014</v>
      </c>
      <c r="F927" s="3" t="s">
        <v>12</v>
      </c>
      <c r="G927" s="3" t="s">
        <v>1575</v>
      </c>
      <c r="H927" s="3" t="s">
        <v>1573</v>
      </c>
      <c r="I927" s="3" t="s">
        <v>1853</v>
      </c>
      <c r="J927" s="3" t="s">
        <v>29</v>
      </c>
    </row>
    <row r="928" spans="1:10" outlineLevel="3" x14ac:dyDescent="0.2">
      <c r="A928" s="3" t="s">
        <v>1572</v>
      </c>
      <c r="B928" s="3" t="s">
        <v>1573</v>
      </c>
      <c r="C928" s="3" t="s">
        <v>10</v>
      </c>
      <c r="D928" s="3" t="s">
        <v>1854</v>
      </c>
      <c r="E928" s="2">
        <v>2014</v>
      </c>
      <c r="F928" s="3" t="s">
        <v>12</v>
      </c>
      <c r="G928" s="3" t="s">
        <v>1575</v>
      </c>
      <c r="H928" s="3" t="s">
        <v>1573</v>
      </c>
      <c r="I928" s="3" t="s">
        <v>1855</v>
      </c>
      <c r="J928" s="3" t="s">
        <v>29</v>
      </c>
    </row>
    <row r="929" spans="1:10" outlineLevel="3" x14ac:dyDescent="0.2">
      <c r="A929" s="3" t="s">
        <v>1572</v>
      </c>
      <c r="B929" s="3" t="s">
        <v>1573</v>
      </c>
      <c r="C929" s="3" t="s">
        <v>10</v>
      </c>
      <c r="D929" s="3" t="s">
        <v>1856</v>
      </c>
      <c r="E929" s="2">
        <v>2014</v>
      </c>
      <c r="F929" s="3" t="s">
        <v>12</v>
      </c>
      <c r="G929" s="3" t="s">
        <v>1575</v>
      </c>
      <c r="H929" s="3" t="s">
        <v>1573</v>
      </c>
      <c r="I929" s="3" t="s">
        <v>1857</v>
      </c>
      <c r="J929" s="3" t="s">
        <v>29</v>
      </c>
    </row>
    <row r="930" spans="1:10" outlineLevel="3" x14ac:dyDescent="0.2">
      <c r="A930" s="3" t="s">
        <v>1572</v>
      </c>
      <c r="B930" s="3" t="s">
        <v>1573</v>
      </c>
      <c r="C930" s="3" t="s">
        <v>10</v>
      </c>
      <c r="D930" s="3" t="s">
        <v>1858</v>
      </c>
      <c r="E930" s="2">
        <v>2014</v>
      </c>
      <c r="F930" s="3" t="s">
        <v>12</v>
      </c>
      <c r="G930" s="3" t="s">
        <v>1575</v>
      </c>
      <c r="H930" s="3" t="s">
        <v>1573</v>
      </c>
      <c r="I930" s="3" t="s">
        <v>1859</v>
      </c>
      <c r="J930" s="3" t="s">
        <v>29</v>
      </c>
    </row>
    <row r="931" spans="1:10" outlineLevel="3" x14ac:dyDescent="0.2">
      <c r="A931" s="3" t="s">
        <v>1572</v>
      </c>
      <c r="B931" s="3" t="s">
        <v>1573</v>
      </c>
      <c r="C931" s="3" t="s">
        <v>10</v>
      </c>
      <c r="D931" s="3" t="s">
        <v>1860</v>
      </c>
      <c r="E931" s="2">
        <v>2014</v>
      </c>
      <c r="F931" s="3" t="s">
        <v>12</v>
      </c>
      <c r="G931" s="3" t="s">
        <v>1575</v>
      </c>
      <c r="H931" s="3" t="s">
        <v>1573</v>
      </c>
      <c r="I931" s="3" t="s">
        <v>1861</v>
      </c>
      <c r="J931" s="3" t="s">
        <v>29</v>
      </c>
    </row>
    <row r="932" spans="1:10" outlineLevel="3" x14ac:dyDescent="0.2">
      <c r="A932" s="3" t="s">
        <v>1572</v>
      </c>
      <c r="B932" s="3" t="s">
        <v>1573</v>
      </c>
      <c r="C932" s="3" t="s">
        <v>10</v>
      </c>
      <c r="D932" s="3" t="s">
        <v>1862</v>
      </c>
      <c r="E932" s="2">
        <v>2014</v>
      </c>
      <c r="F932" s="3" t="s">
        <v>12</v>
      </c>
      <c r="G932" s="3" t="s">
        <v>1575</v>
      </c>
      <c r="H932" s="3" t="s">
        <v>1573</v>
      </c>
      <c r="I932" s="3" t="s">
        <v>1863</v>
      </c>
      <c r="J932" s="3" t="s">
        <v>29</v>
      </c>
    </row>
    <row r="933" spans="1:10" outlineLevel="3" x14ac:dyDescent="0.2">
      <c r="A933" s="3" t="s">
        <v>1572</v>
      </c>
      <c r="B933" s="3" t="s">
        <v>1573</v>
      </c>
      <c r="C933" s="3" t="s">
        <v>10</v>
      </c>
      <c r="D933" s="3" t="s">
        <v>1864</v>
      </c>
      <c r="E933" s="2">
        <v>2014</v>
      </c>
      <c r="F933" s="3" t="s">
        <v>12</v>
      </c>
      <c r="G933" s="3" t="s">
        <v>1575</v>
      </c>
      <c r="H933" s="3" t="s">
        <v>1573</v>
      </c>
      <c r="I933" s="3" t="s">
        <v>1865</v>
      </c>
      <c r="J933" s="3" t="s">
        <v>29</v>
      </c>
    </row>
    <row r="934" spans="1:10" outlineLevel="3" x14ac:dyDescent="0.2">
      <c r="A934" s="3" t="s">
        <v>1572</v>
      </c>
      <c r="B934" s="3" t="s">
        <v>1573</v>
      </c>
      <c r="C934" s="3" t="s">
        <v>10</v>
      </c>
      <c r="D934" s="3" t="s">
        <v>1866</v>
      </c>
      <c r="E934" s="2">
        <v>2014</v>
      </c>
      <c r="F934" s="3" t="s">
        <v>12</v>
      </c>
      <c r="G934" s="3" t="s">
        <v>1575</v>
      </c>
      <c r="H934" s="3" t="s">
        <v>1573</v>
      </c>
      <c r="I934" s="3" t="s">
        <v>1867</v>
      </c>
      <c r="J934" s="3" t="s">
        <v>29</v>
      </c>
    </row>
    <row r="935" spans="1:10" outlineLevel="3" x14ac:dyDescent="0.2">
      <c r="A935" s="3" t="s">
        <v>1572</v>
      </c>
      <c r="B935" s="3" t="s">
        <v>1573</v>
      </c>
      <c r="C935" s="3" t="s">
        <v>10</v>
      </c>
      <c r="D935" s="3" t="s">
        <v>1868</v>
      </c>
      <c r="E935" s="2">
        <v>2014</v>
      </c>
      <c r="F935" s="3" t="s">
        <v>12</v>
      </c>
      <c r="G935" s="3" t="s">
        <v>1575</v>
      </c>
      <c r="H935" s="3" t="s">
        <v>1573</v>
      </c>
      <c r="I935" s="3" t="s">
        <v>1869</v>
      </c>
      <c r="J935" s="3" t="s">
        <v>29</v>
      </c>
    </row>
    <row r="936" spans="1:10" outlineLevel="3" x14ac:dyDescent="0.2">
      <c r="A936" s="3" t="s">
        <v>1572</v>
      </c>
      <c r="B936" s="3" t="s">
        <v>1573</v>
      </c>
      <c r="C936" s="3" t="s">
        <v>10</v>
      </c>
      <c r="D936" s="3" t="s">
        <v>1870</v>
      </c>
      <c r="E936" s="2">
        <v>2015</v>
      </c>
      <c r="F936" s="3" t="s">
        <v>297</v>
      </c>
      <c r="G936" s="3" t="s">
        <v>1626</v>
      </c>
      <c r="H936" s="3" t="s">
        <v>1573</v>
      </c>
      <c r="I936" s="3" t="s">
        <v>1871</v>
      </c>
      <c r="J936" s="3" t="s">
        <v>599</v>
      </c>
    </row>
    <row r="937" spans="1:10" outlineLevel="3" x14ac:dyDescent="0.2">
      <c r="A937" s="3" t="s">
        <v>1572</v>
      </c>
      <c r="B937" s="3" t="s">
        <v>1573</v>
      </c>
      <c r="C937" s="3" t="s">
        <v>10</v>
      </c>
      <c r="D937" s="3" t="s">
        <v>1872</v>
      </c>
      <c r="E937" s="2">
        <v>2015</v>
      </c>
      <c r="F937" s="3" t="s">
        <v>297</v>
      </c>
      <c r="G937" s="3" t="s">
        <v>1626</v>
      </c>
      <c r="H937" s="3" t="s">
        <v>1573</v>
      </c>
      <c r="I937" s="3" t="s">
        <v>1873</v>
      </c>
      <c r="J937" s="3" t="s">
        <v>26</v>
      </c>
    </row>
    <row r="938" spans="1:10" outlineLevel="3" x14ac:dyDescent="0.2">
      <c r="A938" s="3" t="s">
        <v>1572</v>
      </c>
      <c r="B938" s="3" t="s">
        <v>1573</v>
      </c>
      <c r="C938" s="3" t="s">
        <v>10</v>
      </c>
      <c r="D938" s="3" t="s">
        <v>1874</v>
      </c>
      <c r="E938" s="2">
        <v>2015</v>
      </c>
      <c r="F938" s="3" t="s">
        <v>297</v>
      </c>
      <c r="G938" s="3" t="s">
        <v>1626</v>
      </c>
      <c r="H938" s="3" t="s">
        <v>1573</v>
      </c>
      <c r="I938" s="3" t="s">
        <v>1875</v>
      </c>
      <c r="J938" s="3" t="s">
        <v>26</v>
      </c>
    </row>
    <row r="939" spans="1:10" outlineLevel="3" x14ac:dyDescent="0.2">
      <c r="A939" s="3" t="s">
        <v>1572</v>
      </c>
      <c r="B939" s="3" t="s">
        <v>1573</v>
      </c>
      <c r="C939" s="3" t="s">
        <v>10</v>
      </c>
      <c r="D939" s="3" t="s">
        <v>1876</v>
      </c>
      <c r="E939" s="2">
        <v>2015</v>
      </c>
      <c r="F939" s="3" t="s">
        <v>297</v>
      </c>
      <c r="G939" s="3" t="s">
        <v>1626</v>
      </c>
      <c r="H939" s="3" t="s">
        <v>1573</v>
      </c>
      <c r="I939" s="3" t="s">
        <v>1877</v>
      </c>
      <c r="J939" s="3" t="s">
        <v>26</v>
      </c>
    </row>
    <row r="940" spans="1:10" outlineLevel="3" x14ac:dyDescent="0.2">
      <c r="A940" s="3" t="s">
        <v>1572</v>
      </c>
      <c r="B940" s="3" t="s">
        <v>1573</v>
      </c>
      <c r="C940" s="3" t="s">
        <v>10</v>
      </c>
      <c r="D940" s="3" t="s">
        <v>1878</v>
      </c>
      <c r="E940" s="2">
        <v>2015</v>
      </c>
      <c r="F940" s="3" t="s">
        <v>297</v>
      </c>
      <c r="G940" s="3" t="s">
        <v>1626</v>
      </c>
      <c r="H940" s="3" t="s">
        <v>1573</v>
      </c>
      <c r="I940" s="3" t="s">
        <v>1879</v>
      </c>
      <c r="J940" s="3" t="s">
        <v>26</v>
      </c>
    </row>
    <row r="941" spans="1:10" outlineLevel="3" x14ac:dyDescent="0.2">
      <c r="A941" s="3" t="s">
        <v>1572</v>
      </c>
      <c r="B941" s="3" t="s">
        <v>1573</v>
      </c>
      <c r="C941" s="3" t="s">
        <v>10</v>
      </c>
      <c r="D941" s="3" t="s">
        <v>1880</v>
      </c>
      <c r="E941" s="2">
        <v>2015</v>
      </c>
      <c r="F941" s="3" t="s">
        <v>297</v>
      </c>
      <c r="G941" s="3" t="s">
        <v>1626</v>
      </c>
      <c r="H941" s="3" t="s">
        <v>1573</v>
      </c>
      <c r="I941" s="3" t="s">
        <v>1881</v>
      </c>
      <c r="J941" s="3" t="s">
        <v>26</v>
      </c>
    </row>
    <row r="942" spans="1:10" outlineLevel="3" x14ac:dyDescent="0.2">
      <c r="A942" s="3" t="s">
        <v>1572</v>
      </c>
      <c r="B942" s="3" t="s">
        <v>1573</v>
      </c>
      <c r="C942" s="3" t="s">
        <v>10</v>
      </c>
      <c r="D942" s="3" t="s">
        <v>1882</v>
      </c>
      <c r="E942" s="2">
        <v>2015</v>
      </c>
      <c r="F942" s="3" t="s">
        <v>297</v>
      </c>
      <c r="G942" s="3" t="s">
        <v>1626</v>
      </c>
      <c r="H942" s="3" t="s">
        <v>1573</v>
      </c>
      <c r="I942" s="3" t="s">
        <v>1883</v>
      </c>
      <c r="J942" s="3" t="s">
        <v>26</v>
      </c>
    </row>
    <row r="943" spans="1:10" outlineLevel="3" x14ac:dyDescent="0.2">
      <c r="A943" s="3" t="s">
        <v>1572</v>
      </c>
      <c r="B943" s="3" t="s">
        <v>1573</v>
      </c>
      <c r="C943" s="3" t="s">
        <v>10</v>
      </c>
      <c r="D943" s="3" t="s">
        <v>1884</v>
      </c>
      <c r="E943" s="2">
        <v>2015</v>
      </c>
      <c r="F943" s="3" t="s">
        <v>297</v>
      </c>
      <c r="G943" s="3" t="s">
        <v>1626</v>
      </c>
      <c r="H943" s="3" t="s">
        <v>1573</v>
      </c>
      <c r="I943" s="3" t="s">
        <v>1885</v>
      </c>
      <c r="J943" s="3" t="s">
        <v>26</v>
      </c>
    </row>
    <row r="944" spans="1:10" outlineLevel="3" x14ac:dyDescent="0.2">
      <c r="A944" s="3" t="s">
        <v>1572</v>
      </c>
      <c r="B944" s="3" t="s">
        <v>1573</v>
      </c>
      <c r="C944" s="3" t="s">
        <v>10</v>
      </c>
      <c r="D944" s="3" t="s">
        <v>1886</v>
      </c>
      <c r="E944" s="2">
        <v>2015</v>
      </c>
      <c r="F944" s="3" t="s">
        <v>297</v>
      </c>
      <c r="G944" s="3" t="s">
        <v>1626</v>
      </c>
      <c r="H944" s="3" t="s">
        <v>1573</v>
      </c>
      <c r="I944" s="3" t="s">
        <v>1887</v>
      </c>
      <c r="J944" s="3" t="s">
        <v>26</v>
      </c>
    </row>
    <row r="945" spans="1:10" outlineLevel="3" x14ac:dyDescent="0.2">
      <c r="A945" s="3" t="s">
        <v>1572</v>
      </c>
      <c r="B945" s="3" t="s">
        <v>1573</v>
      </c>
      <c r="C945" s="3" t="s">
        <v>10</v>
      </c>
      <c r="D945" s="3" t="s">
        <v>1888</v>
      </c>
      <c r="E945" s="2">
        <v>2015</v>
      </c>
      <c r="F945" s="3" t="s">
        <v>297</v>
      </c>
      <c r="G945" s="3" t="s">
        <v>1626</v>
      </c>
      <c r="H945" s="3" t="s">
        <v>1573</v>
      </c>
      <c r="I945" s="3" t="s">
        <v>1889</v>
      </c>
      <c r="J945" s="3" t="s">
        <v>35</v>
      </c>
    </row>
    <row r="946" spans="1:10" outlineLevel="3" x14ac:dyDescent="0.2">
      <c r="A946" s="3" t="s">
        <v>1572</v>
      </c>
      <c r="B946" s="3" t="s">
        <v>1573</v>
      </c>
      <c r="C946" s="3" t="s">
        <v>10</v>
      </c>
      <c r="D946" s="3" t="s">
        <v>1890</v>
      </c>
      <c r="E946" s="2">
        <v>2015</v>
      </c>
      <c r="F946" s="3" t="s">
        <v>297</v>
      </c>
      <c r="G946" s="3" t="s">
        <v>1626</v>
      </c>
      <c r="H946" s="3" t="s">
        <v>1573</v>
      </c>
      <c r="I946" s="3" t="s">
        <v>1891</v>
      </c>
      <c r="J946" s="3" t="s">
        <v>35</v>
      </c>
    </row>
    <row r="947" spans="1:10" outlineLevel="3" x14ac:dyDescent="0.2">
      <c r="A947" s="3" t="s">
        <v>1572</v>
      </c>
      <c r="B947" s="3" t="s">
        <v>1573</v>
      </c>
      <c r="C947" s="3" t="s">
        <v>10</v>
      </c>
      <c r="D947" s="3" t="s">
        <v>1892</v>
      </c>
      <c r="E947" s="2">
        <v>2015</v>
      </c>
      <c r="F947" s="3" t="s">
        <v>297</v>
      </c>
      <c r="G947" s="3" t="s">
        <v>1626</v>
      </c>
      <c r="H947" s="3" t="s">
        <v>1573</v>
      </c>
      <c r="I947" s="3" t="s">
        <v>1893</v>
      </c>
      <c r="J947" s="3" t="s">
        <v>599</v>
      </c>
    </row>
    <row r="948" spans="1:10" outlineLevel="3" x14ac:dyDescent="0.2">
      <c r="A948" s="3" t="s">
        <v>1572</v>
      </c>
      <c r="B948" s="3" t="s">
        <v>1573</v>
      </c>
      <c r="C948" s="3" t="s">
        <v>10</v>
      </c>
      <c r="D948" s="3" t="s">
        <v>1894</v>
      </c>
      <c r="E948" s="2">
        <v>2015</v>
      </c>
      <c r="F948" s="3" t="s">
        <v>297</v>
      </c>
      <c r="G948" s="3" t="s">
        <v>1626</v>
      </c>
      <c r="H948" s="3" t="s">
        <v>1573</v>
      </c>
      <c r="I948" s="3" t="s">
        <v>1895</v>
      </c>
      <c r="J948" s="3" t="s">
        <v>599</v>
      </c>
    </row>
    <row r="949" spans="1:10" outlineLevel="3" x14ac:dyDescent="0.2">
      <c r="A949" s="3" t="s">
        <v>1572</v>
      </c>
      <c r="B949" s="3" t="s">
        <v>1573</v>
      </c>
      <c r="C949" s="3" t="s">
        <v>10</v>
      </c>
      <c r="D949" s="3" t="s">
        <v>1896</v>
      </c>
      <c r="E949" s="2">
        <v>2014</v>
      </c>
      <c r="F949" s="3" t="s">
        <v>297</v>
      </c>
      <c r="G949" s="3" t="s">
        <v>1626</v>
      </c>
      <c r="H949" s="3" t="s">
        <v>1573</v>
      </c>
      <c r="I949" s="3" t="s">
        <v>1897</v>
      </c>
      <c r="J949" s="3" t="s">
        <v>35</v>
      </c>
    </row>
    <row r="950" spans="1:10" outlineLevel="3" x14ac:dyDescent="0.2">
      <c r="A950" s="3" t="s">
        <v>1572</v>
      </c>
      <c r="B950" s="3" t="s">
        <v>1573</v>
      </c>
      <c r="C950" s="3" t="s">
        <v>10</v>
      </c>
      <c r="D950" s="3" t="s">
        <v>1898</v>
      </c>
      <c r="E950" s="2">
        <v>2014</v>
      </c>
      <c r="F950" s="3" t="s">
        <v>12</v>
      </c>
      <c r="G950" s="3" t="s">
        <v>1575</v>
      </c>
      <c r="H950" s="3" t="s">
        <v>1573</v>
      </c>
      <c r="I950" s="3" t="s">
        <v>1899</v>
      </c>
      <c r="J950" s="3" t="s">
        <v>599</v>
      </c>
    </row>
    <row r="951" spans="1:10" outlineLevel="3" x14ac:dyDescent="0.2">
      <c r="A951" s="3" t="s">
        <v>1572</v>
      </c>
      <c r="B951" s="3" t="s">
        <v>1573</v>
      </c>
      <c r="C951" s="3" t="s">
        <v>10</v>
      </c>
      <c r="D951" s="3" t="s">
        <v>1900</v>
      </c>
      <c r="E951" s="2">
        <v>2015</v>
      </c>
      <c r="F951" s="3" t="s">
        <v>297</v>
      </c>
      <c r="G951" s="3" t="s">
        <v>1626</v>
      </c>
      <c r="H951" s="3" t="s">
        <v>1573</v>
      </c>
      <c r="I951" s="3" t="s">
        <v>1901</v>
      </c>
      <c r="J951" s="3" t="s">
        <v>35</v>
      </c>
    </row>
    <row r="952" spans="1:10" outlineLevel="3" x14ac:dyDescent="0.2">
      <c r="A952" s="3" t="s">
        <v>1572</v>
      </c>
      <c r="B952" s="3" t="s">
        <v>1573</v>
      </c>
      <c r="C952" s="3" t="s">
        <v>10</v>
      </c>
      <c r="D952" s="3" t="s">
        <v>1902</v>
      </c>
      <c r="E952" s="2">
        <v>2015</v>
      </c>
      <c r="F952" s="3" t="s">
        <v>297</v>
      </c>
      <c r="G952" s="3" t="s">
        <v>1626</v>
      </c>
      <c r="H952" s="3" t="s">
        <v>1573</v>
      </c>
      <c r="I952" s="3" t="s">
        <v>1903</v>
      </c>
      <c r="J952" s="3" t="s">
        <v>35</v>
      </c>
    </row>
    <row r="953" spans="1:10" outlineLevel="3" x14ac:dyDescent="0.2">
      <c r="A953" s="3" t="s">
        <v>1572</v>
      </c>
      <c r="B953" s="3" t="s">
        <v>1573</v>
      </c>
      <c r="C953" s="3" t="s">
        <v>10</v>
      </c>
      <c r="D953" s="3" t="s">
        <v>1904</v>
      </c>
      <c r="E953" s="2">
        <v>2015</v>
      </c>
      <c r="F953" s="3" t="s">
        <v>297</v>
      </c>
      <c r="G953" s="3" t="s">
        <v>1626</v>
      </c>
      <c r="H953" s="3" t="s">
        <v>1573</v>
      </c>
      <c r="I953" s="3" t="s">
        <v>1905</v>
      </c>
      <c r="J953" s="3" t="s">
        <v>35</v>
      </c>
    </row>
    <row r="954" spans="1:10" outlineLevel="3" x14ac:dyDescent="0.2">
      <c r="A954" s="3" t="s">
        <v>1572</v>
      </c>
      <c r="B954" s="3" t="s">
        <v>1573</v>
      </c>
      <c r="C954" s="3" t="s">
        <v>10</v>
      </c>
      <c r="D954" s="3" t="s">
        <v>1906</v>
      </c>
      <c r="E954" s="2">
        <v>2015</v>
      </c>
      <c r="F954" s="3" t="s">
        <v>297</v>
      </c>
      <c r="G954" s="3" t="s">
        <v>1626</v>
      </c>
      <c r="H954" s="3" t="s">
        <v>1573</v>
      </c>
      <c r="I954" s="3" t="s">
        <v>1907</v>
      </c>
      <c r="J954" s="3" t="s">
        <v>35</v>
      </c>
    </row>
    <row r="955" spans="1:10" outlineLevel="3" x14ac:dyDescent="0.2">
      <c r="A955" s="3" t="s">
        <v>1572</v>
      </c>
      <c r="B955" s="3" t="s">
        <v>1573</v>
      </c>
      <c r="C955" s="3" t="s">
        <v>10</v>
      </c>
      <c r="D955" s="3" t="s">
        <v>1908</v>
      </c>
      <c r="E955" s="2">
        <v>2015</v>
      </c>
      <c r="F955" s="3" t="s">
        <v>297</v>
      </c>
      <c r="G955" s="3" t="s">
        <v>1626</v>
      </c>
      <c r="H955" s="3" t="s">
        <v>1573</v>
      </c>
      <c r="I955" s="3" t="s">
        <v>1909</v>
      </c>
      <c r="J955" s="3" t="s">
        <v>35</v>
      </c>
    </row>
    <row r="956" spans="1:10" outlineLevel="3" x14ac:dyDescent="0.2">
      <c r="A956" s="3" t="s">
        <v>1572</v>
      </c>
      <c r="B956" s="3" t="s">
        <v>1573</v>
      </c>
      <c r="C956" s="3" t="s">
        <v>10</v>
      </c>
      <c r="D956" s="3" t="s">
        <v>1910</v>
      </c>
      <c r="E956" s="2">
        <v>2015</v>
      </c>
      <c r="F956" s="3" t="s">
        <v>297</v>
      </c>
      <c r="G956" s="3" t="s">
        <v>1626</v>
      </c>
      <c r="H956" s="3" t="s">
        <v>1573</v>
      </c>
      <c r="I956" s="3" t="s">
        <v>1911</v>
      </c>
      <c r="J956" s="3" t="s">
        <v>35</v>
      </c>
    </row>
    <row r="957" spans="1:10" outlineLevel="3" x14ac:dyDescent="0.2">
      <c r="A957" s="3" t="s">
        <v>1572</v>
      </c>
      <c r="B957" s="3" t="s">
        <v>1573</v>
      </c>
      <c r="C957" s="3" t="s">
        <v>10</v>
      </c>
      <c r="D957" s="3" t="s">
        <v>1912</v>
      </c>
      <c r="E957" s="2">
        <v>2014</v>
      </c>
      <c r="F957" s="3" t="s">
        <v>12</v>
      </c>
      <c r="G957" s="3" t="s">
        <v>1575</v>
      </c>
      <c r="H957" s="3" t="s">
        <v>1573</v>
      </c>
      <c r="I957" s="3" t="s">
        <v>1913</v>
      </c>
      <c r="J957" s="3" t="s">
        <v>35</v>
      </c>
    </row>
    <row r="958" spans="1:10" outlineLevel="3" x14ac:dyDescent="0.2">
      <c r="A958" s="3" t="s">
        <v>1572</v>
      </c>
      <c r="B958" s="3" t="s">
        <v>1573</v>
      </c>
      <c r="C958" s="3" t="s">
        <v>10</v>
      </c>
      <c r="D958" s="3" t="s">
        <v>1914</v>
      </c>
      <c r="E958" s="2">
        <v>2015</v>
      </c>
      <c r="F958" s="3" t="s">
        <v>12</v>
      </c>
      <c r="G958" s="3" t="s">
        <v>1575</v>
      </c>
      <c r="H958" s="3" t="s">
        <v>1573</v>
      </c>
      <c r="I958" s="3" t="s">
        <v>1915</v>
      </c>
      <c r="J958" s="3" t="s">
        <v>420</v>
      </c>
    </row>
    <row r="959" spans="1:10" outlineLevel="3" x14ac:dyDescent="0.2">
      <c r="A959" s="3" t="s">
        <v>1572</v>
      </c>
      <c r="B959" s="3" t="s">
        <v>1573</v>
      </c>
      <c r="C959" s="3" t="s">
        <v>10</v>
      </c>
      <c r="D959" s="3" t="s">
        <v>1916</v>
      </c>
      <c r="E959" s="2">
        <v>2015</v>
      </c>
      <c r="F959" s="3" t="s">
        <v>297</v>
      </c>
      <c r="G959" s="3" t="s">
        <v>1626</v>
      </c>
      <c r="H959" s="3" t="s">
        <v>1573</v>
      </c>
      <c r="I959" s="3" t="s">
        <v>1917</v>
      </c>
      <c r="J959" s="3" t="s">
        <v>29</v>
      </c>
    </row>
    <row r="960" spans="1:10" outlineLevel="3" x14ac:dyDescent="0.2">
      <c r="A960" s="3" t="s">
        <v>1572</v>
      </c>
      <c r="B960" s="3" t="s">
        <v>1573</v>
      </c>
      <c r="C960" s="3" t="s">
        <v>10</v>
      </c>
      <c r="D960" s="3" t="s">
        <v>1918</v>
      </c>
      <c r="E960" s="2">
        <v>2015</v>
      </c>
      <c r="F960" s="3" t="s">
        <v>297</v>
      </c>
      <c r="G960" s="3" t="s">
        <v>1626</v>
      </c>
      <c r="H960" s="3" t="s">
        <v>1573</v>
      </c>
      <c r="I960" s="3" t="s">
        <v>1919</v>
      </c>
      <c r="J960" s="3" t="s">
        <v>29</v>
      </c>
    </row>
    <row r="961" spans="1:10" outlineLevel="3" x14ac:dyDescent="0.2">
      <c r="A961" s="3" t="s">
        <v>1572</v>
      </c>
      <c r="B961" s="3" t="s">
        <v>1573</v>
      </c>
      <c r="C961" s="3" t="s">
        <v>10</v>
      </c>
      <c r="D961" s="3" t="s">
        <v>1920</v>
      </c>
      <c r="E961" s="2">
        <v>2014</v>
      </c>
      <c r="F961" s="3" t="s">
        <v>12</v>
      </c>
      <c r="G961" s="3" t="s">
        <v>1575</v>
      </c>
      <c r="H961" s="3" t="s">
        <v>1573</v>
      </c>
      <c r="I961" s="3" t="s">
        <v>1921</v>
      </c>
      <c r="J961" s="3" t="s">
        <v>599</v>
      </c>
    </row>
    <row r="962" spans="1:10" outlineLevel="3" x14ac:dyDescent="0.2">
      <c r="A962" s="3" t="s">
        <v>1572</v>
      </c>
      <c r="B962" s="3" t="s">
        <v>1573</v>
      </c>
      <c r="C962" s="3" t="s">
        <v>10</v>
      </c>
      <c r="D962" s="3" t="s">
        <v>1922</v>
      </c>
      <c r="E962" s="2">
        <v>2015</v>
      </c>
      <c r="F962" s="3" t="s">
        <v>12</v>
      </c>
      <c r="G962" s="3" t="s">
        <v>1575</v>
      </c>
      <c r="H962" s="3" t="s">
        <v>1573</v>
      </c>
      <c r="I962" s="3" t="s">
        <v>1923</v>
      </c>
      <c r="J962" s="3" t="s">
        <v>599</v>
      </c>
    </row>
    <row r="963" spans="1:10" outlineLevel="3" x14ac:dyDescent="0.2">
      <c r="A963" s="3" t="s">
        <v>1572</v>
      </c>
      <c r="B963" s="3" t="s">
        <v>1573</v>
      </c>
      <c r="C963" s="3" t="s">
        <v>10</v>
      </c>
      <c r="D963" s="3" t="s">
        <v>1924</v>
      </c>
      <c r="E963" s="2">
        <v>2015</v>
      </c>
      <c r="F963" s="3" t="s">
        <v>297</v>
      </c>
      <c r="G963" s="3" t="s">
        <v>1626</v>
      </c>
      <c r="H963" s="3" t="s">
        <v>1573</v>
      </c>
      <c r="I963" s="3" t="s">
        <v>1925</v>
      </c>
      <c r="J963" s="3" t="s">
        <v>599</v>
      </c>
    </row>
    <row r="964" spans="1:10" outlineLevel="3" x14ac:dyDescent="0.2">
      <c r="A964" s="3" t="s">
        <v>1572</v>
      </c>
      <c r="B964" s="3" t="s">
        <v>1573</v>
      </c>
      <c r="C964" s="3" t="s">
        <v>10</v>
      </c>
      <c r="D964" s="3" t="s">
        <v>1926</v>
      </c>
      <c r="E964" s="2">
        <v>2015</v>
      </c>
      <c r="F964" s="3" t="s">
        <v>297</v>
      </c>
      <c r="G964" s="3" t="s">
        <v>1626</v>
      </c>
      <c r="H964" s="3" t="s">
        <v>1573</v>
      </c>
      <c r="I964" s="3" t="s">
        <v>1927</v>
      </c>
      <c r="J964" s="3" t="s">
        <v>599</v>
      </c>
    </row>
    <row r="965" spans="1:10" outlineLevel="3" x14ac:dyDescent="0.2">
      <c r="A965" s="3" t="s">
        <v>1572</v>
      </c>
      <c r="B965" s="3" t="s">
        <v>1573</v>
      </c>
      <c r="C965" s="3" t="s">
        <v>10</v>
      </c>
      <c r="D965" s="3" t="s">
        <v>1928</v>
      </c>
      <c r="E965" s="2">
        <v>2015</v>
      </c>
      <c r="F965" s="3" t="s">
        <v>297</v>
      </c>
      <c r="G965" s="3" t="s">
        <v>1626</v>
      </c>
      <c r="H965" s="3" t="s">
        <v>1573</v>
      </c>
      <c r="I965" s="3" t="s">
        <v>1929</v>
      </c>
      <c r="J965" s="3" t="s">
        <v>599</v>
      </c>
    </row>
    <row r="966" spans="1:10" outlineLevel="3" x14ac:dyDescent="0.2">
      <c r="A966" s="3" t="s">
        <v>1572</v>
      </c>
      <c r="B966" s="3" t="s">
        <v>1573</v>
      </c>
      <c r="C966" s="3" t="s">
        <v>10</v>
      </c>
      <c r="D966" s="3" t="s">
        <v>1930</v>
      </c>
      <c r="E966" s="2">
        <v>2015</v>
      </c>
      <c r="F966" s="3" t="s">
        <v>297</v>
      </c>
      <c r="G966" s="3" t="s">
        <v>1626</v>
      </c>
      <c r="H966" s="3" t="s">
        <v>1573</v>
      </c>
      <c r="I966" s="3" t="s">
        <v>1931</v>
      </c>
      <c r="J966" s="3" t="s">
        <v>35</v>
      </c>
    </row>
    <row r="967" spans="1:10" outlineLevel="3" x14ac:dyDescent="0.2">
      <c r="A967" s="3" t="s">
        <v>1572</v>
      </c>
      <c r="B967" s="3" t="s">
        <v>1573</v>
      </c>
      <c r="C967" s="3" t="s">
        <v>10</v>
      </c>
      <c r="D967" s="3" t="s">
        <v>1932</v>
      </c>
      <c r="E967" s="2">
        <v>2015</v>
      </c>
      <c r="F967" s="3" t="s">
        <v>297</v>
      </c>
      <c r="G967" s="3" t="s">
        <v>1626</v>
      </c>
      <c r="H967" s="3" t="s">
        <v>1573</v>
      </c>
      <c r="I967" s="3" t="s">
        <v>1933</v>
      </c>
      <c r="J967" s="3" t="s">
        <v>35</v>
      </c>
    </row>
    <row r="968" spans="1:10" outlineLevel="3" x14ac:dyDescent="0.2">
      <c r="A968" s="3" t="s">
        <v>1572</v>
      </c>
      <c r="B968" s="3" t="s">
        <v>1573</v>
      </c>
      <c r="C968" s="3" t="s">
        <v>10</v>
      </c>
      <c r="D968" s="3" t="s">
        <v>1934</v>
      </c>
      <c r="E968" s="2">
        <v>2015</v>
      </c>
      <c r="F968" s="3" t="s">
        <v>297</v>
      </c>
      <c r="G968" s="3" t="s">
        <v>1626</v>
      </c>
      <c r="H968" s="3" t="s">
        <v>1573</v>
      </c>
      <c r="I968" s="3" t="s">
        <v>1935</v>
      </c>
      <c r="J968" s="3" t="s">
        <v>35</v>
      </c>
    </row>
    <row r="969" spans="1:10" outlineLevel="3" x14ac:dyDescent="0.2">
      <c r="A969" s="3" t="s">
        <v>1572</v>
      </c>
      <c r="B969" s="3" t="s">
        <v>1573</v>
      </c>
      <c r="C969" s="3" t="s">
        <v>10</v>
      </c>
      <c r="D969" s="3" t="s">
        <v>1936</v>
      </c>
      <c r="E969" s="2">
        <v>2015</v>
      </c>
      <c r="F969" s="3" t="s">
        <v>12</v>
      </c>
      <c r="G969" s="3" t="s">
        <v>1575</v>
      </c>
      <c r="H969" s="3" t="s">
        <v>1573</v>
      </c>
      <c r="I969" s="3" t="s">
        <v>1937</v>
      </c>
      <c r="J969" s="3" t="s">
        <v>29</v>
      </c>
    </row>
    <row r="970" spans="1:10" outlineLevel="3" x14ac:dyDescent="0.2">
      <c r="A970" s="3" t="s">
        <v>1572</v>
      </c>
      <c r="B970" s="3" t="s">
        <v>1573</v>
      </c>
      <c r="C970" s="3" t="s">
        <v>10</v>
      </c>
      <c r="D970" s="3" t="s">
        <v>1938</v>
      </c>
      <c r="E970" s="2">
        <v>2015</v>
      </c>
      <c r="F970" s="3" t="s">
        <v>12</v>
      </c>
      <c r="G970" s="3" t="s">
        <v>1575</v>
      </c>
      <c r="H970" s="3" t="s">
        <v>1573</v>
      </c>
      <c r="I970" s="3" t="s">
        <v>1939</v>
      </c>
      <c r="J970" s="3" t="s">
        <v>29</v>
      </c>
    </row>
    <row r="971" spans="1:10" outlineLevel="3" x14ac:dyDescent="0.2">
      <c r="A971" s="3" t="s">
        <v>1572</v>
      </c>
      <c r="B971" s="3" t="s">
        <v>1573</v>
      </c>
      <c r="C971" s="3" t="s">
        <v>10</v>
      </c>
      <c r="D971" s="3" t="s">
        <v>1940</v>
      </c>
      <c r="E971" s="2">
        <v>2015</v>
      </c>
      <c r="F971" s="3" t="s">
        <v>12</v>
      </c>
      <c r="G971" s="3" t="s">
        <v>1575</v>
      </c>
      <c r="H971" s="3" t="s">
        <v>1573</v>
      </c>
      <c r="I971" s="3" t="s">
        <v>1941</v>
      </c>
      <c r="J971" s="3" t="s">
        <v>29</v>
      </c>
    </row>
    <row r="972" spans="1:10" outlineLevel="3" x14ac:dyDescent="0.2">
      <c r="A972" s="3" t="s">
        <v>1572</v>
      </c>
      <c r="B972" s="3" t="s">
        <v>1573</v>
      </c>
      <c r="C972" s="3" t="s">
        <v>10</v>
      </c>
      <c r="D972" s="3" t="s">
        <v>1942</v>
      </c>
      <c r="E972" s="2">
        <v>2015</v>
      </c>
      <c r="F972" s="3" t="s">
        <v>297</v>
      </c>
      <c r="G972" s="3" t="s">
        <v>1626</v>
      </c>
      <c r="H972" s="3" t="s">
        <v>1573</v>
      </c>
      <c r="I972" s="3" t="s">
        <v>1943</v>
      </c>
      <c r="J972" s="3" t="s">
        <v>35</v>
      </c>
    </row>
    <row r="973" spans="1:10" outlineLevel="3" x14ac:dyDescent="0.2">
      <c r="A973" s="3" t="s">
        <v>1572</v>
      </c>
      <c r="B973" s="3" t="s">
        <v>1573</v>
      </c>
      <c r="C973" s="3" t="s">
        <v>10</v>
      </c>
      <c r="D973" s="3" t="s">
        <v>1944</v>
      </c>
      <c r="E973" s="2">
        <v>2015</v>
      </c>
      <c r="F973" s="3" t="s">
        <v>297</v>
      </c>
      <c r="G973" s="3" t="s">
        <v>1626</v>
      </c>
      <c r="H973" s="3" t="s">
        <v>1573</v>
      </c>
      <c r="I973" s="3" t="s">
        <v>1945</v>
      </c>
      <c r="J973" s="3" t="s">
        <v>35</v>
      </c>
    </row>
    <row r="974" spans="1:10" outlineLevel="3" x14ac:dyDescent="0.2">
      <c r="A974" s="3" t="s">
        <v>1572</v>
      </c>
      <c r="B974" s="3" t="s">
        <v>1573</v>
      </c>
      <c r="C974" s="3" t="s">
        <v>10</v>
      </c>
      <c r="D974" s="3" t="s">
        <v>1946</v>
      </c>
      <c r="E974" s="2">
        <v>2015</v>
      </c>
      <c r="F974" s="3" t="s">
        <v>297</v>
      </c>
      <c r="G974" s="3" t="s">
        <v>1626</v>
      </c>
      <c r="H974" s="3" t="s">
        <v>1573</v>
      </c>
      <c r="I974" s="3" t="s">
        <v>1947</v>
      </c>
      <c r="J974" s="3" t="s">
        <v>35</v>
      </c>
    </row>
    <row r="975" spans="1:10" outlineLevel="3" x14ac:dyDescent="0.2">
      <c r="A975" s="3" t="s">
        <v>1572</v>
      </c>
      <c r="B975" s="3" t="s">
        <v>1573</v>
      </c>
      <c r="C975" s="3" t="s">
        <v>10</v>
      </c>
      <c r="D975" s="3" t="s">
        <v>1948</v>
      </c>
      <c r="E975" s="2">
        <v>2015</v>
      </c>
      <c r="F975" s="3" t="s">
        <v>12</v>
      </c>
      <c r="G975" s="3" t="s">
        <v>1575</v>
      </c>
      <c r="H975" s="3" t="s">
        <v>1573</v>
      </c>
      <c r="I975" s="3" t="s">
        <v>1949</v>
      </c>
      <c r="J975" s="3" t="s">
        <v>81</v>
      </c>
    </row>
    <row r="976" spans="1:10" outlineLevel="3" x14ac:dyDescent="0.2">
      <c r="A976" s="3" t="s">
        <v>1572</v>
      </c>
      <c r="B976" s="3" t="s">
        <v>1573</v>
      </c>
      <c r="C976" s="3" t="s">
        <v>10</v>
      </c>
      <c r="D976" s="3" t="s">
        <v>1950</v>
      </c>
      <c r="E976" s="2">
        <v>2015</v>
      </c>
      <c r="F976" s="3" t="s">
        <v>12</v>
      </c>
      <c r="G976" s="3" t="s">
        <v>1575</v>
      </c>
      <c r="H976" s="3" t="s">
        <v>1573</v>
      </c>
      <c r="I976" s="3" t="s">
        <v>1951</v>
      </c>
      <c r="J976" s="3" t="s">
        <v>26</v>
      </c>
    </row>
    <row r="977" spans="1:10" outlineLevel="3" x14ac:dyDescent="0.2">
      <c r="A977" s="3" t="s">
        <v>1572</v>
      </c>
      <c r="B977" s="3" t="s">
        <v>1573</v>
      </c>
      <c r="C977" s="3" t="s">
        <v>10</v>
      </c>
      <c r="D977" s="3" t="s">
        <v>1952</v>
      </c>
      <c r="E977" s="2">
        <v>2015</v>
      </c>
      <c r="F977" s="3" t="s">
        <v>12</v>
      </c>
      <c r="G977" s="3" t="s">
        <v>1575</v>
      </c>
      <c r="H977" s="3" t="s">
        <v>1573</v>
      </c>
      <c r="I977" s="3" t="s">
        <v>1953</v>
      </c>
      <c r="J977" s="3" t="s">
        <v>26</v>
      </c>
    </row>
    <row r="978" spans="1:10" outlineLevel="3" x14ac:dyDescent="0.2">
      <c r="A978" s="3" t="s">
        <v>1572</v>
      </c>
      <c r="B978" s="3" t="s">
        <v>1573</v>
      </c>
      <c r="C978" s="3" t="s">
        <v>10</v>
      </c>
      <c r="D978" s="3" t="s">
        <v>1954</v>
      </c>
      <c r="E978" s="2">
        <v>2015</v>
      </c>
      <c r="F978" s="3" t="s">
        <v>12</v>
      </c>
      <c r="G978" s="3" t="s">
        <v>1575</v>
      </c>
      <c r="H978" s="3" t="s">
        <v>1573</v>
      </c>
      <c r="I978" s="3" t="s">
        <v>1955</v>
      </c>
      <c r="J978" s="3" t="s">
        <v>26</v>
      </c>
    </row>
    <row r="979" spans="1:10" outlineLevel="3" x14ac:dyDescent="0.2">
      <c r="A979" s="3" t="s">
        <v>1572</v>
      </c>
      <c r="B979" s="3" t="s">
        <v>1573</v>
      </c>
      <c r="C979" s="3" t="s">
        <v>10</v>
      </c>
      <c r="D979" s="3" t="s">
        <v>1956</v>
      </c>
      <c r="E979" s="2">
        <v>2015</v>
      </c>
      <c r="F979" s="3" t="s">
        <v>297</v>
      </c>
      <c r="G979" s="3" t="s">
        <v>1626</v>
      </c>
      <c r="H979" s="3" t="s">
        <v>1573</v>
      </c>
      <c r="I979" s="3" t="s">
        <v>1957</v>
      </c>
      <c r="J979" s="3" t="s">
        <v>40</v>
      </c>
    </row>
    <row r="980" spans="1:10" outlineLevel="3" x14ac:dyDescent="0.2">
      <c r="A980" s="3" t="s">
        <v>1572</v>
      </c>
      <c r="B980" s="3" t="s">
        <v>1573</v>
      </c>
      <c r="C980" s="3" t="s">
        <v>10</v>
      </c>
      <c r="D980" s="3" t="s">
        <v>1958</v>
      </c>
      <c r="E980" s="2">
        <v>2015</v>
      </c>
      <c r="F980" s="3" t="s">
        <v>12</v>
      </c>
      <c r="G980" s="3" t="s">
        <v>1575</v>
      </c>
      <c r="H980" s="3" t="s">
        <v>1573</v>
      </c>
      <c r="I980" s="3" t="s">
        <v>1959</v>
      </c>
      <c r="J980" s="3" t="s">
        <v>1038</v>
      </c>
    </row>
    <row r="981" spans="1:10" outlineLevel="3" x14ac:dyDescent="0.2">
      <c r="A981" s="3" t="s">
        <v>1572</v>
      </c>
      <c r="B981" s="3" t="s">
        <v>1573</v>
      </c>
      <c r="C981" s="3" t="s">
        <v>10</v>
      </c>
      <c r="D981" s="3" t="s">
        <v>1960</v>
      </c>
      <c r="E981" s="2">
        <v>2015</v>
      </c>
      <c r="F981" s="3" t="s">
        <v>12</v>
      </c>
      <c r="G981" s="3" t="s">
        <v>1575</v>
      </c>
      <c r="H981" s="3" t="s">
        <v>1573</v>
      </c>
      <c r="I981" s="3" t="s">
        <v>1961</v>
      </c>
      <c r="J981" s="3" t="s">
        <v>1038</v>
      </c>
    </row>
    <row r="982" spans="1:10" outlineLevel="3" x14ac:dyDescent="0.2">
      <c r="A982" s="3" t="s">
        <v>1572</v>
      </c>
      <c r="B982" s="3" t="s">
        <v>1573</v>
      </c>
      <c r="C982" s="3" t="s">
        <v>10</v>
      </c>
      <c r="D982" s="3" t="s">
        <v>1962</v>
      </c>
      <c r="E982" s="2">
        <v>2015</v>
      </c>
      <c r="F982" s="3" t="s">
        <v>12</v>
      </c>
      <c r="G982" s="3" t="s">
        <v>1575</v>
      </c>
      <c r="H982" s="3" t="s">
        <v>1573</v>
      </c>
      <c r="I982" s="3" t="s">
        <v>1963</v>
      </c>
      <c r="J982" s="3" t="s">
        <v>1038</v>
      </c>
    </row>
    <row r="983" spans="1:10" outlineLevel="3" x14ac:dyDescent="0.2">
      <c r="A983" s="3" t="s">
        <v>1572</v>
      </c>
      <c r="B983" s="3" t="s">
        <v>1573</v>
      </c>
      <c r="C983" s="3" t="s">
        <v>10</v>
      </c>
      <c r="D983" s="3" t="s">
        <v>1964</v>
      </c>
      <c r="E983" s="2">
        <v>2015</v>
      </c>
      <c r="F983" s="3" t="s">
        <v>12</v>
      </c>
      <c r="G983" s="3" t="s">
        <v>1575</v>
      </c>
      <c r="H983" s="3" t="s">
        <v>1573</v>
      </c>
      <c r="I983" s="3" t="s">
        <v>1965</v>
      </c>
      <c r="J983" s="3" t="s">
        <v>1038</v>
      </c>
    </row>
    <row r="984" spans="1:10" outlineLevel="3" x14ac:dyDescent="0.2">
      <c r="A984" s="3" t="s">
        <v>1572</v>
      </c>
      <c r="B984" s="3" t="s">
        <v>1573</v>
      </c>
      <c r="C984" s="3" t="s">
        <v>10</v>
      </c>
      <c r="D984" s="3" t="s">
        <v>1966</v>
      </c>
      <c r="E984" s="2">
        <v>2015</v>
      </c>
      <c r="F984" s="3" t="s">
        <v>12</v>
      </c>
      <c r="G984" s="3" t="s">
        <v>1575</v>
      </c>
      <c r="H984" s="3" t="s">
        <v>1573</v>
      </c>
      <c r="I984" s="3" t="s">
        <v>1967</v>
      </c>
      <c r="J984" s="3" t="s">
        <v>1038</v>
      </c>
    </row>
    <row r="985" spans="1:10" outlineLevel="3" x14ac:dyDescent="0.2">
      <c r="A985" s="3" t="s">
        <v>1572</v>
      </c>
      <c r="B985" s="3" t="s">
        <v>1573</v>
      </c>
      <c r="C985" s="3" t="s">
        <v>10</v>
      </c>
      <c r="D985" s="3" t="s">
        <v>1968</v>
      </c>
      <c r="E985" s="2">
        <v>2015</v>
      </c>
      <c r="F985" s="3" t="s">
        <v>12</v>
      </c>
      <c r="G985" s="3" t="s">
        <v>1575</v>
      </c>
      <c r="H985" s="3" t="s">
        <v>1573</v>
      </c>
      <c r="I985" s="3" t="s">
        <v>1969</v>
      </c>
      <c r="J985" s="3" t="s">
        <v>1038</v>
      </c>
    </row>
    <row r="986" spans="1:10" outlineLevel="3" x14ac:dyDescent="0.2">
      <c r="A986" s="3" t="s">
        <v>1572</v>
      </c>
      <c r="B986" s="3" t="s">
        <v>1573</v>
      </c>
      <c r="C986" s="3" t="s">
        <v>10</v>
      </c>
      <c r="D986" s="3" t="s">
        <v>1970</v>
      </c>
      <c r="E986" s="2">
        <v>2015</v>
      </c>
      <c r="F986" s="3" t="s">
        <v>297</v>
      </c>
      <c r="G986" s="3" t="s">
        <v>1626</v>
      </c>
      <c r="H986" s="3" t="s">
        <v>1573</v>
      </c>
      <c r="I986" s="3" t="s">
        <v>1971</v>
      </c>
      <c r="J986" s="3" t="s">
        <v>26</v>
      </c>
    </row>
    <row r="987" spans="1:10" outlineLevel="3" x14ac:dyDescent="0.2">
      <c r="A987" s="3" t="s">
        <v>1572</v>
      </c>
      <c r="B987" s="3" t="s">
        <v>1573</v>
      </c>
      <c r="C987" s="3" t="s">
        <v>10</v>
      </c>
      <c r="D987" s="3" t="s">
        <v>1972</v>
      </c>
      <c r="E987" s="2">
        <v>2015</v>
      </c>
      <c r="F987" s="3" t="s">
        <v>12</v>
      </c>
      <c r="G987" s="3" t="s">
        <v>1575</v>
      </c>
      <c r="H987" s="3" t="s">
        <v>1573</v>
      </c>
      <c r="I987" s="3" t="s">
        <v>1973</v>
      </c>
      <c r="J987" s="3" t="s">
        <v>29</v>
      </c>
    </row>
    <row r="988" spans="1:10" outlineLevel="3" x14ac:dyDescent="0.2">
      <c r="A988" s="3" t="s">
        <v>1572</v>
      </c>
      <c r="B988" s="3" t="s">
        <v>1573</v>
      </c>
      <c r="C988" s="3" t="s">
        <v>10</v>
      </c>
      <c r="D988" s="3" t="s">
        <v>1974</v>
      </c>
      <c r="E988" s="2">
        <v>2015</v>
      </c>
      <c r="F988" s="3" t="s">
        <v>12</v>
      </c>
      <c r="G988" s="3" t="s">
        <v>1575</v>
      </c>
      <c r="H988" s="3" t="s">
        <v>1573</v>
      </c>
      <c r="I988" s="3" t="s">
        <v>1975</v>
      </c>
      <c r="J988" s="3" t="s">
        <v>29</v>
      </c>
    </row>
    <row r="989" spans="1:10" outlineLevel="3" x14ac:dyDescent="0.2">
      <c r="A989" s="3" t="s">
        <v>1572</v>
      </c>
      <c r="B989" s="3" t="s">
        <v>1573</v>
      </c>
      <c r="C989" s="3" t="s">
        <v>10</v>
      </c>
      <c r="D989" s="3" t="s">
        <v>1976</v>
      </c>
      <c r="E989" s="2">
        <v>2015</v>
      </c>
      <c r="F989" s="3" t="s">
        <v>12</v>
      </c>
      <c r="G989" s="3" t="s">
        <v>1575</v>
      </c>
      <c r="H989" s="3" t="s">
        <v>1573</v>
      </c>
      <c r="I989" s="3" t="s">
        <v>1977</v>
      </c>
      <c r="J989" s="3" t="s">
        <v>29</v>
      </c>
    </row>
    <row r="990" spans="1:10" outlineLevel="3" x14ac:dyDescent="0.2">
      <c r="A990" s="3" t="s">
        <v>1572</v>
      </c>
      <c r="B990" s="3" t="s">
        <v>1573</v>
      </c>
      <c r="C990" s="3" t="s">
        <v>10</v>
      </c>
      <c r="D990" s="3" t="s">
        <v>1978</v>
      </c>
      <c r="E990" s="2">
        <v>2015</v>
      </c>
      <c r="F990" s="3" t="s">
        <v>12</v>
      </c>
      <c r="G990" s="3" t="s">
        <v>1575</v>
      </c>
      <c r="H990" s="3" t="s">
        <v>1573</v>
      </c>
      <c r="I990" s="3" t="s">
        <v>1979</v>
      </c>
      <c r="J990" s="3" t="s">
        <v>223</v>
      </c>
    </row>
    <row r="991" spans="1:10" outlineLevel="3" x14ac:dyDescent="0.2">
      <c r="A991" s="3" t="s">
        <v>1572</v>
      </c>
      <c r="B991" s="3" t="s">
        <v>1573</v>
      </c>
      <c r="C991" s="3" t="s">
        <v>10</v>
      </c>
      <c r="D991" s="3" t="s">
        <v>1980</v>
      </c>
      <c r="E991" s="2">
        <v>2015</v>
      </c>
      <c r="F991" s="3" t="s">
        <v>12</v>
      </c>
      <c r="G991" s="3" t="s">
        <v>1575</v>
      </c>
      <c r="H991" s="3" t="s">
        <v>1573</v>
      </c>
      <c r="I991" s="3" t="s">
        <v>1981</v>
      </c>
      <c r="J991" s="3" t="s">
        <v>223</v>
      </c>
    </row>
    <row r="992" spans="1:10" outlineLevel="3" x14ac:dyDescent="0.2">
      <c r="A992" s="3" t="s">
        <v>1572</v>
      </c>
      <c r="B992" s="3" t="s">
        <v>1573</v>
      </c>
      <c r="C992" s="3" t="s">
        <v>10</v>
      </c>
      <c r="D992" s="3" t="s">
        <v>1984</v>
      </c>
      <c r="E992" s="2">
        <v>2015</v>
      </c>
      <c r="F992" s="3" t="s">
        <v>12</v>
      </c>
      <c r="G992" s="3" t="s">
        <v>1575</v>
      </c>
      <c r="H992" s="3" t="s">
        <v>1573</v>
      </c>
      <c r="I992" s="3" t="s">
        <v>1985</v>
      </c>
      <c r="J992" s="3" t="s">
        <v>599</v>
      </c>
    </row>
    <row r="993" spans="1:10" outlineLevel="3" x14ac:dyDescent="0.2">
      <c r="A993" s="3" t="s">
        <v>1572</v>
      </c>
      <c r="B993" s="3" t="s">
        <v>1573</v>
      </c>
      <c r="C993" s="3" t="s">
        <v>10</v>
      </c>
      <c r="D993" s="3" t="s">
        <v>1986</v>
      </c>
      <c r="E993" s="2">
        <v>2015</v>
      </c>
      <c r="F993" s="3" t="s">
        <v>12</v>
      </c>
      <c r="G993" s="3" t="s">
        <v>1575</v>
      </c>
      <c r="H993" s="3" t="s">
        <v>1573</v>
      </c>
      <c r="I993" s="3" t="s">
        <v>1987</v>
      </c>
      <c r="J993" s="3" t="s">
        <v>599</v>
      </c>
    </row>
    <row r="994" spans="1:10" outlineLevel="3" x14ac:dyDescent="0.2">
      <c r="A994" s="3" t="s">
        <v>1572</v>
      </c>
      <c r="B994" s="3" t="s">
        <v>1573</v>
      </c>
      <c r="C994" s="3" t="s">
        <v>10</v>
      </c>
      <c r="D994" s="3" t="s">
        <v>1988</v>
      </c>
      <c r="E994" s="2">
        <v>2015</v>
      </c>
      <c r="F994" s="3" t="s">
        <v>12</v>
      </c>
      <c r="G994" s="3" t="s">
        <v>1575</v>
      </c>
      <c r="H994" s="3" t="s">
        <v>1573</v>
      </c>
      <c r="I994" s="3" t="s">
        <v>1989</v>
      </c>
      <c r="J994" s="3" t="s">
        <v>26</v>
      </c>
    </row>
    <row r="995" spans="1:10" outlineLevel="3" x14ac:dyDescent="0.2">
      <c r="A995" s="3" t="s">
        <v>1572</v>
      </c>
      <c r="B995" s="3" t="s">
        <v>1573</v>
      </c>
      <c r="C995" s="3" t="s">
        <v>10</v>
      </c>
      <c r="D995" s="3" t="s">
        <v>1990</v>
      </c>
      <c r="E995" s="2">
        <v>2015</v>
      </c>
      <c r="F995" s="3" t="s">
        <v>12</v>
      </c>
      <c r="G995" s="3" t="s">
        <v>1575</v>
      </c>
      <c r="H995" s="3" t="s">
        <v>1573</v>
      </c>
      <c r="I995" s="3" t="s">
        <v>1991</v>
      </c>
      <c r="J995" s="3" t="s">
        <v>26</v>
      </c>
    </row>
    <row r="996" spans="1:10" outlineLevel="3" x14ac:dyDescent="0.2">
      <c r="A996" s="3" t="s">
        <v>1572</v>
      </c>
      <c r="B996" s="3" t="s">
        <v>1573</v>
      </c>
      <c r="C996" s="3" t="s">
        <v>10</v>
      </c>
      <c r="D996" s="3" t="s">
        <v>1992</v>
      </c>
      <c r="E996" s="2">
        <v>2016</v>
      </c>
      <c r="F996" s="3" t="s">
        <v>297</v>
      </c>
      <c r="G996" s="3" t="s">
        <v>1626</v>
      </c>
      <c r="H996" s="3" t="s">
        <v>1573</v>
      </c>
      <c r="I996" s="3" t="s">
        <v>1993</v>
      </c>
      <c r="J996" s="3" t="s">
        <v>40</v>
      </c>
    </row>
    <row r="997" spans="1:10" outlineLevel="3" x14ac:dyDescent="0.2">
      <c r="A997" s="3" t="s">
        <v>1572</v>
      </c>
      <c r="B997" s="3" t="s">
        <v>1573</v>
      </c>
      <c r="C997" s="3" t="s">
        <v>10</v>
      </c>
      <c r="D997" s="3" t="s">
        <v>1994</v>
      </c>
      <c r="E997" s="2">
        <v>2016</v>
      </c>
      <c r="F997" s="3" t="s">
        <v>297</v>
      </c>
      <c r="G997" s="3" t="s">
        <v>1626</v>
      </c>
      <c r="H997" s="3" t="s">
        <v>1573</v>
      </c>
      <c r="I997" s="3" t="s">
        <v>1995</v>
      </c>
      <c r="J997" s="3" t="s">
        <v>599</v>
      </c>
    </row>
    <row r="998" spans="1:10" outlineLevel="3" x14ac:dyDescent="0.2">
      <c r="A998" s="3" t="s">
        <v>1572</v>
      </c>
      <c r="B998" s="3" t="s">
        <v>1573</v>
      </c>
      <c r="C998" s="3" t="s">
        <v>10</v>
      </c>
      <c r="D998" s="3" t="s">
        <v>1996</v>
      </c>
      <c r="E998" s="2">
        <v>2015</v>
      </c>
      <c r="F998" s="3" t="s">
        <v>12</v>
      </c>
      <c r="G998" s="3" t="s">
        <v>1575</v>
      </c>
      <c r="H998" s="3" t="s">
        <v>1573</v>
      </c>
      <c r="I998" s="3" t="s">
        <v>1997</v>
      </c>
      <c r="J998" s="3" t="s">
        <v>26</v>
      </c>
    </row>
    <row r="999" spans="1:10" outlineLevel="3" x14ac:dyDescent="0.2">
      <c r="A999" s="3" t="s">
        <v>1572</v>
      </c>
      <c r="B999" s="3" t="s">
        <v>1573</v>
      </c>
      <c r="C999" s="3" t="s">
        <v>10</v>
      </c>
      <c r="D999" s="3" t="s">
        <v>1998</v>
      </c>
      <c r="E999" s="2">
        <v>2015</v>
      </c>
      <c r="F999" s="3" t="s">
        <v>12</v>
      </c>
      <c r="G999" s="3" t="s">
        <v>1575</v>
      </c>
      <c r="H999" s="3" t="s">
        <v>1573</v>
      </c>
      <c r="I999" s="3" t="s">
        <v>1999</v>
      </c>
      <c r="J999" s="3" t="s">
        <v>81</v>
      </c>
    </row>
    <row r="1000" spans="1:10" outlineLevel="3" x14ac:dyDescent="0.2">
      <c r="A1000" s="3" t="s">
        <v>1572</v>
      </c>
      <c r="B1000" s="3" t="s">
        <v>1573</v>
      </c>
      <c r="C1000" s="3" t="s">
        <v>10</v>
      </c>
      <c r="D1000" s="3" t="s">
        <v>2000</v>
      </c>
      <c r="E1000" s="2">
        <v>2015</v>
      </c>
      <c r="F1000" s="3" t="s">
        <v>12</v>
      </c>
      <c r="G1000" s="3" t="s">
        <v>1575</v>
      </c>
      <c r="H1000" s="3" t="s">
        <v>1573</v>
      </c>
      <c r="I1000" s="3" t="s">
        <v>2001</v>
      </c>
      <c r="J1000" s="3" t="s">
        <v>599</v>
      </c>
    </row>
    <row r="1001" spans="1:10" outlineLevel="3" x14ac:dyDescent="0.2">
      <c r="A1001" s="3" t="s">
        <v>1572</v>
      </c>
      <c r="B1001" s="3" t="s">
        <v>1573</v>
      </c>
      <c r="C1001" s="3" t="s">
        <v>10</v>
      </c>
      <c r="D1001" s="3" t="s">
        <v>2002</v>
      </c>
      <c r="E1001" s="2">
        <v>2016</v>
      </c>
      <c r="F1001" s="3" t="s">
        <v>297</v>
      </c>
      <c r="G1001" s="3" t="s">
        <v>1626</v>
      </c>
      <c r="H1001" s="3" t="s">
        <v>1573</v>
      </c>
      <c r="I1001" s="3" t="s">
        <v>2003</v>
      </c>
      <c r="J1001" s="3" t="s">
        <v>26</v>
      </c>
    </row>
    <row r="1002" spans="1:10" outlineLevel="3" x14ac:dyDescent="0.2">
      <c r="A1002" s="3" t="s">
        <v>1572</v>
      </c>
      <c r="B1002" s="3" t="s">
        <v>1573</v>
      </c>
      <c r="C1002" s="3" t="s">
        <v>10</v>
      </c>
      <c r="D1002" s="3" t="s">
        <v>2004</v>
      </c>
      <c r="E1002" s="2">
        <v>2016</v>
      </c>
      <c r="F1002" s="3" t="s">
        <v>297</v>
      </c>
      <c r="G1002" s="3" t="s">
        <v>1626</v>
      </c>
      <c r="H1002" s="3" t="s">
        <v>1573</v>
      </c>
      <c r="I1002" s="3" t="s">
        <v>2005</v>
      </c>
      <c r="J1002" s="3" t="s">
        <v>26</v>
      </c>
    </row>
    <row r="1003" spans="1:10" outlineLevel="3" x14ac:dyDescent="0.2">
      <c r="A1003" s="3" t="s">
        <v>1572</v>
      </c>
      <c r="B1003" s="3" t="s">
        <v>1573</v>
      </c>
      <c r="C1003" s="3" t="s">
        <v>10</v>
      </c>
      <c r="D1003" s="3" t="s">
        <v>8029</v>
      </c>
      <c r="E1003" s="2">
        <v>2015</v>
      </c>
      <c r="F1003" s="3" t="s">
        <v>12</v>
      </c>
      <c r="G1003" s="3" t="s">
        <v>1575</v>
      </c>
      <c r="H1003" s="3" t="s">
        <v>1573</v>
      </c>
      <c r="I1003" s="3" t="s">
        <v>8030</v>
      </c>
      <c r="J1003" s="3" t="s">
        <v>35</v>
      </c>
    </row>
    <row r="1004" spans="1:10" outlineLevel="3" x14ac:dyDescent="0.2">
      <c r="A1004" s="3" t="s">
        <v>1572</v>
      </c>
      <c r="B1004" s="3" t="s">
        <v>1573</v>
      </c>
      <c r="C1004" s="3" t="s">
        <v>10</v>
      </c>
      <c r="D1004" s="3" t="s">
        <v>2006</v>
      </c>
      <c r="E1004" s="2">
        <v>2016</v>
      </c>
      <c r="F1004" s="3" t="s">
        <v>297</v>
      </c>
      <c r="G1004" s="3" t="s">
        <v>1626</v>
      </c>
      <c r="H1004" s="3" t="s">
        <v>1573</v>
      </c>
      <c r="I1004" s="3" t="s">
        <v>2007</v>
      </c>
      <c r="J1004" s="3" t="s">
        <v>81</v>
      </c>
    </row>
    <row r="1005" spans="1:10" outlineLevel="3" x14ac:dyDescent="0.2">
      <c r="A1005" s="3" t="s">
        <v>1572</v>
      </c>
      <c r="B1005" s="3" t="s">
        <v>1573</v>
      </c>
      <c r="C1005" s="3" t="s">
        <v>10</v>
      </c>
      <c r="D1005" s="3" t="s">
        <v>2008</v>
      </c>
      <c r="E1005" s="2">
        <v>2015</v>
      </c>
      <c r="F1005" s="3" t="s">
        <v>12</v>
      </c>
      <c r="G1005" s="3" t="s">
        <v>1575</v>
      </c>
      <c r="H1005" s="3" t="s">
        <v>1573</v>
      </c>
      <c r="I1005" s="3" t="s">
        <v>2009</v>
      </c>
      <c r="J1005" s="3" t="s">
        <v>29</v>
      </c>
    </row>
    <row r="1006" spans="1:10" outlineLevel="3" x14ac:dyDescent="0.2">
      <c r="A1006" s="3" t="s">
        <v>1572</v>
      </c>
      <c r="B1006" s="3" t="s">
        <v>1573</v>
      </c>
      <c r="C1006" s="3" t="s">
        <v>10</v>
      </c>
      <c r="D1006" s="3" t="s">
        <v>2010</v>
      </c>
      <c r="E1006" s="2">
        <v>2015</v>
      </c>
      <c r="F1006" s="3" t="s">
        <v>12</v>
      </c>
      <c r="G1006" s="3" t="s">
        <v>1575</v>
      </c>
      <c r="H1006" s="3" t="s">
        <v>1573</v>
      </c>
      <c r="I1006" s="3" t="s">
        <v>2011</v>
      </c>
      <c r="J1006" s="3" t="s">
        <v>29</v>
      </c>
    </row>
    <row r="1007" spans="1:10" outlineLevel="3" x14ac:dyDescent="0.2">
      <c r="A1007" s="3" t="s">
        <v>1572</v>
      </c>
      <c r="B1007" s="3" t="s">
        <v>1573</v>
      </c>
      <c r="C1007" s="3" t="s">
        <v>10</v>
      </c>
      <c r="D1007" s="3" t="s">
        <v>8031</v>
      </c>
      <c r="E1007" s="2">
        <v>2016</v>
      </c>
      <c r="F1007" s="3" t="s">
        <v>297</v>
      </c>
      <c r="G1007" s="3" t="s">
        <v>1626</v>
      </c>
      <c r="H1007" s="3" t="s">
        <v>1573</v>
      </c>
      <c r="I1007" s="3" t="s">
        <v>8032</v>
      </c>
      <c r="J1007" s="3" t="s">
        <v>18</v>
      </c>
    </row>
    <row r="1008" spans="1:10" outlineLevel="3" x14ac:dyDescent="0.2">
      <c r="A1008" s="3" t="s">
        <v>1572</v>
      </c>
      <c r="B1008" s="3" t="s">
        <v>1573</v>
      </c>
      <c r="C1008" s="3" t="s">
        <v>10</v>
      </c>
      <c r="D1008" s="3" t="s">
        <v>2012</v>
      </c>
      <c r="E1008" s="2">
        <v>2015</v>
      </c>
      <c r="F1008" s="3" t="s">
        <v>12</v>
      </c>
      <c r="G1008" s="3" t="s">
        <v>1575</v>
      </c>
      <c r="H1008" s="3" t="s">
        <v>1573</v>
      </c>
      <c r="I1008" s="3" t="s">
        <v>2013</v>
      </c>
      <c r="J1008" s="3" t="s">
        <v>599</v>
      </c>
    </row>
    <row r="1009" spans="1:10" outlineLevel="3" x14ac:dyDescent="0.2">
      <c r="A1009" s="3" t="s">
        <v>1572</v>
      </c>
      <c r="B1009" s="3" t="s">
        <v>1573</v>
      </c>
      <c r="C1009" s="3" t="s">
        <v>10</v>
      </c>
      <c r="D1009" s="3" t="s">
        <v>8033</v>
      </c>
      <c r="E1009" s="2">
        <v>2016</v>
      </c>
      <c r="F1009" s="3" t="s">
        <v>12</v>
      </c>
      <c r="G1009" s="3" t="s">
        <v>1575</v>
      </c>
      <c r="H1009" s="3" t="s">
        <v>1573</v>
      </c>
      <c r="I1009" s="3" t="s">
        <v>8034</v>
      </c>
      <c r="J1009" s="3" t="s">
        <v>29</v>
      </c>
    </row>
    <row r="1010" spans="1:10" outlineLevel="3" x14ac:dyDescent="0.2">
      <c r="A1010" s="3" t="s">
        <v>1572</v>
      </c>
      <c r="B1010" s="3" t="s">
        <v>1573</v>
      </c>
      <c r="C1010" s="3" t="s">
        <v>10</v>
      </c>
      <c r="D1010" s="3" t="s">
        <v>8035</v>
      </c>
      <c r="E1010" s="2">
        <v>2016</v>
      </c>
      <c r="F1010" s="3" t="s">
        <v>12</v>
      </c>
      <c r="G1010" s="3" t="s">
        <v>1575</v>
      </c>
      <c r="H1010" s="3" t="s">
        <v>1573</v>
      </c>
      <c r="I1010" s="3" t="s">
        <v>8036</v>
      </c>
      <c r="J1010" s="3" t="s">
        <v>29</v>
      </c>
    </row>
    <row r="1011" spans="1:10" outlineLevel="2" x14ac:dyDescent="0.2">
      <c r="C1011" s="5" t="s">
        <v>7969</v>
      </c>
      <c r="D1011" s="3">
        <f>SUBTOTAL(3,D789:D1010)</f>
        <v>222</v>
      </c>
    </row>
    <row r="1012" spans="1:10" outlineLevel="3" x14ac:dyDescent="0.2">
      <c r="A1012" s="3" t="s">
        <v>1572</v>
      </c>
      <c r="B1012" s="3" t="s">
        <v>1573</v>
      </c>
      <c r="C1012" s="3" t="s">
        <v>1255</v>
      </c>
      <c r="D1012" s="3" t="s">
        <v>2014</v>
      </c>
      <c r="E1012" s="2">
        <v>2010</v>
      </c>
      <c r="F1012" s="3" t="s">
        <v>297</v>
      </c>
      <c r="G1012" s="3" t="s">
        <v>1626</v>
      </c>
      <c r="H1012" s="3" t="s">
        <v>1573</v>
      </c>
      <c r="I1012" s="3" t="s">
        <v>2015</v>
      </c>
      <c r="J1012" s="3" t="s">
        <v>420</v>
      </c>
    </row>
    <row r="1013" spans="1:10" outlineLevel="2" x14ac:dyDescent="0.2">
      <c r="C1013" s="5" t="s">
        <v>7970</v>
      </c>
      <c r="D1013" s="3">
        <f>SUBTOTAL(3,D1012:D1012)</f>
        <v>1</v>
      </c>
    </row>
    <row r="1014" spans="1:10" outlineLevel="3" x14ac:dyDescent="0.2">
      <c r="A1014" s="3" t="s">
        <v>1572</v>
      </c>
      <c r="B1014" s="3" t="s">
        <v>1573</v>
      </c>
      <c r="C1014" s="3" t="s">
        <v>1301</v>
      </c>
      <c r="D1014" s="3" t="s">
        <v>2016</v>
      </c>
      <c r="E1014" s="2">
        <v>2013</v>
      </c>
      <c r="F1014" s="3" t="s">
        <v>297</v>
      </c>
      <c r="G1014" s="3" t="s">
        <v>1626</v>
      </c>
      <c r="H1014" s="3" t="s">
        <v>1573</v>
      </c>
      <c r="I1014" s="3" t="s">
        <v>2017</v>
      </c>
      <c r="J1014" s="3" t="s">
        <v>1302</v>
      </c>
    </row>
    <row r="1015" spans="1:10" outlineLevel="3" x14ac:dyDescent="0.2">
      <c r="A1015" s="3" t="s">
        <v>1572</v>
      </c>
      <c r="B1015" s="3" t="s">
        <v>1573</v>
      </c>
      <c r="C1015" s="3" t="s">
        <v>1301</v>
      </c>
      <c r="D1015" s="3" t="s">
        <v>2018</v>
      </c>
      <c r="E1015" s="2">
        <v>2013</v>
      </c>
      <c r="F1015" s="3" t="s">
        <v>297</v>
      </c>
      <c r="G1015" s="3" t="s">
        <v>1626</v>
      </c>
      <c r="H1015" s="3" t="s">
        <v>1573</v>
      </c>
      <c r="I1015" s="3" t="s">
        <v>2019</v>
      </c>
      <c r="J1015" s="3" t="s">
        <v>1302</v>
      </c>
    </row>
    <row r="1016" spans="1:10" outlineLevel="3" x14ac:dyDescent="0.2">
      <c r="A1016" s="3" t="s">
        <v>1572</v>
      </c>
      <c r="B1016" s="3" t="s">
        <v>1573</v>
      </c>
      <c r="C1016" s="3" t="s">
        <v>1301</v>
      </c>
      <c r="D1016" s="3" t="s">
        <v>2020</v>
      </c>
      <c r="E1016" s="2">
        <v>2013</v>
      </c>
      <c r="F1016" s="3" t="s">
        <v>297</v>
      </c>
      <c r="G1016" s="3" t="s">
        <v>1626</v>
      </c>
      <c r="H1016" s="3" t="s">
        <v>1573</v>
      </c>
      <c r="I1016" s="3" t="s">
        <v>2021</v>
      </c>
      <c r="J1016" s="3" t="s">
        <v>1302</v>
      </c>
    </row>
    <row r="1017" spans="1:10" outlineLevel="3" x14ac:dyDescent="0.2">
      <c r="A1017" s="3" t="s">
        <v>1572</v>
      </c>
      <c r="B1017" s="3" t="s">
        <v>1573</v>
      </c>
      <c r="C1017" s="3" t="s">
        <v>1301</v>
      </c>
      <c r="D1017" s="3" t="s">
        <v>2022</v>
      </c>
      <c r="E1017" s="2">
        <v>2012</v>
      </c>
      <c r="F1017" s="3" t="s">
        <v>297</v>
      </c>
      <c r="G1017" s="3" t="s">
        <v>1626</v>
      </c>
      <c r="H1017" s="3" t="s">
        <v>1573</v>
      </c>
      <c r="I1017" s="3" t="s">
        <v>2023</v>
      </c>
      <c r="J1017" s="3" t="s">
        <v>1302</v>
      </c>
    </row>
    <row r="1018" spans="1:10" outlineLevel="3" x14ac:dyDescent="0.2">
      <c r="A1018" s="3" t="s">
        <v>1572</v>
      </c>
      <c r="B1018" s="3" t="s">
        <v>1573</v>
      </c>
      <c r="C1018" s="3" t="s">
        <v>1301</v>
      </c>
      <c r="D1018" s="3" t="s">
        <v>2024</v>
      </c>
      <c r="E1018" s="2">
        <v>2012</v>
      </c>
      <c r="F1018" s="3" t="s">
        <v>297</v>
      </c>
      <c r="G1018" s="3" t="s">
        <v>1626</v>
      </c>
      <c r="H1018" s="3" t="s">
        <v>1573</v>
      </c>
      <c r="I1018" s="3" t="s">
        <v>2025</v>
      </c>
      <c r="J1018" s="3" t="s">
        <v>1302</v>
      </c>
    </row>
    <row r="1019" spans="1:10" outlineLevel="3" x14ac:dyDescent="0.2">
      <c r="A1019" s="3" t="s">
        <v>1572</v>
      </c>
      <c r="B1019" s="3" t="s">
        <v>1573</v>
      </c>
      <c r="C1019" s="3" t="s">
        <v>1301</v>
      </c>
      <c r="D1019" s="3" t="s">
        <v>2026</v>
      </c>
      <c r="E1019" s="2">
        <v>2012</v>
      </c>
      <c r="F1019" s="3" t="s">
        <v>297</v>
      </c>
      <c r="G1019" s="3" t="s">
        <v>1626</v>
      </c>
      <c r="H1019" s="3" t="s">
        <v>1573</v>
      </c>
      <c r="I1019" s="3" t="s">
        <v>2027</v>
      </c>
      <c r="J1019" s="3" t="s">
        <v>1302</v>
      </c>
    </row>
    <row r="1020" spans="1:10" outlineLevel="3" x14ac:dyDescent="0.2">
      <c r="A1020" s="3" t="s">
        <v>1572</v>
      </c>
      <c r="B1020" s="3" t="s">
        <v>1573</v>
      </c>
      <c r="C1020" s="3" t="s">
        <v>1301</v>
      </c>
      <c r="D1020" s="3" t="s">
        <v>2028</v>
      </c>
      <c r="E1020" s="2">
        <v>2012</v>
      </c>
      <c r="F1020" s="3" t="s">
        <v>297</v>
      </c>
      <c r="G1020" s="3" t="s">
        <v>1626</v>
      </c>
      <c r="H1020" s="3" t="s">
        <v>1573</v>
      </c>
      <c r="I1020" s="3" t="s">
        <v>2029</v>
      </c>
      <c r="J1020" s="3" t="s">
        <v>1302</v>
      </c>
    </row>
    <row r="1021" spans="1:10" outlineLevel="3" x14ac:dyDescent="0.2">
      <c r="A1021" s="3" t="s">
        <v>1572</v>
      </c>
      <c r="B1021" s="3" t="s">
        <v>1573</v>
      </c>
      <c r="C1021" s="3" t="s">
        <v>1301</v>
      </c>
      <c r="D1021" s="3" t="s">
        <v>2030</v>
      </c>
      <c r="E1021" s="2">
        <v>2012</v>
      </c>
      <c r="F1021" s="3" t="s">
        <v>297</v>
      </c>
      <c r="G1021" s="3" t="s">
        <v>1626</v>
      </c>
      <c r="H1021" s="3" t="s">
        <v>1573</v>
      </c>
      <c r="I1021" s="3" t="s">
        <v>2031</v>
      </c>
      <c r="J1021" s="3" t="s">
        <v>1302</v>
      </c>
    </row>
    <row r="1022" spans="1:10" outlineLevel="3" x14ac:dyDescent="0.2">
      <c r="A1022" s="3" t="s">
        <v>1572</v>
      </c>
      <c r="B1022" s="3" t="s">
        <v>1573</v>
      </c>
      <c r="C1022" s="3" t="s">
        <v>1301</v>
      </c>
      <c r="D1022" s="3" t="s">
        <v>2032</v>
      </c>
      <c r="E1022" s="2">
        <v>2012</v>
      </c>
      <c r="F1022" s="3" t="s">
        <v>297</v>
      </c>
      <c r="G1022" s="3" t="s">
        <v>1626</v>
      </c>
      <c r="H1022" s="3" t="s">
        <v>1573</v>
      </c>
      <c r="I1022" s="3" t="s">
        <v>2033</v>
      </c>
      <c r="J1022" s="3" t="s">
        <v>1302</v>
      </c>
    </row>
    <row r="1023" spans="1:10" outlineLevel="3" x14ac:dyDescent="0.2">
      <c r="A1023" s="3" t="s">
        <v>1572</v>
      </c>
      <c r="B1023" s="3" t="s">
        <v>1573</v>
      </c>
      <c r="C1023" s="3" t="s">
        <v>1301</v>
      </c>
      <c r="D1023" s="3" t="s">
        <v>2034</v>
      </c>
      <c r="E1023" s="2">
        <v>2012</v>
      </c>
      <c r="F1023" s="3" t="s">
        <v>297</v>
      </c>
      <c r="G1023" s="3" t="s">
        <v>1626</v>
      </c>
      <c r="H1023" s="3" t="s">
        <v>1573</v>
      </c>
      <c r="I1023" s="3" t="s">
        <v>2035</v>
      </c>
      <c r="J1023" s="3" t="s">
        <v>1302</v>
      </c>
    </row>
    <row r="1024" spans="1:10" outlineLevel="3" x14ac:dyDescent="0.2">
      <c r="A1024" s="3" t="s">
        <v>1572</v>
      </c>
      <c r="B1024" s="3" t="s">
        <v>1573</v>
      </c>
      <c r="C1024" s="3" t="s">
        <v>1301</v>
      </c>
      <c r="D1024" s="3" t="s">
        <v>2036</v>
      </c>
      <c r="E1024" s="2">
        <v>2012</v>
      </c>
      <c r="F1024" s="3" t="s">
        <v>297</v>
      </c>
      <c r="G1024" s="3" t="s">
        <v>1626</v>
      </c>
      <c r="H1024" s="3" t="s">
        <v>1573</v>
      </c>
      <c r="I1024" s="3" t="s">
        <v>2037</v>
      </c>
      <c r="J1024" s="3" t="s">
        <v>1302</v>
      </c>
    </row>
    <row r="1025" spans="1:10" outlineLevel="3" x14ac:dyDescent="0.2">
      <c r="A1025" s="3" t="s">
        <v>1572</v>
      </c>
      <c r="B1025" s="3" t="s">
        <v>1573</v>
      </c>
      <c r="C1025" s="3" t="s">
        <v>1301</v>
      </c>
      <c r="D1025" s="3" t="s">
        <v>2038</v>
      </c>
      <c r="E1025" s="2">
        <v>2012</v>
      </c>
      <c r="F1025" s="3" t="s">
        <v>297</v>
      </c>
      <c r="G1025" s="3" t="s">
        <v>1626</v>
      </c>
      <c r="H1025" s="3" t="s">
        <v>1573</v>
      </c>
      <c r="I1025" s="3" t="s">
        <v>2039</v>
      </c>
      <c r="J1025" s="3" t="s">
        <v>1302</v>
      </c>
    </row>
    <row r="1026" spans="1:10" outlineLevel="3" x14ac:dyDescent="0.2">
      <c r="A1026" s="3" t="s">
        <v>1572</v>
      </c>
      <c r="B1026" s="3" t="s">
        <v>1573</v>
      </c>
      <c r="C1026" s="3" t="s">
        <v>1301</v>
      </c>
      <c r="D1026" s="3" t="s">
        <v>2040</v>
      </c>
      <c r="E1026" s="2">
        <v>2012</v>
      </c>
      <c r="F1026" s="3" t="s">
        <v>297</v>
      </c>
      <c r="G1026" s="3" t="s">
        <v>1626</v>
      </c>
      <c r="H1026" s="3" t="s">
        <v>1573</v>
      </c>
      <c r="I1026" s="3" t="s">
        <v>2041</v>
      </c>
      <c r="J1026" s="3" t="s">
        <v>1302</v>
      </c>
    </row>
    <row r="1027" spans="1:10" outlineLevel="3" x14ac:dyDescent="0.2">
      <c r="A1027" s="3" t="s">
        <v>1572</v>
      </c>
      <c r="B1027" s="3" t="s">
        <v>1573</v>
      </c>
      <c r="C1027" s="3" t="s">
        <v>1301</v>
      </c>
      <c r="D1027" s="3" t="s">
        <v>2042</v>
      </c>
      <c r="E1027" s="2">
        <v>2014</v>
      </c>
      <c r="F1027" s="3" t="s">
        <v>297</v>
      </c>
      <c r="G1027" s="3" t="s">
        <v>1626</v>
      </c>
      <c r="H1027" s="3" t="s">
        <v>1573</v>
      </c>
      <c r="I1027" s="3" t="s">
        <v>2043</v>
      </c>
      <c r="J1027" s="3" t="s">
        <v>1302</v>
      </c>
    </row>
    <row r="1028" spans="1:10" outlineLevel="3" x14ac:dyDescent="0.2">
      <c r="A1028" s="3" t="s">
        <v>1572</v>
      </c>
      <c r="B1028" s="3" t="s">
        <v>1573</v>
      </c>
      <c r="C1028" s="3" t="s">
        <v>1301</v>
      </c>
      <c r="D1028" s="3" t="s">
        <v>2044</v>
      </c>
      <c r="E1028" s="2">
        <v>2014</v>
      </c>
      <c r="F1028" s="3" t="s">
        <v>297</v>
      </c>
      <c r="G1028" s="3" t="s">
        <v>1626</v>
      </c>
      <c r="H1028" s="3" t="s">
        <v>1573</v>
      </c>
      <c r="I1028" s="3" t="s">
        <v>2045</v>
      </c>
      <c r="J1028" s="3" t="s">
        <v>1302</v>
      </c>
    </row>
    <row r="1029" spans="1:10" outlineLevel="3" x14ac:dyDescent="0.2">
      <c r="A1029" s="3" t="s">
        <v>1572</v>
      </c>
      <c r="B1029" s="3" t="s">
        <v>1573</v>
      </c>
      <c r="C1029" s="3" t="s">
        <v>1301</v>
      </c>
      <c r="D1029" s="3" t="s">
        <v>2046</v>
      </c>
      <c r="E1029" s="2">
        <v>2014</v>
      </c>
      <c r="F1029" s="3" t="s">
        <v>297</v>
      </c>
      <c r="G1029" s="3" t="s">
        <v>1626</v>
      </c>
      <c r="H1029" s="3" t="s">
        <v>1573</v>
      </c>
      <c r="I1029" s="3" t="s">
        <v>2047</v>
      </c>
      <c r="J1029" s="3" t="s">
        <v>1302</v>
      </c>
    </row>
    <row r="1030" spans="1:10" outlineLevel="3" x14ac:dyDescent="0.2">
      <c r="A1030" s="3" t="s">
        <v>1572</v>
      </c>
      <c r="B1030" s="3" t="s">
        <v>1573</v>
      </c>
      <c r="C1030" s="3" t="s">
        <v>1301</v>
      </c>
      <c r="D1030" s="3" t="s">
        <v>2048</v>
      </c>
      <c r="E1030" s="2">
        <v>2013</v>
      </c>
      <c r="F1030" s="3" t="s">
        <v>297</v>
      </c>
      <c r="G1030" s="3" t="s">
        <v>1626</v>
      </c>
      <c r="H1030" s="3" t="s">
        <v>1573</v>
      </c>
      <c r="I1030" s="3" t="s">
        <v>2049</v>
      </c>
      <c r="J1030" s="3" t="s">
        <v>1302</v>
      </c>
    </row>
    <row r="1031" spans="1:10" outlineLevel="3" x14ac:dyDescent="0.2">
      <c r="A1031" s="3" t="s">
        <v>1572</v>
      </c>
      <c r="B1031" s="3" t="s">
        <v>1573</v>
      </c>
      <c r="C1031" s="3" t="s">
        <v>1301</v>
      </c>
      <c r="D1031" s="3" t="s">
        <v>2050</v>
      </c>
      <c r="E1031" s="2">
        <v>2013</v>
      </c>
      <c r="F1031" s="3" t="s">
        <v>297</v>
      </c>
      <c r="G1031" s="3" t="s">
        <v>1626</v>
      </c>
      <c r="H1031" s="3" t="s">
        <v>1573</v>
      </c>
      <c r="I1031" s="3" t="s">
        <v>2051</v>
      </c>
      <c r="J1031" s="3" t="s">
        <v>1302</v>
      </c>
    </row>
    <row r="1032" spans="1:10" outlineLevel="3" x14ac:dyDescent="0.2">
      <c r="A1032" s="3" t="s">
        <v>1572</v>
      </c>
      <c r="B1032" s="3" t="s">
        <v>1573</v>
      </c>
      <c r="C1032" s="3" t="s">
        <v>1301</v>
      </c>
      <c r="D1032" s="3" t="s">
        <v>2052</v>
      </c>
      <c r="E1032" s="2">
        <v>2013</v>
      </c>
      <c r="F1032" s="3" t="s">
        <v>297</v>
      </c>
      <c r="G1032" s="3" t="s">
        <v>1626</v>
      </c>
      <c r="H1032" s="3" t="s">
        <v>1573</v>
      </c>
      <c r="I1032" s="3" t="s">
        <v>2053</v>
      </c>
      <c r="J1032" s="3" t="s">
        <v>1302</v>
      </c>
    </row>
    <row r="1033" spans="1:10" outlineLevel="3" x14ac:dyDescent="0.2">
      <c r="A1033" s="3" t="s">
        <v>1572</v>
      </c>
      <c r="B1033" s="3" t="s">
        <v>1573</v>
      </c>
      <c r="C1033" s="3" t="s">
        <v>1301</v>
      </c>
      <c r="D1033" s="3" t="s">
        <v>2054</v>
      </c>
      <c r="E1033" s="2">
        <v>2013</v>
      </c>
      <c r="F1033" s="3" t="s">
        <v>297</v>
      </c>
      <c r="G1033" s="3" t="s">
        <v>1626</v>
      </c>
      <c r="H1033" s="3" t="s">
        <v>1573</v>
      </c>
      <c r="I1033" s="3" t="s">
        <v>2055</v>
      </c>
      <c r="J1033" s="3" t="s">
        <v>1302</v>
      </c>
    </row>
    <row r="1034" spans="1:10" outlineLevel="3" x14ac:dyDescent="0.2">
      <c r="A1034" s="3" t="s">
        <v>1572</v>
      </c>
      <c r="B1034" s="3" t="s">
        <v>1573</v>
      </c>
      <c r="C1034" s="3" t="s">
        <v>1301</v>
      </c>
      <c r="D1034" s="3" t="s">
        <v>2056</v>
      </c>
      <c r="E1034" s="2">
        <v>2014</v>
      </c>
      <c r="F1034" s="3" t="s">
        <v>297</v>
      </c>
      <c r="G1034" s="3" t="s">
        <v>1626</v>
      </c>
      <c r="H1034" s="3" t="s">
        <v>1573</v>
      </c>
      <c r="I1034" s="3" t="s">
        <v>2057</v>
      </c>
      <c r="J1034" s="3" t="s">
        <v>1302</v>
      </c>
    </row>
    <row r="1035" spans="1:10" outlineLevel="3" x14ac:dyDescent="0.2">
      <c r="A1035" s="3" t="s">
        <v>1572</v>
      </c>
      <c r="B1035" s="3" t="s">
        <v>1573</v>
      </c>
      <c r="C1035" s="3" t="s">
        <v>1301</v>
      </c>
      <c r="D1035" s="3" t="s">
        <v>2058</v>
      </c>
      <c r="E1035" s="2">
        <v>2014</v>
      </c>
      <c r="F1035" s="3" t="s">
        <v>297</v>
      </c>
      <c r="G1035" s="3" t="s">
        <v>1626</v>
      </c>
      <c r="H1035" s="3" t="s">
        <v>1573</v>
      </c>
      <c r="I1035" s="3" t="s">
        <v>2059</v>
      </c>
      <c r="J1035" s="3" t="s">
        <v>1302</v>
      </c>
    </row>
    <row r="1036" spans="1:10" outlineLevel="3" x14ac:dyDescent="0.2">
      <c r="A1036" s="3" t="s">
        <v>1572</v>
      </c>
      <c r="B1036" s="3" t="s">
        <v>1573</v>
      </c>
      <c r="C1036" s="3" t="s">
        <v>1301</v>
      </c>
      <c r="D1036" s="3" t="s">
        <v>2060</v>
      </c>
      <c r="E1036" s="2">
        <v>2014</v>
      </c>
      <c r="F1036" s="3" t="s">
        <v>297</v>
      </c>
      <c r="G1036" s="3" t="s">
        <v>1626</v>
      </c>
      <c r="H1036" s="3" t="s">
        <v>1573</v>
      </c>
      <c r="I1036" s="3" t="s">
        <v>2061</v>
      </c>
      <c r="J1036" s="3" t="s">
        <v>1302</v>
      </c>
    </row>
    <row r="1037" spans="1:10" outlineLevel="3" x14ac:dyDescent="0.2">
      <c r="A1037" s="3" t="s">
        <v>1572</v>
      </c>
      <c r="B1037" s="3" t="s">
        <v>1573</v>
      </c>
      <c r="C1037" s="3" t="s">
        <v>1301</v>
      </c>
      <c r="D1037" s="3" t="s">
        <v>2062</v>
      </c>
      <c r="E1037" s="2">
        <v>2014</v>
      </c>
      <c r="F1037" s="3" t="s">
        <v>12</v>
      </c>
      <c r="G1037" s="3" t="s">
        <v>1575</v>
      </c>
      <c r="H1037" s="3" t="s">
        <v>1573</v>
      </c>
      <c r="I1037" s="3" t="s">
        <v>2063</v>
      </c>
      <c r="J1037" s="3" t="s">
        <v>1302</v>
      </c>
    </row>
    <row r="1038" spans="1:10" outlineLevel="3" x14ac:dyDescent="0.2">
      <c r="A1038" s="3" t="s">
        <v>1572</v>
      </c>
      <c r="B1038" s="3" t="s">
        <v>1573</v>
      </c>
      <c r="C1038" s="3" t="s">
        <v>1301</v>
      </c>
      <c r="D1038" s="3" t="s">
        <v>2064</v>
      </c>
      <c r="E1038" s="2">
        <v>2014</v>
      </c>
      <c r="F1038" s="3" t="s">
        <v>12</v>
      </c>
      <c r="G1038" s="3" t="s">
        <v>1575</v>
      </c>
      <c r="H1038" s="3" t="s">
        <v>1573</v>
      </c>
      <c r="I1038" s="3" t="s">
        <v>2065</v>
      </c>
      <c r="J1038" s="3" t="s">
        <v>1302</v>
      </c>
    </row>
    <row r="1039" spans="1:10" outlineLevel="3" x14ac:dyDescent="0.2">
      <c r="A1039" s="3" t="s">
        <v>1572</v>
      </c>
      <c r="B1039" s="3" t="s">
        <v>1573</v>
      </c>
      <c r="C1039" s="3" t="s">
        <v>1301</v>
      </c>
      <c r="D1039" s="3" t="s">
        <v>2066</v>
      </c>
      <c r="E1039" s="2">
        <v>2014</v>
      </c>
      <c r="F1039" s="3" t="s">
        <v>12</v>
      </c>
      <c r="G1039" s="3" t="s">
        <v>1575</v>
      </c>
      <c r="H1039" s="3" t="s">
        <v>1573</v>
      </c>
      <c r="I1039" s="3" t="s">
        <v>2067</v>
      </c>
      <c r="J1039" s="3" t="s">
        <v>1302</v>
      </c>
    </row>
    <row r="1040" spans="1:10" outlineLevel="3" x14ac:dyDescent="0.2">
      <c r="A1040" s="3" t="s">
        <v>1572</v>
      </c>
      <c r="B1040" s="3" t="s">
        <v>1573</v>
      </c>
      <c r="C1040" s="3" t="s">
        <v>1301</v>
      </c>
      <c r="D1040" s="3" t="s">
        <v>2068</v>
      </c>
      <c r="E1040" s="2">
        <v>2014</v>
      </c>
      <c r="F1040" s="3" t="s">
        <v>12</v>
      </c>
      <c r="G1040" s="3" t="s">
        <v>1575</v>
      </c>
      <c r="H1040" s="3" t="s">
        <v>1573</v>
      </c>
      <c r="I1040" s="3" t="s">
        <v>2069</v>
      </c>
      <c r="J1040" s="3" t="s">
        <v>1302</v>
      </c>
    </row>
    <row r="1041" spans="1:10" outlineLevel="3" x14ac:dyDescent="0.2">
      <c r="A1041" s="3" t="s">
        <v>1572</v>
      </c>
      <c r="B1041" s="3" t="s">
        <v>1573</v>
      </c>
      <c r="C1041" s="3" t="s">
        <v>1301</v>
      </c>
      <c r="D1041" s="3" t="s">
        <v>2070</v>
      </c>
      <c r="E1041" s="2">
        <v>2016</v>
      </c>
      <c r="F1041" s="3" t="s">
        <v>297</v>
      </c>
      <c r="G1041" s="3" t="s">
        <v>1626</v>
      </c>
      <c r="H1041" s="3" t="s">
        <v>1573</v>
      </c>
      <c r="I1041" s="3" t="s">
        <v>2071</v>
      </c>
      <c r="J1041" s="3" t="s">
        <v>1302</v>
      </c>
    </row>
    <row r="1042" spans="1:10" outlineLevel="3" x14ac:dyDescent="0.2">
      <c r="A1042" s="3" t="s">
        <v>1572</v>
      </c>
      <c r="B1042" s="3" t="s">
        <v>1573</v>
      </c>
      <c r="C1042" s="3" t="s">
        <v>1301</v>
      </c>
      <c r="D1042" s="3" t="s">
        <v>2074</v>
      </c>
      <c r="E1042" s="2">
        <v>2016</v>
      </c>
      <c r="F1042" s="3" t="s">
        <v>297</v>
      </c>
      <c r="G1042" s="3" t="s">
        <v>1626</v>
      </c>
      <c r="H1042" s="3" t="s">
        <v>1573</v>
      </c>
      <c r="I1042" s="3" t="s">
        <v>2075</v>
      </c>
      <c r="J1042" s="3" t="s">
        <v>1302</v>
      </c>
    </row>
    <row r="1043" spans="1:10" outlineLevel="3" x14ac:dyDescent="0.2">
      <c r="A1043" s="3" t="s">
        <v>1572</v>
      </c>
      <c r="B1043" s="3" t="s">
        <v>1573</v>
      </c>
      <c r="C1043" s="3" t="s">
        <v>1301</v>
      </c>
      <c r="D1043" s="3" t="s">
        <v>2076</v>
      </c>
      <c r="E1043" s="2">
        <v>2015</v>
      </c>
      <c r="F1043" s="3" t="s">
        <v>12</v>
      </c>
      <c r="G1043" s="3" t="s">
        <v>1575</v>
      </c>
      <c r="H1043" s="3" t="s">
        <v>1573</v>
      </c>
      <c r="I1043" s="3" t="s">
        <v>2077</v>
      </c>
      <c r="J1043" s="3" t="s">
        <v>1302</v>
      </c>
    </row>
    <row r="1044" spans="1:10" outlineLevel="3" x14ac:dyDescent="0.2">
      <c r="A1044" s="3" t="s">
        <v>1572</v>
      </c>
      <c r="B1044" s="3" t="s">
        <v>1573</v>
      </c>
      <c r="C1044" s="3" t="s">
        <v>1301</v>
      </c>
      <c r="D1044" s="3" t="s">
        <v>2078</v>
      </c>
      <c r="E1044" s="2">
        <v>2015</v>
      </c>
      <c r="F1044" s="3" t="s">
        <v>12</v>
      </c>
      <c r="G1044" s="3" t="s">
        <v>1575</v>
      </c>
      <c r="H1044" s="3" t="s">
        <v>1573</v>
      </c>
      <c r="I1044" s="3" t="s">
        <v>2079</v>
      </c>
      <c r="J1044" s="3" t="s">
        <v>1302</v>
      </c>
    </row>
    <row r="1045" spans="1:10" outlineLevel="3" x14ac:dyDescent="0.2">
      <c r="A1045" s="3" t="s">
        <v>1572</v>
      </c>
      <c r="B1045" s="3" t="s">
        <v>1573</v>
      </c>
      <c r="C1045" s="3" t="s">
        <v>1301</v>
      </c>
      <c r="D1045" s="3" t="s">
        <v>2080</v>
      </c>
      <c r="E1045" s="2">
        <v>2015</v>
      </c>
      <c r="F1045" s="3" t="s">
        <v>12</v>
      </c>
      <c r="G1045" s="3" t="s">
        <v>1575</v>
      </c>
      <c r="H1045" s="3" t="s">
        <v>1573</v>
      </c>
      <c r="I1045" s="3" t="s">
        <v>2081</v>
      </c>
      <c r="J1045" s="3" t="s">
        <v>1302</v>
      </c>
    </row>
    <row r="1046" spans="1:10" outlineLevel="3" x14ac:dyDescent="0.2">
      <c r="A1046" s="3" t="s">
        <v>1572</v>
      </c>
      <c r="B1046" s="3" t="s">
        <v>1573</v>
      </c>
      <c r="C1046" s="3" t="s">
        <v>1301</v>
      </c>
      <c r="D1046" s="3" t="s">
        <v>2082</v>
      </c>
      <c r="E1046" s="2">
        <v>2013</v>
      </c>
      <c r="F1046" s="3" t="s">
        <v>297</v>
      </c>
      <c r="G1046" s="3" t="s">
        <v>1626</v>
      </c>
      <c r="H1046" s="3" t="s">
        <v>1573</v>
      </c>
      <c r="I1046" s="3" t="s">
        <v>2083</v>
      </c>
      <c r="J1046" s="3" t="s">
        <v>1302</v>
      </c>
    </row>
    <row r="1047" spans="1:10" outlineLevel="2" x14ac:dyDescent="0.2">
      <c r="C1047" s="5" t="s">
        <v>7971</v>
      </c>
      <c r="D1047" s="3">
        <f>SUBTOTAL(3,D1014:D1046)</f>
        <v>33</v>
      </c>
    </row>
    <row r="1048" spans="1:10" outlineLevel="3" x14ac:dyDescent="0.2">
      <c r="A1048" s="3" t="s">
        <v>1572</v>
      </c>
      <c r="B1048" s="3" t="s">
        <v>1573</v>
      </c>
      <c r="C1048" s="3" t="s">
        <v>1563</v>
      </c>
      <c r="D1048" s="3" t="s">
        <v>1982</v>
      </c>
      <c r="E1048" s="2">
        <v>2016</v>
      </c>
      <c r="F1048" s="3" t="s">
        <v>297</v>
      </c>
      <c r="G1048" s="3" t="s">
        <v>1626</v>
      </c>
      <c r="H1048" s="3" t="s">
        <v>1573</v>
      </c>
      <c r="I1048" s="3" t="s">
        <v>1983</v>
      </c>
      <c r="J1048" s="3" t="s">
        <v>133</v>
      </c>
    </row>
    <row r="1049" spans="1:10" outlineLevel="3" x14ac:dyDescent="0.2">
      <c r="A1049" s="3" t="s">
        <v>1572</v>
      </c>
      <c r="B1049" s="3" t="s">
        <v>1573</v>
      </c>
      <c r="C1049" s="3" t="s">
        <v>1563</v>
      </c>
      <c r="D1049" s="3" t="s">
        <v>2072</v>
      </c>
      <c r="E1049" s="2">
        <v>2015</v>
      </c>
      <c r="F1049" s="3" t="s">
        <v>12</v>
      </c>
      <c r="G1049" s="3" t="s">
        <v>1575</v>
      </c>
      <c r="H1049" s="3" t="s">
        <v>1573</v>
      </c>
      <c r="I1049" s="3" t="s">
        <v>2073</v>
      </c>
      <c r="J1049" s="3" t="s">
        <v>133</v>
      </c>
    </row>
    <row r="1050" spans="1:10" outlineLevel="2" x14ac:dyDescent="0.2">
      <c r="C1050" s="5" t="s">
        <v>7972</v>
      </c>
      <c r="D1050" s="3">
        <f>SUBTOTAL(3,D1048:D1049)</f>
        <v>2</v>
      </c>
    </row>
    <row r="1051" spans="1:10" outlineLevel="1" x14ac:dyDescent="0.2">
      <c r="A1051" s="5" t="s">
        <v>7864</v>
      </c>
      <c r="D1051" s="3">
        <f>SUBTOTAL(3,D789:D1049)</f>
        <v>258</v>
      </c>
    </row>
    <row r="1052" spans="1:10" outlineLevel="3" x14ac:dyDescent="0.2">
      <c r="A1052" s="3" t="s">
        <v>2084</v>
      </c>
      <c r="B1052" s="3" t="s">
        <v>2085</v>
      </c>
      <c r="C1052" s="3" t="s">
        <v>2086</v>
      </c>
      <c r="D1052" s="3" t="s">
        <v>2087</v>
      </c>
      <c r="E1052" s="2">
        <v>2010</v>
      </c>
      <c r="F1052" s="3" t="s">
        <v>12</v>
      </c>
      <c r="G1052" s="3" t="s">
        <v>13</v>
      </c>
      <c r="H1052" s="3" t="s">
        <v>9</v>
      </c>
      <c r="I1052" s="3" t="s">
        <v>2088</v>
      </c>
      <c r="J1052" s="3" t="s">
        <v>29</v>
      </c>
    </row>
    <row r="1053" spans="1:10" outlineLevel="3" x14ac:dyDescent="0.2">
      <c r="A1053" s="3" t="s">
        <v>2084</v>
      </c>
      <c r="B1053" s="3" t="s">
        <v>2085</v>
      </c>
      <c r="C1053" s="3" t="s">
        <v>2086</v>
      </c>
      <c r="D1053" s="3" t="s">
        <v>2089</v>
      </c>
      <c r="E1053" s="2">
        <v>2010</v>
      </c>
      <c r="F1053" s="3" t="s">
        <v>12</v>
      </c>
      <c r="G1053" s="3" t="s">
        <v>13</v>
      </c>
      <c r="H1053" s="3" t="s">
        <v>9</v>
      </c>
      <c r="I1053" s="3" t="s">
        <v>2090</v>
      </c>
      <c r="J1053" s="3" t="s">
        <v>29</v>
      </c>
    </row>
    <row r="1054" spans="1:10" outlineLevel="3" x14ac:dyDescent="0.2">
      <c r="A1054" s="3" t="s">
        <v>2084</v>
      </c>
      <c r="B1054" s="3" t="s">
        <v>2085</v>
      </c>
      <c r="C1054" s="3" t="s">
        <v>2086</v>
      </c>
      <c r="D1054" s="3" t="s">
        <v>2091</v>
      </c>
      <c r="E1054" s="2">
        <v>2010</v>
      </c>
      <c r="F1054" s="3" t="s">
        <v>12</v>
      </c>
      <c r="G1054" s="3" t="s">
        <v>13</v>
      </c>
      <c r="H1054" s="3" t="s">
        <v>9</v>
      </c>
      <c r="I1054" s="3" t="s">
        <v>2092</v>
      </c>
      <c r="J1054" s="3" t="s">
        <v>29</v>
      </c>
    </row>
    <row r="1055" spans="1:10" outlineLevel="3" x14ac:dyDescent="0.2">
      <c r="A1055" s="3" t="s">
        <v>2084</v>
      </c>
      <c r="B1055" s="3" t="s">
        <v>2085</v>
      </c>
      <c r="C1055" s="3" t="s">
        <v>2086</v>
      </c>
      <c r="D1055" s="3" t="s">
        <v>2093</v>
      </c>
      <c r="E1055" s="2">
        <v>2010</v>
      </c>
      <c r="F1055" s="3" t="s">
        <v>12</v>
      </c>
      <c r="G1055" s="3" t="s">
        <v>13</v>
      </c>
      <c r="H1055" s="3" t="s">
        <v>9</v>
      </c>
      <c r="I1055" s="3" t="s">
        <v>2094</v>
      </c>
      <c r="J1055" s="3" t="s">
        <v>29</v>
      </c>
    </row>
    <row r="1056" spans="1:10" outlineLevel="3" x14ac:dyDescent="0.2">
      <c r="A1056" s="3" t="s">
        <v>2084</v>
      </c>
      <c r="B1056" s="3" t="s">
        <v>2085</v>
      </c>
      <c r="C1056" s="3" t="s">
        <v>2086</v>
      </c>
      <c r="D1056" s="3" t="s">
        <v>2095</v>
      </c>
      <c r="E1056" s="2">
        <v>2010</v>
      </c>
      <c r="F1056" s="3" t="s">
        <v>12</v>
      </c>
      <c r="G1056" s="3" t="s">
        <v>13</v>
      </c>
      <c r="H1056" s="3" t="s">
        <v>9</v>
      </c>
      <c r="I1056" s="3" t="s">
        <v>2096</v>
      </c>
      <c r="J1056" s="3" t="s">
        <v>29</v>
      </c>
    </row>
    <row r="1057" spans="1:10" outlineLevel="3" x14ac:dyDescent="0.2">
      <c r="A1057" s="3" t="s">
        <v>2084</v>
      </c>
      <c r="B1057" s="3" t="s">
        <v>2085</v>
      </c>
      <c r="C1057" s="3" t="s">
        <v>2086</v>
      </c>
      <c r="D1057" s="3" t="s">
        <v>2097</v>
      </c>
      <c r="E1057" s="2">
        <v>2010</v>
      </c>
      <c r="F1057" s="3" t="s">
        <v>12</v>
      </c>
      <c r="G1057" s="3" t="s">
        <v>13</v>
      </c>
      <c r="H1057" s="3" t="s">
        <v>9</v>
      </c>
      <c r="I1057" s="3" t="s">
        <v>2098</v>
      </c>
      <c r="J1057" s="3" t="s">
        <v>29</v>
      </c>
    </row>
    <row r="1058" spans="1:10" outlineLevel="3" x14ac:dyDescent="0.2">
      <c r="A1058" s="3" t="s">
        <v>2084</v>
      </c>
      <c r="B1058" s="3" t="s">
        <v>2085</v>
      </c>
      <c r="C1058" s="3" t="s">
        <v>2086</v>
      </c>
      <c r="D1058" s="3" t="s">
        <v>2099</v>
      </c>
      <c r="E1058" s="2">
        <v>2010</v>
      </c>
      <c r="F1058" s="3" t="s">
        <v>12</v>
      </c>
      <c r="G1058" s="3" t="s">
        <v>13</v>
      </c>
      <c r="H1058" s="3" t="s">
        <v>9</v>
      </c>
      <c r="I1058" s="3" t="s">
        <v>2100</v>
      </c>
      <c r="J1058" s="3" t="s">
        <v>29</v>
      </c>
    </row>
    <row r="1059" spans="1:10" outlineLevel="3" x14ac:dyDescent="0.2">
      <c r="A1059" s="3" t="s">
        <v>2084</v>
      </c>
      <c r="B1059" s="3" t="s">
        <v>2085</v>
      </c>
      <c r="C1059" s="3" t="s">
        <v>2086</v>
      </c>
      <c r="D1059" s="3" t="s">
        <v>2101</v>
      </c>
      <c r="E1059" s="2">
        <v>2010</v>
      </c>
      <c r="F1059" s="3" t="s">
        <v>64</v>
      </c>
      <c r="G1059" s="3" t="s">
        <v>65</v>
      </c>
      <c r="H1059" s="3" t="s">
        <v>9</v>
      </c>
      <c r="I1059" s="3" t="s">
        <v>2102</v>
      </c>
      <c r="J1059" s="3" t="s">
        <v>29</v>
      </c>
    </row>
    <row r="1060" spans="1:10" outlineLevel="3" x14ac:dyDescent="0.2">
      <c r="A1060" s="3" t="s">
        <v>2084</v>
      </c>
      <c r="B1060" s="3" t="s">
        <v>2085</v>
      </c>
      <c r="C1060" s="3" t="s">
        <v>2086</v>
      </c>
      <c r="D1060" s="3" t="s">
        <v>2103</v>
      </c>
      <c r="E1060" s="2">
        <v>2010</v>
      </c>
      <c r="F1060" s="3" t="s">
        <v>12</v>
      </c>
      <c r="G1060" s="3" t="s">
        <v>13</v>
      </c>
      <c r="H1060" s="3" t="s">
        <v>9</v>
      </c>
      <c r="I1060" s="3" t="s">
        <v>2104</v>
      </c>
      <c r="J1060" s="3" t="s">
        <v>29</v>
      </c>
    </row>
    <row r="1061" spans="1:10" outlineLevel="3" x14ac:dyDescent="0.2">
      <c r="A1061" s="3" t="s">
        <v>2084</v>
      </c>
      <c r="B1061" s="3" t="s">
        <v>2085</v>
      </c>
      <c r="C1061" s="3" t="s">
        <v>2086</v>
      </c>
      <c r="D1061" s="3" t="s">
        <v>2105</v>
      </c>
      <c r="E1061" s="2">
        <v>2010</v>
      </c>
      <c r="F1061" s="3" t="s">
        <v>12</v>
      </c>
      <c r="G1061" s="3" t="s">
        <v>13</v>
      </c>
      <c r="H1061" s="3" t="s">
        <v>9</v>
      </c>
      <c r="I1061" s="3" t="s">
        <v>2106</v>
      </c>
      <c r="J1061" s="3" t="s">
        <v>29</v>
      </c>
    </row>
    <row r="1062" spans="1:10" outlineLevel="3" x14ac:dyDescent="0.2">
      <c r="A1062" s="3" t="s">
        <v>2084</v>
      </c>
      <c r="B1062" s="3" t="s">
        <v>2085</v>
      </c>
      <c r="C1062" s="3" t="s">
        <v>2086</v>
      </c>
      <c r="D1062" s="3" t="s">
        <v>2107</v>
      </c>
      <c r="E1062" s="2">
        <v>2010</v>
      </c>
      <c r="F1062" s="3" t="s">
        <v>64</v>
      </c>
      <c r="G1062" s="3" t="s">
        <v>65</v>
      </c>
      <c r="H1062" s="3" t="s">
        <v>9</v>
      </c>
      <c r="I1062" s="3" t="s">
        <v>2108</v>
      </c>
      <c r="J1062" s="3" t="s">
        <v>29</v>
      </c>
    </row>
    <row r="1063" spans="1:10" outlineLevel="3" x14ac:dyDescent="0.2">
      <c r="A1063" s="3" t="s">
        <v>2084</v>
      </c>
      <c r="B1063" s="3" t="s">
        <v>2085</v>
      </c>
      <c r="C1063" s="3" t="s">
        <v>2086</v>
      </c>
      <c r="D1063" s="3" t="s">
        <v>2109</v>
      </c>
      <c r="E1063" s="2">
        <v>2010</v>
      </c>
      <c r="F1063" s="3" t="s">
        <v>12</v>
      </c>
      <c r="G1063" s="3" t="s">
        <v>13</v>
      </c>
      <c r="H1063" s="3" t="s">
        <v>9</v>
      </c>
      <c r="I1063" s="3" t="s">
        <v>2110</v>
      </c>
      <c r="J1063" s="3" t="s">
        <v>29</v>
      </c>
    </row>
    <row r="1064" spans="1:10" outlineLevel="3" x14ac:dyDescent="0.2">
      <c r="A1064" s="3" t="s">
        <v>2084</v>
      </c>
      <c r="B1064" s="3" t="s">
        <v>2085</v>
      </c>
      <c r="C1064" s="3" t="s">
        <v>2086</v>
      </c>
      <c r="D1064" s="3" t="s">
        <v>2111</v>
      </c>
      <c r="E1064" s="2">
        <v>2010</v>
      </c>
      <c r="F1064" s="3" t="s">
        <v>12</v>
      </c>
      <c r="G1064" s="3" t="s">
        <v>13</v>
      </c>
      <c r="H1064" s="3" t="s">
        <v>9</v>
      </c>
      <c r="I1064" s="3" t="s">
        <v>2112</v>
      </c>
      <c r="J1064" s="3" t="s">
        <v>29</v>
      </c>
    </row>
    <row r="1065" spans="1:10" outlineLevel="3" x14ac:dyDescent="0.2">
      <c r="A1065" s="3" t="s">
        <v>2084</v>
      </c>
      <c r="B1065" s="3" t="s">
        <v>2085</v>
      </c>
      <c r="C1065" s="3" t="s">
        <v>2086</v>
      </c>
      <c r="D1065" s="3" t="s">
        <v>2113</v>
      </c>
      <c r="E1065" s="2">
        <v>2010</v>
      </c>
      <c r="F1065" s="3" t="s">
        <v>12</v>
      </c>
      <c r="G1065" s="3" t="s">
        <v>13</v>
      </c>
      <c r="H1065" s="3" t="s">
        <v>9</v>
      </c>
      <c r="I1065" s="3" t="s">
        <v>2114</v>
      </c>
      <c r="J1065" s="3" t="s">
        <v>29</v>
      </c>
    </row>
    <row r="1066" spans="1:10" outlineLevel="3" x14ac:dyDescent="0.2">
      <c r="A1066" s="3" t="s">
        <v>2084</v>
      </c>
      <c r="B1066" s="3" t="s">
        <v>2085</v>
      </c>
      <c r="C1066" s="3" t="s">
        <v>2086</v>
      </c>
      <c r="D1066" s="3" t="s">
        <v>2115</v>
      </c>
      <c r="E1066" s="2">
        <v>2010</v>
      </c>
      <c r="F1066" s="3" t="s">
        <v>64</v>
      </c>
      <c r="G1066" s="3" t="s">
        <v>65</v>
      </c>
      <c r="H1066" s="3" t="s">
        <v>9</v>
      </c>
      <c r="I1066" s="3" t="s">
        <v>2116</v>
      </c>
      <c r="J1066" s="3" t="s">
        <v>29</v>
      </c>
    </row>
    <row r="1067" spans="1:10" outlineLevel="3" x14ac:dyDescent="0.2">
      <c r="A1067" s="3" t="s">
        <v>2084</v>
      </c>
      <c r="B1067" s="3" t="s">
        <v>2085</v>
      </c>
      <c r="C1067" s="3" t="s">
        <v>2086</v>
      </c>
      <c r="D1067" s="3" t="s">
        <v>2117</v>
      </c>
      <c r="E1067" s="2">
        <v>2010</v>
      </c>
      <c r="F1067" s="3" t="s">
        <v>12</v>
      </c>
      <c r="G1067" s="3" t="s">
        <v>13</v>
      </c>
      <c r="H1067" s="3" t="s">
        <v>9</v>
      </c>
      <c r="I1067" s="3" t="s">
        <v>2118</v>
      </c>
      <c r="J1067" s="3" t="s">
        <v>29</v>
      </c>
    </row>
    <row r="1068" spans="1:10" outlineLevel="3" x14ac:dyDescent="0.2">
      <c r="A1068" s="3" t="s">
        <v>2084</v>
      </c>
      <c r="B1068" s="3" t="s">
        <v>2085</v>
      </c>
      <c r="C1068" s="3" t="s">
        <v>2086</v>
      </c>
      <c r="D1068" s="3" t="s">
        <v>2119</v>
      </c>
      <c r="E1068" s="2">
        <v>2010</v>
      </c>
      <c r="F1068" s="3" t="s">
        <v>64</v>
      </c>
      <c r="G1068" s="3" t="s">
        <v>65</v>
      </c>
      <c r="H1068" s="3" t="s">
        <v>9</v>
      </c>
      <c r="I1068" s="3" t="s">
        <v>2120</v>
      </c>
      <c r="J1068" s="3" t="s">
        <v>29</v>
      </c>
    </row>
    <row r="1069" spans="1:10" outlineLevel="3" x14ac:dyDescent="0.2">
      <c r="A1069" s="3" t="s">
        <v>2084</v>
      </c>
      <c r="B1069" s="3" t="s">
        <v>2085</v>
      </c>
      <c r="C1069" s="3" t="s">
        <v>2086</v>
      </c>
      <c r="D1069" s="3" t="s">
        <v>2121</v>
      </c>
      <c r="E1069" s="2">
        <v>2010</v>
      </c>
      <c r="F1069" s="3" t="s">
        <v>64</v>
      </c>
      <c r="G1069" s="3" t="s">
        <v>65</v>
      </c>
      <c r="H1069" s="3" t="s">
        <v>9</v>
      </c>
      <c r="I1069" s="3" t="s">
        <v>2122</v>
      </c>
      <c r="J1069" s="3" t="s">
        <v>29</v>
      </c>
    </row>
    <row r="1070" spans="1:10" outlineLevel="3" x14ac:dyDescent="0.2">
      <c r="A1070" s="3" t="s">
        <v>2084</v>
      </c>
      <c r="B1070" s="3" t="s">
        <v>2085</v>
      </c>
      <c r="C1070" s="3" t="s">
        <v>2086</v>
      </c>
      <c r="D1070" s="3" t="s">
        <v>2123</v>
      </c>
      <c r="E1070" s="2">
        <v>2007</v>
      </c>
      <c r="F1070" s="3" t="s">
        <v>12</v>
      </c>
      <c r="G1070" s="3" t="s">
        <v>13</v>
      </c>
      <c r="H1070" s="3" t="s">
        <v>9</v>
      </c>
      <c r="I1070" s="3" t="s">
        <v>2124</v>
      </c>
      <c r="J1070" s="3" t="s">
        <v>81</v>
      </c>
    </row>
    <row r="1071" spans="1:10" outlineLevel="2" x14ac:dyDescent="0.2">
      <c r="C1071" s="5" t="s">
        <v>7973</v>
      </c>
      <c r="D1071" s="3">
        <f>SUBTOTAL(3,D1052:D1070)</f>
        <v>19</v>
      </c>
    </row>
    <row r="1072" spans="1:10" outlineLevel="3" x14ac:dyDescent="0.2">
      <c r="A1072" s="3" t="s">
        <v>2084</v>
      </c>
      <c r="B1072" s="3" t="s">
        <v>2085</v>
      </c>
      <c r="C1072" s="3" t="s">
        <v>10</v>
      </c>
      <c r="D1072" s="3" t="s">
        <v>2125</v>
      </c>
      <c r="E1072" s="2">
        <v>2007</v>
      </c>
      <c r="F1072" s="3" t="s">
        <v>12</v>
      </c>
      <c r="G1072" s="3" t="s">
        <v>13</v>
      </c>
      <c r="H1072" s="3" t="s">
        <v>9</v>
      </c>
      <c r="I1072" s="3" t="s">
        <v>2126</v>
      </c>
      <c r="J1072" s="3" t="s">
        <v>2127</v>
      </c>
    </row>
    <row r="1073" spans="1:10" outlineLevel="3" x14ac:dyDescent="0.2">
      <c r="A1073" s="3" t="s">
        <v>2084</v>
      </c>
      <c r="B1073" s="3" t="s">
        <v>2085</v>
      </c>
      <c r="C1073" s="3" t="s">
        <v>10</v>
      </c>
      <c r="D1073" s="3" t="s">
        <v>2128</v>
      </c>
      <c r="E1073" s="2">
        <v>2008</v>
      </c>
      <c r="F1073" s="3" t="s">
        <v>12</v>
      </c>
      <c r="G1073" s="3" t="s">
        <v>13</v>
      </c>
      <c r="H1073" s="3" t="s">
        <v>9</v>
      </c>
      <c r="I1073" s="3" t="s">
        <v>2129</v>
      </c>
      <c r="J1073" s="3" t="s">
        <v>2127</v>
      </c>
    </row>
    <row r="1074" spans="1:10" outlineLevel="3" x14ac:dyDescent="0.2">
      <c r="A1074" s="3" t="s">
        <v>2084</v>
      </c>
      <c r="B1074" s="3" t="s">
        <v>2085</v>
      </c>
      <c r="C1074" s="3" t="s">
        <v>10</v>
      </c>
      <c r="D1074" s="3" t="s">
        <v>2131</v>
      </c>
      <c r="E1074" s="2">
        <v>2006</v>
      </c>
      <c r="F1074" s="3" t="s">
        <v>12</v>
      </c>
      <c r="G1074" s="3" t="s">
        <v>13</v>
      </c>
      <c r="H1074" s="3" t="s">
        <v>9</v>
      </c>
      <c r="I1074" s="3" t="s">
        <v>2132</v>
      </c>
      <c r="J1074" s="3" t="s">
        <v>916</v>
      </c>
    </row>
    <row r="1075" spans="1:10" outlineLevel="3" x14ac:dyDescent="0.2">
      <c r="A1075" s="3" t="s">
        <v>2084</v>
      </c>
      <c r="B1075" s="3" t="s">
        <v>2085</v>
      </c>
      <c r="C1075" s="3" t="s">
        <v>10</v>
      </c>
      <c r="D1075" s="3" t="s">
        <v>2135</v>
      </c>
      <c r="E1075" s="2">
        <v>2007</v>
      </c>
      <c r="F1075" s="3" t="s">
        <v>12</v>
      </c>
      <c r="G1075" s="3" t="s">
        <v>13</v>
      </c>
      <c r="H1075" s="3" t="s">
        <v>9</v>
      </c>
      <c r="I1075" s="3" t="s">
        <v>2136</v>
      </c>
      <c r="J1075" s="3" t="s">
        <v>916</v>
      </c>
    </row>
    <row r="1076" spans="1:10" outlineLevel="3" x14ac:dyDescent="0.2">
      <c r="A1076" s="3" t="s">
        <v>2084</v>
      </c>
      <c r="B1076" s="3" t="s">
        <v>2085</v>
      </c>
      <c r="C1076" s="3" t="s">
        <v>10</v>
      </c>
      <c r="D1076" s="3" t="s">
        <v>2137</v>
      </c>
      <c r="E1076" s="2">
        <v>2005</v>
      </c>
      <c r="F1076" s="3" t="s">
        <v>12</v>
      </c>
      <c r="G1076" s="3" t="s">
        <v>13</v>
      </c>
      <c r="H1076" s="3" t="s">
        <v>9</v>
      </c>
      <c r="I1076" s="3" t="s">
        <v>2138</v>
      </c>
      <c r="J1076" s="3" t="s">
        <v>916</v>
      </c>
    </row>
    <row r="1077" spans="1:10" outlineLevel="3" x14ac:dyDescent="0.2">
      <c r="A1077" s="3" t="s">
        <v>2084</v>
      </c>
      <c r="B1077" s="3" t="s">
        <v>2085</v>
      </c>
      <c r="C1077" s="3" t="s">
        <v>10</v>
      </c>
      <c r="D1077" s="3" t="s">
        <v>2139</v>
      </c>
      <c r="E1077" s="2">
        <v>2008</v>
      </c>
      <c r="F1077" s="3" t="s">
        <v>12</v>
      </c>
      <c r="G1077" s="3" t="s">
        <v>13</v>
      </c>
      <c r="H1077" s="3" t="s">
        <v>9</v>
      </c>
      <c r="I1077" s="3" t="s">
        <v>2140</v>
      </c>
      <c r="J1077" s="3" t="s">
        <v>81</v>
      </c>
    </row>
    <row r="1078" spans="1:10" outlineLevel="3" x14ac:dyDescent="0.2">
      <c r="A1078" s="3" t="s">
        <v>2084</v>
      </c>
      <c r="B1078" s="3" t="s">
        <v>2085</v>
      </c>
      <c r="C1078" s="3" t="s">
        <v>10</v>
      </c>
      <c r="D1078" s="3" t="s">
        <v>2141</v>
      </c>
      <c r="E1078" s="2">
        <v>2008</v>
      </c>
      <c r="F1078" s="3" t="s">
        <v>64</v>
      </c>
      <c r="G1078" s="3" t="s">
        <v>65</v>
      </c>
      <c r="H1078" s="3" t="s">
        <v>9</v>
      </c>
      <c r="I1078" s="3" t="s">
        <v>2142</v>
      </c>
      <c r="J1078" s="3" t="s">
        <v>429</v>
      </c>
    </row>
    <row r="1079" spans="1:10" outlineLevel="3" x14ac:dyDescent="0.2">
      <c r="A1079" s="3" t="s">
        <v>2084</v>
      </c>
      <c r="B1079" s="3" t="s">
        <v>2085</v>
      </c>
      <c r="C1079" s="3" t="s">
        <v>10</v>
      </c>
      <c r="D1079" s="3" t="s">
        <v>2143</v>
      </c>
      <c r="E1079" s="2">
        <v>2008</v>
      </c>
      <c r="F1079" s="3" t="s">
        <v>64</v>
      </c>
      <c r="G1079" s="3" t="s">
        <v>65</v>
      </c>
      <c r="H1079" s="3" t="s">
        <v>9</v>
      </c>
      <c r="I1079" s="3" t="s">
        <v>2144</v>
      </c>
      <c r="J1079" s="3" t="s">
        <v>429</v>
      </c>
    </row>
    <row r="1080" spans="1:10" outlineLevel="3" x14ac:dyDescent="0.2">
      <c r="A1080" s="3" t="s">
        <v>2084</v>
      </c>
      <c r="B1080" s="3" t="s">
        <v>2085</v>
      </c>
      <c r="C1080" s="3" t="s">
        <v>10</v>
      </c>
      <c r="D1080" s="3" t="s">
        <v>2145</v>
      </c>
      <c r="E1080" s="2">
        <v>2005</v>
      </c>
      <c r="F1080" s="3" t="s">
        <v>12</v>
      </c>
      <c r="G1080" s="3" t="s">
        <v>13</v>
      </c>
      <c r="H1080" s="3" t="s">
        <v>9</v>
      </c>
      <c r="I1080" s="3" t="s">
        <v>2146</v>
      </c>
      <c r="J1080" s="3" t="s">
        <v>429</v>
      </c>
    </row>
    <row r="1081" spans="1:10" outlineLevel="3" x14ac:dyDescent="0.2">
      <c r="A1081" s="3" t="s">
        <v>2084</v>
      </c>
      <c r="B1081" s="3" t="s">
        <v>2085</v>
      </c>
      <c r="C1081" s="3" t="s">
        <v>10</v>
      </c>
      <c r="D1081" s="3" t="s">
        <v>2147</v>
      </c>
      <c r="E1081" s="2">
        <v>2007</v>
      </c>
      <c r="F1081" s="3" t="s">
        <v>12</v>
      </c>
      <c r="G1081" s="3" t="s">
        <v>13</v>
      </c>
      <c r="H1081" s="3" t="s">
        <v>9</v>
      </c>
      <c r="I1081" s="3" t="s">
        <v>2148</v>
      </c>
      <c r="J1081" s="3" t="s">
        <v>81</v>
      </c>
    </row>
    <row r="1082" spans="1:10" outlineLevel="3" x14ac:dyDescent="0.2">
      <c r="A1082" s="3" t="s">
        <v>2084</v>
      </c>
      <c r="B1082" s="3" t="s">
        <v>2085</v>
      </c>
      <c r="C1082" s="3" t="s">
        <v>10</v>
      </c>
      <c r="D1082" s="3" t="s">
        <v>2149</v>
      </c>
      <c r="E1082" s="2">
        <v>2004</v>
      </c>
      <c r="F1082" s="3" t="s">
        <v>12</v>
      </c>
      <c r="G1082" s="3" t="s">
        <v>13</v>
      </c>
      <c r="H1082" s="3" t="s">
        <v>9</v>
      </c>
      <c r="I1082" s="3" t="s">
        <v>2150</v>
      </c>
      <c r="J1082" s="3" t="s">
        <v>81</v>
      </c>
    </row>
    <row r="1083" spans="1:10" outlineLevel="3" x14ac:dyDescent="0.2">
      <c r="A1083" s="3" t="s">
        <v>2084</v>
      </c>
      <c r="B1083" s="3" t="s">
        <v>2085</v>
      </c>
      <c r="C1083" s="3" t="s">
        <v>10</v>
      </c>
      <c r="D1083" s="3" t="s">
        <v>2151</v>
      </c>
      <c r="E1083" s="2">
        <v>2007</v>
      </c>
      <c r="F1083" s="3" t="s">
        <v>12</v>
      </c>
      <c r="G1083" s="3" t="s">
        <v>13</v>
      </c>
      <c r="H1083" s="3" t="s">
        <v>9</v>
      </c>
      <c r="I1083" s="3" t="s">
        <v>2152</v>
      </c>
      <c r="J1083" s="3" t="s">
        <v>1038</v>
      </c>
    </row>
    <row r="1084" spans="1:10" outlineLevel="3" x14ac:dyDescent="0.2">
      <c r="A1084" s="3" t="s">
        <v>2084</v>
      </c>
      <c r="B1084" s="3" t="s">
        <v>2085</v>
      </c>
      <c r="C1084" s="3" t="s">
        <v>10</v>
      </c>
      <c r="D1084" s="3" t="s">
        <v>2153</v>
      </c>
      <c r="E1084" s="2">
        <v>2007</v>
      </c>
      <c r="F1084" s="3" t="s">
        <v>64</v>
      </c>
      <c r="G1084" s="3" t="s">
        <v>65</v>
      </c>
      <c r="H1084" s="3" t="s">
        <v>9</v>
      </c>
      <c r="I1084" s="3" t="s">
        <v>2154</v>
      </c>
      <c r="J1084" s="3" t="s">
        <v>1038</v>
      </c>
    </row>
    <row r="1085" spans="1:10" outlineLevel="3" x14ac:dyDescent="0.2">
      <c r="A1085" s="3" t="s">
        <v>2084</v>
      </c>
      <c r="B1085" s="3" t="s">
        <v>2085</v>
      </c>
      <c r="C1085" s="3" t="s">
        <v>10</v>
      </c>
      <c r="D1085" s="3" t="s">
        <v>2155</v>
      </c>
      <c r="E1085" s="2">
        <v>2007</v>
      </c>
      <c r="F1085" s="3" t="s">
        <v>12</v>
      </c>
      <c r="G1085" s="3" t="s">
        <v>13</v>
      </c>
      <c r="H1085" s="3" t="s">
        <v>9</v>
      </c>
      <c r="I1085" s="3" t="s">
        <v>2156</v>
      </c>
      <c r="J1085" s="3" t="s">
        <v>1038</v>
      </c>
    </row>
    <row r="1086" spans="1:10" outlineLevel="3" x14ac:dyDescent="0.2">
      <c r="A1086" s="3" t="s">
        <v>2084</v>
      </c>
      <c r="B1086" s="3" t="s">
        <v>2085</v>
      </c>
      <c r="C1086" s="3" t="s">
        <v>10</v>
      </c>
      <c r="D1086" s="3" t="s">
        <v>2157</v>
      </c>
      <c r="E1086" s="2">
        <v>2010</v>
      </c>
      <c r="F1086" s="3" t="s">
        <v>12</v>
      </c>
      <c r="G1086" s="3" t="s">
        <v>13</v>
      </c>
      <c r="H1086" s="3" t="s">
        <v>9</v>
      </c>
      <c r="I1086" s="3" t="s">
        <v>2158</v>
      </c>
      <c r="J1086" s="3" t="s">
        <v>81</v>
      </c>
    </row>
    <row r="1087" spans="1:10" outlineLevel="3" x14ac:dyDescent="0.2">
      <c r="A1087" s="3" t="s">
        <v>2084</v>
      </c>
      <c r="B1087" s="3" t="s">
        <v>2085</v>
      </c>
      <c r="C1087" s="3" t="s">
        <v>10</v>
      </c>
      <c r="D1087" s="3" t="s">
        <v>2159</v>
      </c>
      <c r="E1087" s="2">
        <v>2010</v>
      </c>
      <c r="F1087" s="3" t="s">
        <v>12</v>
      </c>
      <c r="G1087" s="3" t="s">
        <v>13</v>
      </c>
      <c r="H1087" s="3" t="s">
        <v>9</v>
      </c>
      <c r="I1087" s="3" t="s">
        <v>2160</v>
      </c>
      <c r="J1087" s="3" t="s">
        <v>81</v>
      </c>
    </row>
    <row r="1088" spans="1:10" outlineLevel="3" x14ac:dyDescent="0.2">
      <c r="A1088" s="3" t="s">
        <v>2084</v>
      </c>
      <c r="B1088" s="3" t="s">
        <v>2085</v>
      </c>
      <c r="C1088" s="3" t="s">
        <v>10</v>
      </c>
      <c r="D1088" s="3" t="s">
        <v>2161</v>
      </c>
      <c r="E1088" s="2">
        <v>2007</v>
      </c>
      <c r="F1088" s="3" t="s">
        <v>12</v>
      </c>
      <c r="G1088" s="3" t="s">
        <v>13</v>
      </c>
      <c r="H1088" s="3" t="s">
        <v>9</v>
      </c>
      <c r="I1088" s="3" t="s">
        <v>2162</v>
      </c>
      <c r="J1088" s="3" t="s">
        <v>420</v>
      </c>
    </row>
    <row r="1089" spans="1:10" outlineLevel="3" x14ac:dyDescent="0.2">
      <c r="A1089" s="3" t="s">
        <v>2084</v>
      </c>
      <c r="B1089" s="3" t="s">
        <v>2085</v>
      </c>
      <c r="C1089" s="3" t="s">
        <v>10</v>
      </c>
      <c r="D1089" s="3" t="s">
        <v>2163</v>
      </c>
      <c r="E1089" s="2">
        <v>2005</v>
      </c>
      <c r="F1089" s="3" t="s">
        <v>12</v>
      </c>
      <c r="G1089" s="3" t="s">
        <v>13</v>
      </c>
      <c r="H1089" s="3" t="s">
        <v>9</v>
      </c>
      <c r="I1089" s="3" t="s">
        <v>2164</v>
      </c>
      <c r="J1089" s="3" t="s">
        <v>81</v>
      </c>
    </row>
    <row r="1090" spans="1:10" outlineLevel="3" x14ac:dyDescent="0.2">
      <c r="A1090" s="3" t="s">
        <v>2084</v>
      </c>
      <c r="B1090" s="3" t="s">
        <v>2085</v>
      </c>
      <c r="C1090" s="3" t="s">
        <v>10</v>
      </c>
      <c r="D1090" s="3" t="s">
        <v>2167</v>
      </c>
      <c r="E1090" s="2">
        <v>2005</v>
      </c>
      <c r="F1090" s="3" t="s">
        <v>12</v>
      </c>
      <c r="G1090" s="3" t="s">
        <v>13</v>
      </c>
      <c r="H1090" s="3" t="s">
        <v>9</v>
      </c>
      <c r="I1090" s="3" t="s">
        <v>2168</v>
      </c>
      <c r="J1090" s="3" t="s">
        <v>81</v>
      </c>
    </row>
    <row r="1091" spans="1:10" outlineLevel="3" x14ac:dyDescent="0.2">
      <c r="A1091" s="3" t="s">
        <v>2084</v>
      </c>
      <c r="B1091" s="3" t="s">
        <v>2085</v>
      </c>
      <c r="C1091" s="3" t="s">
        <v>10</v>
      </c>
      <c r="D1091" s="3" t="s">
        <v>2169</v>
      </c>
      <c r="E1091" s="2">
        <v>2007</v>
      </c>
      <c r="F1091" s="3" t="s">
        <v>12</v>
      </c>
      <c r="G1091" s="3" t="s">
        <v>13</v>
      </c>
      <c r="H1091" s="3" t="s">
        <v>9</v>
      </c>
      <c r="I1091" s="3" t="s">
        <v>2170</v>
      </c>
      <c r="J1091" s="3" t="s">
        <v>81</v>
      </c>
    </row>
    <row r="1092" spans="1:10" outlineLevel="3" x14ac:dyDescent="0.2">
      <c r="A1092" s="3" t="s">
        <v>2084</v>
      </c>
      <c r="B1092" s="3" t="s">
        <v>2085</v>
      </c>
      <c r="C1092" s="3" t="s">
        <v>10</v>
      </c>
      <c r="D1092" s="3" t="s">
        <v>2171</v>
      </c>
      <c r="E1092" s="2">
        <v>2007</v>
      </c>
      <c r="F1092" s="3" t="s">
        <v>12</v>
      </c>
      <c r="G1092" s="3" t="s">
        <v>13</v>
      </c>
      <c r="H1092" s="3" t="s">
        <v>9</v>
      </c>
      <c r="I1092" s="3" t="s">
        <v>2172</v>
      </c>
      <c r="J1092" s="3" t="s">
        <v>81</v>
      </c>
    </row>
    <row r="1093" spans="1:10" outlineLevel="3" x14ac:dyDescent="0.2">
      <c r="A1093" s="3" t="s">
        <v>2084</v>
      </c>
      <c r="B1093" s="3" t="s">
        <v>2085</v>
      </c>
      <c r="C1093" s="3" t="s">
        <v>10</v>
      </c>
      <c r="D1093" s="3" t="s">
        <v>2173</v>
      </c>
      <c r="E1093" s="2">
        <v>2005</v>
      </c>
      <c r="F1093" s="3" t="s">
        <v>12</v>
      </c>
      <c r="G1093" s="3" t="s">
        <v>13</v>
      </c>
      <c r="H1093" s="3" t="s">
        <v>9</v>
      </c>
      <c r="I1093" s="3" t="s">
        <v>2174</v>
      </c>
      <c r="J1093" s="3" t="s">
        <v>1038</v>
      </c>
    </row>
    <row r="1094" spans="1:10" outlineLevel="3" x14ac:dyDescent="0.2">
      <c r="A1094" s="3" t="s">
        <v>2084</v>
      </c>
      <c r="B1094" s="3" t="s">
        <v>2085</v>
      </c>
      <c r="C1094" s="3" t="s">
        <v>10</v>
      </c>
      <c r="D1094" s="3" t="s">
        <v>2175</v>
      </c>
      <c r="E1094" s="2">
        <v>2005</v>
      </c>
      <c r="F1094" s="3" t="s">
        <v>12</v>
      </c>
      <c r="G1094" s="3" t="s">
        <v>13</v>
      </c>
      <c r="H1094" s="3" t="s">
        <v>9</v>
      </c>
      <c r="I1094" s="3" t="s">
        <v>2176</v>
      </c>
      <c r="J1094" s="3" t="s">
        <v>1038</v>
      </c>
    </row>
    <row r="1095" spans="1:10" outlineLevel="3" x14ac:dyDescent="0.2">
      <c r="A1095" s="3" t="s">
        <v>2084</v>
      </c>
      <c r="B1095" s="3" t="s">
        <v>2085</v>
      </c>
      <c r="C1095" s="3" t="s">
        <v>10</v>
      </c>
      <c r="D1095" s="3" t="s">
        <v>2177</v>
      </c>
      <c r="E1095" s="2">
        <v>2005</v>
      </c>
      <c r="F1095" s="3" t="s">
        <v>12</v>
      </c>
      <c r="G1095" s="3" t="s">
        <v>13</v>
      </c>
      <c r="H1095" s="3" t="s">
        <v>9</v>
      </c>
      <c r="I1095" s="3" t="s">
        <v>2178</v>
      </c>
      <c r="J1095" s="3" t="s">
        <v>1038</v>
      </c>
    </row>
    <row r="1096" spans="1:10" outlineLevel="3" x14ac:dyDescent="0.2">
      <c r="A1096" s="3" t="s">
        <v>2084</v>
      </c>
      <c r="B1096" s="3" t="s">
        <v>2085</v>
      </c>
      <c r="C1096" s="3" t="s">
        <v>10</v>
      </c>
      <c r="D1096" s="3" t="s">
        <v>2179</v>
      </c>
      <c r="E1096" s="2">
        <v>2005</v>
      </c>
      <c r="F1096" s="3" t="s">
        <v>12</v>
      </c>
      <c r="G1096" s="3" t="s">
        <v>13</v>
      </c>
      <c r="H1096" s="3" t="s">
        <v>9</v>
      </c>
      <c r="I1096" s="3" t="s">
        <v>2180</v>
      </c>
      <c r="J1096" s="3" t="s">
        <v>1038</v>
      </c>
    </row>
    <row r="1097" spans="1:10" outlineLevel="3" x14ac:dyDescent="0.2">
      <c r="A1097" s="3" t="s">
        <v>2084</v>
      </c>
      <c r="B1097" s="3" t="s">
        <v>2085</v>
      </c>
      <c r="C1097" s="3" t="s">
        <v>10</v>
      </c>
      <c r="D1097" s="3" t="s">
        <v>2181</v>
      </c>
      <c r="E1097" s="2">
        <v>2005</v>
      </c>
      <c r="F1097" s="3" t="s">
        <v>12</v>
      </c>
      <c r="G1097" s="3" t="s">
        <v>13</v>
      </c>
      <c r="H1097" s="3" t="s">
        <v>9</v>
      </c>
      <c r="I1097" s="3" t="s">
        <v>2182</v>
      </c>
      <c r="J1097" s="3" t="s">
        <v>1038</v>
      </c>
    </row>
    <row r="1098" spans="1:10" outlineLevel="3" x14ac:dyDescent="0.2">
      <c r="A1098" s="3" t="s">
        <v>2084</v>
      </c>
      <c r="B1098" s="3" t="s">
        <v>2085</v>
      </c>
      <c r="C1098" s="3" t="s">
        <v>10</v>
      </c>
      <c r="D1098" s="3" t="s">
        <v>2183</v>
      </c>
      <c r="E1098" s="2">
        <v>2005</v>
      </c>
      <c r="F1098" s="3" t="s">
        <v>12</v>
      </c>
      <c r="G1098" s="3" t="s">
        <v>13</v>
      </c>
      <c r="H1098" s="3" t="s">
        <v>9</v>
      </c>
      <c r="I1098" s="3" t="s">
        <v>2184</v>
      </c>
      <c r="J1098" s="3" t="s">
        <v>1038</v>
      </c>
    </row>
    <row r="1099" spans="1:10" outlineLevel="3" x14ac:dyDescent="0.2">
      <c r="A1099" s="3" t="s">
        <v>2084</v>
      </c>
      <c r="B1099" s="3" t="s">
        <v>2085</v>
      </c>
      <c r="C1099" s="3" t="s">
        <v>10</v>
      </c>
      <c r="D1099" s="3" t="s">
        <v>2185</v>
      </c>
      <c r="E1099" s="2">
        <v>2007</v>
      </c>
      <c r="F1099" s="3" t="s">
        <v>12</v>
      </c>
      <c r="G1099" s="3" t="s">
        <v>13</v>
      </c>
      <c r="H1099" s="3" t="s">
        <v>9</v>
      </c>
      <c r="I1099" s="3" t="s">
        <v>2186</v>
      </c>
      <c r="J1099" s="3" t="s">
        <v>1038</v>
      </c>
    </row>
    <row r="1100" spans="1:10" outlineLevel="3" x14ac:dyDescent="0.2">
      <c r="A1100" s="3" t="s">
        <v>2084</v>
      </c>
      <c r="B1100" s="3" t="s">
        <v>2085</v>
      </c>
      <c r="C1100" s="3" t="s">
        <v>10</v>
      </c>
      <c r="D1100" s="3" t="s">
        <v>2187</v>
      </c>
      <c r="E1100" s="2">
        <v>2007</v>
      </c>
      <c r="F1100" s="3" t="s">
        <v>64</v>
      </c>
      <c r="G1100" s="3" t="s">
        <v>65</v>
      </c>
      <c r="H1100" s="3" t="s">
        <v>9</v>
      </c>
      <c r="I1100" s="3" t="s">
        <v>2188</v>
      </c>
      <c r="J1100" s="3" t="s">
        <v>1038</v>
      </c>
    </row>
    <row r="1101" spans="1:10" outlineLevel="3" x14ac:dyDescent="0.2">
      <c r="A1101" s="3" t="s">
        <v>2084</v>
      </c>
      <c r="B1101" s="3" t="s">
        <v>2085</v>
      </c>
      <c r="C1101" s="3" t="s">
        <v>10</v>
      </c>
      <c r="D1101" s="3" t="s">
        <v>2189</v>
      </c>
      <c r="E1101" s="2">
        <v>2004</v>
      </c>
      <c r="F1101" s="3" t="s">
        <v>12</v>
      </c>
      <c r="G1101" s="3" t="s">
        <v>13</v>
      </c>
      <c r="H1101" s="3" t="s">
        <v>9</v>
      </c>
      <c r="I1101" s="3" t="s">
        <v>2190</v>
      </c>
      <c r="J1101" s="3" t="s">
        <v>1038</v>
      </c>
    </row>
    <row r="1102" spans="1:10" outlineLevel="3" x14ac:dyDescent="0.2">
      <c r="A1102" s="3" t="s">
        <v>2084</v>
      </c>
      <c r="B1102" s="3" t="s">
        <v>2085</v>
      </c>
      <c r="C1102" s="3" t="s">
        <v>10</v>
      </c>
      <c r="D1102" s="3" t="s">
        <v>2191</v>
      </c>
      <c r="E1102" s="2">
        <v>2007</v>
      </c>
      <c r="F1102" s="3" t="s">
        <v>64</v>
      </c>
      <c r="G1102" s="3" t="s">
        <v>65</v>
      </c>
      <c r="H1102" s="3" t="s">
        <v>9</v>
      </c>
      <c r="I1102" s="3" t="s">
        <v>2192</v>
      </c>
      <c r="J1102" s="3" t="s">
        <v>1038</v>
      </c>
    </row>
    <row r="1103" spans="1:10" outlineLevel="3" x14ac:dyDescent="0.2">
      <c r="A1103" s="3" t="s">
        <v>2084</v>
      </c>
      <c r="B1103" s="3" t="s">
        <v>2085</v>
      </c>
      <c r="C1103" s="3" t="s">
        <v>10</v>
      </c>
      <c r="D1103" s="3" t="s">
        <v>2193</v>
      </c>
      <c r="E1103" s="2">
        <v>2007</v>
      </c>
      <c r="F1103" s="3" t="s">
        <v>64</v>
      </c>
      <c r="G1103" s="3" t="s">
        <v>65</v>
      </c>
      <c r="H1103" s="3" t="s">
        <v>9</v>
      </c>
      <c r="I1103" s="3" t="s">
        <v>2194</v>
      </c>
      <c r="J1103" s="3" t="s">
        <v>1038</v>
      </c>
    </row>
    <row r="1104" spans="1:10" outlineLevel="3" x14ac:dyDescent="0.2">
      <c r="A1104" s="3" t="s">
        <v>2084</v>
      </c>
      <c r="B1104" s="3" t="s">
        <v>2085</v>
      </c>
      <c r="C1104" s="3" t="s">
        <v>10</v>
      </c>
      <c r="D1104" s="3" t="s">
        <v>2195</v>
      </c>
      <c r="E1104" s="2">
        <v>2007</v>
      </c>
      <c r="F1104" s="3" t="s">
        <v>64</v>
      </c>
      <c r="G1104" s="3" t="s">
        <v>65</v>
      </c>
      <c r="H1104" s="3" t="s">
        <v>9</v>
      </c>
      <c r="I1104" s="3" t="s">
        <v>2196</v>
      </c>
      <c r="J1104" s="3" t="s">
        <v>1038</v>
      </c>
    </row>
    <row r="1105" spans="1:10" outlineLevel="3" x14ac:dyDescent="0.2">
      <c r="A1105" s="3" t="s">
        <v>2084</v>
      </c>
      <c r="B1105" s="3" t="s">
        <v>2085</v>
      </c>
      <c r="C1105" s="3" t="s">
        <v>10</v>
      </c>
      <c r="D1105" s="3" t="s">
        <v>2197</v>
      </c>
      <c r="E1105" s="2">
        <v>2007</v>
      </c>
      <c r="F1105" s="3" t="s">
        <v>64</v>
      </c>
      <c r="G1105" s="3" t="s">
        <v>65</v>
      </c>
      <c r="H1105" s="3" t="s">
        <v>9</v>
      </c>
      <c r="I1105" s="3" t="s">
        <v>2198</v>
      </c>
      <c r="J1105" s="3" t="s">
        <v>1038</v>
      </c>
    </row>
    <row r="1106" spans="1:10" outlineLevel="3" x14ac:dyDescent="0.2">
      <c r="A1106" s="3" t="s">
        <v>2084</v>
      </c>
      <c r="B1106" s="3" t="s">
        <v>2085</v>
      </c>
      <c r="C1106" s="3" t="s">
        <v>10</v>
      </c>
      <c r="D1106" s="3" t="s">
        <v>2199</v>
      </c>
      <c r="E1106" s="2">
        <v>2007</v>
      </c>
      <c r="F1106" s="3" t="s">
        <v>12</v>
      </c>
      <c r="G1106" s="3" t="s">
        <v>13</v>
      </c>
      <c r="H1106" s="3" t="s">
        <v>9</v>
      </c>
      <c r="I1106" s="3" t="s">
        <v>2200</v>
      </c>
      <c r="J1106" s="3" t="s">
        <v>1038</v>
      </c>
    </row>
    <row r="1107" spans="1:10" outlineLevel="3" x14ac:dyDescent="0.2">
      <c r="A1107" s="3" t="s">
        <v>2084</v>
      </c>
      <c r="B1107" s="3" t="s">
        <v>2085</v>
      </c>
      <c r="C1107" s="3" t="s">
        <v>10</v>
      </c>
      <c r="D1107" s="3" t="s">
        <v>2201</v>
      </c>
      <c r="E1107" s="2">
        <v>2005</v>
      </c>
      <c r="F1107" s="3" t="s">
        <v>12</v>
      </c>
      <c r="G1107" s="3" t="s">
        <v>13</v>
      </c>
      <c r="H1107" s="3" t="s">
        <v>9</v>
      </c>
      <c r="I1107" s="3" t="s">
        <v>2202</v>
      </c>
      <c r="J1107" s="3" t="s">
        <v>81</v>
      </c>
    </row>
    <row r="1108" spans="1:10" outlineLevel="3" x14ac:dyDescent="0.2">
      <c r="A1108" s="3" t="s">
        <v>2084</v>
      </c>
      <c r="B1108" s="3" t="s">
        <v>2085</v>
      </c>
      <c r="C1108" s="3" t="s">
        <v>10</v>
      </c>
      <c r="D1108" s="3" t="s">
        <v>2203</v>
      </c>
      <c r="E1108" s="2">
        <v>2010</v>
      </c>
      <c r="F1108" s="3" t="s">
        <v>64</v>
      </c>
      <c r="G1108" s="3" t="s">
        <v>65</v>
      </c>
      <c r="H1108" s="3" t="s">
        <v>9</v>
      </c>
      <c r="I1108" s="3" t="s">
        <v>2204</v>
      </c>
      <c r="J1108" s="3" t="s">
        <v>81</v>
      </c>
    </row>
    <row r="1109" spans="1:10" outlineLevel="3" x14ac:dyDescent="0.2">
      <c r="A1109" s="3" t="s">
        <v>2084</v>
      </c>
      <c r="B1109" s="3" t="s">
        <v>2085</v>
      </c>
      <c r="C1109" s="3" t="s">
        <v>10</v>
      </c>
      <c r="D1109" s="3" t="s">
        <v>2205</v>
      </c>
      <c r="E1109" s="2">
        <v>2005</v>
      </c>
      <c r="F1109" s="3" t="s">
        <v>12</v>
      </c>
      <c r="G1109" s="3" t="s">
        <v>13</v>
      </c>
      <c r="H1109" s="3" t="s">
        <v>9</v>
      </c>
      <c r="I1109" s="3" t="s">
        <v>2206</v>
      </c>
      <c r="J1109" s="3" t="s">
        <v>599</v>
      </c>
    </row>
    <row r="1110" spans="1:10" outlineLevel="3" x14ac:dyDescent="0.2">
      <c r="A1110" s="3" t="s">
        <v>2084</v>
      </c>
      <c r="B1110" s="3" t="s">
        <v>2085</v>
      </c>
      <c r="C1110" s="3" t="s">
        <v>10</v>
      </c>
      <c r="D1110" s="3" t="s">
        <v>2207</v>
      </c>
      <c r="E1110" s="2">
        <v>2004</v>
      </c>
      <c r="F1110" s="3" t="s">
        <v>64</v>
      </c>
      <c r="G1110" s="3" t="s">
        <v>65</v>
      </c>
      <c r="H1110" s="3" t="s">
        <v>9</v>
      </c>
      <c r="I1110" s="3" t="s">
        <v>2208</v>
      </c>
      <c r="J1110" s="3" t="s">
        <v>599</v>
      </c>
    </row>
    <row r="1111" spans="1:10" outlineLevel="3" x14ac:dyDescent="0.2">
      <c r="A1111" s="3" t="s">
        <v>2084</v>
      </c>
      <c r="B1111" s="3" t="s">
        <v>2085</v>
      </c>
      <c r="C1111" s="3" t="s">
        <v>10</v>
      </c>
      <c r="D1111" s="3" t="s">
        <v>2209</v>
      </c>
      <c r="E1111" s="2">
        <v>2003</v>
      </c>
      <c r="F1111" s="3" t="s">
        <v>12</v>
      </c>
      <c r="G1111" s="3" t="s">
        <v>13</v>
      </c>
      <c r="H1111" s="3" t="s">
        <v>9</v>
      </c>
      <c r="I1111" s="3" t="s">
        <v>2210</v>
      </c>
      <c r="J1111" s="3" t="s">
        <v>599</v>
      </c>
    </row>
    <row r="1112" spans="1:10" outlineLevel="3" x14ac:dyDescent="0.2">
      <c r="A1112" s="3" t="s">
        <v>2084</v>
      </c>
      <c r="B1112" s="3" t="s">
        <v>2085</v>
      </c>
      <c r="C1112" s="3" t="s">
        <v>10</v>
      </c>
      <c r="D1112" s="3" t="s">
        <v>2211</v>
      </c>
      <c r="E1112" s="2">
        <v>2005</v>
      </c>
      <c r="F1112" s="3" t="s">
        <v>12</v>
      </c>
      <c r="G1112" s="3" t="s">
        <v>13</v>
      </c>
      <c r="H1112" s="3" t="s">
        <v>9</v>
      </c>
      <c r="I1112" s="3" t="s">
        <v>2212</v>
      </c>
      <c r="J1112" s="3" t="s">
        <v>1038</v>
      </c>
    </row>
    <row r="1113" spans="1:10" outlineLevel="3" x14ac:dyDescent="0.2">
      <c r="A1113" s="3" t="s">
        <v>2084</v>
      </c>
      <c r="B1113" s="3" t="s">
        <v>2085</v>
      </c>
      <c r="C1113" s="3" t="s">
        <v>10</v>
      </c>
      <c r="D1113" s="3" t="s">
        <v>2213</v>
      </c>
      <c r="E1113" s="2">
        <v>2007</v>
      </c>
      <c r="F1113" s="3" t="s">
        <v>12</v>
      </c>
      <c r="G1113" s="3" t="s">
        <v>13</v>
      </c>
      <c r="H1113" s="3" t="s">
        <v>9</v>
      </c>
      <c r="I1113" s="3" t="s">
        <v>2214</v>
      </c>
      <c r="J1113" s="3" t="s">
        <v>1038</v>
      </c>
    </row>
    <row r="1114" spans="1:10" outlineLevel="3" x14ac:dyDescent="0.2">
      <c r="A1114" s="3" t="s">
        <v>2084</v>
      </c>
      <c r="B1114" s="3" t="s">
        <v>2085</v>
      </c>
      <c r="C1114" s="3" t="s">
        <v>10</v>
      </c>
      <c r="D1114" s="3" t="s">
        <v>2215</v>
      </c>
      <c r="E1114" s="2">
        <v>2001</v>
      </c>
      <c r="F1114" s="3" t="s">
        <v>12</v>
      </c>
      <c r="G1114" s="3" t="s">
        <v>13</v>
      </c>
      <c r="H1114" s="3" t="s">
        <v>9</v>
      </c>
      <c r="I1114" s="3" t="s">
        <v>2216</v>
      </c>
      <c r="J1114" s="3" t="s">
        <v>1038</v>
      </c>
    </row>
    <row r="1115" spans="1:10" outlineLevel="3" x14ac:dyDescent="0.2">
      <c r="A1115" s="3" t="s">
        <v>2084</v>
      </c>
      <c r="B1115" s="3" t="s">
        <v>2085</v>
      </c>
      <c r="C1115" s="3" t="s">
        <v>10</v>
      </c>
      <c r="D1115" s="3" t="s">
        <v>2217</v>
      </c>
      <c r="E1115" s="2">
        <v>2005</v>
      </c>
      <c r="F1115" s="3" t="s">
        <v>12</v>
      </c>
      <c r="G1115" s="3" t="s">
        <v>13</v>
      </c>
      <c r="H1115" s="3" t="s">
        <v>9</v>
      </c>
      <c r="I1115" s="3" t="s">
        <v>2218</v>
      </c>
      <c r="J1115" s="3" t="s">
        <v>1038</v>
      </c>
    </row>
    <row r="1116" spans="1:10" outlineLevel="3" x14ac:dyDescent="0.2">
      <c r="A1116" s="3" t="s">
        <v>2084</v>
      </c>
      <c r="B1116" s="3" t="s">
        <v>2085</v>
      </c>
      <c r="C1116" s="3" t="s">
        <v>10</v>
      </c>
      <c r="D1116" s="3" t="s">
        <v>2219</v>
      </c>
      <c r="E1116" s="2">
        <v>2005</v>
      </c>
      <c r="F1116" s="3" t="s">
        <v>12</v>
      </c>
      <c r="G1116" s="3" t="s">
        <v>13</v>
      </c>
      <c r="H1116" s="3" t="s">
        <v>9</v>
      </c>
      <c r="I1116" s="3" t="s">
        <v>2220</v>
      </c>
      <c r="J1116" s="3" t="s">
        <v>1038</v>
      </c>
    </row>
    <row r="1117" spans="1:10" outlineLevel="3" x14ac:dyDescent="0.2">
      <c r="A1117" s="3" t="s">
        <v>2084</v>
      </c>
      <c r="B1117" s="3" t="s">
        <v>2085</v>
      </c>
      <c r="C1117" s="3" t="s">
        <v>10</v>
      </c>
      <c r="D1117" s="3" t="s">
        <v>2221</v>
      </c>
      <c r="E1117" s="2">
        <v>2007</v>
      </c>
      <c r="F1117" s="3" t="s">
        <v>12</v>
      </c>
      <c r="G1117" s="3" t="s">
        <v>13</v>
      </c>
      <c r="H1117" s="3" t="s">
        <v>9</v>
      </c>
      <c r="I1117" s="3" t="s">
        <v>2222</v>
      </c>
      <c r="J1117" s="3" t="s">
        <v>1038</v>
      </c>
    </row>
    <row r="1118" spans="1:10" outlineLevel="3" x14ac:dyDescent="0.2">
      <c r="A1118" s="3" t="s">
        <v>2084</v>
      </c>
      <c r="B1118" s="3" t="s">
        <v>2085</v>
      </c>
      <c r="C1118" s="3" t="s">
        <v>10</v>
      </c>
      <c r="D1118" s="3" t="s">
        <v>2223</v>
      </c>
      <c r="E1118" s="2">
        <v>2005</v>
      </c>
      <c r="F1118" s="3" t="s">
        <v>12</v>
      </c>
      <c r="G1118" s="3" t="s">
        <v>13</v>
      </c>
      <c r="H1118" s="3" t="s">
        <v>9</v>
      </c>
      <c r="I1118" s="3" t="s">
        <v>2224</v>
      </c>
      <c r="J1118" s="3" t="s">
        <v>1038</v>
      </c>
    </row>
    <row r="1119" spans="1:10" outlineLevel="3" x14ac:dyDescent="0.2">
      <c r="A1119" s="3" t="s">
        <v>2084</v>
      </c>
      <c r="B1119" s="3" t="s">
        <v>2085</v>
      </c>
      <c r="C1119" s="3" t="s">
        <v>10</v>
      </c>
      <c r="D1119" s="3" t="s">
        <v>2225</v>
      </c>
      <c r="E1119" s="2">
        <v>2007</v>
      </c>
      <c r="F1119" s="3" t="s">
        <v>12</v>
      </c>
      <c r="G1119" s="3" t="s">
        <v>13</v>
      </c>
      <c r="H1119" s="3" t="s">
        <v>9</v>
      </c>
      <c r="I1119" s="3" t="s">
        <v>2226</v>
      </c>
      <c r="J1119" s="3" t="s">
        <v>1038</v>
      </c>
    </row>
    <row r="1120" spans="1:10" outlineLevel="3" x14ac:dyDescent="0.2">
      <c r="A1120" s="3" t="s">
        <v>2084</v>
      </c>
      <c r="B1120" s="3" t="s">
        <v>2085</v>
      </c>
      <c r="C1120" s="3" t="s">
        <v>10</v>
      </c>
      <c r="D1120" s="3" t="s">
        <v>2227</v>
      </c>
      <c r="E1120" s="2">
        <v>2007</v>
      </c>
      <c r="F1120" s="3" t="s">
        <v>12</v>
      </c>
      <c r="G1120" s="3" t="s">
        <v>13</v>
      </c>
      <c r="H1120" s="3" t="s">
        <v>9</v>
      </c>
      <c r="I1120" s="3" t="s">
        <v>2228</v>
      </c>
      <c r="J1120" s="3" t="s">
        <v>1038</v>
      </c>
    </row>
    <row r="1121" spans="1:10" outlineLevel="3" x14ac:dyDescent="0.2">
      <c r="A1121" s="3" t="s">
        <v>2084</v>
      </c>
      <c r="B1121" s="3" t="s">
        <v>2085</v>
      </c>
      <c r="C1121" s="3" t="s">
        <v>10</v>
      </c>
      <c r="D1121" s="3" t="s">
        <v>2229</v>
      </c>
      <c r="E1121" s="2">
        <v>2005</v>
      </c>
      <c r="F1121" s="3" t="s">
        <v>12</v>
      </c>
      <c r="G1121" s="3" t="s">
        <v>13</v>
      </c>
      <c r="H1121" s="3" t="s">
        <v>9</v>
      </c>
      <c r="I1121" s="3" t="s">
        <v>2230</v>
      </c>
      <c r="J1121" s="3" t="s">
        <v>1038</v>
      </c>
    </row>
    <row r="1122" spans="1:10" outlineLevel="3" x14ac:dyDescent="0.2">
      <c r="A1122" s="3" t="s">
        <v>2084</v>
      </c>
      <c r="B1122" s="3" t="s">
        <v>2085</v>
      </c>
      <c r="C1122" s="3" t="s">
        <v>10</v>
      </c>
      <c r="D1122" s="3" t="s">
        <v>2231</v>
      </c>
      <c r="E1122" s="2">
        <v>2005</v>
      </c>
      <c r="F1122" s="3" t="s">
        <v>12</v>
      </c>
      <c r="G1122" s="3" t="s">
        <v>13</v>
      </c>
      <c r="H1122" s="3" t="s">
        <v>9</v>
      </c>
      <c r="I1122" s="3" t="s">
        <v>2232</v>
      </c>
      <c r="J1122" s="3" t="s">
        <v>1038</v>
      </c>
    </row>
    <row r="1123" spans="1:10" outlineLevel="3" x14ac:dyDescent="0.2">
      <c r="A1123" s="3" t="s">
        <v>2084</v>
      </c>
      <c r="B1123" s="3" t="s">
        <v>2085</v>
      </c>
      <c r="C1123" s="3" t="s">
        <v>10</v>
      </c>
      <c r="D1123" s="3" t="s">
        <v>2233</v>
      </c>
      <c r="E1123" s="2">
        <v>2007</v>
      </c>
      <c r="F1123" s="3" t="s">
        <v>64</v>
      </c>
      <c r="G1123" s="3" t="s">
        <v>65</v>
      </c>
      <c r="H1123" s="3" t="s">
        <v>9</v>
      </c>
      <c r="I1123" s="3" t="s">
        <v>2234</v>
      </c>
      <c r="J1123" s="3" t="s">
        <v>1038</v>
      </c>
    </row>
    <row r="1124" spans="1:10" outlineLevel="3" x14ac:dyDescent="0.2">
      <c r="A1124" s="3" t="s">
        <v>2084</v>
      </c>
      <c r="B1124" s="3" t="s">
        <v>2085</v>
      </c>
      <c r="C1124" s="3" t="s">
        <v>10</v>
      </c>
      <c r="D1124" s="3" t="s">
        <v>2235</v>
      </c>
      <c r="E1124" s="2">
        <v>2007</v>
      </c>
      <c r="F1124" s="3" t="s">
        <v>64</v>
      </c>
      <c r="G1124" s="3" t="s">
        <v>65</v>
      </c>
      <c r="H1124" s="3" t="s">
        <v>9</v>
      </c>
      <c r="I1124" s="3" t="s">
        <v>2236</v>
      </c>
      <c r="J1124" s="3" t="s">
        <v>1038</v>
      </c>
    </row>
    <row r="1125" spans="1:10" outlineLevel="3" x14ac:dyDescent="0.2">
      <c r="A1125" s="3" t="s">
        <v>2084</v>
      </c>
      <c r="B1125" s="3" t="s">
        <v>2085</v>
      </c>
      <c r="C1125" s="3" t="s">
        <v>10</v>
      </c>
      <c r="D1125" s="3" t="s">
        <v>2237</v>
      </c>
      <c r="E1125" s="2">
        <v>2007</v>
      </c>
      <c r="F1125" s="3" t="s">
        <v>64</v>
      </c>
      <c r="G1125" s="3" t="s">
        <v>65</v>
      </c>
      <c r="H1125" s="3" t="s">
        <v>9</v>
      </c>
      <c r="I1125" s="3" t="s">
        <v>2238</v>
      </c>
      <c r="J1125" s="3" t="s">
        <v>1038</v>
      </c>
    </row>
    <row r="1126" spans="1:10" outlineLevel="3" x14ac:dyDescent="0.2">
      <c r="A1126" s="3" t="s">
        <v>2084</v>
      </c>
      <c r="B1126" s="3" t="s">
        <v>2085</v>
      </c>
      <c r="C1126" s="3" t="s">
        <v>10</v>
      </c>
      <c r="D1126" s="3" t="s">
        <v>2239</v>
      </c>
      <c r="E1126" s="2">
        <v>2007</v>
      </c>
      <c r="F1126" s="3" t="s">
        <v>12</v>
      </c>
      <c r="G1126" s="3" t="s">
        <v>13</v>
      </c>
      <c r="H1126" s="3" t="s">
        <v>9</v>
      </c>
      <c r="I1126" s="3" t="s">
        <v>2240</v>
      </c>
      <c r="J1126" s="3" t="s">
        <v>1038</v>
      </c>
    </row>
    <row r="1127" spans="1:10" outlineLevel="3" x14ac:dyDescent="0.2">
      <c r="A1127" s="3" t="s">
        <v>2084</v>
      </c>
      <c r="B1127" s="3" t="s">
        <v>2085</v>
      </c>
      <c r="C1127" s="3" t="s">
        <v>10</v>
      </c>
      <c r="D1127" s="3" t="s">
        <v>2241</v>
      </c>
      <c r="E1127" s="2">
        <v>2005</v>
      </c>
      <c r="F1127" s="3" t="s">
        <v>12</v>
      </c>
      <c r="G1127" s="3" t="s">
        <v>13</v>
      </c>
      <c r="H1127" s="3" t="s">
        <v>9</v>
      </c>
      <c r="I1127" s="3" t="s">
        <v>2242</v>
      </c>
      <c r="J1127" s="3" t="s">
        <v>1038</v>
      </c>
    </row>
    <row r="1128" spans="1:10" outlineLevel="3" x14ac:dyDescent="0.2">
      <c r="A1128" s="3" t="s">
        <v>2084</v>
      </c>
      <c r="B1128" s="3" t="s">
        <v>2085</v>
      </c>
      <c r="C1128" s="3" t="s">
        <v>10</v>
      </c>
      <c r="D1128" s="3" t="s">
        <v>2243</v>
      </c>
      <c r="E1128" s="2">
        <v>2007</v>
      </c>
      <c r="F1128" s="3" t="s">
        <v>12</v>
      </c>
      <c r="G1128" s="3" t="s">
        <v>13</v>
      </c>
      <c r="H1128" s="3" t="s">
        <v>9</v>
      </c>
      <c r="I1128" s="3" t="s">
        <v>2244</v>
      </c>
      <c r="J1128" s="3" t="s">
        <v>1038</v>
      </c>
    </row>
    <row r="1129" spans="1:10" outlineLevel="3" x14ac:dyDescent="0.2">
      <c r="A1129" s="3" t="s">
        <v>2084</v>
      </c>
      <c r="B1129" s="3" t="s">
        <v>2085</v>
      </c>
      <c r="C1129" s="3" t="s">
        <v>10</v>
      </c>
      <c r="D1129" s="3" t="s">
        <v>2245</v>
      </c>
      <c r="E1129" s="2">
        <v>2007</v>
      </c>
      <c r="F1129" s="3" t="s">
        <v>64</v>
      </c>
      <c r="G1129" s="3" t="s">
        <v>65</v>
      </c>
      <c r="H1129" s="3" t="s">
        <v>9</v>
      </c>
      <c r="I1129" s="3" t="s">
        <v>2246</v>
      </c>
      <c r="J1129" s="3" t="s">
        <v>1038</v>
      </c>
    </row>
    <row r="1130" spans="1:10" outlineLevel="3" x14ac:dyDescent="0.2">
      <c r="A1130" s="3" t="s">
        <v>2084</v>
      </c>
      <c r="B1130" s="3" t="s">
        <v>2085</v>
      </c>
      <c r="C1130" s="3" t="s">
        <v>10</v>
      </c>
      <c r="D1130" s="3" t="s">
        <v>2247</v>
      </c>
      <c r="E1130" s="2">
        <v>2005</v>
      </c>
      <c r="F1130" s="3" t="s">
        <v>12</v>
      </c>
      <c r="G1130" s="3" t="s">
        <v>13</v>
      </c>
      <c r="H1130" s="3" t="s">
        <v>9</v>
      </c>
      <c r="I1130" s="3" t="s">
        <v>2248</v>
      </c>
      <c r="J1130" s="3" t="s">
        <v>1038</v>
      </c>
    </row>
    <row r="1131" spans="1:10" outlineLevel="3" x14ac:dyDescent="0.2">
      <c r="A1131" s="3" t="s">
        <v>2084</v>
      </c>
      <c r="B1131" s="3" t="s">
        <v>2085</v>
      </c>
      <c r="C1131" s="3" t="s">
        <v>10</v>
      </c>
      <c r="D1131" s="3" t="s">
        <v>2249</v>
      </c>
      <c r="E1131" s="2">
        <v>2007</v>
      </c>
      <c r="F1131" s="3" t="s">
        <v>64</v>
      </c>
      <c r="G1131" s="3" t="s">
        <v>65</v>
      </c>
      <c r="H1131" s="3" t="s">
        <v>9</v>
      </c>
      <c r="I1131" s="3" t="s">
        <v>2250</v>
      </c>
      <c r="J1131" s="3" t="s">
        <v>1038</v>
      </c>
    </row>
    <row r="1132" spans="1:10" outlineLevel="3" x14ac:dyDescent="0.2">
      <c r="A1132" s="3" t="s">
        <v>2084</v>
      </c>
      <c r="B1132" s="3" t="s">
        <v>2085</v>
      </c>
      <c r="C1132" s="3" t="s">
        <v>10</v>
      </c>
      <c r="D1132" s="3" t="s">
        <v>2251</v>
      </c>
      <c r="E1132" s="2">
        <v>2007</v>
      </c>
      <c r="F1132" s="3" t="s">
        <v>12</v>
      </c>
      <c r="G1132" s="3" t="s">
        <v>13</v>
      </c>
      <c r="H1132" s="3" t="s">
        <v>9</v>
      </c>
      <c r="I1132" s="3" t="s">
        <v>2252</v>
      </c>
      <c r="J1132" s="3" t="s">
        <v>1038</v>
      </c>
    </row>
    <row r="1133" spans="1:10" outlineLevel="3" x14ac:dyDescent="0.2">
      <c r="A1133" s="3" t="s">
        <v>2084</v>
      </c>
      <c r="B1133" s="3" t="s">
        <v>2085</v>
      </c>
      <c r="C1133" s="3" t="s">
        <v>10</v>
      </c>
      <c r="D1133" s="3" t="s">
        <v>2253</v>
      </c>
      <c r="E1133" s="2">
        <v>2007</v>
      </c>
      <c r="F1133" s="3" t="s">
        <v>64</v>
      </c>
      <c r="G1133" s="3" t="s">
        <v>65</v>
      </c>
      <c r="H1133" s="3" t="s">
        <v>9</v>
      </c>
      <c r="I1133" s="3" t="s">
        <v>2254</v>
      </c>
      <c r="J1133" s="3" t="s">
        <v>1038</v>
      </c>
    </row>
    <row r="1134" spans="1:10" outlineLevel="3" x14ac:dyDescent="0.2">
      <c r="A1134" s="3" t="s">
        <v>2084</v>
      </c>
      <c r="B1134" s="3" t="s">
        <v>2085</v>
      </c>
      <c r="C1134" s="3" t="s">
        <v>10</v>
      </c>
      <c r="D1134" s="3" t="s">
        <v>2255</v>
      </c>
      <c r="E1134" s="2">
        <v>2004</v>
      </c>
      <c r="F1134" s="3" t="s">
        <v>12</v>
      </c>
      <c r="G1134" s="3" t="s">
        <v>13</v>
      </c>
      <c r="H1134" s="3" t="s">
        <v>9</v>
      </c>
      <c r="I1134" s="3" t="s">
        <v>2256</v>
      </c>
      <c r="J1134" s="3" t="s">
        <v>1038</v>
      </c>
    </row>
    <row r="1135" spans="1:10" outlineLevel="3" x14ac:dyDescent="0.2">
      <c r="A1135" s="3" t="s">
        <v>2084</v>
      </c>
      <c r="B1135" s="3" t="s">
        <v>2085</v>
      </c>
      <c r="C1135" s="3" t="s">
        <v>10</v>
      </c>
      <c r="D1135" s="3" t="s">
        <v>2257</v>
      </c>
      <c r="E1135" s="2">
        <v>2004</v>
      </c>
      <c r="F1135" s="3" t="s">
        <v>12</v>
      </c>
      <c r="G1135" s="3" t="s">
        <v>13</v>
      </c>
      <c r="H1135" s="3" t="s">
        <v>9</v>
      </c>
      <c r="I1135" s="3" t="s">
        <v>2258</v>
      </c>
      <c r="J1135" s="3" t="s">
        <v>1038</v>
      </c>
    </row>
    <row r="1136" spans="1:10" outlineLevel="3" x14ac:dyDescent="0.2">
      <c r="A1136" s="3" t="s">
        <v>2084</v>
      </c>
      <c r="B1136" s="3" t="s">
        <v>2085</v>
      </c>
      <c r="C1136" s="3" t="s">
        <v>10</v>
      </c>
      <c r="D1136" s="3" t="s">
        <v>2259</v>
      </c>
      <c r="E1136" s="2">
        <v>2005</v>
      </c>
      <c r="F1136" s="3" t="s">
        <v>12</v>
      </c>
      <c r="G1136" s="3" t="s">
        <v>13</v>
      </c>
      <c r="H1136" s="3" t="s">
        <v>9</v>
      </c>
      <c r="I1136" s="3" t="s">
        <v>2260</v>
      </c>
      <c r="J1136" s="3" t="s">
        <v>1038</v>
      </c>
    </row>
    <row r="1137" spans="1:10" outlineLevel="3" x14ac:dyDescent="0.2">
      <c r="A1137" s="3" t="s">
        <v>2084</v>
      </c>
      <c r="B1137" s="3" t="s">
        <v>2085</v>
      </c>
      <c r="C1137" s="3" t="s">
        <v>10</v>
      </c>
      <c r="D1137" s="3" t="s">
        <v>2261</v>
      </c>
      <c r="E1137" s="2">
        <v>2005</v>
      </c>
      <c r="F1137" s="3" t="s">
        <v>12</v>
      </c>
      <c r="G1137" s="3" t="s">
        <v>13</v>
      </c>
      <c r="H1137" s="3" t="s">
        <v>9</v>
      </c>
      <c r="I1137" s="3" t="s">
        <v>2262</v>
      </c>
      <c r="J1137" s="3" t="s">
        <v>1038</v>
      </c>
    </row>
    <row r="1138" spans="1:10" outlineLevel="3" x14ac:dyDescent="0.2">
      <c r="A1138" s="3" t="s">
        <v>2084</v>
      </c>
      <c r="B1138" s="3" t="s">
        <v>2085</v>
      </c>
      <c r="C1138" s="3" t="s">
        <v>10</v>
      </c>
      <c r="D1138" s="3" t="s">
        <v>2263</v>
      </c>
      <c r="E1138" s="2">
        <v>2005</v>
      </c>
      <c r="F1138" s="3" t="s">
        <v>12</v>
      </c>
      <c r="G1138" s="3" t="s">
        <v>13</v>
      </c>
      <c r="H1138" s="3" t="s">
        <v>9</v>
      </c>
      <c r="I1138" s="3" t="s">
        <v>2264</v>
      </c>
      <c r="J1138" s="3" t="s">
        <v>1038</v>
      </c>
    </row>
    <row r="1139" spans="1:10" outlineLevel="3" x14ac:dyDescent="0.2">
      <c r="A1139" s="3" t="s">
        <v>2084</v>
      </c>
      <c r="B1139" s="3" t="s">
        <v>2085</v>
      </c>
      <c r="C1139" s="3" t="s">
        <v>10</v>
      </c>
      <c r="D1139" s="3" t="s">
        <v>2265</v>
      </c>
      <c r="E1139" s="2">
        <v>2007</v>
      </c>
      <c r="F1139" s="3" t="s">
        <v>12</v>
      </c>
      <c r="G1139" s="3" t="s">
        <v>13</v>
      </c>
      <c r="H1139" s="3" t="s">
        <v>9</v>
      </c>
      <c r="I1139" s="3" t="s">
        <v>2266</v>
      </c>
      <c r="J1139" s="3" t="s">
        <v>1038</v>
      </c>
    </row>
    <row r="1140" spans="1:10" outlineLevel="3" x14ac:dyDescent="0.2">
      <c r="A1140" s="3" t="s">
        <v>2084</v>
      </c>
      <c r="B1140" s="3" t="s">
        <v>2085</v>
      </c>
      <c r="C1140" s="3" t="s">
        <v>10</v>
      </c>
      <c r="D1140" s="3" t="s">
        <v>2267</v>
      </c>
      <c r="E1140" s="2">
        <v>2007</v>
      </c>
      <c r="F1140" s="3" t="s">
        <v>64</v>
      </c>
      <c r="G1140" s="3" t="s">
        <v>65</v>
      </c>
      <c r="H1140" s="3" t="s">
        <v>9</v>
      </c>
      <c r="I1140" s="3" t="s">
        <v>2268</v>
      </c>
      <c r="J1140" s="3" t="s">
        <v>1038</v>
      </c>
    </row>
    <row r="1141" spans="1:10" outlineLevel="3" x14ac:dyDescent="0.2">
      <c r="A1141" s="3" t="s">
        <v>2084</v>
      </c>
      <c r="B1141" s="3" t="s">
        <v>2085</v>
      </c>
      <c r="C1141" s="3" t="s">
        <v>10</v>
      </c>
      <c r="D1141" s="3" t="s">
        <v>2269</v>
      </c>
      <c r="E1141" s="2">
        <v>2008</v>
      </c>
      <c r="F1141" s="3" t="s">
        <v>12</v>
      </c>
      <c r="G1141" s="3" t="s">
        <v>13</v>
      </c>
      <c r="H1141" s="3" t="s">
        <v>9</v>
      </c>
      <c r="I1141" s="3" t="s">
        <v>2270</v>
      </c>
      <c r="J1141" s="3" t="s">
        <v>1038</v>
      </c>
    </row>
    <row r="1142" spans="1:10" outlineLevel="3" x14ac:dyDescent="0.2">
      <c r="A1142" s="3" t="s">
        <v>2084</v>
      </c>
      <c r="B1142" s="3" t="s">
        <v>2085</v>
      </c>
      <c r="C1142" s="3" t="s">
        <v>10</v>
      </c>
      <c r="D1142" s="3" t="s">
        <v>2271</v>
      </c>
      <c r="E1142" s="2">
        <v>2008</v>
      </c>
      <c r="F1142" s="3" t="s">
        <v>12</v>
      </c>
      <c r="G1142" s="3" t="s">
        <v>13</v>
      </c>
      <c r="H1142" s="3" t="s">
        <v>9</v>
      </c>
      <c r="I1142" s="3" t="s">
        <v>2272</v>
      </c>
      <c r="J1142" s="3" t="s">
        <v>1038</v>
      </c>
    </row>
    <row r="1143" spans="1:10" outlineLevel="3" x14ac:dyDescent="0.2">
      <c r="A1143" s="3" t="s">
        <v>2084</v>
      </c>
      <c r="B1143" s="3" t="s">
        <v>2085</v>
      </c>
      <c r="C1143" s="3" t="s">
        <v>10</v>
      </c>
      <c r="D1143" s="3" t="s">
        <v>2273</v>
      </c>
      <c r="E1143" s="2">
        <v>2005</v>
      </c>
      <c r="F1143" s="3" t="s">
        <v>12</v>
      </c>
      <c r="G1143" s="3" t="s">
        <v>13</v>
      </c>
      <c r="H1143" s="3" t="s">
        <v>9</v>
      </c>
      <c r="I1143" s="3" t="s">
        <v>2274</v>
      </c>
      <c r="J1143" s="3" t="s">
        <v>887</v>
      </c>
    </row>
    <row r="1144" spans="1:10" outlineLevel="2" x14ac:dyDescent="0.2">
      <c r="C1144" s="5" t="s">
        <v>7969</v>
      </c>
      <c r="D1144" s="3">
        <f>SUBTOTAL(3,D1072:D1143)</f>
        <v>72</v>
      </c>
    </row>
    <row r="1145" spans="1:10" outlineLevel="3" x14ac:dyDescent="0.2">
      <c r="A1145" s="3" t="s">
        <v>2084</v>
      </c>
      <c r="B1145" s="3" t="s">
        <v>2085</v>
      </c>
      <c r="C1145" s="3" t="s">
        <v>1563</v>
      </c>
      <c r="D1145" s="3" t="s">
        <v>2165</v>
      </c>
      <c r="E1145" s="2">
        <v>2005</v>
      </c>
      <c r="F1145" s="3" t="s">
        <v>12</v>
      </c>
      <c r="G1145" s="3" t="s">
        <v>13</v>
      </c>
      <c r="H1145" s="3" t="s">
        <v>9</v>
      </c>
      <c r="I1145" s="3" t="s">
        <v>2166</v>
      </c>
      <c r="J1145" s="3" t="s">
        <v>133</v>
      </c>
    </row>
    <row r="1146" spans="1:10" outlineLevel="2" x14ac:dyDescent="0.2">
      <c r="C1146" s="5" t="s">
        <v>7972</v>
      </c>
      <c r="D1146" s="3">
        <f>SUBTOTAL(3,D1145:D1145)</f>
        <v>1</v>
      </c>
    </row>
    <row r="1147" spans="1:10" outlineLevel="1" x14ac:dyDescent="0.2">
      <c r="A1147" s="5" t="s">
        <v>7865</v>
      </c>
      <c r="D1147" s="3">
        <f>SUBTOTAL(3,D1052:D1145)</f>
        <v>92</v>
      </c>
    </row>
    <row r="1148" spans="1:10" outlineLevel="3" x14ac:dyDescent="0.2">
      <c r="A1148" s="3" t="s">
        <v>2279</v>
      </c>
      <c r="B1148" s="3" t="s">
        <v>2280</v>
      </c>
      <c r="C1148" s="3" t="s">
        <v>2086</v>
      </c>
      <c r="D1148" s="3" t="s">
        <v>2281</v>
      </c>
      <c r="E1148" s="2">
        <v>2008</v>
      </c>
      <c r="F1148" s="3" t="s">
        <v>12</v>
      </c>
      <c r="G1148" s="3" t="s">
        <v>13</v>
      </c>
      <c r="H1148" s="3" t="s">
        <v>9</v>
      </c>
      <c r="I1148" s="3" t="s">
        <v>2282</v>
      </c>
      <c r="J1148" s="3" t="s">
        <v>40</v>
      </c>
    </row>
    <row r="1149" spans="1:10" outlineLevel="3" x14ac:dyDescent="0.2">
      <c r="A1149" s="3" t="s">
        <v>2279</v>
      </c>
      <c r="B1149" s="3" t="s">
        <v>2280</v>
      </c>
      <c r="C1149" s="3" t="s">
        <v>2086</v>
      </c>
      <c r="D1149" s="3" t="s">
        <v>2283</v>
      </c>
      <c r="E1149" s="2">
        <v>2007</v>
      </c>
      <c r="F1149" s="3" t="s">
        <v>12</v>
      </c>
      <c r="G1149" s="3" t="s">
        <v>13</v>
      </c>
      <c r="H1149" s="3" t="s">
        <v>9</v>
      </c>
      <c r="I1149" s="3" t="s">
        <v>2284</v>
      </c>
      <c r="J1149" s="3" t="s">
        <v>2285</v>
      </c>
    </row>
    <row r="1150" spans="1:10" outlineLevel="2" x14ac:dyDescent="0.2">
      <c r="C1150" s="5" t="s">
        <v>7973</v>
      </c>
      <c r="D1150" s="3">
        <f>SUBTOTAL(3,D1148:D1149)</f>
        <v>2</v>
      </c>
    </row>
    <row r="1151" spans="1:10" outlineLevel="1" x14ac:dyDescent="0.2">
      <c r="A1151" s="5" t="s">
        <v>7866</v>
      </c>
      <c r="D1151" s="3">
        <f>SUBTOTAL(3,D1148:D1149)</f>
        <v>2</v>
      </c>
    </row>
    <row r="1152" spans="1:10" outlineLevel="3" x14ac:dyDescent="0.2">
      <c r="A1152" s="3" t="s">
        <v>2286</v>
      </c>
      <c r="B1152" s="3" t="s">
        <v>2287</v>
      </c>
      <c r="C1152" s="3" t="s">
        <v>10</v>
      </c>
      <c r="D1152" s="3" t="s">
        <v>2288</v>
      </c>
      <c r="E1152" s="2">
        <v>2014</v>
      </c>
      <c r="F1152" s="3" t="s">
        <v>12</v>
      </c>
      <c r="G1152" s="3" t="s">
        <v>2289</v>
      </c>
      <c r="H1152" s="3" t="s">
        <v>2290</v>
      </c>
      <c r="I1152" s="3" t="s">
        <v>2291</v>
      </c>
      <c r="J1152" s="3" t="s">
        <v>29</v>
      </c>
    </row>
    <row r="1153" spans="1:10" outlineLevel="3" x14ac:dyDescent="0.2">
      <c r="A1153" s="3" t="s">
        <v>2286</v>
      </c>
      <c r="B1153" s="3" t="s">
        <v>2287</v>
      </c>
      <c r="C1153" s="3" t="s">
        <v>10</v>
      </c>
      <c r="D1153" s="3" t="s">
        <v>2292</v>
      </c>
      <c r="E1153" s="2">
        <v>2013</v>
      </c>
      <c r="F1153" s="3" t="s">
        <v>12</v>
      </c>
      <c r="G1153" s="3" t="s">
        <v>2289</v>
      </c>
      <c r="H1153" s="3" t="s">
        <v>2290</v>
      </c>
      <c r="I1153" s="3" t="s">
        <v>2293</v>
      </c>
      <c r="J1153" s="3" t="s">
        <v>81</v>
      </c>
    </row>
    <row r="1154" spans="1:10" outlineLevel="3" x14ac:dyDescent="0.2">
      <c r="A1154" s="3" t="s">
        <v>2286</v>
      </c>
      <c r="B1154" s="3" t="s">
        <v>2287</v>
      </c>
      <c r="C1154" s="3" t="s">
        <v>10</v>
      </c>
      <c r="D1154" s="3" t="s">
        <v>2294</v>
      </c>
      <c r="E1154" s="2">
        <v>2013</v>
      </c>
      <c r="F1154" s="3" t="s">
        <v>12</v>
      </c>
      <c r="G1154" s="3" t="s">
        <v>2289</v>
      </c>
      <c r="H1154" s="3" t="s">
        <v>2290</v>
      </c>
      <c r="I1154" s="3" t="s">
        <v>2295</v>
      </c>
      <c r="J1154" s="3" t="s">
        <v>81</v>
      </c>
    </row>
    <row r="1155" spans="1:10" outlineLevel="3" x14ac:dyDescent="0.2">
      <c r="A1155" s="3" t="s">
        <v>2286</v>
      </c>
      <c r="B1155" s="3" t="s">
        <v>2287</v>
      </c>
      <c r="C1155" s="3" t="s">
        <v>10</v>
      </c>
      <c r="D1155" s="3" t="s">
        <v>2562</v>
      </c>
      <c r="E1155" s="2">
        <v>2013</v>
      </c>
      <c r="F1155" s="3" t="s">
        <v>12</v>
      </c>
      <c r="G1155" s="3" t="s">
        <v>2289</v>
      </c>
      <c r="H1155" s="3" t="s">
        <v>2290</v>
      </c>
      <c r="I1155" s="3" t="s">
        <v>2563</v>
      </c>
      <c r="J1155" s="3" t="s">
        <v>599</v>
      </c>
    </row>
    <row r="1156" spans="1:10" outlineLevel="3" x14ac:dyDescent="0.2">
      <c r="A1156" s="3" t="s">
        <v>2286</v>
      </c>
      <c r="B1156" s="3" t="s">
        <v>2287</v>
      </c>
      <c r="C1156" s="3" t="s">
        <v>10</v>
      </c>
      <c r="D1156" s="3" t="s">
        <v>2296</v>
      </c>
      <c r="E1156" s="2">
        <v>2013</v>
      </c>
      <c r="F1156" s="3" t="s">
        <v>12</v>
      </c>
      <c r="G1156" s="3" t="s">
        <v>2289</v>
      </c>
      <c r="H1156" s="3" t="s">
        <v>2290</v>
      </c>
      <c r="I1156" s="3" t="s">
        <v>2297</v>
      </c>
      <c r="J1156" s="3" t="s">
        <v>29</v>
      </c>
    </row>
    <row r="1157" spans="1:10" outlineLevel="3" x14ac:dyDescent="0.2">
      <c r="A1157" s="3" t="s">
        <v>2286</v>
      </c>
      <c r="B1157" s="3" t="s">
        <v>2287</v>
      </c>
      <c r="C1157" s="3" t="s">
        <v>10</v>
      </c>
      <c r="D1157" s="3" t="s">
        <v>2298</v>
      </c>
      <c r="E1157" s="2">
        <v>2013</v>
      </c>
      <c r="F1157" s="3" t="s">
        <v>12</v>
      </c>
      <c r="G1157" s="3" t="s">
        <v>2289</v>
      </c>
      <c r="H1157" s="3" t="s">
        <v>2290</v>
      </c>
      <c r="I1157" s="3" t="s">
        <v>2299</v>
      </c>
      <c r="J1157" s="3" t="s">
        <v>29</v>
      </c>
    </row>
    <row r="1158" spans="1:10" outlineLevel="3" x14ac:dyDescent="0.2">
      <c r="A1158" s="3" t="s">
        <v>2286</v>
      </c>
      <c r="B1158" s="3" t="s">
        <v>2287</v>
      </c>
      <c r="C1158" s="3" t="s">
        <v>10</v>
      </c>
      <c r="D1158" s="3" t="s">
        <v>2300</v>
      </c>
      <c r="E1158" s="2">
        <v>2013</v>
      </c>
      <c r="F1158" s="3" t="s">
        <v>12</v>
      </c>
      <c r="G1158" s="3" t="s">
        <v>2289</v>
      </c>
      <c r="H1158" s="3" t="s">
        <v>2290</v>
      </c>
      <c r="I1158" s="3" t="s">
        <v>2301</v>
      </c>
      <c r="J1158" s="3" t="s">
        <v>29</v>
      </c>
    </row>
    <row r="1159" spans="1:10" outlineLevel="3" x14ac:dyDescent="0.2">
      <c r="A1159" s="3" t="s">
        <v>2286</v>
      </c>
      <c r="B1159" s="3" t="s">
        <v>2287</v>
      </c>
      <c r="C1159" s="3" t="s">
        <v>10</v>
      </c>
      <c r="D1159" s="3" t="s">
        <v>2302</v>
      </c>
      <c r="E1159" s="2">
        <v>2013</v>
      </c>
      <c r="F1159" s="3" t="s">
        <v>12</v>
      </c>
      <c r="G1159" s="3" t="s">
        <v>2289</v>
      </c>
      <c r="H1159" s="3" t="s">
        <v>2290</v>
      </c>
      <c r="I1159" s="3" t="s">
        <v>2303</v>
      </c>
      <c r="J1159" s="3" t="s">
        <v>1038</v>
      </c>
    </row>
    <row r="1160" spans="1:10" outlineLevel="3" x14ac:dyDescent="0.2">
      <c r="A1160" s="3" t="s">
        <v>2286</v>
      </c>
      <c r="B1160" s="3" t="s">
        <v>2287</v>
      </c>
      <c r="C1160" s="3" t="s">
        <v>10</v>
      </c>
      <c r="D1160" s="3" t="s">
        <v>2304</v>
      </c>
      <c r="E1160" s="2">
        <v>2013</v>
      </c>
      <c r="F1160" s="3" t="s">
        <v>12</v>
      </c>
      <c r="G1160" s="3" t="s">
        <v>2289</v>
      </c>
      <c r="H1160" s="3" t="s">
        <v>2290</v>
      </c>
      <c r="I1160" s="3" t="s">
        <v>2305</v>
      </c>
      <c r="J1160" s="3" t="s">
        <v>1038</v>
      </c>
    </row>
    <row r="1161" spans="1:10" outlineLevel="3" x14ac:dyDescent="0.2">
      <c r="A1161" s="3" t="s">
        <v>2286</v>
      </c>
      <c r="B1161" s="3" t="s">
        <v>2287</v>
      </c>
      <c r="C1161" s="3" t="s">
        <v>10</v>
      </c>
      <c r="D1161" s="3" t="s">
        <v>2306</v>
      </c>
      <c r="E1161" s="2">
        <v>2013</v>
      </c>
      <c r="F1161" s="3" t="s">
        <v>12</v>
      </c>
      <c r="G1161" s="3" t="s">
        <v>2289</v>
      </c>
      <c r="H1161" s="3" t="s">
        <v>2290</v>
      </c>
      <c r="I1161" s="3" t="s">
        <v>2307</v>
      </c>
      <c r="J1161" s="3" t="s">
        <v>1038</v>
      </c>
    </row>
    <row r="1162" spans="1:10" outlineLevel="3" x14ac:dyDescent="0.2">
      <c r="A1162" s="3" t="s">
        <v>2286</v>
      </c>
      <c r="B1162" s="3" t="s">
        <v>2287</v>
      </c>
      <c r="C1162" s="3" t="s">
        <v>10</v>
      </c>
      <c r="D1162" s="3" t="s">
        <v>2308</v>
      </c>
      <c r="E1162" s="2">
        <v>2013</v>
      </c>
      <c r="F1162" s="3" t="s">
        <v>12</v>
      </c>
      <c r="G1162" s="3" t="s">
        <v>2289</v>
      </c>
      <c r="H1162" s="3" t="s">
        <v>2290</v>
      </c>
      <c r="I1162" s="3" t="s">
        <v>2309</v>
      </c>
      <c r="J1162" s="3" t="s">
        <v>1038</v>
      </c>
    </row>
    <row r="1163" spans="1:10" outlineLevel="3" x14ac:dyDescent="0.2">
      <c r="A1163" s="3" t="s">
        <v>2286</v>
      </c>
      <c r="B1163" s="3" t="s">
        <v>2287</v>
      </c>
      <c r="C1163" s="3" t="s">
        <v>10</v>
      </c>
      <c r="D1163" s="3" t="s">
        <v>2310</v>
      </c>
      <c r="E1163" s="2">
        <v>2013</v>
      </c>
      <c r="F1163" s="3" t="s">
        <v>12</v>
      </c>
      <c r="G1163" s="3" t="s">
        <v>2289</v>
      </c>
      <c r="H1163" s="3" t="s">
        <v>2290</v>
      </c>
      <c r="I1163" s="3" t="s">
        <v>2311</v>
      </c>
      <c r="J1163" s="3" t="s">
        <v>1038</v>
      </c>
    </row>
    <row r="1164" spans="1:10" outlineLevel="3" x14ac:dyDescent="0.2">
      <c r="A1164" s="3" t="s">
        <v>2286</v>
      </c>
      <c r="B1164" s="3" t="s">
        <v>2287</v>
      </c>
      <c r="C1164" s="3" t="s">
        <v>10</v>
      </c>
      <c r="D1164" s="3" t="s">
        <v>2312</v>
      </c>
      <c r="E1164" s="2">
        <v>2013</v>
      </c>
      <c r="F1164" s="3" t="s">
        <v>12</v>
      </c>
      <c r="G1164" s="3" t="s">
        <v>2289</v>
      </c>
      <c r="H1164" s="3" t="s">
        <v>2290</v>
      </c>
      <c r="I1164" s="3" t="s">
        <v>2313</v>
      </c>
      <c r="J1164" s="3" t="s">
        <v>81</v>
      </c>
    </row>
    <row r="1165" spans="1:10" outlineLevel="3" x14ac:dyDescent="0.2">
      <c r="A1165" s="3" t="s">
        <v>2286</v>
      </c>
      <c r="B1165" s="3" t="s">
        <v>2287</v>
      </c>
      <c r="C1165" s="3" t="s">
        <v>10</v>
      </c>
      <c r="D1165" s="3" t="s">
        <v>2314</v>
      </c>
      <c r="E1165" s="2">
        <v>2013</v>
      </c>
      <c r="F1165" s="3" t="s">
        <v>12</v>
      </c>
      <c r="G1165" s="3" t="s">
        <v>2289</v>
      </c>
      <c r="H1165" s="3" t="s">
        <v>2290</v>
      </c>
      <c r="I1165" s="3" t="s">
        <v>2315</v>
      </c>
      <c r="J1165" s="3" t="s">
        <v>29</v>
      </c>
    </row>
    <row r="1166" spans="1:10" outlineLevel="3" x14ac:dyDescent="0.2">
      <c r="A1166" s="3" t="s">
        <v>2286</v>
      </c>
      <c r="B1166" s="3" t="s">
        <v>2287</v>
      </c>
      <c r="C1166" s="3" t="s">
        <v>10</v>
      </c>
      <c r="D1166" s="3" t="s">
        <v>2316</v>
      </c>
      <c r="E1166" s="2">
        <v>2014</v>
      </c>
      <c r="F1166" s="3" t="s">
        <v>12</v>
      </c>
      <c r="G1166" s="3" t="s">
        <v>2289</v>
      </c>
      <c r="H1166" s="3" t="s">
        <v>2290</v>
      </c>
      <c r="I1166" s="3" t="s">
        <v>2317</v>
      </c>
      <c r="J1166" s="3" t="s">
        <v>546</v>
      </c>
    </row>
    <row r="1167" spans="1:10" outlineLevel="3" x14ac:dyDescent="0.2">
      <c r="A1167" s="3" t="s">
        <v>2286</v>
      </c>
      <c r="B1167" s="3" t="s">
        <v>2287</v>
      </c>
      <c r="C1167" s="3" t="s">
        <v>10</v>
      </c>
      <c r="D1167" s="3" t="s">
        <v>2318</v>
      </c>
      <c r="E1167" s="2">
        <v>2014</v>
      </c>
      <c r="F1167" s="3" t="s">
        <v>12</v>
      </c>
      <c r="G1167" s="3" t="s">
        <v>2289</v>
      </c>
      <c r="H1167" s="3" t="s">
        <v>2290</v>
      </c>
      <c r="I1167" s="3" t="s">
        <v>2319</v>
      </c>
      <c r="J1167" s="3" t="s">
        <v>203</v>
      </c>
    </row>
    <row r="1168" spans="1:10" outlineLevel="3" x14ac:dyDescent="0.2">
      <c r="A1168" s="3" t="s">
        <v>2286</v>
      </c>
      <c r="B1168" s="3" t="s">
        <v>2287</v>
      </c>
      <c r="C1168" s="3" t="s">
        <v>10</v>
      </c>
      <c r="D1168" s="3" t="s">
        <v>2320</v>
      </c>
      <c r="E1168" s="2">
        <v>2014</v>
      </c>
      <c r="F1168" s="3" t="s">
        <v>12</v>
      </c>
      <c r="G1168" s="3" t="s">
        <v>2289</v>
      </c>
      <c r="H1168" s="3" t="s">
        <v>2290</v>
      </c>
      <c r="I1168" s="3" t="s">
        <v>2321</v>
      </c>
      <c r="J1168" s="3" t="s">
        <v>2322</v>
      </c>
    </row>
    <row r="1169" spans="1:10" outlineLevel="3" x14ac:dyDescent="0.2">
      <c r="A1169" s="3" t="s">
        <v>2286</v>
      </c>
      <c r="B1169" s="3" t="s">
        <v>2287</v>
      </c>
      <c r="C1169" s="3" t="s">
        <v>10</v>
      </c>
      <c r="D1169" s="3" t="s">
        <v>2323</v>
      </c>
      <c r="E1169" s="2">
        <v>2013</v>
      </c>
      <c r="F1169" s="3" t="s">
        <v>12</v>
      </c>
      <c r="G1169" s="3" t="s">
        <v>2289</v>
      </c>
      <c r="H1169" s="3" t="s">
        <v>2290</v>
      </c>
      <c r="I1169" s="3" t="s">
        <v>2324</v>
      </c>
      <c r="J1169" s="3" t="s">
        <v>1038</v>
      </c>
    </row>
    <row r="1170" spans="1:10" outlineLevel="3" x14ac:dyDescent="0.2">
      <c r="A1170" s="3" t="s">
        <v>2286</v>
      </c>
      <c r="B1170" s="3" t="s">
        <v>2287</v>
      </c>
      <c r="C1170" s="3" t="s">
        <v>10</v>
      </c>
      <c r="D1170" s="3" t="s">
        <v>2325</v>
      </c>
      <c r="E1170" s="2">
        <v>2013</v>
      </c>
      <c r="F1170" s="3" t="s">
        <v>12</v>
      </c>
      <c r="G1170" s="3" t="s">
        <v>2289</v>
      </c>
      <c r="H1170" s="3" t="s">
        <v>2290</v>
      </c>
      <c r="I1170" s="3" t="s">
        <v>2326</v>
      </c>
      <c r="J1170" s="3" t="s">
        <v>1038</v>
      </c>
    </row>
    <row r="1171" spans="1:10" outlineLevel="3" x14ac:dyDescent="0.2">
      <c r="A1171" s="3" t="s">
        <v>2286</v>
      </c>
      <c r="B1171" s="3" t="s">
        <v>2287</v>
      </c>
      <c r="C1171" s="3" t="s">
        <v>10</v>
      </c>
      <c r="D1171" s="3" t="s">
        <v>2327</v>
      </c>
      <c r="E1171" s="2">
        <v>2013</v>
      </c>
      <c r="F1171" s="3" t="s">
        <v>12</v>
      </c>
      <c r="G1171" s="3" t="s">
        <v>2289</v>
      </c>
      <c r="H1171" s="3" t="s">
        <v>2290</v>
      </c>
      <c r="I1171" s="3" t="s">
        <v>2328</v>
      </c>
      <c r="J1171" s="3" t="s">
        <v>1038</v>
      </c>
    </row>
    <row r="1172" spans="1:10" outlineLevel="3" x14ac:dyDescent="0.2">
      <c r="A1172" s="3" t="s">
        <v>2286</v>
      </c>
      <c r="B1172" s="3" t="s">
        <v>2287</v>
      </c>
      <c r="C1172" s="3" t="s">
        <v>10</v>
      </c>
      <c r="D1172" s="3" t="s">
        <v>2329</v>
      </c>
      <c r="E1172" s="2">
        <v>2013</v>
      </c>
      <c r="F1172" s="3" t="s">
        <v>12</v>
      </c>
      <c r="G1172" s="3" t="s">
        <v>2289</v>
      </c>
      <c r="H1172" s="3" t="s">
        <v>2290</v>
      </c>
      <c r="I1172" s="3" t="s">
        <v>2330</v>
      </c>
      <c r="J1172" s="3" t="s">
        <v>133</v>
      </c>
    </row>
    <row r="1173" spans="1:10" outlineLevel="3" x14ac:dyDescent="0.2">
      <c r="A1173" s="3" t="s">
        <v>2286</v>
      </c>
      <c r="B1173" s="3" t="s">
        <v>2287</v>
      </c>
      <c r="C1173" s="3" t="s">
        <v>10</v>
      </c>
      <c r="D1173" s="3" t="s">
        <v>2331</v>
      </c>
      <c r="E1173" s="2">
        <v>2014</v>
      </c>
      <c r="F1173" s="3" t="s">
        <v>12</v>
      </c>
      <c r="G1173" s="3" t="s">
        <v>2289</v>
      </c>
      <c r="H1173" s="3" t="s">
        <v>2290</v>
      </c>
      <c r="I1173" s="3" t="s">
        <v>2332</v>
      </c>
      <c r="J1173" s="3" t="s">
        <v>29</v>
      </c>
    </row>
    <row r="1174" spans="1:10" outlineLevel="3" x14ac:dyDescent="0.2">
      <c r="A1174" s="3" t="s">
        <v>2286</v>
      </c>
      <c r="B1174" s="3" t="s">
        <v>2287</v>
      </c>
      <c r="C1174" s="3" t="s">
        <v>10</v>
      </c>
      <c r="D1174" s="3" t="s">
        <v>2333</v>
      </c>
      <c r="E1174" s="2">
        <v>2014</v>
      </c>
      <c r="F1174" s="3" t="s">
        <v>12</v>
      </c>
      <c r="G1174" s="3" t="s">
        <v>2289</v>
      </c>
      <c r="H1174" s="3" t="s">
        <v>2290</v>
      </c>
      <c r="I1174" s="3" t="s">
        <v>2334</v>
      </c>
      <c r="J1174" s="3" t="s">
        <v>29</v>
      </c>
    </row>
    <row r="1175" spans="1:10" outlineLevel="3" x14ac:dyDescent="0.2">
      <c r="A1175" s="3" t="s">
        <v>2286</v>
      </c>
      <c r="B1175" s="3" t="s">
        <v>2287</v>
      </c>
      <c r="C1175" s="3" t="s">
        <v>10</v>
      </c>
      <c r="D1175" s="3" t="s">
        <v>2335</v>
      </c>
      <c r="E1175" s="2">
        <v>2014</v>
      </c>
      <c r="F1175" s="3" t="s">
        <v>12</v>
      </c>
      <c r="G1175" s="3" t="s">
        <v>2289</v>
      </c>
      <c r="H1175" s="3" t="s">
        <v>2290</v>
      </c>
      <c r="I1175" s="3" t="s">
        <v>2336</v>
      </c>
      <c r="J1175" s="3" t="s">
        <v>29</v>
      </c>
    </row>
    <row r="1176" spans="1:10" outlineLevel="3" x14ac:dyDescent="0.2">
      <c r="A1176" s="3" t="s">
        <v>2286</v>
      </c>
      <c r="B1176" s="3" t="s">
        <v>2287</v>
      </c>
      <c r="C1176" s="3" t="s">
        <v>10</v>
      </c>
      <c r="D1176" s="3" t="s">
        <v>2337</v>
      </c>
      <c r="E1176" s="2">
        <v>2014</v>
      </c>
      <c r="F1176" s="3" t="s">
        <v>12</v>
      </c>
      <c r="G1176" s="3" t="s">
        <v>2289</v>
      </c>
      <c r="H1176" s="3" t="s">
        <v>2290</v>
      </c>
      <c r="I1176" s="3" t="s">
        <v>2338</v>
      </c>
      <c r="J1176" s="3" t="s">
        <v>29</v>
      </c>
    </row>
    <row r="1177" spans="1:10" outlineLevel="3" x14ac:dyDescent="0.2">
      <c r="A1177" s="3" t="s">
        <v>2286</v>
      </c>
      <c r="B1177" s="3" t="s">
        <v>2287</v>
      </c>
      <c r="C1177" s="3" t="s">
        <v>10</v>
      </c>
      <c r="D1177" s="3" t="s">
        <v>2339</v>
      </c>
      <c r="E1177" s="2">
        <v>2014</v>
      </c>
      <c r="F1177" s="3" t="s">
        <v>12</v>
      </c>
      <c r="G1177" s="3" t="s">
        <v>2289</v>
      </c>
      <c r="H1177" s="3" t="s">
        <v>2290</v>
      </c>
      <c r="I1177" s="3" t="s">
        <v>2340</v>
      </c>
      <c r="J1177" s="3" t="s">
        <v>29</v>
      </c>
    </row>
    <row r="1178" spans="1:10" outlineLevel="3" x14ac:dyDescent="0.2">
      <c r="A1178" s="3" t="s">
        <v>2286</v>
      </c>
      <c r="B1178" s="3" t="s">
        <v>2287</v>
      </c>
      <c r="C1178" s="3" t="s">
        <v>10</v>
      </c>
      <c r="D1178" s="3" t="s">
        <v>2341</v>
      </c>
      <c r="E1178" s="2">
        <v>2014</v>
      </c>
      <c r="F1178" s="3" t="s">
        <v>12</v>
      </c>
      <c r="G1178" s="3" t="s">
        <v>2289</v>
      </c>
      <c r="H1178" s="3" t="s">
        <v>2290</v>
      </c>
      <c r="I1178" s="3" t="s">
        <v>2342</v>
      </c>
      <c r="J1178" s="3" t="s">
        <v>29</v>
      </c>
    </row>
    <row r="1179" spans="1:10" outlineLevel="3" x14ac:dyDescent="0.2">
      <c r="A1179" s="3" t="s">
        <v>2286</v>
      </c>
      <c r="B1179" s="3" t="s">
        <v>2287</v>
      </c>
      <c r="C1179" s="3" t="s">
        <v>10</v>
      </c>
      <c r="D1179" s="3" t="s">
        <v>2343</v>
      </c>
      <c r="E1179" s="2">
        <v>2014</v>
      </c>
      <c r="F1179" s="3" t="s">
        <v>12</v>
      </c>
      <c r="G1179" s="3" t="s">
        <v>2289</v>
      </c>
      <c r="H1179" s="3" t="s">
        <v>2290</v>
      </c>
      <c r="I1179" s="3" t="s">
        <v>2344</v>
      </c>
      <c r="J1179" s="3" t="s">
        <v>29</v>
      </c>
    </row>
    <row r="1180" spans="1:10" outlineLevel="3" x14ac:dyDescent="0.2">
      <c r="A1180" s="3" t="s">
        <v>2286</v>
      </c>
      <c r="B1180" s="3" t="s">
        <v>2287</v>
      </c>
      <c r="C1180" s="3" t="s">
        <v>10</v>
      </c>
      <c r="D1180" s="3" t="s">
        <v>2345</v>
      </c>
      <c r="E1180" s="2">
        <v>2014</v>
      </c>
      <c r="F1180" s="3" t="s">
        <v>12</v>
      </c>
      <c r="G1180" s="3" t="s">
        <v>2289</v>
      </c>
      <c r="H1180" s="3" t="s">
        <v>2290</v>
      </c>
      <c r="I1180" s="3" t="s">
        <v>2346</v>
      </c>
      <c r="J1180" s="3" t="s">
        <v>29</v>
      </c>
    </row>
    <row r="1181" spans="1:10" outlineLevel="3" x14ac:dyDescent="0.2">
      <c r="A1181" s="3" t="s">
        <v>2286</v>
      </c>
      <c r="B1181" s="3" t="s">
        <v>2287</v>
      </c>
      <c r="C1181" s="3" t="s">
        <v>10</v>
      </c>
      <c r="D1181" s="3" t="s">
        <v>2347</v>
      </c>
      <c r="E1181" s="2">
        <v>2014</v>
      </c>
      <c r="F1181" s="3" t="s">
        <v>12</v>
      </c>
      <c r="G1181" s="3" t="s">
        <v>2289</v>
      </c>
      <c r="H1181" s="3" t="s">
        <v>2290</v>
      </c>
      <c r="I1181" s="3" t="s">
        <v>2348</v>
      </c>
      <c r="J1181" s="3" t="s">
        <v>29</v>
      </c>
    </row>
    <row r="1182" spans="1:10" outlineLevel="3" x14ac:dyDescent="0.2">
      <c r="A1182" s="3" t="s">
        <v>2286</v>
      </c>
      <c r="B1182" s="3" t="s">
        <v>2287</v>
      </c>
      <c r="C1182" s="3" t="s">
        <v>10</v>
      </c>
      <c r="D1182" s="3" t="s">
        <v>2349</v>
      </c>
      <c r="E1182" s="2">
        <v>2014</v>
      </c>
      <c r="F1182" s="3" t="s">
        <v>12</v>
      </c>
      <c r="G1182" s="3" t="s">
        <v>2289</v>
      </c>
      <c r="H1182" s="3" t="s">
        <v>2290</v>
      </c>
      <c r="I1182" s="3" t="s">
        <v>2350</v>
      </c>
      <c r="J1182" s="3" t="s">
        <v>599</v>
      </c>
    </row>
    <row r="1183" spans="1:10" outlineLevel="3" x14ac:dyDescent="0.2">
      <c r="A1183" s="3" t="s">
        <v>2286</v>
      </c>
      <c r="B1183" s="3" t="s">
        <v>2287</v>
      </c>
      <c r="C1183" s="3" t="s">
        <v>10</v>
      </c>
      <c r="D1183" s="3" t="s">
        <v>2351</v>
      </c>
      <c r="E1183" s="2">
        <v>2014</v>
      </c>
      <c r="F1183" s="3" t="s">
        <v>12</v>
      </c>
      <c r="G1183" s="3" t="s">
        <v>2289</v>
      </c>
      <c r="H1183" s="3" t="s">
        <v>2290</v>
      </c>
      <c r="I1183" s="3" t="s">
        <v>2352</v>
      </c>
      <c r="J1183" s="3" t="s">
        <v>29</v>
      </c>
    </row>
    <row r="1184" spans="1:10" outlineLevel="3" x14ac:dyDescent="0.2">
      <c r="A1184" s="3" t="s">
        <v>2286</v>
      </c>
      <c r="B1184" s="3" t="s">
        <v>2287</v>
      </c>
      <c r="C1184" s="3" t="s">
        <v>10</v>
      </c>
      <c r="D1184" s="3" t="s">
        <v>2353</v>
      </c>
      <c r="E1184" s="2">
        <v>2014</v>
      </c>
      <c r="F1184" s="3" t="s">
        <v>12</v>
      </c>
      <c r="G1184" s="3" t="s">
        <v>2289</v>
      </c>
      <c r="H1184" s="3" t="s">
        <v>2290</v>
      </c>
      <c r="I1184" s="3" t="s">
        <v>2354</v>
      </c>
      <c r="J1184" s="3" t="s">
        <v>29</v>
      </c>
    </row>
    <row r="1185" spans="1:10" outlineLevel="3" x14ac:dyDescent="0.2">
      <c r="A1185" s="3" t="s">
        <v>2286</v>
      </c>
      <c r="B1185" s="3" t="s">
        <v>2287</v>
      </c>
      <c r="C1185" s="3" t="s">
        <v>10</v>
      </c>
      <c r="D1185" s="3" t="s">
        <v>2355</v>
      </c>
      <c r="E1185" s="2">
        <v>2014</v>
      </c>
      <c r="F1185" s="3" t="s">
        <v>12</v>
      </c>
      <c r="G1185" s="3" t="s">
        <v>2289</v>
      </c>
      <c r="H1185" s="3" t="s">
        <v>2290</v>
      </c>
      <c r="I1185" s="3" t="s">
        <v>2356</v>
      </c>
      <c r="J1185" s="3" t="s">
        <v>599</v>
      </c>
    </row>
    <row r="1186" spans="1:10" outlineLevel="3" x14ac:dyDescent="0.2">
      <c r="A1186" s="3" t="s">
        <v>2286</v>
      </c>
      <c r="B1186" s="3" t="s">
        <v>2287</v>
      </c>
      <c r="C1186" s="3" t="s">
        <v>10</v>
      </c>
      <c r="D1186" s="3" t="s">
        <v>2357</v>
      </c>
      <c r="E1186" s="2">
        <v>2014</v>
      </c>
      <c r="F1186" s="3" t="s">
        <v>12</v>
      </c>
      <c r="G1186" s="3" t="s">
        <v>2289</v>
      </c>
      <c r="H1186" s="3" t="s">
        <v>2290</v>
      </c>
      <c r="I1186" s="3" t="s">
        <v>2358</v>
      </c>
      <c r="J1186" s="3" t="s">
        <v>599</v>
      </c>
    </row>
    <row r="1187" spans="1:10" outlineLevel="3" x14ac:dyDescent="0.2">
      <c r="A1187" s="3" t="s">
        <v>2286</v>
      </c>
      <c r="B1187" s="3" t="s">
        <v>2287</v>
      </c>
      <c r="C1187" s="3" t="s">
        <v>10</v>
      </c>
      <c r="D1187" s="3" t="s">
        <v>2361</v>
      </c>
      <c r="E1187" s="2">
        <v>2014</v>
      </c>
      <c r="F1187" s="3" t="s">
        <v>12</v>
      </c>
      <c r="G1187" s="3" t="s">
        <v>2289</v>
      </c>
      <c r="H1187" s="3" t="s">
        <v>2290</v>
      </c>
      <c r="I1187" s="3" t="s">
        <v>2362</v>
      </c>
      <c r="J1187" s="3" t="s">
        <v>599</v>
      </c>
    </row>
    <row r="1188" spans="1:10" outlineLevel="3" x14ac:dyDescent="0.2">
      <c r="A1188" s="3" t="s">
        <v>2286</v>
      </c>
      <c r="B1188" s="3" t="s">
        <v>2287</v>
      </c>
      <c r="C1188" s="3" t="s">
        <v>10</v>
      </c>
      <c r="D1188" s="3" t="s">
        <v>2363</v>
      </c>
      <c r="E1188" s="2">
        <v>2014</v>
      </c>
      <c r="F1188" s="3" t="s">
        <v>12</v>
      </c>
      <c r="G1188" s="3" t="s">
        <v>2289</v>
      </c>
      <c r="H1188" s="3" t="s">
        <v>2290</v>
      </c>
      <c r="I1188" s="3" t="s">
        <v>2364</v>
      </c>
      <c r="J1188" s="3" t="s">
        <v>29</v>
      </c>
    </row>
    <row r="1189" spans="1:10" outlineLevel="3" x14ac:dyDescent="0.2">
      <c r="A1189" s="3" t="s">
        <v>2286</v>
      </c>
      <c r="B1189" s="3" t="s">
        <v>2287</v>
      </c>
      <c r="C1189" s="3" t="s">
        <v>10</v>
      </c>
      <c r="D1189" s="3" t="s">
        <v>2365</v>
      </c>
      <c r="E1189" s="2">
        <v>2014</v>
      </c>
      <c r="F1189" s="3" t="s">
        <v>12</v>
      </c>
      <c r="G1189" s="3" t="s">
        <v>2289</v>
      </c>
      <c r="H1189" s="3" t="s">
        <v>2290</v>
      </c>
      <c r="I1189" s="3" t="s">
        <v>2366</v>
      </c>
      <c r="J1189" s="3" t="s">
        <v>29</v>
      </c>
    </row>
    <row r="1190" spans="1:10" outlineLevel="3" x14ac:dyDescent="0.2">
      <c r="A1190" s="3" t="s">
        <v>2286</v>
      </c>
      <c r="B1190" s="3" t="s">
        <v>2287</v>
      </c>
      <c r="C1190" s="3" t="s">
        <v>10</v>
      </c>
      <c r="D1190" s="3" t="s">
        <v>2367</v>
      </c>
      <c r="E1190" s="2">
        <v>2014</v>
      </c>
      <c r="F1190" s="3" t="s">
        <v>12</v>
      </c>
      <c r="G1190" s="3" t="s">
        <v>2289</v>
      </c>
      <c r="H1190" s="3" t="s">
        <v>2290</v>
      </c>
      <c r="I1190" s="3" t="s">
        <v>2368</v>
      </c>
      <c r="J1190" s="3" t="s">
        <v>29</v>
      </c>
    </row>
    <row r="1191" spans="1:10" outlineLevel="3" x14ac:dyDescent="0.2">
      <c r="A1191" s="3" t="s">
        <v>2286</v>
      </c>
      <c r="B1191" s="3" t="s">
        <v>2287</v>
      </c>
      <c r="C1191" s="3" t="s">
        <v>10</v>
      </c>
      <c r="D1191" s="3" t="s">
        <v>2369</v>
      </c>
      <c r="E1191" s="2">
        <v>2014</v>
      </c>
      <c r="F1191" s="3" t="s">
        <v>12</v>
      </c>
      <c r="G1191" s="3" t="s">
        <v>2289</v>
      </c>
      <c r="H1191" s="3" t="s">
        <v>2290</v>
      </c>
      <c r="I1191" s="3" t="s">
        <v>2370</v>
      </c>
      <c r="J1191" s="3" t="s">
        <v>29</v>
      </c>
    </row>
    <row r="1192" spans="1:10" outlineLevel="3" x14ac:dyDescent="0.2">
      <c r="A1192" s="3" t="s">
        <v>2286</v>
      </c>
      <c r="B1192" s="3" t="s">
        <v>2287</v>
      </c>
      <c r="C1192" s="3" t="s">
        <v>10</v>
      </c>
      <c r="D1192" s="3" t="s">
        <v>2371</v>
      </c>
      <c r="E1192" s="2">
        <v>2014</v>
      </c>
      <c r="F1192" s="3" t="s">
        <v>12</v>
      </c>
      <c r="G1192" s="3" t="s">
        <v>2289</v>
      </c>
      <c r="H1192" s="3" t="s">
        <v>2290</v>
      </c>
      <c r="I1192" s="3" t="s">
        <v>2372</v>
      </c>
      <c r="J1192" s="3" t="s">
        <v>29</v>
      </c>
    </row>
    <row r="1193" spans="1:10" outlineLevel="3" x14ac:dyDescent="0.2">
      <c r="A1193" s="3" t="s">
        <v>2286</v>
      </c>
      <c r="B1193" s="3" t="s">
        <v>2287</v>
      </c>
      <c r="C1193" s="3" t="s">
        <v>10</v>
      </c>
      <c r="D1193" s="3" t="s">
        <v>2373</v>
      </c>
      <c r="E1193" s="2">
        <v>2014</v>
      </c>
      <c r="F1193" s="3" t="s">
        <v>12</v>
      </c>
      <c r="G1193" s="3" t="s">
        <v>2289</v>
      </c>
      <c r="H1193" s="3" t="s">
        <v>2290</v>
      </c>
      <c r="I1193" s="3" t="s">
        <v>2374</v>
      </c>
      <c r="J1193" s="3" t="s">
        <v>29</v>
      </c>
    </row>
    <row r="1194" spans="1:10" outlineLevel="3" x14ac:dyDescent="0.2">
      <c r="A1194" s="3" t="s">
        <v>2286</v>
      </c>
      <c r="B1194" s="3" t="s">
        <v>2287</v>
      </c>
      <c r="C1194" s="3" t="s">
        <v>10</v>
      </c>
      <c r="D1194" s="3" t="s">
        <v>2375</v>
      </c>
      <c r="E1194" s="2">
        <v>2014</v>
      </c>
      <c r="F1194" s="3" t="s">
        <v>12</v>
      </c>
      <c r="G1194" s="3" t="s">
        <v>2289</v>
      </c>
      <c r="H1194" s="3" t="s">
        <v>2290</v>
      </c>
      <c r="I1194" s="3" t="s">
        <v>2376</v>
      </c>
      <c r="J1194" s="3" t="s">
        <v>29</v>
      </c>
    </row>
    <row r="1195" spans="1:10" outlineLevel="3" x14ac:dyDescent="0.2">
      <c r="A1195" s="3" t="s">
        <v>2286</v>
      </c>
      <c r="B1195" s="3" t="s">
        <v>2287</v>
      </c>
      <c r="C1195" s="3" t="s">
        <v>10</v>
      </c>
      <c r="D1195" s="3" t="s">
        <v>2377</v>
      </c>
      <c r="E1195" s="2">
        <v>2014</v>
      </c>
      <c r="F1195" s="3" t="s">
        <v>12</v>
      </c>
      <c r="G1195" s="3" t="s">
        <v>2289</v>
      </c>
      <c r="H1195" s="3" t="s">
        <v>2290</v>
      </c>
      <c r="I1195" s="3" t="s">
        <v>2378</v>
      </c>
      <c r="J1195" s="3" t="s">
        <v>29</v>
      </c>
    </row>
    <row r="1196" spans="1:10" outlineLevel="3" x14ac:dyDescent="0.2">
      <c r="A1196" s="3" t="s">
        <v>2286</v>
      </c>
      <c r="B1196" s="3" t="s">
        <v>2287</v>
      </c>
      <c r="C1196" s="3" t="s">
        <v>10</v>
      </c>
      <c r="D1196" s="3" t="s">
        <v>2379</v>
      </c>
      <c r="E1196" s="2">
        <v>2014</v>
      </c>
      <c r="F1196" s="3" t="s">
        <v>12</v>
      </c>
      <c r="G1196" s="3" t="s">
        <v>2289</v>
      </c>
      <c r="H1196" s="3" t="s">
        <v>2290</v>
      </c>
      <c r="I1196" s="3" t="s">
        <v>2380</v>
      </c>
      <c r="J1196" s="3" t="s">
        <v>29</v>
      </c>
    </row>
    <row r="1197" spans="1:10" outlineLevel="3" x14ac:dyDescent="0.2">
      <c r="A1197" s="3" t="s">
        <v>2286</v>
      </c>
      <c r="B1197" s="3" t="s">
        <v>2287</v>
      </c>
      <c r="C1197" s="3" t="s">
        <v>10</v>
      </c>
      <c r="D1197" s="3" t="s">
        <v>2381</v>
      </c>
      <c r="E1197" s="2">
        <v>2014</v>
      </c>
      <c r="F1197" s="3" t="s">
        <v>12</v>
      </c>
      <c r="G1197" s="3" t="s">
        <v>2289</v>
      </c>
      <c r="H1197" s="3" t="s">
        <v>2290</v>
      </c>
      <c r="I1197" s="3" t="s">
        <v>2382</v>
      </c>
      <c r="J1197" s="3" t="s">
        <v>74</v>
      </c>
    </row>
    <row r="1198" spans="1:10" outlineLevel="3" x14ac:dyDescent="0.2">
      <c r="A1198" s="3" t="s">
        <v>2286</v>
      </c>
      <c r="B1198" s="3" t="s">
        <v>2287</v>
      </c>
      <c r="C1198" s="3" t="s">
        <v>10</v>
      </c>
      <c r="D1198" s="3" t="s">
        <v>2383</v>
      </c>
      <c r="E1198" s="2">
        <v>2014</v>
      </c>
      <c r="F1198" s="3" t="s">
        <v>12</v>
      </c>
      <c r="G1198" s="3" t="s">
        <v>2289</v>
      </c>
      <c r="H1198" s="3" t="s">
        <v>2290</v>
      </c>
      <c r="I1198" s="3" t="s">
        <v>2384</v>
      </c>
      <c r="J1198" s="3" t="s">
        <v>1038</v>
      </c>
    </row>
    <row r="1199" spans="1:10" outlineLevel="3" x14ac:dyDescent="0.2">
      <c r="A1199" s="3" t="s">
        <v>2286</v>
      </c>
      <c r="B1199" s="3" t="s">
        <v>2287</v>
      </c>
      <c r="C1199" s="3" t="s">
        <v>10</v>
      </c>
      <c r="D1199" s="3" t="s">
        <v>2385</v>
      </c>
      <c r="E1199" s="2">
        <v>2014</v>
      </c>
      <c r="F1199" s="3" t="s">
        <v>12</v>
      </c>
      <c r="G1199" s="3" t="s">
        <v>2289</v>
      </c>
      <c r="H1199" s="3" t="s">
        <v>2290</v>
      </c>
      <c r="I1199" s="3" t="s">
        <v>2386</v>
      </c>
      <c r="J1199" s="3" t="s">
        <v>1038</v>
      </c>
    </row>
    <row r="1200" spans="1:10" outlineLevel="3" x14ac:dyDescent="0.2">
      <c r="A1200" s="3" t="s">
        <v>2286</v>
      </c>
      <c r="B1200" s="3" t="s">
        <v>2287</v>
      </c>
      <c r="C1200" s="3" t="s">
        <v>10</v>
      </c>
      <c r="D1200" s="3" t="s">
        <v>2387</v>
      </c>
      <c r="E1200" s="2">
        <v>2014</v>
      </c>
      <c r="F1200" s="3" t="s">
        <v>12</v>
      </c>
      <c r="G1200" s="3" t="s">
        <v>2289</v>
      </c>
      <c r="H1200" s="3" t="s">
        <v>2290</v>
      </c>
      <c r="I1200" s="3" t="s">
        <v>2388</v>
      </c>
      <c r="J1200" s="3" t="s">
        <v>1038</v>
      </c>
    </row>
    <row r="1201" spans="1:10" outlineLevel="3" x14ac:dyDescent="0.2">
      <c r="A1201" s="3" t="s">
        <v>2286</v>
      </c>
      <c r="B1201" s="3" t="s">
        <v>2287</v>
      </c>
      <c r="C1201" s="3" t="s">
        <v>10</v>
      </c>
      <c r="D1201" s="3" t="s">
        <v>2389</v>
      </c>
      <c r="E1201" s="2">
        <v>2014</v>
      </c>
      <c r="F1201" s="3" t="s">
        <v>12</v>
      </c>
      <c r="G1201" s="3" t="s">
        <v>2289</v>
      </c>
      <c r="H1201" s="3" t="s">
        <v>2290</v>
      </c>
      <c r="I1201" s="3" t="s">
        <v>2390</v>
      </c>
      <c r="J1201" s="3" t="s">
        <v>1038</v>
      </c>
    </row>
    <row r="1202" spans="1:10" outlineLevel="3" x14ac:dyDescent="0.2">
      <c r="A1202" s="3" t="s">
        <v>2286</v>
      </c>
      <c r="B1202" s="3" t="s">
        <v>2287</v>
      </c>
      <c r="C1202" s="3" t="s">
        <v>10</v>
      </c>
      <c r="D1202" s="3" t="s">
        <v>2391</v>
      </c>
      <c r="E1202" s="2">
        <v>2014</v>
      </c>
      <c r="F1202" s="3" t="s">
        <v>12</v>
      </c>
      <c r="G1202" s="3" t="s">
        <v>2289</v>
      </c>
      <c r="H1202" s="3" t="s">
        <v>2290</v>
      </c>
      <c r="I1202" s="3" t="s">
        <v>2392</v>
      </c>
      <c r="J1202" s="3" t="s">
        <v>1038</v>
      </c>
    </row>
    <row r="1203" spans="1:10" outlineLevel="3" x14ac:dyDescent="0.2">
      <c r="A1203" s="3" t="s">
        <v>2286</v>
      </c>
      <c r="B1203" s="3" t="s">
        <v>2287</v>
      </c>
      <c r="C1203" s="3" t="s">
        <v>10</v>
      </c>
      <c r="D1203" s="3" t="s">
        <v>2393</v>
      </c>
      <c r="E1203" s="2">
        <v>2014</v>
      </c>
      <c r="F1203" s="3" t="s">
        <v>12</v>
      </c>
      <c r="G1203" s="3" t="s">
        <v>2289</v>
      </c>
      <c r="H1203" s="3" t="s">
        <v>2290</v>
      </c>
      <c r="I1203" s="3" t="s">
        <v>2394</v>
      </c>
      <c r="J1203" s="3" t="s">
        <v>1038</v>
      </c>
    </row>
    <row r="1204" spans="1:10" outlineLevel="3" x14ac:dyDescent="0.2">
      <c r="A1204" s="3" t="s">
        <v>2286</v>
      </c>
      <c r="B1204" s="3" t="s">
        <v>2287</v>
      </c>
      <c r="C1204" s="3" t="s">
        <v>10</v>
      </c>
      <c r="D1204" s="3" t="s">
        <v>2395</v>
      </c>
      <c r="E1204" s="2">
        <v>2014</v>
      </c>
      <c r="F1204" s="3" t="s">
        <v>12</v>
      </c>
      <c r="G1204" s="3" t="s">
        <v>2289</v>
      </c>
      <c r="H1204" s="3" t="s">
        <v>2290</v>
      </c>
      <c r="I1204" s="3" t="s">
        <v>2396</v>
      </c>
      <c r="J1204" s="3" t="s">
        <v>1038</v>
      </c>
    </row>
    <row r="1205" spans="1:10" outlineLevel="3" x14ac:dyDescent="0.2">
      <c r="A1205" s="3" t="s">
        <v>2286</v>
      </c>
      <c r="B1205" s="3" t="s">
        <v>2287</v>
      </c>
      <c r="C1205" s="3" t="s">
        <v>10</v>
      </c>
      <c r="D1205" s="3" t="s">
        <v>2397</v>
      </c>
      <c r="E1205" s="2">
        <v>2014</v>
      </c>
      <c r="F1205" s="3" t="s">
        <v>12</v>
      </c>
      <c r="G1205" s="3" t="s">
        <v>2289</v>
      </c>
      <c r="H1205" s="3" t="s">
        <v>2290</v>
      </c>
      <c r="I1205" s="3" t="s">
        <v>2398</v>
      </c>
      <c r="J1205" s="3" t="s">
        <v>1038</v>
      </c>
    </row>
    <row r="1206" spans="1:10" outlineLevel="3" x14ac:dyDescent="0.2">
      <c r="A1206" s="3" t="s">
        <v>2286</v>
      </c>
      <c r="B1206" s="3" t="s">
        <v>2287</v>
      </c>
      <c r="C1206" s="3" t="s">
        <v>10</v>
      </c>
      <c r="D1206" s="3" t="s">
        <v>2399</v>
      </c>
      <c r="E1206" s="2">
        <v>2014</v>
      </c>
      <c r="F1206" s="3" t="s">
        <v>12</v>
      </c>
      <c r="G1206" s="3" t="s">
        <v>2289</v>
      </c>
      <c r="H1206" s="3" t="s">
        <v>2290</v>
      </c>
      <c r="I1206" s="3" t="s">
        <v>2400</v>
      </c>
      <c r="J1206" s="3" t="s">
        <v>1038</v>
      </c>
    </row>
    <row r="1207" spans="1:10" outlineLevel="3" x14ac:dyDescent="0.2">
      <c r="A1207" s="3" t="s">
        <v>2286</v>
      </c>
      <c r="B1207" s="3" t="s">
        <v>2287</v>
      </c>
      <c r="C1207" s="3" t="s">
        <v>10</v>
      </c>
      <c r="D1207" s="3" t="s">
        <v>2401</v>
      </c>
      <c r="E1207" s="2">
        <v>2014</v>
      </c>
      <c r="F1207" s="3" t="s">
        <v>12</v>
      </c>
      <c r="G1207" s="3" t="s">
        <v>2289</v>
      </c>
      <c r="H1207" s="3" t="s">
        <v>2290</v>
      </c>
      <c r="I1207" s="3" t="s">
        <v>2402</v>
      </c>
      <c r="J1207" s="3" t="s">
        <v>29</v>
      </c>
    </row>
    <row r="1208" spans="1:10" outlineLevel="3" x14ac:dyDescent="0.2">
      <c r="A1208" s="3" t="s">
        <v>2286</v>
      </c>
      <c r="B1208" s="3" t="s">
        <v>2287</v>
      </c>
      <c r="C1208" s="3" t="s">
        <v>10</v>
      </c>
      <c r="D1208" s="3" t="s">
        <v>2403</v>
      </c>
      <c r="E1208" s="2">
        <v>2014</v>
      </c>
      <c r="F1208" s="3" t="s">
        <v>12</v>
      </c>
      <c r="G1208" s="3" t="s">
        <v>2289</v>
      </c>
      <c r="H1208" s="3" t="s">
        <v>2290</v>
      </c>
      <c r="I1208" s="3" t="s">
        <v>2404</v>
      </c>
      <c r="J1208" s="3" t="s">
        <v>29</v>
      </c>
    </row>
    <row r="1209" spans="1:10" outlineLevel="3" x14ac:dyDescent="0.2">
      <c r="A1209" s="3" t="s">
        <v>2286</v>
      </c>
      <c r="B1209" s="3" t="s">
        <v>2287</v>
      </c>
      <c r="C1209" s="3" t="s">
        <v>10</v>
      </c>
      <c r="D1209" s="3" t="s">
        <v>2405</v>
      </c>
      <c r="E1209" s="2">
        <v>2014</v>
      </c>
      <c r="F1209" s="3" t="s">
        <v>12</v>
      </c>
      <c r="G1209" s="3" t="s">
        <v>2289</v>
      </c>
      <c r="H1209" s="3" t="s">
        <v>2290</v>
      </c>
      <c r="I1209" s="3" t="s">
        <v>2406</v>
      </c>
      <c r="J1209" s="3" t="s">
        <v>2285</v>
      </c>
    </row>
    <row r="1210" spans="1:10" outlineLevel="3" x14ac:dyDescent="0.2">
      <c r="A1210" s="3" t="s">
        <v>2286</v>
      </c>
      <c r="B1210" s="3" t="s">
        <v>2287</v>
      </c>
      <c r="C1210" s="3" t="s">
        <v>10</v>
      </c>
      <c r="D1210" s="3" t="s">
        <v>2407</v>
      </c>
      <c r="E1210" s="2">
        <v>2014</v>
      </c>
      <c r="F1210" s="3" t="s">
        <v>12</v>
      </c>
      <c r="G1210" s="3" t="s">
        <v>2289</v>
      </c>
      <c r="H1210" s="3" t="s">
        <v>2290</v>
      </c>
      <c r="I1210" s="3" t="s">
        <v>2408</v>
      </c>
      <c r="J1210" s="3" t="s">
        <v>2285</v>
      </c>
    </row>
    <row r="1211" spans="1:10" outlineLevel="3" x14ac:dyDescent="0.2">
      <c r="A1211" s="3" t="s">
        <v>2286</v>
      </c>
      <c r="B1211" s="3" t="s">
        <v>2287</v>
      </c>
      <c r="C1211" s="3" t="s">
        <v>10</v>
      </c>
      <c r="D1211" s="3" t="s">
        <v>2409</v>
      </c>
      <c r="E1211" s="2">
        <v>2014</v>
      </c>
      <c r="F1211" s="3" t="s">
        <v>12</v>
      </c>
      <c r="G1211" s="3" t="s">
        <v>2289</v>
      </c>
      <c r="H1211" s="3" t="s">
        <v>2290</v>
      </c>
      <c r="I1211" s="3" t="s">
        <v>2410</v>
      </c>
      <c r="J1211" s="3" t="s">
        <v>136</v>
      </c>
    </row>
    <row r="1212" spans="1:10" outlineLevel="3" x14ac:dyDescent="0.2">
      <c r="A1212" s="3" t="s">
        <v>2286</v>
      </c>
      <c r="B1212" s="3" t="s">
        <v>2287</v>
      </c>
      <c r="C1212" s="3" t="s">
        <v>10</v>
      </c>
      <c r="D1212" s="3" t="s">
        <v>2411</v>
      </c>
      <c r="E1212" s="2">
        <v>2014</v>
      </c>
      <c r="F1212" s="3" t="s">
        <v>12</v>
      </c>
      <c r="G1212" s="3" t="s">
        <v>2289</v>
      </c>
      <c r="H1212" s="3" t="s">
        <v>2290</v>
      </c>
      <c r="I1212" s="3" t="s">
        <v>2412</v>
      </c>
      <c r="J1212" s="3" t="s">
        <v>136</v>
      </c>
    </row>
    <row r="1213" spans="1:10" outlineLevel="3" x14ac:dyDescent="0.2">
      <c r="A1213" s="3" t="s">
        <v>2286</v>
      </c>
      <c r="B1213" s="3" t="s">
        <v>2287</v>
      </c>
      <c r="C1213" s="3" t="s">
        <v>10</v>
      </c>
      <c r="D1213" s="3" t="s">
        <v>2413</v>
      </c>
      <c r="E1213" s="2">
        <v>2014</v>
      </c>
      <c r="F1213" s="3" t="s">
        <v>12</v>
      </c>
      <c r="G1213" s="3" t="s">
        <v>2289</v>
      </c>
      <c r="H1213" s="3" t="s">
        <v>2290</v>
      </c>
      <c r="I1213" s="3" t="s">
        <v>2414</v>
      </c>
      <c r="J1213" s="3" t="s">
        <v>136</v>
      </c>
    </row>
    <row r="1214" spans="1:10" outlineLevel="3" x14ac:dyDescent="0.2">
      <c r="A1214" s="3" t="s">
        <v>2286</v>
      </c>
      <c r="B1214" s="3" t="s">
        <v>2287</v>
      </c>
      <c r="C1214" s="3" t="s">
        <v>10</v>
      </c>
      <c r="D1214" s="3" t="s">
        <v>2415</v>
      </c>
      <c r="E1214" s="2">
        <v>2014</v>
      </c>
      <c r="F1214" s="3" t="s">
        <v>12</v>
      </c>
      <c r="G1214" s="3" t="s">
        <v>2289</v>
      </c>
      <c r="H1214" s="3" t="s">
        <v>2290</v>
      </c>
      <c r="I1214" s="3" t="s">
        <v>2416</v>
      </c>
      <c r="J1214" s="3" t="s">
        <v>1038</v>
      </c>
    </row>
    <row r="1215" spans="1:10" outlineLevel="3" x14ac:dyDescent="0.2">
      <c r="A1215" s="3" t="s">
        <v>2286</v>
      </c>
      <c r="B1215" s="3" t="s">
        <v>2287</v>
      </c>
      <c r="C1215" s="3" t="s">
        <v>10</v>
      </c>
      <c r="D1215" s="3" t="s">
        <v>2417</v>
      </c>
      <c r="E1215" s="2">
        <v>2014</v>
      </c>
      <c r="F1215" s="3" t="s">
        <v>12</v>
      </c>
      <c r="G1215" s="3" t="s">
        <v>2289</v>
      </c>
      <c r="H1215" s="3" t="s">
        <v>2290</v>
      </c>
      <c r="I1215" s="3" t="s">
        <v>2418</v>
      </c>
      <c r="J1215" s="3" t="s">
        <v>2130</v>
      </c>
    </row>
    <row r="1216" spans="1:10" outlineLevel="3" x14ac:dyDescent="0.2">
      <c r="A1216" s="3" t="s">
        <v>2286</v>
      </c>
      <c r="B1216" s="3" t="s">
        <v>2287</v>
      </c>
      <c r="C1216" s="3" t="s">
        <v>10</v>
      </c>
      <c r="D1216" s="3" t="s">
        <v>2419</v>
      </c>
      <c r="E1216" s="2">
        <v>2014</v>
      </c>
      <c r="F1216" s="3" t="s">
        <v>12</v>
      </c>
      <c r="G1216" s="3" t="s">
        <v>2289</v>
      </c>
      <c r="H1216" s="3" t="s">
        <v>2290</v>
      </c>
      <c r="I1216" s="3" t="s">
        <v>2420</v>
      </c>
      <c r="J1216" s="3" t="s">
        <v>2130</v>
      </c>
    </row>
    <row r="1217" spans="1:10" outlineLevel="3" x14ac:dyDescent="0.2">
      <c r="A1217" s="3" t="s">
        <v>2286</v>
      </c>
      <c r="B1217" s="3" t="s">
        <v>2287</v>
      </c>
      <c r="C1217" s="3" t="s">
        <v>10</v>
      </c>
      <c r="D1217" s="3" t="s">
        <v>2421</v>
      </c>
      <c r="E1217" s="2">
        <v>2014</v>
      </c>
      <c r="F1217" s="3" t="s">
        <v>12</v>
      </c>
      <c r="G1217" s="3" t="s">
        <v>2289</v>
      </c>
      <c r="H1217" s="3" t="s">
        <v>2290</v>
      </c>
      <c r="I1217" s="3" t="s">
        <v>2422</v>
      </c>
      <c r="J1217" s="3" t="s">
        <v>29</v>
      </c>
    </row>
    <row r="1218" spans="1:10" outlineLevel="3" x14ac:dyDescent="0.2">
      <c r="A1218" s="3" t="s">
        <v>2286</v>
      </c>
      <c r="B1218" s="3" t="s">
        <v>2287</v>
      </c>
      <c r="C1218" s="3" t="s">
        <v>10</v>
      </c>
      <c r="D1218" s="3" t="s">
        <v>2423</v>
      </c>
      <c r="E1218" s="2">
        <v>2014</v>
      </c>
      <c r="F1218" s="3" t="s">
        <v>12</v>
      </c>
      <c r="G1218" s="3" t="s">
        <v>2289</v>
      </c>
      <c r="H1218" s="3" t="s">
        <v>2290</v>
      </c>
      <c r="I1218" s="3" t="s">
        <v>2424</v>
      </c>
      <c r="J1218" s="3" t="s">
        <v>29</v>
      </c>
    </row>
    <row r="1219" spans="1:10" outlineLevel="3" x14ac:dyDescent="0.2">
      <c r="A1219" s="3" t="s">
        <v>2286</v>
      </c>
      <c r="B1219" s="3" t="s">
        <v>2287</v>
      </c>
      <c r="C1219" s="3" t="s">
        <v>10</v>
      </c>
      <c r="D1219" s="3" t="s">
        <v>2425</v>
      </c>
      <c r="E1219" s="2">
        <v>2014</v>
      </c>
      <c r="F1219" s="3" t="s">
        <v>12</v>
      </c>
      <c r="G1219" s="3" t="s">
        <v>2289</v>
      </c>
      <c r="H1219" s="3" t="s">
        <v>2290</v>
      </c>
      <c r="I1219" s="3" t="s">
        <v>2426</v>
      </c>
      <c r="J1219" s="3" t="s">
        <v>29</v>
      </c>
    </row>
    <row r="1220" spans="1:10" outlineLevel="3" x14ac:dyDescent="0.2">
      <c r="A1220" s="3" t="s">
        <v>2286</v>
      </c>
      <c r="B1220" s="3" t="s">
        <v>2287</v>
      </c>
      <c r="C1220" s="3" t="s">
        <v>10</v>
      </c>
      <c r="D1220" s="3" t="s">
        <v>2427</v>
      </c>
      <c r="E1220" s="2">
        <v>2014</v>
      </c>
      <c r="F1220" s="3" t="s">
        <v>12</v>
      </c>
      <c r="G1220" s="3" t="s">
        <v>2289</v>
      </c>
      <c r="H1220" s="3" t="s">
        <v>2290</v>
      </c>
      <c r="I1220" s="3" t="s">
        <v>2428</v>
      </c>
      <c r="J1220" s="3" t="s">
        <v>136</v>
      </c>
    </row>
    <row r="1221" spans="1:10" outlineLevel="3" x14ac:dyDescent="0.2">
      <c r="A1221" s="3" t="s">
        <v>2286</v>
      </c>
      <c r="B1221" s="3" t="s">
        <v>2287</v>
      </c>
      <c r="C1221" s="3" t="s">
        <v>10</v>
      </c>
      <c r="D1221" s="3" t="s">
        <v>2429</v>
      </c>
      <c r="E1221" s="2">
        <v>2014</v>
      </c>
      <c r="F1221" s="3" t="s">
        <v>12</v>
      </c>
      <c r="G1221" s="3" t="s">
        <v>2289</v>
      </c>
      <c r="H1221" s="3" t="s">
        <v>2290</v>
      </c>
      <c r="I1221" s="3" t="s">
        <v>2430</v>
      </c>
      <c r="J1221" s="3" t="s">
        <v>136</v>
      </c>
    </row>
    <row r="1222" spans="1:10" outlineLevel="3" x14ac:dyDescent="0.2">
      <c r="A1222" s="3" t="s">
        <v>2286</v>
      </c>
      <c r="B1222" s="3" t="s">
        <v>2287</v>
      </c>
      <c r="C1222" s="3" t="s">
        <v>10</v>
      </c>
      <c r="D1222" s="3" t="s">
        <v>2431</v>
      </c>
      <c r="E1222" s="2">
        <v>2014</v>
      </c>
      <c r="F1222" s="3" t="s">
        <v>12</v>
      </c>
      <c r="G1222" s="3" t="s">
        <v>2289</v>
      </c>
      <c r="H1222" s="3" t="s">
        <v>2290</v>
      </c>
      <c r="I1222" s="3" t="s">
        <v>2432</v>
      </c>
      <c r="J1222" s="3" t="s">
        <v>175</v>
      </c>
    </row>
    <row r="1223" spans="1:10" outlineLevel="3" x14ac:dyDescent="0.2">
      <c r="A1223" s="3" t="s">
        <v>2286</v>
      </c>
      <c r="B1223" s="3" t="s">
        <v>2287</v>
      </c>
      <c r="C1223" s="3" t="s">
        <v>10</v>
      </c>
      <c r="D1223" s="3" t="s">
        <v>2433</v>
      </c>
      <c r="E1223" s="2">
        <v>2014</v>
      </c>
      <c r="F1223" s="3" t="s">
        <v>12</v>
      </c>
      <c r="G1223" s="3" t="s">
        <v>2289</v>
      </c>
      <c r="H1223" s="3" t="s">
        <v>2290</v>
      </c>
      <c r="I1223" s="3" t="s">
        <v>2434</v>
      </c>
      <c r="J1223" s="3" t="s">
        <v>29</v>
      </c>
    </row>
    <row r="1224" spans="1:10" outlineLevel="3" x14ac:dyDescent="0.2">
      <c r="A1224" s="3" t="s">
        <v>2286</v>
      </c>
      <c r="B1224" s="3" t="s">
        <v>2287</v>
      </c>
      <c r="C1224" s="3" t="s">
        <v>10</v>
      </c>
      <c r="D1224" s="3" t="s">
        <v>2435</v>
      </c>
      <c r="E1224" s="2">
        <v>2014</v>
      </c>
      <c r="F1224" s="3" t="s">
        <v>12</v>
      </c>
      <c r="G1224" s="3" t="s">
        <v>2289</v>
      </c>
      <c r="H1224" s="3" t="s">
        <v>2290</v>
      </c>
      <c r="I1224" s="3" t="s">
        <v>2436</v>
      </c>
      <c r="J1224" s="3" t="s">
        <v>29</v>
      </c>
    </row>
    <row r="1225" spans="1:10" outlineLevel="3" x14ac:dyDescent="0.2">
      <c r="A1225" s="3" t="s">
        <v>2286</v>
      </c>
      <c r="B1225" s="3" t="s">
        <v>2287</v>
      </c>
      <c r="C1225" s="3" t="s">
        <v>10</v>
      </c>
      <c r="D1225" s="3" t="s">
        <v>2437</v>
      </c>
      <c r="E1225" s="2">
        <v>2014</v>
      </c>
      <c r="F1225" s="3" t="s">
        <v>12</v>
      </c>
      <c r="G1225" s="3" t="s">
        <v>2289</v>
      </c>
      <c r="H1225" s="3" t="s">
        <v>2290</v>
      </c>
      <c r="I1225" s="3" t="s">
        <v>2438</v>
      </c>
      <c r="J1225" s="3" t="s">
        <v>29</v>
      </c>
    </row>
    <row r="1226" spans="1:10" outlineLevel="3" x14ac:dyDescent="0.2">
      <c r="A1226" s="3" t="s">
        <v>2286</v>
      </c>
      <c r="B1226" s="3" t="s">
        <v>2287</v>
      </c>
      <c r="C1226" s="3" t="s">
        <v>10</v>
      </c>
      <c r="D1226" s="3" t="s">
        <v>2439</v>
      </c>
      <c r="E1226" s="2">
        <v>2014</v>
      </c>
      <c r="F1226" s="3" t="s">
        <v>12</v>
      </c>
      <c r="G1226" s="3" t="s">
        <v>2289</v>
      </c>
      <c r="H1226" s="3" t="s">
        <v>2290</v>
      </c>
      <c r="I1226" s="3" t="s">
        <v>2440</v>
      </c>
      <c r="J1226" s="3" t="s">
        <v>35</v>
      </c>
    </row>
    <row r="1227" spans="1:10" outlineLevel="3" x14ac:dyDescent="0.2">
      <c r="A1227" s="3" t="s">
        <v>2286</v>
      </c>
      <c r="B1227" s="3" t="s">
        <v>2287</v>
      </c>
      <c r="C1227" s="3" t="s">
        <v>10</v>
      </c>
      <c r="D1227" s="3" t="s">
        <v>2441</v>
      </c>
      <c r="E1227" s="2">
        <v>2014</v>
      </c>
      <c r="F1227" s="3" t="s">
        <v>12</v>
      </c>
      <c r="G1227" s="3" t="s">
        <v>2289</v>
      </c>
      <c r="H1227" s="3" t="s">
        <v>2290</v>
      </c>
      <c r="I1227" s="3" t="s">
        <v>2442</v>
      </c>
      <c r="J1227" s="3" t="s">
        <v>29</v>
      </c>
    </row>
    <row r="1228" spans="1:10" outlineLevel="3" x14ac:dyDescent="0.2">
      <c r="A1228" s="3" t="s">
        <v>2286</v>
      </c>
      <c r="B1228" s="3" t="s">
        <v>2287</v>
      </c>
      <c r="C1228" s="3" t="s">
        <v>10</v>
      </c>
      <c r="D1228" s="3" t="s">
        <v>2443</v>
      </c>
      <c r="E1228" s="2">
        <v>2014</v>
      </c>
      <c r="F1228" s="3" t="s">
        <v>12</v>
      </c>
      <c r="G1228" s="3" t="s">
        <v>2289</v>
      </c>
      <c r="H1228" s="3" t="s">
        <v>2290</v>
      </c>
      <c r="I1228" s="3" t="s">
        <v>2444</v>
      </c>
      <c r="J1228" s="3" t="s">
        <v>29</v>
      </c>
    </row>
    <row r="1229" spans="1:10" outlineLevel="3" x14ac:dyDescent="0.2">
      <c r="A1229" s="3" t="s">
        <v>2286</v>
      </c>
      <c r="B1229" s="3" t="s">
        <v>2287</v>
      </c>
      <c r="C1229" s="3" t="s">
        <v>10</v>
      </c>
      <c r="D1229" s="3" t="s">
        <v>2445</v>
      </c>
      <c r="E1229" s="2">
        <v>2014</v>
      </c>
      <c r="F1229" s="3" t="s">
        <v>12</v>
      </c>
      <c r="G1229" s="3" t="s">
        <v>2289</v>
      </c>
      <c r="H1229" s="3" t="s">
        <v>2290</v>
      </c>
      <c r="I1229" s="3" t="s">
        <v>2446</v>
      </c>
      <c r="J1229" s="3" t="s">
        <v>29</v>
      </c>
    </row>
    <row r="1230" spans="1:10" outlineLevel="3" x14ac:dyDescent="0.2">
      <c r="A1230" s="3" t="s">
        <v>2286</v>
      </c>
      <c r="B1230" s="3" t="s">
        <v>2287</v>
      </c>
      <c r="C1230" s="3" t="s">
        <v>10</v>
      </c>
      <c r="D1230" s="3" t="s">
        <v>2447</v>
      </c>
      <c r="E1230" s="2">
        <v>2015</v>
      </c>
      <c r="F1230" s="3" t="s">
        <v>12</v>
      </c>
      <c r="G1230" s="3" t="s">
        <v>2289</v>
      </c>
      <c r="H1230" s="3" t="s">
        <v>2290</v>
      </c>
      <c r="I1230" s="3" t="s">
        <v>2448</v>
      </c>
      <c r="J1230" s="3" t="s">
        <v>74</v>
      </c>
    </row>
    <row r="1231" spans="1:10" outlineLevel="3" x14ac:dyDescent="0.2">
      <c r="A1231" s="3" t="s">
        <v>2286</v>
      </c>
      <c r="B1231" s="3" t="s">
        <v>2287</v>
      </c>
      <c r="C1231" s="3" t="s">
        <v>10</v>
      </c>
      <c r="D1231" s="3" t="s">
        <v>2449</v>
      </c>
      <c r="E1231" s="2">
        <v>2015</v>
      </c>
      <c r="F1231" s="3" t="s">
        <v>12</v>
      </c>
      <c r="G1231" s="3" t="s">
        <v>2289</v>
      </c>
      <c r="H1231" s="3" t="s">
        <v>2290</v>
      </c>
      <c r="I1231" s="3" t="s">
        <v>2450</v>
      </c>
      <c r="J1231" s="3" t="s">
        <v>74</v>
      </c>
    </row>
    <row r="1232" spans="1:10" outlineLevel="3" x14ac:dyDescent="0.2">
      <c r="A1232" s="3" t="s">
        <v>2286</v>
      </c>
      <c r="B1232" s="3" t="s">
        <v>2287</v>
      </c>
      <c r="C1232" s="3" t="s">
        <v>10</v>
      </c>
      <c r="D1232" s="3" t="s">
        <v>2451</v>
      </c>
      <c r="E1232" s="2">
        <v>2014</v>
      </c>
      <c r="F1232" s="3" t="s">
        <v>12</v>
      </c>
      <c r="G1232" s="3" t="s">
        <v>2289</v>
      </c>
      <c r="H1232" s="3" t="s">
        <v>2290</v>
      </c>
      <c r="I1232" s="3" t="s">
        <v>2452</v>
      </c>
      <c r="J1232" s="3" t="s">
        <v>29</v>
      </c>
    </row>
    <row r="1233" spans="1:10" outlineLevel="3" x14ac:dyDescent="0.2">
      <c r="A1233" s="3" t="s">
        <v>2286</v>
      </c>
      <c r="B1233" s="3" t="s">
        <v>2287</v>
      </c>
      <c r="C1233" s="3" t="s">
        <v>10</v>
      </c>
      <c r="D1233" s="3" t="s">
        <v>2453</v>
      </c>
      <c r="E1233" s="2">
        <v>2014</v>
      </c>
      <c r="F1233" s="3" t="s">
        <v>12</v>
      </c>
      <c r="G1233" s="3" t="s">
        <v>2289</v>
      </c>
      <c r="H1233" s="3" t="s">
        <v>2290</v>
      </c>
      <c r="I1233" s="3" t="s">
        <v>2454</v>
      </c>
      <c r="J1233" s="3" t="s">
        <v>29</v>
      </c>
    </row>
    <row r="1234" spans="1:10" outlineLevel="3" x14ac:dyDescent="0.2">
      <c r="A1234" s="3" t="s">
        <v>2286</v>
      </c>
      <c r="B1234" s="3" t="s">
        <v>2287</v>
      </c>
      <c r="C1234" s="3" t="s">
        <v>10</v>
      </c>
      <c r="D1234" s="3" t="s">
        <v>2455</v>
      </c>
      <c r="E1234" s="2">
        <v>2014</v>
      </c>
      <c r="F1234" s="3" t="s">
        <v>12</v>
      </c>
      <c r="G1234" s="3" t="s">
        <v>2289</v>
      </c>
      <c r="H1234" s="3" t="s">
        <v>2290</v>
      </c>
      <c r="I1234" s="3" t="s">
        <v>2456</v>
      </c>
      <c r="J1234" s="3" t="s">
        <v>29</v>
      </c>
    </row>
    <row r="1235" spans="1:10" outlineLevel="3" x14ac:dyDescent="0.2">
      <c r="A1235" s="3" t="s">
        <v>2286</v>
      </c>
      <c r="B1235" s="3" t="s">
        <v>2287</v>
      </c>
      <c r="C1235" s="3" t="s">
        <v>10</v>
      </c>
      <c r="D1235" s="3" t="s">
        <v>2457</v>
      </c>
      <c r="E1235" s="2">
        <v>2015</v>
      </c>
      <c r="F1235" s="3" t="s">
        <v>12</v>
      </c>
      <c r="G1235" s="3" t="s">
        <v>2289</v>
      </c>
      <c r="H1235" s="3" t="s">
        <v>2290</v>
      </c>
      <c r="I1235" s="3" t="s">
        <v>2458</v>
      </c>
      <c r="J1235" s="3" t="s">
        <v>29</v>
      </c>
    </row>
    <row r="1236" spans="1:10" outlineLevel="3" x14ac:dyDescent="0.2">
      <c r="A1236" s="3" t="s">
        <v>2286</v>
      </c>
      <c r="B1236" s="3" t="s">
        <v>2287</v>
      </c>
      <c r="C1236" s="3" t="s">
        <v>10</v>
      </c>
      <c r="D1236" s="3" t="s">
        <v>2459</v>
      </c>
      <c r="E1236" s="2">
        <v>2015</v>
      </c>
      <c r="F1236" s="3" t="s">
        <v>12</v>
      </c>
      <c r="G1236" s="3" t="s">
        <v>2289</v>
      </c>
      <c r="H1236" s="3" t="s">
        <v>2290</v>
      </c>
      <c r="I1236" s="3" t="s">
        <v>2460</v>
      </c>
      <c r="J1236" s="3" t="s">
        <v>29</v>
      </c>
    </row>
    <row r="1237" spans="1:10" outlineLevel="3" x14ac:dyDescent="0.2">
      <c r="A1237" s="3" t="s">
        <v>2286</v>
      </c>
      <c r="B1237" s="3" t="s">
        <v>2287</v>
      </c>
      <c r="C1237" s="3" t="s">
        <v>10</v>
      </c>
      <c r="D1237" s="3" t="s">
        <v>2461</v>
      </c>
      <c r="E1237" s="2">
        <v>2015</v>
      </c>
      <c r="F1237" s="3" t="s">
        <v>12</v>
      </c>
      <c r="G1237" s="3" t="s">
        <v>2289</v>
      </c>
      <c r="H1237" s="3" t="s">
        <v>2290</v>
      </c>
      <c r="I1237" s="3" t="s">
        <v>2462</v>
      </c>
      <c r="J1237" s="3" t="s">
        <v>29</v>
      </c>
    </row>
    <row r="1238" spans="1:10" outlineLevel="3" x14ac:dyDescent="0.2">
      <c r="A1238" s="3" t="s">
        <v>2286</v>
      </c>
      <c r="B1238" s="3" t="s">
        <v>2287</v>
      </c>
      <c r="C1238" s="3" t="s">
        <v>10</v>
      </c>
      <c r="D1238" s="3" t="s">
        <v>2463</v>
      </c>
      <c r="E1238" s="2">
        <v>2015</v>
      </c>
      <c r="F1238" s="3" t="s">
        <v>12</v>
      </c>
      <c r="G1238" s="3" t="s">
        <v>13</v>
      </c>
      <c r="H1238" s="3" t="s">
        <v>1223</v>
      </c>
      <c r="I1238" s="3" t="s">
        <v>2464</v>
      </c>
      <c r="J1238" s="3" t="s">
        <v>29</v>
      </c>
    </row>
    <row r="1239" spans="1:10" outlineLevel="3" x14ac:dyDescent="0.2">
      <c r="A1239" s="3" t="s">
        <v>2286</v>
      </c>
      <c r="B1239" s="3" t="s">
        <v>2287</v>
      </c>
      <c r="C1239" s="3" t="s">
        <v>10</v>
      </c>
      <c r="D1239" s="3" t="s">
        <v>2465</v>
      </c>
      <c r="E1239" s="2">
        <v>2015</v>
      </c>
      <c r="F1239" s="3" t="s">
        <v>12</v>
      </c>
      <c r="G1239" s="3" t="s">
        <v>2289</v>
      </c>
      <c r="H1239" s="3" t="s">
        <v>2290</v>
      </c>
      <c r="I1239" s="3" t="s">
        <v>2466</v>
      </c>
      <c r="J1239" s="3" t="s">
        <v>599</v>
      </c>
    </row>
    <row r="1240" spans="1:10" outlineLevel="3" x14ac:dyDescent="0.2">
      <c r="A1240" s="3" t="s">
        <v>2286</v>
      </c>
      <c r="B1240" s="3" t="s">
        <v>2287</v>
      </c>
      <c r="C1240" s="3" t="s">
        <v>10</v>
      </c>
      <c r="D1240" s="3" t="s">
        <v>2467</v>
      </c>
      <c r="E1240" s="2">
        <v>2015</v>
      </c>
      <c r="F1240" s="3" t="s">
        <v>12</v>
      </c>
      <c r="G1240" s="3" t="s">
        <v>2289</v>
      </c>
      <c r="H1240" s="3" t="s">
        <v>2290</v>
      </c>
      <c r="I1240" s="3" t="s">
        <v>2468</v>
      </c>
      <c r="J1240" s="3" t="s">
        <v>136</v>
      </c>
    </row>
    <row r="1241" spans="1:10" outlineLevel="3" x14ac:dyDescent="0.2">
      <c r="A1241" s="3" t="s">
        <v>2286</v>
      </c>
      <c r="B1241" s="3" t="s">
        <v>2287</v>
      </c>
      <c r="C1241" s="3" t="s">
        <v>10</v>
      </c>
      <c r="D1241" s="3" t="s">
        <v>2469</v>
      </c>
      <c r="E1241" s="2">
        <v>2015</v>
      </c>
      <c r="F1241" s="3" t="s">
        <v>12</v>
      </c>
      <c r="G1241" s="3" t="s">
        <v>2289</v>
      </c>
      <c r="H1241" s="3" t="s">
        <v>2290</v>
      </c>
      <c r="I1241" s="3" t="s">
        <v>2470</v>
      </c>
      <c r="J1241" s="3" t="s">
        <v>136</v>
      </c>
    </row>
    <row r="1242" spans="1:10" outlineLevel="3" x14ac:dyDescent="0.2">
      <c r="A1242" s="3" t="s">
        <v>2286</v>
      </c>
      <c r="B1242" s="3" t="s">
        <v>2287</v>
      </c>
      <c r="C1242" s="3" t="s">
        <v>10</v>
      </c>
      <c r="D1242" s="3" t="s">
        <v>2471</v>
      </c>
      <c r="E1242" s="2">
        <v>2015</v>
      </c>
      <c r="F1242" s="3" t="s">
        <v>12</v>
      </c>
      <c r="G1242" s="3" t="s">
        <v>2289</v>
      </c>
      <c r="H1242" s="3" t="s">
        <v>2290</v>
      </c>
      <c r="I1242" s="3" t="s">
        <v>2472</v>
      </c>
      <c r="J1242" s="3" t="s">
        <v>81</v>
      </c>
    </row>
    <row r="1243" spans="1:10" outlineLevel="3" x14ac:dyDescent="0.2">
      <c r="A1243" s="3" t="s">
        <v>2286</v>
      </c>
      <c r="B1243" s="3" t="s">
        <v>2287</v>
      </c>
      <c r="C1243" s="3" t="s">
        <v>10</v>
      </c>
      <c r="D1243" s="3" t="s">
        <v>2473</v>
      </c>
      <c r="E1243" s="2">
        <v>2015</v>
      </c>
      <c r="F1243" s="3" t="s">
        <v>12</v>
      </c>
      <c r="G1243" s="3" t="s">
        <v>2289</v>
      </c>
      <c r="H1243" s="3" t="s">
        <v>2290</v>
      </c>
      <c r="I1243" s="3" t="s">
        <v>2474</v>
      </c>
      <c r="J1243" s="3" t="s">
        <v>29</v>
      </c>
    </row>
    <row r="1244" spans="1:10" outlineLevel="3" x14ac:dyDescent="0.2">
      <c r="A1244" s="3" t="s">
        <v>2286</v>
      </c>
      <c r="B1244" s="3" t="s">
        <v>2287</v>
      </c>
      <c r="C1244" s="3" t="s">
        <v>10</v>
      </c>
      <c r="D1244" s="3" t="s">
        <v>2475</v>
      </c>
      <c r="E1244" s="2">
        <v>2015</v>
      </c>
      <c r="F1244" s="3" t="s">
        <v>12</v>
      </c>
      <c r="G1244" s="3" t="s">
        <v>2289</v>
      </c>
      <c r="H1244" s="3" t="s">
        <v>2290</v>
      </c>
      <c r="I1244" s="3" t="s">
        <v>2476</v>
      </c>
      <c r="J1244" s="3" t="s">
        <v>29</v>
      </c>
    </row>
    <row r="1245" spans="1:10" outlineLevel="3" x14ac:dyDescent="0.2">
      <c r="A1245" s="3" t="s">
        <v>2286</v>
      </c>
      <c r="B1245" s="3" t="s">
        <v>2287</v>
      </c>
      <c r="C1245" s="3" t="s">
        <v>10</v>
      </c>
      <c r="D1245" s="3" t="s">
        <v>2477</v>
      </c>
      <c r="E1245" s="2">
        <v>2015</v>
      </c>
      <c r="F1245" s="3" t="s">
        <v>12</v>
      </c>
      <c r="G1245" s="3" t="s">
        <v>2289</v>
      </c>
      <c r="H1245" s="3" t="s">
        <v>2290</v>
      </c>
      <c r="I1245" s="3" t="s">
        <v>2478</v>
      </c>
      <c r="J1245" s="3" t="s">
        <v>29</v>
      </c>
    </row>
    <row r="1246" spans="1:10" outlineLevel="3" x14ac:dyDescent="0.2">
      <c r="A1246" s="3" t="s">
        <v>2286</v>
      </c>
      <c r="B1246" s="3" t="s">
        <v>2287</v>
      </c>
      <c r="C1246" s="3" t="s">
        <v>10</v>
      </c>
      <c r="D1246" s="3" t="s">
        <v>2479</v>
      </c>
      <c r="E1246" s="2">
        <v>2015</v>
      </c>
      <c r="F1246" s="3" t="s">
        <v>12</v>
      </c>
      <c r="G1246" s="3" t="s">
        <v>2289</v>
      </c>
      <c r="H1246" s="3" t="s">
        <v>2290</v>
      </c>
      <c r="I1246" s="3" t="s">
        <v>2480</v>
      </c>
      <c r="J1246" s="3" t="s">
        <v>35</v>
      </c>
    </row>
    <row r="1247" spans="1:10" outlineLevel="3" x14ac:dyDescent="0.2">
      <c r="A1247" s="3" t="s">
        <v>2286</v>
      </c>
      <c r="B1247" s="3" t="s">
        <v>2287</v>
      </c>
      <c r="C1247" s="3" t="s">
        <v>10</v>
      </c>
      <c r="D1247" s="3" t="s">
        <v>2481</v>
      </c>
      <c r="E1247" s="2">
        <v>2015</v>
      </c>
      <c r="F1247" s="3" t="s">
        <v>12</v>
      </c>
      <c r="G1247" s="3" t="s">
        <v>2289</v>
      </c>
      <c r="H1247" s="3" t="s">
        <v>2290</v>
      </c>
      <c r="I1247" s="3" t="s">
        <v>2482</v>
      </c>
      <c r="J1247" s="3" t="s">
        <v>123</v>
      </c>
    </row>
    <row r="1248" spans="1:10" outlineLevel="3" x14ac:dyDescent="0.2">
      <c r="A1248" s="3" t="s">
        <v>2286</v>
      </c>
      <c r="B1248" s="3" t="s">
        <v>2287</v>
      </c>
      <c r="C1248" s="3" t="s">
        <v>10</v>
      </c>
      <c r="D1248" s="3" t="s">
        <v>2483</v>
      </c>
      <c r="E1248" s="2">
        <v>2015</v>
      </c>
      <c r="F1248" s="3" t="s">
        <v>12</v>
      </c>
      <c r="G1248" s="3" t="s">
        <v>2289</v>
      </c>
      <c r="H1248" s="3" t="s">
        <v>2290</v>
      </c>
      <c r="I1248" s="3" t="s">
        <v>2484</v>
      </c>
      <c r="J1248" s="3" t="s">
        <v>29</v>
      </c>
    </row>
    <row r="1249" spans="1:10" outlineLevel="3" x14ac:dyDescent="0.2">
      <c r="A1249" s="3" t="s">
        <v>2286</v>
      </c>
      <c r="B1249" s="3" t="s">
        <v>2287</v>
      </c>
      <c r="C1249" s="3" t="s">
        <v>10</v>
      </c>
      <c r="D1249" s="3" t="s">
        <v>2485</v>
      </c>
      <c r="E1249" s="2">
        <v>2015</v>
      </c>
      <c r="F1249" s="3" t="s">
        <v>12</v>
      </c>
      <c r="G1249" s="3" t="s">
        <v>2289</v>
      </c>
      <c r="H1249" s="3" t="s">
        <v>2290</v>
      </c>
      <c r="I1249" s="3" t="s">
        <v>2486</v>
      </c>
      <c r="J1249" s="3" t="s">
        <v>29</v>
      </c>
    </row>
    <row r="1250" spans="1:10" outlineLevel="3" x14ac:dyDescent="0.2">
      <c r="A1250" s="3" t="s">
        <v>2286</v>
      </c>
      <c r="B1250" s="3" t="s">
        <v>2287</v>
      </c>
      <c r="C1250" s="3" t="s">
        <v>10</v>
      </c>
      <c r="D1250" s="3" t="s">
        <v>2487</v>
      </c>
      <c r="E1250" s="2">
        <v>2015</v>
      </c>
      <c r="F1250" s="3" t="s">
        <v>12</v>
      </c>
      <c r="G1250" s="3" t="s">
        <v>2289</v>
      </c>
      <c r="H1250" s="3" t="s">
        <v>2290</v>
      </c>
      <c r="I1250" s="3" t="s">
        <v>2488</v>
      </c>
      <c r="J1250" s="3" t="s">
        <v>2489</v>
      </c>
    </row>
    <row r="1251" spans="1:10" outlineLevel="3" x14ac:dyDescent="0.2">
      <c r="A1251" s="3" t="s">
        <v>2286</v>
      </c>
      <c r="B1251" s="3" t="s">
        <v>2287</v>
      </c>
      <c r="C1251" s="3" t="s">
        <v>10</v>
      </c>
      <c r="D1251" s="3" t="s">
        <v>2490</v>
      </c>
      <c r="E1251" s="2">
        <v>2015</v>
      </c>
      <c r="F1251" s="3" t="s">
        <v>12</v>
      </c>
      <c r="G1251" s="3" t="s">
        <v>2289</v>
      </c>
      <c r="H1251" s="3" t="s">
        <v>2290</v>
      </c>
      <c r="I1251" s="3" t="s">
        <v>2491</v>
      </c>
      <c r="J1251" s="3" t="s">
        <v>2492</v>
      </c>
    </row>
    <row r="1252" spans="1:10" outlineLevel="3" x14ac:dyDescent="0.2">
      <c r="A1252" s="3" t="s">
        <v>2286</v>
      </c>
      <c r="B1252" s="3" t="s">
        <v>2287</v>
      </c>
      <c r="C1252" s="3" t="s">
        <v>10</v>
      </c>
      <c r="D1252" s="3" t="s">
        <v>2493</v>
      </c>
      <c r="E1252" s="2">
        <v>2015</v>
      </c>
      <c r="F1252" s="3" t="s">
        <v>12</v>
      </c>
      <c r="G1252" s="3" t="s">
        <v>2289</v>
      </c>
      <c r="H1252" s="3" t="s">
        <v>2290</v>
      </c>
      <c r="I1252" s="3" t="s">
        <v>2494</v>
      </c>
      <c r="J1252" s="3" t="s">
        <v>1038</v>
      </c>
    </row>
    <row r="1253" spans="1:10" outlineLevel="3" x14ac:dyDescent="0.2">
      <c r="A1253" s="3" t="s">
        <v>2286</v>
      </c>
      <c r="B1253" s="3" t="s">
        <v>2287</v>
      </c>
      <c r="C1253" s="3" t="s">
        <v>10</v>
      </c>
      <c r="D1253" s="3" t="s">
        <v>2495</v>
      </c>
      <c r="E1253" s="2">
        <v>2015</v>
      </c>
      <c r="F1253" s="3" t="s">
        <v>12</v>
      </c>
      <c r="G1253" s="3" t="s">
        <v>2289</v>
      </c>
      <c r="H1253" s="3" t="s">
        <v>2290</v>
      </c>
      <c r="I1253" s="3" t="s">
        <v>2496</v>
      </c>
      <c r="J1253" s="3" t="s">
        <v>1038</v>
      </c>
    </row>
    <row r="1254" spans="1:10" outlineLevel="3" x14ac:dyDescent="0.2">
      <c r="A1254" s="3" t="s">
        <v>2286</v>
      </c>
      <c r="B1254" s="3" t="s">
        <v>2287</v>
      </c>
      <c r="C1254" s="3" t="s">
        <v>10</v>
      </c>
      <c r="D1254" s="3" t="s">
        <v>2497</v>
      </c>
      <c r="E1254" s="2">
        <v>2015</v>
      </c>
      <c r="F1254" s="3" t="s">
        <v>12</v>
      </c>
      <c r="G1254" s="3" t="s">
        <v>2289</v>
      </c>
      <c r="H1254" s="3" t="s">
        <v>2290</v>
      </c>
      <c r="I1254" s="3" t="s">
        <v>2498</v>
      </c>
      <c r="J1254" s="3" t="s">
        <v>1038</v>
      </c>
    </row>
    <row r="1255" spans="1:10" outlineLevel="3" x14ac:dyDescent="0.2">
      <c r="A1255" s="3" t="s">
        <v>2286</v>
      </c>
      <c r="B1255" s="3" t="s">
        <v>2287</v>
      </c>
      <c r="C1255" s="3" t="s">
        <v>10</v>
      </c>
      <c r="D1255" s="3" t="s">
        <v>2499</v>
      </c>
      <c r="E1255" s="2">
        <v>2015</v>
      </c>
      <c r="F1255" s="3" t="s">
        <v>12</v>
      </c>
      <c r="G1255" s="3" t="s">
        <v>2289</v>
      </c>
      <c r="H1255" s="3" t="s">
        <v>2290</v>
      </c>
      <c r="I1255" s="3" t="s">
        <v>2500</v>
      </c>
      <c r="J1255" s="3" t="s">
        <v>1038</v>
      </c>
    </row>
    <row r="1256" spans="1:10" outlineLevel="3" x14ac:dyDescent="0.2">
      <c r="A1256" s="3" t="s">
        <v>2286</v>
      </c>
      <c r="B1256" s="3" t="s">
        <v>2287</v>
      </c>
      <c r="C1256" s="3" t="s">
        <v>10</v>
      </c>
      <c r="D1256" s="3" t="s">
        <v>2501</v>
      </c>
      <c r="E1256" s="2">
        <v>2015</v>
      </c>
      <c r="F1256" s="3" t="s">
        <v>12</v>
      </c>
      <c r="G1256" s="3" t="s">
        <v>2289</v>
      </c>
      <c r="H1256" s="3" t="s">
        <v>2290</v>
      </c>
      <c r="I1256" s="3" t="s">
        <v>2502</v>
      </c>
      <c r="J1256" s="3" t="s">
        <v>1038</v>
      </c>
    </row>
    <row r="1257" spans="1:10" outlineLevel="3" x14ac:dyDescent="0.2">
      <c r="A1257" s="3" t="s">
        <v>2286</v>
      </c>
      <c r="B1257" s="3" t="s">
        <v>2287</v>
      </c>
      <c r="C1257" s="3" t="s">
        <v>10</v>
      </c>
      <c r="D1257" s="3" t="s">
        <v>2503</v>
      </c>
      <c r="E1257" s="2">
        <v>2015</v>
      </c>
      <c r="F1257" s="3" t="s">
        <v>12</v>
      </c>
      <c r="G1257" s="3" t="s">
        <v>2289</v>
      </c>
      <c r="H1257" s="3" t="s">
        <v>2290</v>
      </c>
      <c r="I1257" s="3" t="s">
        <v>2504</v>
      </c>
      <c r="J1257" s="3" t="s">
        <v>1038</v>
      </c>
    </row>
    <row r="1258" spans="1:10" outlineLevel="3" x14ac:dyDescent="0.2">
      <c r="A1258" s="3" t="s">
        <v>2286</v>
      </c>
      <c r="B1258" s="3" t="s">
        <v>2287</v>
      </c>
      <c r="C1258" s="3" t="s">
        <v>10</v>
      </c>
      <c r="D1258" s="3" t="s">
        <v>2505</v>
      </c>
      <c r="E1258" s="2">
        <v>2015</v>
      </c>
      <c r="F1258" s="3" t="s">
        <v>12</v>
      </c>
      <c r="G1258" s="3" t="s">
        <v>2289</v>
      </c>
      <c r="H1258" s="3" t="s">
        <v>2290</v>
      </c>
      <c r="I1258" s="3" t="s">
        <v>2506</v>
      </c>
      <c r="J1258" s="3" t="s">
        <v>29</v>
      </c>
    </row>
    <row r="1259" spans="1:10" outlineLevel="3" x14ac:dyDescent="0.2">
      <c r="A1259" s="3" t="s">
        <v>2286</v>
      </c>
      <c r="B1259" s="3" t="s">
        <v>2287</v>
      </c>
      <c r="C1259" s="3" t="s">
        <v>10</v>
      </c>
      <c r="D1259" s="3" t="s">
        <v>2507</v>
      </c>
      <c r="E1259" s="2">
        <v>2015</v>
      </c>
      <c r="F1259" s="3" t="s">
        <v>12</v>
      </c>
      <c r="G1259" s="3" t="s">
        <v>13</v>
      </c>
      <c r="H1259" s="3" t="s">
        <v>1223</v>
      </c>
      <c r="I1259" s="3" t="s">
        <v>2508</v>
      </c>
      <c r="J1259" s="3" t="s">
        <v>599</v>
      </c>
    </row>
    <row r="1260" spans="1:10" outlineLevel="3" x14ac:dyDescent="0.2">
      <c r="A1260" s="3" t="s">
        <v>2286</v>
      </c>
      <c r="B1260" s="3" t="s">
        <v>2287</v>
      </c>
      <c r="C1260" s="3" t="s">
        <v>10</v>
      </c>
      <c r="D1260" s="3" t="s">
        <v>2509</v>
      </c>
      <c r="E1260" s="2">
        <v>2015</v>
      </c>
      <c r="F1260" s="3" t="s">
        <v>12</v>
      </c>
      <c r="G1260" s="3" t="s">
        <v>13</v>
      </c>
      <c r="H1260" s="3" t="s">
        <v>1223</v>
      </c>
      <c r="I1260" s="3" t="s">
        <v>2510</v>
      </c>
      <c r="J1260" s="3" t="s">
        <v>74</v>
      </c>
    </row>
    <row r="1261" spans="1:10" outlineLevel="3" x14ac:dyDescent="0.2">
      <c r="A1261" s="3" t="s">
        <v>2286</v>
      </c>
      <c r="B1261" s="3" t="s">
        <v>2287</v>
      </c>
      <c r="C1261" s="3" t="s">
        <v>10</v>
      </c>
      <c r="D1261" s="3" t="s">
        <v>2511</v>
      </c>
      <c r="E1261" s="2">
        <v>2015</v>
      </c>
      <c r="F1261" s="3" t="s">
        <v>12</v>
      </c>
      <c r="G1261" s="3" t="s">
        <v>13</v>
      </c>
      <c r="H1261" s="3" t="s">
        <v>1223</v>
      </c>
      <c r="I1261" s="3" t="s">
        <v>2512</v>
      </c>
      <c r="J1261" s="3" t="s">
        <v>136</v>
      </c>
    </row>
    <row r="1262" spans="1:10" outlineLevel="3" x14ac:dyDescent="0.2">
      <c r="A1262" s="3" t="s">
        <v>2286</v>
      </c>
      <c r="B1262" s="3" t="s">
        <v>2287</v>
      </c>
      <c r="C1262" s="3" t="s">
        <v>10</v>
      </c>
      <c r="D1262" s="3" t="s">
        <v>2513</v>
      </c>
      <c r="E1262" s="2">
        <v>2015</v>
      </c>
      <c r="F1262" s="3" t="s">
        <v>12</v>
      </c>
      <c r="G1262" s="3" t="s">
        <v>13</v>
      </c>
      <c r="H1262" s="3" t="s">
        <v>1223</v>
      </c>
      <c r="I1262" s="3" t="s">
        <v>2514</v>
      </c>
      <c r="J1262" s="3" t="s">
        <v>136</v>
      </c>
    </row>
    <row r="1263" spans="1:10" outlineLevel="3" x14ac:dyDescent="0.2">
      <c r="A1263" s="3" t="s">
        <v>2286</v>
      </c>
      <c r="B1263" s="3" t="s">
        <v>2287</v>
      </c>
      <c r="C1263" s="3" t="s">
        <v>10</v>
      </c>
      <c r="D1263" s="3" t="s">
        <v>2515</v>
      </c>
      <c r="E1263" s="2">
        <v>2015</v>
      </c>
      <c r="F1263" s="3" t="s">
        <v>12</v>
      </c>
      <c r="G1263" s="3" t="s">
        <v>2289</v>
      </c>
      <c r="H1263" s="3" t="s">
        <v>2290</v>
      </c>
      <c r="I1263" s="3" t="s">
        <v>2516</v>
      </c>
      <c r="J1263" s="3" t="s">
        <v>29</v>
      </c>
    </row>
    <row r="1264" spans="1:10" outlineLevel="3" x14ac:dyDescent="0.2">
      <c r="A1264" s="3" t="s">
        <v>2286</v>
      </c>
      <c r="B1264" s="3" t="s">
        <v>2287</v>
      </c>
      <c r="C1264" s="3" t="s">
        <v>10</v>
      </c>
      <c r="D1264" s="3" t="s">
        <v>2517</v>
      </c>
      <c r="E1264" s="2">
        <v>2015</v>
      </c>
      <c r="F1264" s="3" t="s">
        <v>12</v>
      </c>
      <c r="G1264" s="3" t="s">
        <v>2289</v>
      </c>
      <c r="H1264" s="3" t="s">
        <v>2290</v>
      </c>
      <c r="I1264" s="3" t="s">
        <v>2518</v>
      </c>
      <c r="J1264" s="3" t="s">
        <v>29</v>
      </c>
    </row>
    <row r="1265" spans="1:10" outlineLevel="3" x14ac:dyDescent="0.2">
      <c r="A1265" s="3" t="s">
        <v>2286</v>
      </c>
      <c r="B1265" s="3" t="s">
        <v>2287</v>
      </c>
      <c r="C1265" s="3" t="s">
        <v>10</v>
      </c>
      <c r="D1265" s="3" t="s">
        <v>2519</v>
      </c>
      <c r="E1265" s="2">
        <v>2015</v>
      </c>
      <c r="F1265" s="3" t="s">
        <v>12</v>
      </c>
      <c r="G1265" s="3" t="s">
        <v>2289</v>
      </c>
      <c r="H1265" s="3" t="s">
        <v>2290</v>
      </c>
      <c r="I1265" s="3" t="s">
        <v>2520</v>
      </c>
      <c r="J1265" s="3" t="s">
        <v>29</v>
      </c>
    </row>
    <row r="1266" spans="1:10" outlineLevel="3" x14ac:dyDescent="0.2">
      <c r="A1266" s="3" t="s">
        <v>2286</v>
      </c>
      <c r="B1266" s="3" t="s">
        <v>2287</v>
      </c>
      <c r="C1266" s="3" t="s">
        <v>10</v>
      </c>
      <c r="D1266" s="3" t="s">
        <v>2521</v>
      </c>
      <c r="E1266" s="2">
        <v>2015</v>
      </c>
      <c r="F1266" s="3" t="s">
        <v>12</v>
      </c>
      <c r="G1266" s="3" t="s">
        <v>2289</v>
      </c>
      <c r="H1266" s="3" t="s">
        <v>2290</v>
      </c>
      <c r="I1266" s="3" t="s">
        <v>2522</v>
      </c>
      <c r="J1266" s="3" t="s">
        <v>29</v>
      </c>
    </row>
    <row r="1267" spans="1:10" outlineLevel="3" x14ac:dyDescent="0.2">
      <c r="A1267" s="3" t="s">
        <v>2286</v>
      </c>
      <c r="B1267" s="3" t="s">
        <v>2287</v>
      </c>
      <c r="C1267" s="3" t="s">
        <v>10</v>
      </c>
      <c r="D1267" s="3" t="s">
        <v>2523</v>
      </c>
      <c r="E1267" s="2">
        <v>2015</v>
      </c>
      <c r="F1267" s="3" t="s">
        <v>12</v>
      </c>
      <c r="G1267" s="3" t="s">
        <v>2289</v>
      </c>
      <c r="H1267" s="3" t="s">
        <v>2290</v>
      </c>
      <c r="I1267" s="3" t="s">
        <v>2524</v>
      </c>
      <c r="J1267" s="3" t="s">
        <v>35</v>
      </c>
    </row>
    <row r="1268" spans="1:10" outlineLevel="3" x14ac:dyDescent="0.2">
      <c r="A1268" s="3" t="s">
        <v>2286</v>
      </c>
      <c r="B1268" s="3" t="s">
        <v>2287</v>
      </c>
      <c r="C1268" s="3" t="s">
        <v>10</v>
      </c>
      <c r="D1268" s="3" t="s">
        <v>2525</v>
      </c>
      <c r="E1268" s="2">
        <v>2015</v>
      </c>
      <c r="F1268" s="3" t="s">
        <v>12</v>
      </c>
      <c r="G1268" s="3" t="s">
        <v>2289</v>
      </c>
      <c r="H1268" s="3" t="s">
        <v>2290</v>
      </c>
      <c r="I1268" s="3" t="s">
        <v>2526</v>
      </c>
      <c r="J1268" s="3" t="s">
        <v>81</v>
      </c>
    </row>
    <row r="1269" spans="1:10" outlineLevel="3" x14ac:dyDescent="0.2">
      <c r="A1269" s="3" t="s">
        <v>2286</v>
      </c>
      <c r="B1269" s="3" t="s">
        <v>2287</v>
      </c>
      <c r="C1269" s="3" t="s">
        <v>10</v>
      </c>
      <c r="D1269" s="3" t="s">
        <v>2527</v>
      </c>
      <c r="E1269" s="2">
        <v>2015</v>
      </c>
      <c r="F1269" s="3" t="s">
        <v>12</v>
      </c>
      <c r="G1269" s="3" t="s">
        <v>2289</v>
      </c>
      <c r="H1269" s="3" t="s">
        <v>2290</v>
      </c>
      <c r="I1269" s="3" t="s">
        <v>2528</v>
      </c>
      <c r="J1269" s="3" t="s">
        <v>203</v>
      </c>
    </row>
    <row r="1270" spans="1:10" outlineLevel="3" x14ac:dyDescent="0.2">
      <c r="A1270" s="3" t="s">
        <v>2286</v>
      </c>
      <c r="B1270" s="3" t="s">
        <v>2287</v>
      </c>
      <c r="C1270" s="3" t="s">
        <v>10</v>
      </c>
      <c r="D1270" s="3" t="s">
        <v>2529</v>
      </c>
      <c r="E1270" s="2">
        <v>2015</v>
      </c>
      <c r="F1270" s="3" t="s">
        <v>12</v>
      </c>
      <c r="G1270" s="3" t="s">
        <v>2289</v>
      </c>
      <c r="H1270" s="3" t="s">
        <v>2290</v>
      </c>
      <c r="I1270" s="3" t="s">
        <v>2530</v>
      </c>
      <c r="J1270" s="3" t="s">
        <v>81</v>
      </c>
    </row>
    <row r="1271" spans="1:10" outlineLevel="3" x14ac:dyDescent="0.2">
      <c r="A1271" s="3" t="s">
        <v>2286</v>
      </c>
      <c r="B1271" s="3" t="s">
        <v>2287</v>
      </c>
      <c r="C1271" s="3" t="s">
        <v>10</v>
      </c>
      <c r="D1271" s="3" t="s">
        <v>2531</v>
      </c>
      <c r="E1271" s="2">
        <v>2015</v>
      </c>
      <c r="F1271" s="3" t="s">
        <v>12</v>
      </c>
      <c r="G1271" s="3" t="s">
        <v>2289</v>
      </c>
      <c r="H1271" s="3" t="s">
        <v>2290</v>
      </c>
      <c r="I1271" s="3" t="s">
        <v>2532</v>
      </c>
      <c r="J1271" s="3" t="s">
        <v>29</v>
      </c>
    </row>
    <row r="1272" spans="1:10" outlineLevel="3" x14ac:dyDescent="0.2">
      <c r="A1272" s="3" t="s">
        <v>2286</v>
      </c>
      <c r="B1272" s="3" t="s">
        <v>2287</v>
      </c>
      <c r="C1272" s="3" t="s">
        <v>10</v>
      </c>
      <c r="D1272" s="3" t="s">
        <v>2533</v>
      </c>
      <c r="E1272" s="2">
        <v>2015</v>
      </c>
      <c r="F1272" s="3" t="s">
        <v>12</v>
      </c>
      <c r="G1272" s="3" t="s">
        <v>2289</v>
      </c>
      <c r="H1272" s="3" t="s">
        <v>2290</v>
      </c>
      <c r="I1272" s="3" t="s">
        <v>2534</v>
      </c>
      <c r="J1272" s="3" t="s">
        <v>29</v>
      </c>
    </row>
    <row r="1273" spans="1:10" outlineLevel="3" x14ac:dyDescent="0.2">
      <c r="A1273" s="3" t="s">
        <v>2286</v>
      </c>
      <c r="B1273" s="3" t="s">
        <v>2287</v>
      </c>
      <c r="C1273" s="3" t="s">
        <v>10</v>
      </c>
      <c r="D1273" s="3" t="s">
        <v>2535</v>
      </c>
      <c r="E1273" s="2">
        <v>2015</v>
      </c>
      <c r="F1273" s="3" t="s">
        <v>12</v>
      </c>
      <c r="G1273" s="3" t="s">
        <v>2289</v>
      </c>
      <c r="H1273" s="3" t="s">
        <v>2290</v>
      </c>
      <c r="I1273" s="3" t="s">
        <v>2536</v>
      </c>
      <c r="J1273" s="3" t="s">
        <v>29</v>
      </c>
    </row>
    <row r="1274" spans="1:10" outlineLevel="3" x14ac:dyDescent="0.2">
      <c r="A1274" s="3" t="s">
        <v>2286</v>
      </c>
      <c r="B1274" s="3" t="s">
        <v>2287</v>
      </c>
      <c r="C1274" s="3" t="s">
        <v>10</v>
      </c>
      <c r="D1274" s="3" t="s">
        <v>2537</v>
      </c>
      <c r="E1274" s="2">
        <v>2015</v>
      </c>
      <c r="F1274" s="3" t="s">
        <v>12</v>
      </c>
      <c r="G1274" s="3" t="s">
        <v>2289</v>
      </c>
      <c r="H1274" s="3" t="s">
        <v>2290</v>
      </c>
      <c r="I1274" s="3" t="s">
        <v>2538</v>
      </c>
      <c r="J1274" s="3" t="s">
        <v>29</v>
      </c>
    </row>
    <row r="1275" spans="1:10" outlineLevel="3" x14ac:dyDescent="0.2">
      <c r="A1275" s="3" t="s">
        <v>2286</v>
      </c>
      <c r="B1275" s="3" t="s">
        <v>2287</v>
      </c>
      <c r="C1275" s="3" t="s">
        <v>10</v>
      </c>
      <c r="D1275" s="3" t="s">
        <v>2539</v>
      </c>
      <c r="E1275" s="2">
        <v>2015</v>
      </c>
      <c r="F1275" s="3" t="s">
        <v>12</v>
      </c>
      <c r="G1275" s="3" t="s">
        <v>2289</v>
      </c>
      <c r="H1275" s="3" t="s">
        <v>2290</v>
      </c>
      <c r="I1275" s="3" t="s">
        <v>2540</v>
      </c>
      <c r="J1275" s="3" t="s">
        <v>29</v>
      </c>
    </row>
    <row r="1276" spans="1:10" outlineLevel="3" x14ac:dyDescent="0.2">
      <c r="A1276" s="3" t="s">
        <v>2286</v>
      </c>
      <c r="B1276" s="3" t="s">
        <v>2287</v>
      </c>
      <c r="C1276" s="3" t="s">
        <v>10</v>
      </c>
      <c r="D1276" s="3" t="s">
        <v>2541</v>
      </c>
      <c r="E1276" s="2">
        <v>2015</v>
      </c>
      <c r="F1276" s="3" t="s">
        <v>12</v>
      </c>
      <c r="G1276" s="3" t="s">
        <v>2289</v>
      </c>
      <c r="H1276" s="3" t="s">
        <v>2290</v>
      </c>
      <c r="I1276" s="3" t="s">
        <v>2542</v>
      </c>
      <c r="J1276" s="3" t="s">
        <v>29</v>
      </c>
    </row>
    <row r="1277" spans="1:10" outlineLevel="3" x14ac:dyDescent="0.2">
      <c r="A1277" s="3" t="s">
        <v>2286</v>
      </c>
      <c r="B1277" s="3" t="s">
        <v>2287</v>
      </c>
      <c r="C1277" s="3" t="s">
        <v>10</v>
      </c>
      <c r="D1277" s="3" t="s">
        <v>2543</v>
      </c>
      <c r="E1277" s="2">
        <v>2014</v>
      </c>
      <c r="F1277" s="3" t="s">
        <v>12</v>
      </c>
      <c r="G1277" s="3" t="s">
        <v>2289</v>
      </c>
      <c r="H1277" s="3" t="s">
        <v>2290</v>
      </c>
      <c r="I1277" s="3" t="s">
        <v>2544</v>
      </c>
      <c r="J1277" s="3" t="s">
        <v>29</v>
      </c>
    </row>
    <row r="1278" spans="1:10" outlineLevel="3" x14ac:dyDescent="0.2">
      <c r="A1278" s="3" t="s">
        <v>2286</v>
      </c>
      <c r="B1278" s="3" t="s">
        <v>2287</v>
      </c>
      <c r="C1278" s="3" t="s">
        <v>10</v>
      </c>
      <c r="D1278" s="3" t="s">
        <v>2545</v>
      </c>
      <c r="E1278" s="2">
        <v>2015</v>
      </c>
      <c r="F1278" s="3" t="s">
        <v>12</v>
      </c>
      <c r="G1278" s="3" t="s">
        <v>2289</v>
      </c>
      <c r="H1278" s="3" t="s">
        <v>2290</v>
      </c>
      <c r="I1278" s="3" t="s">
        <v>2546</v>
      </c>
      <c r="J1278" s="3" t="s">
        <v>35</v>
      </c>
    </row>
    <row r="1279" spans="1:10" outlineLevel="3" x14ac:dyDescent="0.2">
      <c r="A1279" s="3" t="s">
        <v>2286</v>
      </c>
      <c r="B1279" s="3" t="s">
        <v>2287</v>
      </c>
      <c r="C1279" s="3" t="s">
        <v>10</v>
      </c>
      <c r="D1279" s="3" t="s">
        <v>2547</v>
      </c>
      <c r="E1279" s="2">
        <v>2015</v>
      </c>
      <c r="F1279" s="3" t="s">
        <v>12</v>
      </c>
      <c r="G1279" s="3" t="s">
        <v>2289</v>
      </c>
      <c r="H1279" s="3" t="s">
        <v>2290</v>
      </c>
      <c r="I1279" s="3" t="s">
        <v>2548</v>
      </c>
      <c r="J1279" s="3" t="s">
        <v>35</v>
      </c>
    </row>
    <row r="1280" spans="1:10" outlineLevel="3" x14ac:dyDescent="0.2">
      <c r="A1280" s="3" t="s">
        <v>2286</v>
      </c>
      <c r="B1280" s="3" t="s">
        <v>2287</v>
      </c>
      <c r="C1280" s="3" t="s">
        <v>10</v>
      </c>
      <c r="D1280" s="3" t="s">
        <v>8037</v>
      </c>
      <c r="E1280" s="2">
        <v>2015</v>
      </c>
      <c r="F1280" s="3" t="s">
        <v>12</v>
      </c>
      <c r="G1280" s="3" t="s">
        <v>2289</v>
      </c>
      <c r="H1280" s="3" t="s">
        <v>8038</v>
      </c>
      <c r="I1280" s="3" t="s">
        <v>8039</v>
      </c>
      <c r="J1280" s="3" t="s">
        <v>69</v>
      </c>
    </row>
    <row r="1281" spans="1:10" outlineLevel="3" x14ac:dyDescent="0.2">
      <c r="A1281" s="3" t="s">
        <v>2286</v>
      </c>
      <c r="B1281" s="3" t="s">
        <v>2287</v>
      </c>
      <c r="C1281" s="3" t="s">
        <v>10</v>
      </c>
      <c r="D1281" s="3" t="s">
        <v>8040</v>
      </c>
      <c r="E1281" s="2">
        <v>2015</v>
      </c>
      <c r="F1281" s="3" t="s">
        <v>12</v>
      </c>
      <c r="G1281" s="3" t="s">
        <v>2289</v>
      </c>
      <c r="H1281" s="3" t="s">
        <v>8038</v>
      </c>
      <c r="I1281" s="3" t="s">
        <v>8041</v>
      </c>
      <c r="J1281" s="3" t="s">
        <v>29</v>
      </c>
    </row>
    <row r="1282" spans="1:10" outlineLevel="3" x14ac:dyDescent="0.2">
      <c r="A1282" s="3" t="s">
        <v>2286</v>
      </c>
      <c r="B1282" s="3" t="s">
        <v>2287</v>
      </c>
      <c r="C1282" s="3" t="s">
        <v>10</v>
      </c>
      <c r="D1282" s="3" t="s">
        <v>2549</v>
      </c>
      <c r="E1282" s="2">
        <v>2015</v>
      </c>
      <c r="F1282" s="3" t="s">
        <v>12</v>
      </c>
      <c r="G1282" s="3" t="s">
        <v>2289</v>
      </c>
      <c r="H1282" s="3" t="s">
        <v>2290</v>
      </c>
      <c r="I1282" s="3" t="s">
        <v>2550</v>
      </c>
      <c r="J1282" s="3" t="s">
        <v>74</v>
      </c>
    </row>
    <row r="1283" spans="1:10" outlineLevel="3" x14ac:dyDescent="0.2">
      <c r="A1283" s="3" t="s">
        <v>2286</v>
      </c>
      <c r="B1283" s="3" t="s">
        <v>2287</v>
      </c>
      <c r="C1283" s="3" t="s">
        <v>10</v>
      </c>
      <c r="D1283" s="3" t="s">
        <v>8042</v>
      </c>
      <c r="E1283" s="2">
        <v>2015</v>
      </c>
      <c r="F1283" s="3" t="s">
        <v>12</v>
      </c>
      <c r="G1283" s="3" t="s">
        <v>2289</v>
      </c>
      <c r="H1283" s="3" t="s">
        <v>2290</v>
      </c>
      <c r="I1283" s="3" t="s">
        <v>8043</v>
      </c>
      <c r="J1283" s="3" t="s">
        <v>29</v>
      </c>
    </row>
    <row r="1284" spans="1:10" outlineLevel="3" x14ac:dyDescent="0.2">
      <c r="A1284" s="3" t="s">
        <v>2286</v>
      </c>
      <c r="B1284" s="3" t="s">
        <v>2287</v>
      </c>
      <c r="C1284" s="3" t="s">
        <v>10</v>
      </c>
      <c r="D1284" s="3" t="s">
        <v>2551</v>
      </c>
      <c r="E1284" s="2">
        <v>2015</v>
      </c>
      <c r="F1284" s="3" t="s">
        <v>12</v>
      </c>
      <c r="G1284" s="3" t="s">
        <v>2289</v>
      </c>
      <c r="H1284" s="3" t="s">
        <v>2290</v>
      </c>
      <c r="I1284" s="3" t="s">
        <v>2552</v>
      </c>
      <c r="J1284" s="3" t="s">
        <v>29</v>
      </c>
    </row>
    <row r="1285" spans="1:10" outlineLevel="3" x14ac:dyDescent="0.2">
      <c r="A1285" s="3" t="s">
        <v>2286</v>
      </c>
      <c r="B1285" s="3" t="s">
        <v>2287</v>
      </c>
      <c r="C1285" s="3" t="s">
        <v>10</v>
      </c>
      <c r="D1285" s="3" t="s">
        <v>8044</v>
      </c>
      <c r="E1285" s="2">
        <v>2015</v>
      </c>
      <c r="F1285" s="3" t="s">
        <v>12</v>
      </c>
      <c r="G1285" s="3" t="s">
        <v>2289</v>
      </c>
      <c r="H1285" s="3" t="s">
        <v>2290</v>
      </c>
      <c r="I1285" s="3" t="s">
        <v>8045</v>
      </c>
      <c r="J1285" s="3" t="s">
        <v>29</v>
      </c>
    </row>
    <row r="1286" spans="1:10" outlineLevel="3" x14ac:dyDescent="0.2">
      <c r="A1286" s="3" t="s">
        <v>2286</v>
      </c>
      <c r="B1286" s="3" t="s">
        <v>2287</v>
      </c>
      <c r="C1286" s="3" t="s">
        <v>10</v>
      </c>
      <c r="D1286" s="3" t="s">
        <v>8046</v>
      </c>
      <c r="E1286" s="2">
        <v>2016</v>
      </c>
      <c r="F1286" s="3" t="s">
        <v>12</v>
      </c>
      <c r="G1286" s="3" t="s">
        <v>2289</v>
      </c>
      <c r="H1286" s="3" t="s">
        <v>2290</v>
      </c>
      <c r="I1286" s="3" t="s">
        <v>8047</v>
      </c>
      <c r="J1286" s="3" t="s">
        <v>29</v>
      </c>
    </row>
    <row r="1287" spans="1:10" outlineLevel="3" x14ac:dyDescent="0.2">
      <c r="A1287" s="3" t="s">
        <v>2286</v>
      </c>
      <c r="B1287" s="3" t="s">
        <v>2287</v>
      </c>
      <c r="C1287" s="3" t="s">
        <v>10</v>
      </c>
      <c r="D1287" s="3" t="s">
        <v>8048</v>
      </c>
      <c r="E1287" s="2">
        <v>2016</v>
      </c>
      <c r="F1287" s="3" t="s">
        <v>12</v>
      </c>
      <c r="G1287" s="3" t="s">
        <v>2289</v>
      </c>
      <c r="H1287" s="3" t="s">
        <v>2290</v>
      </c>
      <c r="I1287" s="3" t="s">
        <v>8049</v>
      </c>
      <c r="J1287" s="3" t="s">
        <v>29</v>
      </c>
    </row>
    <row r="1288" spans="1:10" outlineLevel="3" x14ac:dyDescent="0.2">
      <c r="A1288" s="3" t="s">
        <v>2286</v>
      </c>
      <c r="B1288" s="3" t="s">
        <v>2287</v>
      </c>
      <c r="C1288" s="3" t="s">
        <v>10</v>
      </c>
      <c r="D1288" s="3" t="s">
        <v>8050</v>
      </c>
      <c r="E1288" s="2">
        <v>2015</v>
      </c>
      <c r="F1288" s="3" t="s">
        <v>12</v>
      </c>
      <c r="G1288" s="3" t="s">
        <v>2289</v>
      </c>
      <c r="H1288" s="3" t="s">
        <v>2290</v>
      </c>
      <c r="I1288" s="3" t="s">
        <v>8051</v>
      </c>
      <c r="J1288" s="3" t="s">
        <v>136</v>
      </c>
    </row>
    <row r="1289" spans="1:10" outlineLevel="3" x14ac:dyDescent="0.2">
      <c r="A1289" s="3" t="s">
        <v>2286</v>
      </c>
      <c r="B1289" s="3" t="s">
        <v>2287</v>
      </c>
      <c r="C1289" s="3" t="s">
        <v>10</v>
      </c>
      <c r="D1289" s="3" t="s">
        <v>2553</v>
      </c>
      <c r="E1289" s="2">
        <v>2015</v>
      </c>
      <c r="F1289" s="3" t="s">
        <v>12</v>
      </c>
      <c r="G1289" s="3" t="s">
        <v>2289</v>
      </c>
      <c r="H1289" s="3" t="s">
        <v>2290</v>
      </c>
      <c r="I1289" s="3" t="s">
        <v>2554</v>
      </c>
      <c r="J1289" s="3" t="s">
        <v>2285</v>
      </c>
    </row>
    <row r="1290" spans="1:10" outlineLevel="3" x14ac:dyDescent="0.2">
      <c r="A1290" s="3" t="s">
        <v>2286</v>
      </c>
      <c r="B1290" s="3" t="s">
        <v>2287</v>
      </c>
      <c r="C1290" s="3" t="s">
        <v>10</v>
      </c>
      <c r="D1290" s="3" t="s">
        <v>2555</v>
      </c>
      <c r="E1290" s="2">
        <v>2015</v>
      </c>
      <c r="F1290" s="3" t="s">
        <v>12</v>
      </c>
      <c r="G1290" s="3" t="s">
        <v>2289</v>
      </c>
      <c r="H1290" s="3" t="s">
        <v>2290</v>
      </c>
      <c r="I1290" s="3" t="s">
        <v>2556</v>
      </c>
      <c r="J1290" s="3" t="s">
        <v>2557</v>
      </c>
    </row>
    <row r="1291" spans="1:10" outlineLevel="3" x14ac:dyDescent="0.2">
      <c r="A1291" s="3" t="s">
        <v>2286</v>
      </c>
      <c r="B1291" s="3" t="s">
        <v>2287</v>
      </c>
      <c r="C1291" s="3" t="s">
        <v>10</v>
      </c>
      <c r="D1291" s="3" t="s">
        <v>2558</v>
      </c>
      <c r="E1291" s="2">
        <v>2015</v>
      </c>
      <c r="F1291" s="3" t="s">
        <v>12</v>
      </c>
      <c r="G1291" s="3" t="s">
        <v>2289</v>
      </c>
      <c r="H1291" s="3" t="s">
        <v>2290</v>
      </c>
      <c r="I1291" s="3" t="s">
        <v>2559</v>
      </c>
      <c r="J1291" s="3" t="s">
        <v>29</v>
      </c>
    </row>
    <row r="1292" spans="1:10" outlineLevel="3" x14ac:dyDescent="0.2">
      <c r="A1292" s="3" t="s">
        <v>2286</v>
      </c>
      <c r="B1292" s="3" t="s">
        <v>2287</v>
      </c>
      <c r="C1292" s="3" t="s">
        <v>10</v>
      </c>
      <c r="D1292" s="3" t="s">
        <v>2560</v>
      </c>
      <c r="E1292" s="2">
        <v>2015</v>
      </c>
      <c r="F1292" s="3" t="s">
        <v>12</v>
      </c>
      <c r="G1292" s="3" t="s">
        <v>2289</v>
      </c>
      <c r="H1292" s="3" t="s">
        <v>2290</v>
      </c>
      <c r="I1292" s="3" t="s">
        <v>2561</v>
      </c>
      <c r="J1292" s="3" t="s">
        <v>29</v>
      </c>
    </row>
    <row r="1293" spans="1:10" outlineLevel="3" x14ac:dyDescent="0.2">
      <c r="A1293" s="3" t="s">
        <v>2286</v>
      </c>
      <c r="B1293" s="3" t="s">
        <v>2287</v>
      </c>
      <c r="C1293" s="3" t="s">
        <v>10</v>
      </c>
      <c r="D1293" s="3" t="s">
        <v>8052</v>
      </c>
      <c r="E1293" s="2">
        <v>2015</v>
      </c>
      <c r="F1293" s="3" t="s">
        <v>12</v>
      </c>
      <c r="G1293" s="3" t="s">
        <v>2289</v>
      </c>
      <c r="H1293" s="3" t="s">
        <v>2290</v>
      </c>
      <c r="I1293" s="3" t="s">
        <v>8053</v>
      </c>
      <c r="J1293" s="3" t="s">
        <v>29</v>
      </c>
    </row>
    <row r="1294" spans="1:10" outlineLevel="3" x14ac:dyDescent="0.2">
      <c r="A1294" s="3" t="s">
        <v>2286</v>
      </c>
      <c r="B1294" s="3" t="s">
        <v>2287</v>
      </c>
      <c r="C1294" s="3" t="s">
        <v>10</v>
      </c>
      <c r="D1294" s="3" t="s">
        <v>8054</v>
      </c>
      <c r="E1294" s="2">
        <v>2015</v>
      </c>
      <c r="F1294" s="3" t="s">
        <v>12</v>
      </c>
      <c r="G1294" s="3" t="s">
        <v>2289</v>
      </c>
      <c r="H1294" s="3" t="s">
        <v>2290</v>
      </c>
      <c r="I1294" s="3" t="s">
        <v>8055</v>
      </c>
      <c r="J1294" s="3" t="s">
        <v>1038</v>
      </c>
    </row>
    <row r="1295" spans="1:10" outlineLevel="3" x14ac:dyDescent="0.2">
      <c r="A1295" s="3" t="s">
        <v>2286</v>
      </c>
      <c r="B1295" s="3" t="s">
        <v>2287</v>
      </c>
      <c r="C1295" s="3" t="s">
        <v>10</v>
      </c>
      <c r="D1295" s="3" t="s">
        <v>8056</v>
      </c>
      <c r="E1295" s="2">
        <v>2015</v>
      </c>
      <c r="F1295" s="3" t="s">
        <v>12</v>
      </c>
      <c r="G1295" s="3" t="s">
        <v>13</v>
      </c>
      <c r="H1295" s="3" t="s">
        <v>1223</v>
      </c>
      <c r="I1295" s="3" t="s">
        <v>8057</v>
      </c>
      <c r="J1295" s="3" t="s">
        <v>133</v>
      </c>
    </row>
    <row r="1296" spans="1:10" outlineLevel="2" x14ac:dyDescent="0.2">
      <c r="C1296" s="5" t="s">
        <v>7969</v>
      </c>
      <c r="D1296" s="3">
        <f>SUBTOTAL(3,D1152:D1295)</f>
        <v>144</v>
      </c>
    </row>
    <row r="1297" spans="1:10" outlineLevel="3" x14ac:dyDescent="0.2">
      <c r="A1297" s="3" t="s">
        <v>2286</v>
      </c>
      <c r="B1297" s="3" t="s">
        <v>2287</v>
      </c>
      <c r="C1297" s="3" t="s">
        <v>1301</v>
      </c>
      <c r="D1297" s="3" t="s">
        <v>2564</v>
      </c>
      <c r="E1297" s="2">
        <v>2013</v>
      </c>
      <c r="F1297" s="3" t="s">
        <v>12</v>
      </c>
      <c r="G1297" s="3" t="s">
        <v>2289</v>
      </c>
      <c r="H1297" s="3" t="s">
        <v>2290</v>
      </c>
      <c r="I1297" s="3" t="s">
        <v>2565</v>
      </c>
      <c r="J1297" s="3" t="s">
        <v>1302</v>
      </c>
    </row>
    <row r="1298" spans="1:10" outlineLevel="2" x14ac:dyDescent="0.2">
      <c r="C1298" s="5" t="s">
        <v>7971</v>
      </c>
      <c r="D1298" s="3">
        <f>SUBTOTAL(3,D1297:D1297)</f>
        <v>1</v>
      </c>
    </row>
    <row r="1299" spans="1:10" outlineLevel="3" x14ac:dyDescent="0.2">
      <c r="A1299" s="3" t="s">
        <v>2286</v>
      </c>
      <c r="B1299" s="3" t="s">
        <v>2287</v>
      </c>
      <c r="C1299" s="3" t="s">
        <v>1563</v>
      </c>
      <c r="D1299" s="3" t="s">
        <v>2359</v>
      </c>
      <c r="E1299" s="2">
        <v>2014</v>
      </c>
      <c r="F1299" s="3" t="s">
        <v>12</v>
      </c>
      <c r="G1299" s="3" t="s">
        <v>2289</v>
      </c>
      <c r="H1299" s="3" t="s">
        <v>2290</v>
      </c>
      <c r="I1299" s="3" t="s">
        <v>2360</v>
      </c>
      <c r="J1299" s="3" t="s">
        <v>133</v>
      </c>
    </row>
    <row r="1300" spans="1:10" outlineLevel="2" x14ac:dyDescent="0.2">
      <c r="C1300" s="5" t="s">
        <v>7972</v>
      </c>
      <c r="D1300" s="3">
        <f>SUBTOTAL(3,D1299:D1299)</f>
        <v>1</v>
      </c>
    </row>
    <row r="1301" spans="1:10" outlineLevel="1" x14ac:dyDescent="0.2">
      <c r="A1301" s="5" t="s">
        <v>7867</v>
      </c>
      <c r="D1301" s="3">
        <f>SUBTOTAL(3,D1152:D1299)</f>
        <v>146</v>
      </c>
    </row>
    <row r="1302" spans="1:10" outlineLevel="3" x14ac:dyDescent="0.2">
      <c r="A1302" s="3" t="s">
        <v>2566</v>
      </c>
      <c r="B1302" s="3" t="s">
        <v>2567</v>
      </c>
      <c r="C1302" s="3" t="s">
        <v>10</v>
      </c>
      <c r="D1302" s="3" t="s">
        <v>2568</v>
      </c>
      <c r="E1302" s="2">
        <v>2005</v>
      </c>
      <c r="F1302" s="3" t="s">
        <v>297</v>
      </c>
      <c r="G1302" s="3" t="s">
        <v>2569</v>
      </c>
      <c r="H1302" s="3" t="s">
        <v>2570</v>
      </c>
      <c r="I1302" s="3" t="s">
        <v>2571</v>
      </c>
      <c r="J1302" s="3" t="s">
        <v>18</v>
      </c>
    </row>
    <row r="1303" spans="1:10" outlineLevel="3" x14ac:dyDescent="0.2">
      <c r="A1303" s="3" t="s">
        <v>2566</v>
      </c>
      <c r="B1303" s="3" t="s">
        <v>2567</v>
      </c>
      <c r="C1303" s="3" t="s">
        <v>10</v>
      </c>
      <c r="D1303" s="3" t="s">
        <v>2572</v>
      </c>
      <c r="E1303" s="2">
        <v>2005</v>
      </c>
      <c r="F1303" s="3" t="s">
        <v>297</v>
      </c>
      <c r="G1303" s="3" t="s">
        <v>2569</v>
      </c>
      <c r="H1303" s="3" t="s">
        <v>2570</v>
      </c>
      <c r="I1303" s="3" t="s">
        <v>2573</v>
      </c>
      <c r="J1303" s="3" t="s">
        <v>2574</v>
      </c>
    </row>
    <row r="1304" spans="1:10" outlineLevel="3" x14ac:dyDescent="0.2">
      <c r="A1304" s="3" t="s">
        <v>2566</v>
      </c>
      <c r="B1304" s="3" t="s">
        <v>2567</v>
      </c>
      <c r="C1304" s="3" t="s">
        <v>10</v>
      </c>
      <c r="D1304" s="3" t="s">
        <v>2575</v>
      </c>
      <c r="E1304" s="2">
        <v>2002</v>
      </c>
      <c r="F1304" s="3" t="s">
        <v>2576</v>
      </c>
      <c r="G1304" s="3" t="s">
        <v>2577</v>
      </c>
      <c r="H1304" s="3" t="s">
        <v>2570</v>
      </c>
      <c r="I1304" s="3" t="s">
        <v>2578</v>
      </c>
      <c r="J1304" s="3" t="s">
        <v>133</v>
      </c>
    </row>
    <row r="1305" spans="1:10" outlineLevel="3" x14ac:dyDescent="0.2">
      <c r="A1305" s="3" t="s">
        <v>2566</v>
      </c>
      <c r="B1305" s="3" t="s">
        <v>2567</v>
      </c>
      <c r="C1305" s="3" t="s">
        <v>10</v>
      </c>
      <c r="D1305" s="3" t="s">
        <v>2579</v>
      </c>
      <c r="E1305" s="2">
        <v>2005</v>
      </c>
      <c r="F1305" s="3" t="s">
        <v>297</v>
      </c>
      <c r="G1305" s="3" t="s">
        <v>2569</v>
      </c>
      <c r="H1305" s="3" t="s">
        <v>2570</v>
      </c>
      <c r="I1305" s="3" t="s">
        <v>2580</v>
      </c>
      <c r="J1305" s="3" t="s">
        <v>429</v>
      </c>
    </row>
    <row r="1306" spans="1:10" outlineLevel="3" x14ac:dyDescent="0.2">
      <c r="A1306" s="3" t="s">
        <v>2566</v>
      </c>
      <c r="B1306" s="3" t="s">
        <v>2567</v>
      </c>
      <c r="C1306" s="3" t="s">
        <v>10</v>
      </c>
      <c r="D1306" s="3" t="s">
        <v>2581</v>
      </c>
      <c r="E1306" s="2">
        <v>2005</v>
      </c>
      <c r="F1306" s="3" t="s">
        <v>297</v>
      </c>
      <c r="G1306" s="3" t="s">
        <v>2569</v>
      </c>
      <c r="H1306" s="3" t="s">
        <v>2570</v>
      </c>
      <c r="I1306" s="3" t="s">
        <v>2582</v>
      </c>
      <c r="J1306" s="3" t="s">
        <v>29</v>
      </c>
    </row>
    <row r="1307" spans="1:10" outlineLevel="3" x14ac:dyDescent="0.2">
      <c r="A1307" s="3" t="s">
        <v>2566</v>
      </c>
      <c r="B1307" s="3" t="s">
        <v>2567</v>
      </c>
      <c r="C1307" s="3" t="s">
        <v>10</v>
      </c>
      <c r="D1307" s="3" t="s">
        <v>2583</v>
      </c>
      <c r="E1307" s="2">
        <v>2008</v>
      </c>
      <c r="F1307" s="3" t="s">
        <v>2576</v>
      </c>
      <c r="G1307" s="3" t="s">
        <v>2577</v>
      </c>
      <c r="H1307" s="3" t="s">
        <v>2570</v>
      </c>
      <c r="I1307" s="3" t="s">
        <v>2584</v>
      </c>
      <c r="J1307" s="3" t="s">
        <v>29</v>
      </c>
    </row>
    <row r="1308" spans="1:10" outlineLevel="3" x14ac:dyDescent="0.2">
      <c r="A1308" s="3" t="s">
        <v>2566</v>
      </c>
      <c r="B1308" s="3" t="s">
        <v>2567</v>
      </c>
      <c r="C1308" s="3" t="s">
        <v>10</v>
      </c>
      <c r="D1308" s="3" t="s">
        <v>2585</v>
      </c>
      <c r="E1308" s="2">
        <v>2013</v>
      </c>
      <c r="F1308" s="3" t="s">
        <v>297</v>
      </c>
      <c r="G1308" s="3" t="s">
        <v>2569</v>
      </c>
      <c r="H1308" s="3" t="s">
        <v>2570</v>
      </c>
      <c r="I1308" s="3" t="s">
        <v>2586</v>
      </c>
      <c r="J1308" s="3" t="s">
        <v>2557</v>
      </c>
    </row>
    <row r="1309" spans="1:10" outlineLevel="3" x14ac:dyDescent="0.2">
      <c r="A1309" s="3" t="s">
        <v>2566</v>
      </c>
      <c r="B1309" s="3" t="s">
        <v>2567</v>
      </c>
      <c r="C1309" s="3" t="s">
        <v>10</v>
      </c>
      <c r="D1309" s="3" t="s">
        <v>2587</v>
      </c>
      <c r="E1309" s="2">
        <v>2013</v>
      </c>
      <c r="F1309" s="3" t="s">
        <v>297</v>
      </c>
      <c r="G1309" s="3" t="s">
        <v>2569</v>
      </c>
      <c r="H1309" s="3" t="s">
        <v>2570</v>
      </c>
      <c r="I1309" s="3" t="s">
        <v>2588</v>
      </c>
      <c r="J1309" s="3" t="s">
        <v>2557</v>
      </c>
    </row>
    <row r="1310" spans="1:10" outlineLevel="3" x14ac:dyDescent="0.2">
      <c r="A1310" s="3" t="s">
        <v>2566</v>
      </c>
      <c r="B1310" s="3" t="s">
        <v>2567</v>
      </c>
      <c r="C1310" s="3" t="s">
        <v>10</v>
      </c>
      <c r="D1310" s="3" t="s">
        <v>2594</v>
      </c>
      <c r="E1310" s="2">
        <v>2007</v>
      </c>
      <c r="F1310" s="3" t="s">
        <v>2576</v>
      </c>
      <c r="G1310" s="3" t="s">
        <v>2577</v>
      </c>
      <c r="H1310" s="3" t="s">
        <v>2570</v>
      </c>
      <c r="I1310" s="3" t="s">
        <v>2595</v>
      </c>
      <c r="J1310" s="3" t="s">
        <v>29</v>
      </c>
    </row>
    <row r="1311" spans="1:10" outlineLevel="3" x14ac:dyDescent="0.2">
      <c r="A1311" s="3" t="s">
        <v>2566</v>
      </c>
      <c r="B1311" s="3" t="s">
        <v>2567</v>
      </c>
      <c r="C1311" s="3" t="s">
        <v>10</v>
      </c>
      <c r="D1311" s="3" t="s">
        <v>2596</v>
      </c>
      <c r="E1311" s="2">
        <v>2007</v>
      </c>
      <c r="F1311" s="3" t="s">
        <v>2576</v>
      </c>
      <c r="G1311" s="3" t="s">
        <v>2577</v>
      </c>
      <c r="H1311" s="3" t="s">
        <v>2570</v>
      </c>
      <c r="I1311" s="3" t="s">
        <v>2597</v>
      </c>
      <c r="J1311" s="3" t="s">
        <v>29</v>
      </c>
    </row>
    <row r="1312" spans="1:10" outlineLevel="3" x14ac:dyDescent="0.2">
      <c r="A1312" s="3" t="s">
        <v>2566</v>
      </c>
      <c r="B1312" s="3" t="s">
        <v>2567</v>
      </c>
      <c r="C1312" s="3" t="s">
        <v>10</v>
      </c>
      <c r="D1312" s="3" t="s">
        <v>2598</v>
      </c>
      <c r="E1312" s="2">
        <v>2006</v>
      </c>
      <c r="F1312" s="3" t="s">
        <v>297</v>
      </c>
      <c r="G1312" s="3" t="s">
        <v>2569</v>
      </c>
      <c r="H1312" s="3" t="s">
        <v>2570</v>
      </c>
      <c r="I1312" s="3" t="s">
        <v>2599</v>
      </c>
      <c r="J1312" s="3" t="s">
        <v>29</v>
      </c>
    </row>
    <row r="1313" spans="1:10" outlineLevel="3" x14ac:dyDescent="0.2">
      <c r="A1313" s="3" t="s">
        <v>2566</v>
      </c>
      <c r="B1313" s="3" t="s">
        <v>2567</v>
      </c>
      <c r="C1313" s="3" t="s">
        <v>10</v>
      </c>
      <c r="D1313" s="3" t="s">
        <v>2600</v>
      </c>
      <c r="E1313" s="2">
        <v>2007</v>
      </c>
      <c r="F1313" s="3" t="s">
        <v>2576</v>
      </c>
      <c r="G1313" s="3" t="s">
        <v>2577</v>
      </c>
      <c r="H1313" s="3" t="s">
        <v>2570</v>
      </c>
      <c r="I1313" s="3" t="s">
        <v>2601</v>
      </c>
      <c r="J1313" s="3" t="s">
        <v>29</v>
      </c>
    </row>
    <row r="1314" spans="1:10" outlineLevel="3" x14ac:dyDescent="0.2">
      <c r="A1314" s="3" t="s">
        <v>2566</v>
      </c>
      <c r="B1314" s="3" t="s">
        <v>2567</v>
      </c>
      <c r="C1314" s="3" t="s">
        <v>10</v>
      </c>
      <c r="D1314" s="3" t="s">
        <v>2602</v>
      </c>
      <c r="E1314" s="2">
        <v>2007</v>
      </c>
      <c r="F1314" s="3" t="s">
        <v>2576</v>
      </c>
      <c r="G1314" s="3" t="s">
        <v>2577</v>
      </c>
      <c r="H1314" s="3" t="s">
        <v>2570</v>
      </c>
      <c r="I1314" s="3" t="s">
        <v>2603</v>
      </c>
      <c r="J1314" s="3" t="s">
        <v>29</v>
      </c>
    </row>
    <row r="1315" spans="1:10" outlineLevel="3" x14ac:dyDescent="0.2">
      <c r="A1315" s="3" t="s">
        <v>2566</v>
      </c>
      <c r="B1315" s="3" t="s">
        <v>2567</v>
      </c>
      <c r="C1315" s="3" t="s">
        <v>10</v>
      </c>
      <c r="D1315" s="3" t="s">
        <v>2604</v>
      </c>
      <c r="E1315" s="2">
        <v>2007</v>
      </c>
      <c r="F1315" s="3" t="s">
        <v>2576</v>
      </c>
      <c r="G1315" s="3" t="s">
        <v>2577</v>
      </c>
      <c r="H1315" s="3" t="s">
        <v>2570</v>
      </c>
      <c r="I1315" s="3" t="s">
        <v>2605</v>
      </c>
      <c r="J1315" s="3" t="s">
        <v>29</v>
      </c>
    </row>
    <row r="1316" spans="1:10" outlineLevel="3" x14ac:dyDescent="0.2">
      <c r="A1316" s="3" t="s">
        <v>2566</v>
      </c>
      <c r="B1316" s="3" t="s">
        <v>2567</v>
      </c>
      <c r="C1316" s="3" t="s">
        <v>10</v>
      </c>
      <c r="D1316" s="3" t="s">
        <v>2606</v>
      </c>
      <c r="E1316" s="2">
        <v>2003</v>
      </c>
      <c r="F1316" s="3" t="s">
        <v>2576</v>
      </c>
      <c r="G1316" s="3" t="s">
        <v>2607</v>
      </c>
      <c r="H1316" s="3" t="s">
        <v>2608</v>
      </c>
      <c r="I1316" s="3" t="s">
        <v>2609</v>
      </c>
      <c r="J1316" s="3" t="s">
        <v>133</v>
      </c>
    </row>
    <row r="1317" spans="1:10" outlineLevel="3" x14ac:dyDescent="0.2">
      <c r="A1317" s="3" t="s">
        <v>2566</v>
      </c>
      <c r="B1317" s="3" t="s">
        <v>2567</v>
      </c>
      <c r="C1317" s="3" t="s">
        <v>10</v>
      </c>
      <c r="D1317" s="3" t="s">
        <v>2614</v>
      </c>
      <c r="E1317" s="2">
        <v>2008</v>
      </c>
      <c r="F1317" s="3" t="s">
        <v>2576</v>
      </c>
      <c r="G1317" s="3" t="s">
        <v>2577</v>
      </c>
      <c r="H1317" s="3" t="s">
        <v>2570</v>
      </c>
      <c r="I1317" s="3" t="s">
        <v>2615</v>
      </c>
      <c r="J1317" s="3" t="s">
        <v>1038</v>
      </c>
    </row>
    <row r="1318" spans="1:10" outlineLevel="3" x14ac:dyDescent="0.2">
      <c r="A1318" s="3" t="s">
        <v>2566</v>
      </c>
      <c r="B1318" s="3" t="s">
        <v>2567</v>
      </c>
      <c r="C1318" s="3" t="s">
        <v>10</v>
      </c>
      <c r="D1318" s="3" t="s">
        <v>2619</v>
      </c>
      <c r="E1318" s="2">
        <v>2015</v>
      </c>
      <c r="F1318" s="3" t="s">
        <v>2576</v>
      </c>
      <c r="G1318" s="3" t="s">
        <v>2577</v>
      </c>
      <c r="H1318" s="3" t="s">
        <v>2570</v>
      </c>
      <c r="I1318" s="3" t="s">
        <v>2620</v>
      </c>
      <c r="J1318" s="3" t="s">
        <v>74</v>
      </c>
    </row>
    <row r="1319" spans="1:10" outlineLevel="3" x14ac:dyDescent="0.2">
      <c r="A1319" s="3" t="s">
        <v>2566</v>
      </c>
      <c r="B1319" s="3" t="s">
        <v>2567</v>
      </c>
      <c r="C1319" s="3" t="s">
        <v>10</v>
      </c>
      <c r="D1319" s="3" t="s">
        <v>2621</v>
      </c>
      <c r="E1319" s="2">
        <v>2015</v>
      </c>
      <c r="F1319" s="3" t="s">
        <v>297</v>
      </c>
      <c r="G1319" s="3" t="s">
        <v>2622</v>
      </c>
      <c r="H1319" s="3" t="s">
        <v>2570</v>
      </c>
      <c r="I1319" s="3" t="s">
        <v>2623</v>
      </c>
      <c r="J1319" s="3" t="s">
        <v>29</v>
      </c>
    </row>
    <row r="1320" spans="1:10" outlineLevel="3" x14ac:dyDescent="0.2">
      <c r="A1320" s="3" t="s">
        <v>2566</v>
      </c>
      <c r="B1320" s="3" t="s">
        <v>2567</v>
      </c>
      <c r="C1320" s="3" t="s">
        <v>10</v>
      </c>
      <c r="D1320" s="3" t="s">
        <v>8058</v>
      </c>
      <c r="E1320" s="2">
        <v>2015</v>
      </c>
      <c r="F1320" s="3" t="s">
        <v>297</v>
      </c>
      <c r="G1320" s="3" t="s">
        <v>2622</v>
      </c>
      <c r="H1320" s="3" t="s">
        <v>2570</v>
      </c>
      <c r="I1320" s="3" t="s">
        <v>8059</v>
      </c>
      <c r="J1320" s="3" t="s">
        <v>29</v>
      </c>
    </row>
    <row r="1321" spans="1:10" outlineLevel="3" x14ac:dyDescent="0.2">
      <c r="A1321" s="3" t="s">
        <v>2566</v>
      </c>
      <c r="B1321" s="3" t="s">
        <v>2567</v>
      </c>
      <c r="C1321" s="3" t="s">
        <v>10</v>
      </c>
      <c r="D1321" s="3" t="s">
        <v>2624</v>
      </c>
      <c r="E1321" s="2">
        <v>2015</v>
      </c>
      <c r="F1321" s="3" t="s">
        <v>297</v>
      </c>
      <c r="G1321" s="3" t="s">
        <v>2622</v>
      </c>
      <c r="H1321" s="3" t="s">
        <v>2570</v>
      </c>
      <c r="I1321" s="3" t="s">
        <v>2625</v>
      </c>
      <c r="J1321" s="3" t="s">
        <v>2626</v>
      </c>
    </row>
    <row r="1322" spans="1:10" outlineLevel="3" x14ac:dyDescent="0.2">
      <c r="A1322" s="3" t="s">
        <v>2566</v>
      </c>
      <c r="B1322" s="3" t="s">
        <v>2567</v>
      </c>
      <c r="C1322" s="3" t="s">
        <v>10</v>
      </c>
      <c r="D1322" s="3" t="s">
        <v>2629</v>
      </c>
      <c r="E1322" s="2">
        <v>2015</v>
      </c>
      <c r="F1322" s="3" t="s">
        <v>2576</v>
      </c>
      <c r="G1322" s="3" t="s">
        <v>2577</v>
      </c>
      <c r="H1322" s="3" t="s">
        <v>2570</v>
      </c>
      <c r="I1322" s="3" t="s">
        <v>2630</v>
      </c>
      <c r="J1322" s="3" t="s">
        <v>74</v>
      </c>
    </row>
    <row r="1323" spans="1:10" outlineLevel="2" x14ac:dyDescent="0.2">
      <c r="C1323" s="5" t="s">
        <v>7969</v>
      </c>
      <c r="D1323" s="3">
        <f>SUBTOTAL(3,D1302:D1322)</f>
        <v>21</v>
      </c>
    </row>
    <row r="1324" spans="1:10" outlineLevel="3" x14ac:dyDescent="0.2">
      <c r="A1324" s="3" t="s">
        <v>2566</v>
      </c>
      <c r="B1324" s="3" t="s">
        <v>2567</v>
      </c>
      <c r="C1324" s="3" t="s">
        <v>1255</v>
      </c>
      <c r="D1324" s="3" t="s">
        <v>2631</v>
      </c>
      <c r="E1324" s="2">
        <v>2010</v>
      </c>
      <c r="F1324" s="3" t="s">
        <v>2576</v>
      </c>
      <c r="G1324" s="3" t="s">
        <v>2577</v>
      </c>
      <c r="H1324" s="3" t="s">
        <v>2570</v>
      </c>
      <c r="I1324" s="3" t="s">
        <v>2632</v>
      </c>
      <c r="J1324" s="3" t="s">
        <v>2633</v>
      </c>
    </row>
    <row r="1325" spans="1:10" outlineLevel="2" x14ac:dyDescent="0.2">
      <c r="C1325" s="5" t="s">
        <v>7970</v>
      </c>
      <c r="D1325" s="3">
        <f>SUBTOTAL(3,D1324:D1324)</f>
        <v>1</v>
      </c>
    </row>
    <row r="1326" spans="1:10" outlineLevel="3" x14ac:dyDescent="0.2">
      <c r="A1326" s="3" t="s">
        <v>2566</v>
      </c>
      <c r="B1326" s="3" t="s">
        <v>2567</v>
      </c>
      <c r="C1326" s="3" t="s">
        <v>1301</v>
      </c>
      <c r="D1326" s="3" t="s">
        <v>2634</v>
      </c>
      <c r="E1326" s="2">
        <v>2005</v>
      </c>
      <c r="F1326" s="3" t="s">
        <v>297</v>
      </c>
      <c r="G1326" s="3" t="s">
        <v>2569</v>
      </c>
      <c r="H1326" s="3" t="s">
        <v>2570</v>
      </c>
      <c r="I1326" s="3" t="s">
        <v>2635</v>
      </c>
      <c r="J1326" s="3" t="s">
        <v>1302</v>
      </c>
    </row>
    <row r="1327" spans="1:10" outlineLevel="3" x14ac:dyDescent="0.2">
      <c r="A1327" s="3" t="s">
        <v>2566</v>
      </c>
      <c r="B1327" s="3" t="s">
        <v>2567</v>
      </c>
      <c r="C1327" s="3" t="s">
        <v>1301</v>
      </c>
      <c r="D1327" s="3" t="s">
        <v>2636</v>
      </c>
      <c r="E1327" s="2">
        <v>2005</v>
      </c>
      <c r="F1327" s="3" t="s">
        <v>297</v>
      </c>
      <c r="G1327" s="3" t="s">
        <v>2569</v>
      </c>
      <c r="H1327" s="3" t="s">
        <v>2570</v>
      </c>
      <c r="I1327" s="3" t="s">
        <v>2637</v>
      </c>
      <c r="J1327" s="3" t="s">
        <v>1302</v>
      </c>
    </row>
    <row r="1328" spans="1:10" outlineLevel="3" x14ac:dyDescent="0.2">
      <c r="A1328" s="3" t="s">
        <v>2566</v>
      </c>
      <c r="B1328" s="3" t="s">
        <v>2567</v>
      </c>
      <c r="C1328" s="3" t="s">
        <v>1301</v>
      </c>
      <c r="D1328" s="3" t="s">
        <v>2638</v>
      </c>
      <c r="E1328" s="2">
        <v>2014</v>
      </c>
      <c r="F1328" s="3" t="s">
        <v>297</v>
      </c>
      <c r="G1328" s="3" t="s">
        <v>2569</v>
      </c>
      <c r="H1328" s="3" t="s">
        <v>2570</v>
      </c>
      <c r="I1328" s="3" t="s">
        <v>2639</v>
      </c>
      <c r="J1328" s="3" t="s">
        <v>1302</v>
      </c>
    </row>
    <row r="1329" spans="1:10" outlineLevel="3" x14ac:dyDescent="0.2">
      <c r="A1329" s="3" t="s">
        <v>2566</v>
      </c>
      <c r="B1329" s="3" t="s">
        <v>2567</v>
      </c>
      <c r="C1329" s="3" t="s">
        <v>1301</v>
      </c>
      <c r="D1329" s="3" t="s">
        <v>2640</v>
      </c>
      <c r="E1329" s="2">
        <v>2007</v>
      </c>
      <c r="F1329" s="3" t="s">
        <v>2576</v>
      </c>
      <c r="G1329" s="3" t="s">
        <v>2577</v>
      </c>
      <c r="H1329" s="3" t="s">
        <v>2570</v>
      </c>
      <c r="I1329" s="3" t="s">
        <v>2641</v>
      </c>
      <c r="J1329" s="3" t="s">
        <v>1302</v>
      </c>
    </row>
    <row r="1330" spans="1:10" outlineLevel="3" x14ac:dyDescent="0.2">
      <c r="A1330" s="3" t="s">
        <v>2566</v>
      </c>
      <c r="B1330" s="3" t="s">
        <v>2567</v>
      </c>
      <c r="C1330" s="3" t="s">
        <v>1301</v>
      </c>
      <c r="D1330" s="3" t="s">
        <v>2642</v>
      </c>
      <c r="E1330" s="2">
        <v>2013</v>
      </c>
      <c r="F1330" s="3" t="s">
        <v>297</v>
      </c>
      <c r="G1330" s="3" t="s">
        <v>2569</v>
      </c>
      <c r="H1330" s="3" t="s">
        <v>2570</v>
      </c>
      <c r="I1330" s="3" t="s">
        <v>2643</v>
      </c>
      <c r="J1330" s="3" t="s">
        <v>1302</v>
      </c>
    </row>
    <row r="1331" spans="1:10" outlineLevel="3" x14ac:dyDescent="0.2">
      <c r="A1331" s="3" t="s">
        <v>2566</v>
      </c>
      <c r="B1331" s="3" t="s">
        <v>2567</v>
      </c>
      <c r="C1331" s="3" t="s">
        <v>1301</v>
      </c>
      <c r="D1331" s="3" t="s">
        <v>2644</v>
      </c>
      <c r="E1331" s="2">
        <v>2015</v>
      </c>
      <c r="F1331" s="3" t="s">
        <v>297</v>
      </c>
      <c r="G1331" s="3" t="s">
        <v>2622</v>
      </c>
      <c r="H1331" s="3" t="s">
        <v>2570</v>
      </c>
      <c r="I1331" s="3" t="s">
        <v>2645</v>
      </c>
      <c r="J1331" s="3" t="s">
        <v>1302</v>
      </c>
    </row>
    <row r="1332" spans="1:10" outlineLevel="3" x14ac:dyDescent="0.2">
      <c r="A1332" s="3" t="s">
        <v>2566</v>
      </c>
      <c r="B1332" s="3" t="s">
        <v>2567</v>
      </c>
      <c r="C1332" s="3" t="s">
        <v>1301</v>
      </c>
      <c r="D1332" s="3" t="s">
        <v>2646</v>
      </c>
      <c r="E1332" s="2">
        <v>2014</v>
      </c>
      <c r="F1332" s="3" t="s">
        <v>297</v>
      </c>
      <c r="G1332" s="3" t="s">
        <v>2569</v>
      </c>
      <c r="H1332" s="3" t="s">
        <v>2570</v>
      </c>
      <c r="I1332" s="3" t="s">
        <v>2647</v>
      </c>
      <c r="J1332" s="3" t="s">
        <v>1302</v>
      </c>
    </row>
    <row r="1333" spans="1:10" outlineLevel="3" x14ac:dyDescent="0.2">
      <c r="A1333" s="3" t="s">
        <v>2566</v>
      </c>
      <c r="B1333" s="3" t="s">
        <v>2567</v>
      </c>
      <c r="C1333" s="3" t="s">
        <v>1301</v>
      </c>
      <c r="D1333" s="3" t="s">
        <v>2648</v>
      </c>
      <c r="E1333" s="2">
        <v>2014</v>
      </c>
      <c r="F1333" s="3" t="s">
        <v>297</v>
      </c>
      <c r="G1333" s="3" t="s">
        <v>2569</v>
      </c>
      <c r="H1333" s="3" t="s">
        <v>2570</v>
      </c>
      <c r="I1333" s="3" t="s">
        <v>2649</v>
      </c>
      <c r="J1333" s="3" t="s">
        <v>1302</v>
      </c>
    </row>
    <row r="1334" spans="1:10" outlineLevel="2" x14ac:dyDescent="0.2">
      <c r="C1334" s="5" t="s">
        <v>7971</v>
      </c>
      <c r="D1334" s="3">
        <f>SUBTOTAL(3,D1326:D1333)</f>
        <v>8</v>
      </c>
    </row>
    <row r="1335" spans="1:10" outlineLevel="1" x14ac:dyDescent="0.2">
      <c r="A1335" s="5" t="s">
        <v>7868</v>
      </c>
      <c r="D1335" s="3">
        <f>SUBTOTAL(3,D1302:D1333)</f>
        <v>30</v>
      </c>
    </row>
    <row r="1336" spans="1:10" outlineLevel="3" x14ac:dyDescent="0.2">
      <c r="A1336" s="3" t="s">
        <v>2650</v>
      </c>
      <c r="B1336" s="3" t="s">
        <v>2651</v>
      </c>
      <c r="C1336" s="3" t="s">
        <v>1301</v>
      </c>
      <c r="D1336" s="3" t="s">
        <v>2652</v>
      </c>
      <c r="E1336" s="2">
        <v>2008</v>
      </c>
      <c r="F1336" s="3" t="s">
        <v>2576</v>
      </c>
      <c r="G1336" s="3" t="s">
        <v>2577</v>
      </c>
      <c r="H1336" s="3" t="s">
        <v>2653</v>
      </c>
      <c r="I1336" s="3" t="s">
        <v>2654</v>
      </c>
      <c r="J1336" s="3" t="s">
        <v>1302</v>
      </c>
    </row>
    <row r="1337" spans="1:10" outlineLevel="2" x14ac:dyDescent="0.2">
      <c r="C1337" s="5" t="s">
        <v>7971</v>
      </c>
      <c r="D1337" s="3">
        <f>SUBTOTAL(3,D1336:D1336)</f>
        <v>1</v>
      </c>
    </row>
    <row r="1338" spans="1:10" outlineLevel="1" x14ac:dyDescent="0.2">
      <c r="A1338" s="5" t="s">
        <v>7869</v>
      </c>
      <c r="D1338" s="3">
        <f>SUBTOTAL(3,D1336:D1336)</f>
        <v>1</v>
      </c>
    </row>
    <row r="1339" spans="1:10" outlineLevel="3" x14ac:dyDescent="0.2">
      <c r="A1339" s="3" t="s">
        <v>2655</v>
      </c>
      <c r="B1339" s="3" t="s">
        <v>2656</v>
      </c>
      <c r="C1339" s="3" t="s">
        <v>10</v>
      </c>
      <c r="D1339" s="3" t="s">
        <v>2657</v>
      </c>
      <c r="E1339" s="2">
        <v>2007</v>
      </c>
      <c r="F1339" s="3" t="s">
        <v>2576</v>
      </c>
      <c r="G1339" s="3" t="s">
        <v>2577</v>
      </c>
      <c r="H1339" s="3" t="s">
        <v>2570</v>
      </c>
      <c r="I1339" s="3" t="s">
        <v>2658</v>
      </c>
      <c r="J1339" s="3" t="s">
        <v>420</v>
      </c>
    </row>
    <row r="1340" spans="1:10" outlineLevel="3" x14ac:dyDescent="0.2">
      <c r="A1340" s="3" t="s">
        <v>2655</v>
      </c>
      <c r="B1340" s="3" t="s">
        <v>2656</v>
      </c>
      <c r="C1340" s="3" t="s">
        <v>10</v>
      </c>
      <c r="D1340" s="3" t="s">
        <v>2659</v>
      </c>
      <c r="E1340" s="2">
        <v>2008</v>
      </c>
      <c r="F1340" s="3" t="s">
        <v>2576</v>
      </c>
      <c r="G1340" s="3" t="s">
        <v>2660</v>
      </c>
      <c r="H1340" s="3" t="s">
        <v>2661</v>
      </c>
      <c r="I1340" s="3" t="s">
        <v>2662</v>
      </c>
      <c r="J1340" s="3" t="s">
        <v>40</v>
      </c>
    </row>
    <row r="1341" spans="1:10" outlineLevel="3" x14ac:dyDescent="0.2">
      <c r="A1341" s="3" t="s">
        <v>2655</v>
      </c>
      <c r="B1341" s="3" t="s">
        <v>2656</v>
      </c>
      <c r="C1341" s="3" t="s">
        <v>10</v>
      </c>
      <c r="D1341" s="3" t="s">
        <v>2666</v>
      </c>
      <c r="E1341" s="2">
        <v>2008</v>
      </c>
      <c r="F1341" s="3" t="s">
        <v>2576</v>
      </c>
      <c r="G1341" s="3" t="s">
        <v>2577</v>
      </c>
      <c r="H1341" s="3" t="s">
        <v>2570</v>
      </c>
      <c r="I1341" s="3" t="s">
        <v>2667</v>
      </c>
      <c r="J1341" s="3" t="s">
        <v>1038</v>
      </c>
    </row>
    <row r="1342" spans="1:10" outlineLevel="3" x14ac:dyDescent="0.2">
      <c r="A1342" s="3" t="s">
        <v>2655</v>
      </c>
      <c r="B1342" s="3" t="s">
        <v>2656</v>
      </c>
      <c r="C1342" s="3" t="s">
        <v>10</v>
      </c>
      <c r="D1342" s="3" t="s">
        <v>2672</v>
      </c>
      <c r="E1342" s="2">
        <v>2003</v>
      </c>
      <c r="F1342" s="3" t="s">
        <v>297</v>
      </c>
      <c r="G1342" s="3" t="s">
        <v>2664</v>
      </c>
      <c r="H1342" s="3" t="s">
        <v>2570</v>
      </c>
      <c r="I1342" s="3" t="s">
        <v>2673</v>
      </c>
      <c r="J1342" s="3" t="s">
        <v>1038</v>
      </c>
    </row>
    <row r="1343" spans="1:10" outlineLevel="3" x14ac:dyDescent="0.2">
      <c r="A1343" s="3" t="s">
        <v>2655</v>
      </c>
      <c r="B1343" s="3" t="s">
        <v>2656</v>
      </c>
      <c r="C1343" s="3" t="s">
        <v>10</v>
      </c>
      <c r="D1343" s="3" t="s">
        <v>2674</v>
      </c>
      <c r="E1343" s="2">
        <v>2003</v>
      </c>
      <c r="F1343" s="3" t="s">
        <v>297</v>
      </c>
      <c r="G1343" s="3" t="s">
        <v>2664</v>
      </c>
      <c r="H1343" s="3" t="s">
        <v>2570</v>
      </c>
      <c r="I1343" s="3" t="s">
        <v>2675</v>
      </c>
      <c r="J1343" s="3" t="s">
        <v>1038</v>
      </c>
    </row>
    <row r="1344" spans="1:10" outlineLevel="3" x14ac:dyDescent="0.2">
      <c r="A1344" s="3" t="s">
        <v>2655</v>
      </c>
      <c r="B1344" s="3" t="s">
        <v>2656</v>
      </c>
      <c r="C1344" s="3" t="s">
        <v>10</v>
      </c>
      <c r="D1344" s="3" t="s">
        <v>2676</v>
      </c>
      <c r="E1344" s="2">
        <v>2004</v>
      </c>
      <c r="F1344" s="3" t="s">
        <v>297</v>
      </c>
      <c r="G1344" s="3" t="s">
        <v>2664</v>
      </c>
      <c r="H1344" s="3" t="s">
        <v>2570</v>
      </c>
      <c r="I1344" s="3" t="s">
        <v>2677</v>
      </c>
      <c r="J1344" s="3" t="s">
        <v>1038</v>
      </c>
    </row>
    <row r="1345" spans="1:10" outlineLevel="3" x14ac:dyDescent="0.2">
      <c r="A1345" s="3" t="s">
        <v>2655</v>
      </c>
      <c r="B1345" s="3" t="s">
        <v>2656</v>
      </c>
      <c r="C1345" s="3" t="s">
        <v>10</v>
      </c>
      <c r="D1345" s="3" t="s">
        <v>2678</v>
      </c>
      <c r="E1345" s="2">
        <v>2007</v>
      </c>
      <c r="F1345" s="3" t="s">
        <v>2576</v>
      </c>
      <c r="G1345" s="3" t="s">
        <v>2577</v>
      </c>
      <c r="H1345" s="3" t="s">
        <v>2570</v>
      </c>
      <c r="I1345" s="3" t="s">
        <v>2679</v>
      </c>
      <c r="J1345" s="3" t="s">
        <v>1038</v>
      </c>
    </row>
    <row r="1346" spans="1:10" outlineLevel="3" x14ac:dyDescent="0.2">
      <c r="A1346" s="3" t="s">
        <v>2655</v>
      </c>
      <c r="B1346" s="3" t="s">
        <v>2656</v>
      </c>
      <c r="C1346" s="3" t="s">
        <v>10</v>
      </c>
      <c r="D1346" s="3" t="s">
        <v>2680</v>
      </c>
      <c r="E1346" s="2">
        <v>2007</v>
      </c>
      <c r="F1346" s="3" t="s">
        <v>2576</v>
      </c>
      <c r="G1346" s="3" t="s">
        <v>2577</v>
      </c>
      <c r="H1346" s="3" t="s">
        <v>2570</v>
      </c>
      <c r="I1346" s="3" t="s">
        <v>2681</v>
      </c>
      <c r="J1346" s="3" t="s">
        <v>1038</v>
      </c>
    </row>
    <row r="1347" spans="1:10" outlineLevel="3" x14ac:dyDescent="0.2">
      <c r="A1347" s="3" t="s">
        <v>2655</v>
      </c>
      <c r="B1347" s="3" t="s">
        <v>2656</v>
      </c>
      <c r="C1347" s="3" t="s">
        <v>10</v>
      </c>
      <c r="D1347" s="3" t="s">
        <v>2682</v>
      </c>
      <c r="E1347" s="2">
        <v>2010</v>
      </c>
      <c r="F1347" s="3" t="s">
        <v>2576</v>
      </c>
      <c r="G1347" s="3" t="s">
        <v>2577</v>
      </c>
      <c r="H1347" s="3" t="s">
        <v>2570</v>
      </c>
      <c r="I1347" s="3" t="s">
        <v>2683</v>
      </c>
      <c r="J1347" s="3" t="s">
        <v>1038</v>
      </c>
    </row>
    <row r="1348" spans="1:10" outlineLevel="3" x14ac:dyDescent="0.2">
      <c r="A1348" s="3" t="s">
        <v>2655</v>
      </c>
      <c r="B1348" s="3" t="s">
        <v>2656</v>
      </c>
      <c r="C1348" s="3" t="s">
        <v>10</v>
      </c>
      <c r="D1348" s="3" t="s">
        <v>2684</v>
      </c>
      <c r="E1348" s="2">
        <v>2007</v>
      </c>
      <c r="F1348" s="3" t="s">
        <v>2576</v>
      </c>
      <c r="G1348" s="3" t="s">
        <v>2577</v>
      </c>
      <c r="H1348" s="3" t="s">
        <v>2570</v>
      </c>
      <c r="I1348" s="3" t="s">
        <v>2685</v>
      </c>
      <c r="J1348" s="3" t="s">
        <v>1038</v>
      </c>
    </row>
    <row r="1349" spans="1:10" outlineLevel="3" x14ac:dyDescent="0.2">
      <c r="A1349" s="3" t="s">
        <v>2655</v>
      </c>
      <c r="B1349" s="3" t="s">
        <v>2656</v>
      </c>
      <c r="C1349" s="3" t="s">
        <v>10</v>
      </c>
      <c r="D1349" s="3" t="s">
        <v>2686</v>
      </c>
      <c r="E1349" s="2">
        <v>2003</v>
      </c>
      <c r="F1349" s="3" t="s">
        <v>297</v>
      </c>
      <c r="G1349" s="3" t="s">
        <v>2664</v>
      </c>
      <c r="H1349" s="3" t="s">
        <v>2570</v>
      </c>
      <c r="I1349" s="3" t="s">
        <v>2687</v>
      </c>
      <c r="J1349" s="3" t="s">
        <v>1038</v>
      </c>
    </row>
    <row r="1350" spans="1:10" outlineLevel="3" x14ac:dyDescent="0.2">
      <c r="A1350" s="3" t="s">
        <v>2655</v>
      </c>
      <c r="B1350" s="3" t="s">
        <v>2656</v>
      </c>
      <c r="C1350" s="3" t="s">
        <v>10</v>
      </c>
      <c r="D1350" s="3" t="s">
        <v>2688</v>
      </c>
      <c r="E1350" s="2">
        <v>2008</v>
      </c>
      <c r="F1350" s="3" t="s">
        <v>2576</v>
      </c>
      <c r="G1350" s="3" t="s">
        <v>2577</v>
      </c>
      <c r="H1350" s="3" t="s">
        <v>2570</v>
      </c>
      <c r="I1350" s="3" t="s">
        <v>2689</v>
      </c>
      <c r="J1350" s="3" t="s">
        <v>1038</v>
      </c>
    </row>
    <row r="1351" spans="1:10" outlineLevel="3" x14ac:dyDescent="0.2">
      <c r="A1351" s="3" t="s">
        <v>2655</v>
      </c>
      <c r="B1351" s="3" t="s">
        <v>2656</v>
      </c>
      <c r="C1351" s="3" t="s">
        <v>10</v>
      </c>
      <c r="D1351" s="3" t="s">
        <v>2690</v>
      </c>
      <c r="E1351" s="2">
        <v>2001</v>
      </c>
      <c r="F1351" s="3" t="s">
        <v>2576</v>
      </c>
      <c r="G1351" s="3" t="s">
        <v>2577</v>
      </c>
      <c r="H1351" s="3" t="s">
        <v>2570</v>
      </c>
      <c r="I1351" s="3" t="s">
        <v>2691</v>
      </c>
      <c r="J1351" s="3" t="s">
        <v>1038</v>
      </c>
    </row>
    <row r="1352" spans="1:10" outlineLevel="3" x14ac:dyDescent="0.2">
      <c r="A1352" s="3" t="s">
        <v>2655</v>
      </c>
      <c r="B1352" s="3" t="s">
        <v>2656</v>
      </c>
      <c r="C1352" s="3" t="s">
        <v>10</v>
      </c>
      <c r="D1352" s="3" t="s">
        <v>2692</v>
      </c>
      <c r="E1352" s="2">
        <v>2005</v>
      </c>
      <c r="F1352" s="3" t="s">
        <v>297</v>
      </c>
      <c r="G1352" s="3" t="s">
        <v>2664</v>
      </c>
      <c r="H1352" s="3" t="s">
        <v>2570</v>
      </c>
      <c r="I1352" s="3" t="s">
        <v>2693</v>
      </c>
      <c r="J1352" s="3" t="s">
        <v>1038</v>
      </c>
    </row>
    <row r="1353" spans="1:10" outlineLevel="3" x14ac:dyDescent="0.2">
      <c r="A1353" s="3" t="s">
        <v>2655</v>
      </c>
      <c r="B1353" s="3" t="s">
        <v>2656</v>
      </c>
      <c r="C1353" s="3" t="s">
        <v>10</v>
      </c>
      <c r="D1353" s="3" t="s">
        <v>2694</v>
      </c>
      <c r="E1353" s="2">
        <v>2006</v>
      </c>
      <c r="F1353" s="3" t="s">
        <v>297</v>
      </c>
      <c r="G1353" s="3" t="s">
        <v>2664</v>
      </c>
      <c r="H1353" s="3" t="s">
        <v>2570</v>
      </c>
      <c r="I1353" s="3" t="s">
        <v>2695</v>
      </c>
      <c r="J1353" s="3" t="s">
        <v>1038</v>
      </c>
    </row>
    <row r="1354" spans="1:10" outlineLevel="3" x14ac:dyDescent="0.2">
      <c r="A1354" s="3" t="s">
        <v>2655</v>
      </c>
      <c r="B1354" s="3" t="s">
        <v>2656</v>
      </c>
      <c r="C1354" s="3" t="s">
        <v>10</v>
      </c>
      <c r="D1354" s="3" t="s">
        <v>2696</v>
      </c>
      <c r="E1354" s="2">
        <v>2008</v>
      </c>
      <c r="F1354" s="3" t="s">
        <v>2576</v>
      </c>
      <c r="G1354" s="3" t="s">
        <v>2577</v>
      </c>
      <c r="H1354" s="3" t="s">
        <v>2570</v>
      </c>
      <c r="I1354" s="3" t="s">
        <v>2697</v>
      </c>
      <c r="J1354" s="3" t="s">
        <v>1038</v>
      </c>
    </row>
    <row r="1355" spans="1:10" outlineLevel="3" x14ac:dyDescent="0.2">
      <c r="A1355" s="3" t="s">
        <v>2655</v>
      </c>
      <c r="B1355" s="3" t="s">
        <v>2656</v>
      </c>
      <c r="C1355" s="3" t="s">
        <v>10</v>
      </c>
      <c r="D1355" s="3" t="s">
        <v>2700</v>
      </c>
      <c r="E1355" s="2">
        <v>1998</v>
      </c>
      <c r="F1355" s="3" t="s">
        <v>2576</v>
      </c>
      <c r="G1355" s="3" t="s">
        <v>2577</v>
      </c>
      <c r="H1355" s="3" t="s">
        <v>2570</v>
      </c>
      <c r="I1355" s="3" t="s">
        <v>2701</v>
      </c>
      <c r="J1355" s="3" t="s">
        <v>1038</v>
      </c>
    </row>
    <row r="1356" spans="1:10" outlineLevel="3" x14ac:dyDescent="0.2">
      <c r="A1356" s="3" t="s">
        <v>2655</v>
      </c>
      <c r="B1356" s="3" t="s">
        <v>2656</v>
      </c>
      <c r="C1356" s="3" t="s">
        <v>10</v>
      </c>
      <c r="D1356" s="3" t="s">
        <v>2714</v>
      </c>
      <c r="E1356" s="2">
        <v>1999</v>
      </c>
      <c r="F1356" s="3" t="s">
        <v>2576</v>
      </c>
      <c r="G1356" s="3" t="s">
        <v>2715</v>
      </c>
      <c r="H1356" s="3" t="s">
        <v>2716</v>
      </c>
      <c r="I1356" s="3" t="s">
        <v>2717</v>
      </c>
      <c r="J1356" s="3" t="s">
        <v>1038</v>
      </c>
    </row>
    <row r="1357" spans="1:10" outlineLevel="2" x14ac:dyDescent="0.2">
      <c r="C1357" s="5" t="s">
        <v>7969</v>
      </c>
      <c r="D1357" s="3">
        <f>SUBTOTAL(3,D1339:D1356)</f>
        <v>18</v>
      </c>
    </row>
    <row r="1358" spans="1:10" outlineLevel="1" x14ac:dyDescent="0.2">
      <c r="A1358" s="5" t="s">
        <v>7870</v>
      </c>
      <c r="D1358" s="3">
        <f>SUBTOTAL(3,D1339:D1356)</f>
        <v>18</v>
      </c>
    </row>
    <row r="1359" spans="1:10" outlineLevel="3" x14ac:dyDescent="0.2">
      <c r="A1359" s="3" t="s">
        <v>7975</v>
      </c>
      <c r="B1359" s="3" t="s">
        <v>8060</v>
      </c>
      <c r="C1359" s="3" t="s">
        <v>10</v>
      </c>
      <c r="D1359" s="3" t="s">
        <v>2589</v>
      </c>
      <c r="E1359" s="2">
        <v>2013</v>
      </c>
      <c r="F1359" s="3" t="s">
        <v>297</v>
      </c>
      <c r="G1359" s="3" t="s">
        <v>2569</v>
      </c>
      <c r="H1359" s="3" t="s">
        <v>2590</v>
      </c>
      <c r="I1359" s="3" t="s">
        <v>2591</v>
      </c>
      <c r="J1359" s="3" t="s">
        <v>1038</v>
      </c>
    </row>
    <row r="1360" spans="1:10" outlineLevel="3" x14ac:dyDescent="0.2">
      <c r="A1360" s="3" t="s">
        <v>7975</v>
      </c>
      <c r="B1360" s="3" t="s">
        <v>8060</v>
      </c>
      <c r="C1360" s="3" t="s">
        <v>10</v>
      </c>
      <c r="D1360" s="3" t="s">
        <v>2592</v>
      </c>
      <c r="E1360" s="2">
        <v>2013</v>
      </c>
      <c r="F1360" s="3" t="s">
        <v>297</v>
      </c>
      <c r="G1360" s="3" t="s">
        <v>2569</v>
      </c>
      <c r="H1360" s="3" t="s">
        <v>2570</v>
      </c>
      <c r="I1360" s="3" t="s">
        <v>2593</v>
      </c>
      <c r="J1360" s="3" t="s">
        <v>1038</v>
      </c>
    </row>
    <row r="1361" spans="1:10" outlineLevel="3" x14ac:dyDescent="0.2">
      <c r="A1361" s="3" t="s">
        <v>7975</v>
      </c>
      <c r="B1361" s="3" t="s">
        <v>8060</v>
      </c>
      <c r="C1361" s="3" t="s">
        <v>10</v>
      </c>
      <c r="D1361" s="3" t="s">
        <v>2663</v>
      </c>
      <c r="E1361" s="2">
        <v>2005</v>
      </c>
      <c r="F1361" s="3" t="s">
        <v>297</v>
      </c>
      <c r="G1361" s="3" t="s">
        <v>2664</v>
      </c>
      <c r="H1361" s="3" t="s">
        <v>2570</v>
      </c>
      <c r="I1361" s="3" t="s">
        <v>2665</v>
      </c>
      <c r="J1361" s="3" t="s">
        <v>1038</v>
      </c>
    </row>
    <row r="1362" spans="1:10" outlineLevel="3" x14ac:dyDescent="0.2">
      <c r="A1362" s="3" t="s">
        <v>7975</v>
      </c>
      <c r="B1362" s="3" t="s">
        <v>8060</v>
      </c>
      <c r="C1362" s="3" t="s">
        <v>10</v>
      </c>
      <c r="D1362" s="3" t="s">
        <v>2668</v>
      </c>
      <c r="E1362" s="2">
        <v>2000</v>
      </c>
      <c r="F1362" s="3" t="s">
        <v>2576</v>
      </c>
      <c r="G1362" s="3" t="s">
        <v>2577</v>
      </c>
      <c r="H1362" s="3" t="s">
        <v>2570</v>
      </c>
      <c r="I1362" s="3" t="s">
        <v>2669</v>
      </c>
      <c r="J1362" s="3" t="s">
        <v>1038</v>
      </c>
    </row>
    <row r="1363" spans="1:10" outlineLevel="3" x14ac:dyDescent="0.2">
      <c r="A1363" s="3" t="s">
        <v>7975</v>
      </c>
      <c r="B1363" s="3" t="s">
        <v>8060</v>
      </c>
      <c r="C1363" s="3" t="s">
        <v>10</v>
      </c>
      <c r="D1363" s="3" t="s">
        <v>2670</v>
      </c>
      <c r="E1363" s="2">
        <v>2006</v>
      </c>
      <c r="F1363" s="3" t="s">
        <v>297</v>
      </c>
      <c r="G1363" s="3" t="s">
        <v>2664</v>
      </c>
      <c r="H1363" s="3" t="s">
        <v>2570</v>
      </c>
      <c r="I1363" s="3" t="s">
        <v>2671</v>
      </c>
      <c r="J1363" s="3" t="s">
        <v>1038</v>
      </c>
    </row>
    <row r="1364" spans="1:10" outlineLevel="3" x14ac:dyDescent="0.2">
      <c r="A1364" s="3" t="s">
        <v>7975</v>
      </c>
      <c r="B1364" s="3" t="s">
        <v>8060</v>
      </c>
      <c r="C1364" s="3" t="s">
        <v>10</v>
      </c>
      <c r="D1364" s="3" t="s">
        <v>2698</v>
      </c>
      <c r="E1364" s="2">
        <v>1999</v>
      </c>
      <c r="F1364" s="3" t="s">
        <v>297</v>
      </c>
      <c r="G1364" s="3" t="s">
        <v>2664</v>
      </c>
      <c r="H1364" s="3" t="s">
        <v>2570</v>
      </c>
      <c r="I1364" s="3" t="s">
        <v>2699</v>
      </c>
      <c r="J1364" s="3" t="s">
        <v>1038</v>
      </c>
    </row>
    <row r="1365" spans="1:10" outlineLevel="3" x14ac:dyDescent="0.2">
      <c r="A1365" s="3" t="s">
        <v>7975</v>
      </c>
      <c r="B1365" s="3" t="s">
        <v>8060</v>
      </c>
      <c r="C1365" s="3" t="s">
        <v>10</v>
      </c>
      <c r="D1365" s="3" t="s">
        <v>2702</v>
      </c>
      <c r="E1365" s="2">
        <v>1999</v>
      </c>
      <c r="F1365" s="3" t="s">
        <v>2703</v>
      </c>
      <c r="G1365" s="3" t="s">
        <v>2704</v>
      </c>
      <c r="H1365" s="3" t="s">
        <v>2570</v>
      </c>
      <c r="I1365" s="3" t="s">
        <v>2705</v>
      </c>
      <c r="J1365" s="3" t="s">
        <v>1038</v>
      </c>
    </row>
    <row r="1366" spans="1:10" outlineLevel="3" x14ac:dyDescent="0.2">
      <c r="A1366" s="3" t="s">
        <v>7975</v>
      </c>
      <c r="B1366" s="3" t="s">
        <v>8060</v>
      </c>
      <c r="C1366" s="3" t="s">
        <v>10</v>
      </c>
      <c r="D1366" s="3" t="s">
        <v>2706</v>
      </c>
      <c r="E1366" s="2">
        <v>2005</v>
      </c>
      <c r="F1366" s="3" t="s">
        <v>297</v>
      </c>
      <c r="G1366" s="3" t="s">
        <v>2664</v>
      </c>
      <c r="H1366" s="3" t="s">
        <v>2570</v>
      </c>
      <c r="I1366" s="3" t="s">
        <v>2707</v>
      </c>
      <c r="J1366" s="3" t="s">
        <v>1038</v>
      </c>
    </row>
    <row r="1367" spans="1:10" outlineLevel="3" x14ac:dyDescent="0.2">
      <c r="A1367" s="3" t="s">
        <v>7975</v>
      </c>
      <c r="B1367" s="3" t="s">
        <v>8060</v>
      </c>
      <c r="C1367" s="3" t="s">
        <v>10</v>
      </c>
      <c r="D1367" s="3" t="s">
        <v>2708</v>
      </c>
      <c r="E1367" s="2">
        <v>2001</v>
      </c>
      <c r="F1367" s="3" t="s">
        <v>2576</v>
      </c>
      <c r="G1367" s="3" t="s">
        <v>2577</v>
      </c>
      <c r="H1367" s="3" t="s">
        <v>2570</v>
      </c>
      <c r="I1367" s="3" t="s">
        <v>2709</v>
      </c>
      <c r="J1367" s="3" t="s">
        <v>1038</v>
      </c>
    </row>
    <row r="1368" spans="1:10" outlineLevel="3" x14ac:dyDescent="0.2">
      <c r="A1368" s="3" t="s">
        <v>7975</v>
      </c>
      <c r="B1368" s="3" t="s">
        <v>8060</v>
      </c>
      <c r="C1368" s="3" t="s">
        <v>10</v>
      </c>
      <c r="D1368" s="3" t="s">
        <v>2610</v>
      </c>
      <c r="E1368" s="2">
        <v>2008</v>
      </c>
      <c r="F1368" s="3" t="s">
        <v>2576</v>
      </c>
      <c r="G1368" s="3" t="s">
        <v>2577</v>
      </c>
      <c r="H1368" s="3" t="s">
        <v>2570</v>
      </c>
      <c r="I1368" s="3" t="s">
        <v>2611</v>
      </c>
      <c r="J1368" s="3" t="s">
        <v>1038</v>
      </c>
    </row>
    <row r="1369" spans="1:10" outlineLevel="3" x14ac:dyDescent="0.2">
      <c r="A1369" s="3" t="s">
        <v>7975</v>
      </c>
      <c r="B1369" s="3" t="s">
        <v>8060</v>
      </c>
      <c r="C1369" s="3" t="s">
        <v>10</v>
      </c>
      <c r="D1369" s="3" t="s">
        <v>2710</v>
      </c>
      <c r="E1369" s="2">
        <v>2005</v>
      </c>
      <c r="F1369" s="3" t="s">
        <v>297</v>
      </c>
      <c r="G1369" s="3" t="s">
        <v>2664</v>
      </c>
      <c r="H1369" s="3" t="s">
        <v>2570</v>
      </c>
      <c r="I1369" s="3" t="s">
        <v>2711</v>
      </c>
      <c r="J1369" s="3" t="s">
        <v>1038</v>
      </c>
    </row>
    <row r="1370" spans="1:10" outlineLevel="3" x14ac:dyDescent="0.2">
      <c r="A1370" s="3" t="s">
        <v>7975</v>
      </c>
      <c r="B1370" s="3" t="s">
        <v>8060</v>
      </c>
      <c r="C1370" s="3" t="s">
        <v>10</v>
      </c>
      <c r="D1370" s="3" t="s">
        <v>2712</v>
      </c>
      <c r="E1370" s="2">
        <v>2006</v>
      </c>
      <c r="F1370" s="3" t="s">
        <v>297</v>
      </c>
      <c r="G1370" s="3" t="s">
        <v>2664</v>
      </c>
      <c r="H1370" s="3" t="s">
        <v>2570</v>
      </c>
      <c r="I1370" s="3" t="s">
        <v>2713</v>
      </c>
      <c r="J1370" s="3" t="s">
        <v>1038</v>
      </c>
    </row>
    <row r="1371" spans="1:10" outlineLevel="3" x14ac:dyDescent="0.2">
      <c r="A1371" s="3" t="s">
        <v>7975</v>
      </c>
      <c r="B1371" s="3" t="s">
        <v>8060</v>
      </c>
      <c r="C1371" s="3" t="s">
        <v>10</v>
      </c>
      <c r="D1371" s="3" t="s">
        <v>2612</v>
      </c>
      <c r="E1371" s="2">
        <v>2008</v>
      </c>
      <c r="F1371" s="3" t="s">
        <v>2576</v>
      </c>
      <c r="G1371" s="3" t="s">
        <v>2577</v>
      </c>
      <c r="H1371" s="3" t="s">
        <v>2570</v>
      </c>
      <c r="I1371" s="3" t="s">
        <v>2613</v>
      </c>
      <c r="J1371" s="3" t="s">
        <v>1038</v>
      </c>
    </row>
    <row r="1372" spans="1:10" outlineLevel="3" x14ac:dyDescent="0.2">
      <c r="A1372" s="3" t="s">
        <v>7975</v>
      </c>
      <c r="B1372" s="3" t="s">
        <v>8060</v>
      </c>
      <c r="C1372" s="3" t="s">
        <v>10</v>
      </c>
      <c r="D1372" s="3" t="s">
        <v>2718</v>
      </c>
      <c r="E1372" s="2">
        <v>2006</v>
      </c>
      <c r="F1372" s="3" t="s">
        <v>297</v>
      </c>
      <c r="G1372" s="3" t="s">
        <v>2664</v>
      </c>
      <c r="H1372" s="3" t="s">
        <v>2570</v>
      </c>
      <c r="I1372" s="3" t="s">
        <v>2719</v>
      </c>
      <c r="J1372" s="3" t="s">
        <v>1038</v>
      </c>
    </row>
    <row r="1373" spans="1:10" outlineLevel="3" x14ac:dyDescent="0.2">
      <c r="A1373" s="3" t="s">
        <v>7975</v>
      </c>
      <c r="B1373" s="3" t="s">
        <v>8060</v>
      </c>
      <c r="C1373" s="3" t="s">
        <v>10</v>
      </c>
      <c r="D1373" s="3" t="s">
        <v>2720</v>
      </c>
      <c r="E1373" s="2">
        <v>2007</v>
      </c>
      <c r="F1373" s="3" t="s">
        <v>2576</v>
      </c>
      <c r="G1373" s="3" t="s">
        <v>2577</v>
      </c>
      <c r="H1373" s="3" t="s">
        <v>2570</v>
      </c>
      <c r="I1373" s="3" t="s">
        <v>2721</v>
      </c>
      <c r="J1373" s="3" t="s">
        <v>1038</v>
      </c>
    </row>
    <row r="1374" spans="1:10" outlineLevel="3" x14ac:dyDescent="0.2">
      <c r="A1374" s="3" t="s">
        <v>7975</v>
      </c>
      <c r="B1374" s="3" t="s">
        <v>8060</v>
      </c>
      <c r="C1374" s="3" t="s">
        <v>10</v>
      </c>
      <c r="D1374" s="3" t="s">
        <v>2722</v>
      </c>
      <c r="E1374" s="2">
        <v>2006</v>
      </c>
      <c r="F1374" s="3" t="s">
        <v>297</v>
      </c>
      <c r="G1374" s="3" t="s">
        <v>2664</v>
      </c>
      <c r="H1374" s="3" t="s">
        <v>2570</v>
      </c>
      <c r="I1374" s="3" t="s">
        <v>2723</v>
      </c>
      <c r="J1374" s="3" t="s">
        <v>1038</v>
      </c>
    </row>
    <row r="1375" spans="1:10" outlineLevel="3" x14ac:dyDescent="0.2">
      <c r="A1375" s="3" t="s">
        <v>7975</v>
      </c>
      <c r="B1375" s="3" t="s">
        <v>8060</v>
      </c>
      <c r="C1375" s="3" t="s">
        <v>10</v>
      </c>
      <c r="D1375" s="3" t="s">
        <v>2724</v>
      </c>
      <c r="E1375" s="2">
        <v>2005</v>
      </c>
      <c r="F1375" s="3" t="s">
        <v>297</v>
      </c>
      <c r="G1375" s="3" t="s">
        <v>2664</v>
      </c>
      <c r="H1375" s="3" t="s">
        <v>2570</v>
      </c>
      <c r="I1375" s="3" t="s">
        <v>2725</v>
      </c>
      <c r="J1375" s="3" t="s">
        <v>1038</v>
      </c>
    </row>
    <row r="1376" spans="1:10" outlineLevel="2" x14ac:dyDescent="0.2">
      <c r="C1376" s="5" t="s">
        <v>7969</v>
      </c>
      <c r="D1376" s="3">
        <f>SUBTOTAL(3,D1359:D1375)</f>
        <v>17</v>
      </c>
    </row>
    <row r="1377" spans="1:10" outlineLevel="1" x14ac:dyDescent="0.2">
      <c r="A1377" s="5" t="s">
        <v>8210</v>
      </c>
      <c r="D1377" s="3">
        <f>SUBTOTAL(3,D1359:D1375)</f>
        <v>17</v>
      </c>
    </row>
    <row r="1378" spans="1:10" outlineLevel="3" x14ac:dyDescent="0.2">
      <c r="A1378" s="3" t="s">
        <v>2726</v>
      </c>
      <c r="B1378" s="3" t="s">
        <v>2727</v>
      </c>
      <c r="C1378" s="3" t="s">
        <v>2086</v>
      </c>
      <c r="D1378" s="3" t="s">
        <v>2728</v>
      </c>
      <c r="E1378" s="2">
        <v>2011</v>
      </c>
      <c r="F1378" s="3" t="s">
        <v>297</v>
      </c>
      <c r="G1378" s="3" t="s">
        <v>2569</v>
      </c>
      <c r="H1378" s="3" t="s">
        <v>2729</v>
      </c>
      <c r="I1378" s="3" t="s">
        <v>2730</v>
      </c>
      <c r="J1378" s="3" t="s">
        <v>40</v>
      </c>
    </row>
    <row r="1379" spans="1:10" outlineLevel="2" x14ac:dyDescent="0.2">
      <c r="C1379" s="5" t="s">
        <v>7973</v>
      </c>
      <c r="D1379" s="3">
        <f>SUBTOTAL(3,D1378:D1378)</f>
        <v>1</v>
      </c>
    </row>
    <row r="1380" spans="1:10" outlineLevel="1" x14ac:dyDescent="0.2">
      <c r="A1380" s="5" t="s">
        <v>7871</v>
      </c>
      <c r="D1380" s="3">
        <f>SUBTOTAL(3,D1378:D1378)</f>
        <v>1</v>
      </c>
    </row>
    <row r="1381" spans="1:10" outlineLevel="3" x14ac:dyDescent="0.2">
      <c r="A1381" s="3" t="s">
        <v>2731</v>
      </c>
      <c r="B1381" s="3" t="s">
        <v>2732</v>
      </c>
      <c r="C1381" s="3" t="s">
        <v>10</v>
      </c>
      <c r="D1381" s="3" t="s">
        <v>2733</v>
      </c>
      <c r="E1381" s="2">
        <v>2005</v>
      </c>
      <c r="F1381" s="3" t="s">
        <v>2734</v>
      </c>
      <c r="G1381" s="3" t="s">
        <v>2735</v>
      </c>
      <c r="H1381" s="3" t="s">
        <v>2736</v>
      </c>
      <c r="I1381" s="3" t="s">
        <v>2737</v>
      </c>
      <c r="J1381" s="3" t="s">
        <v>2738</v>
      </c>
    </row>
    <row r="1382" spans="1:10" outlineLevel="3" x14ac:dyDescent="0.2">
      <c r="A1382" s="3" t="s">
        <v>2731</v>
      </c>
      <c r="B1382" s="3" t="s">
        <v>2732</v>
      </c>
      <c r="C1382" s="3" t="s">
        <v>10</v>
      </c>
      <c r="D1382" s="3" t="s">
        <v>2739</v>
      </c>
      <c r="E1382" s="2">
        <v>2005</v>
      </c>
      <c r="F1382" s="3" t="s">
        <v>2734</v>
      </c>
      <c r="G1382" s="3" t="s">
        <v>2735</v>
      </c>
      <c r="H1382" s="3" t="s">
        <v>2736</v>
      </c>
      <c r="I1382" s="3" t="s">
        <v>2740</v>
      </c>
      <c r="J1382" s="3" t="s">
        <v>29</v>
      </c>
    </row>
    <row r="1383" spans="1:10" outlineLevel="3" x14ac:dyDescent="0.2">
      <c r="A1383" s="3" t="s">
        <v>2731</v>
      </c>
      <c r="B1383" s="3" t="s">
        <v>2732</v>
      </c>
      <c r="C1383" s="3" t="s">
        <v>10</v>
      </c>
      <c r="D1383" s="3" t="s">
        <v>2741</v>
      </c>
      <c r="E1383" s="2">
        <v>2006</v>
      </c>
      <c r="F1383" s="3" t="s">
        <v>2734</v>
      </c>
      <c r="G1383" s="3" t="s">
        <v>2735</v>
      </c>
      <c r="H1383" s="3" t="s">
        <v>2736</v>
      </c>
      <c r="I1383" s="3" t="s">
        <v>2742</v>
      </c>
      <c r="J1383" s="3" t="s">
        <v>2743</v>
      </c>
    </row>
    <row r="1384" spans="1:10" outlineLevel="3" x14ac:dyDescent="0.2">
      <c r="A1384" s="3" t="s">
        <v>2731</v>
      </c>
      <c r="B1384" s="3" t="s">
        <v>2732</v>
      </c>
      <c r="C1384" s="3" t="s">
        <v>10</v>
      </c>
      <c r="D1384" s="3" t="s">
        <v>2744</v>
      </c>
      <c r="E1384" s="2">
        <v>2006</v>
      </c>
      <c r="F1384" s="3" t="s">
        <v>2734</v>
      </c>
      <c r="G1384" s="3" t="s">
        <v>2735</v>
      </c>
      <c r="H1384" s="3" t="s">
        <v>2736</v>
      </c>
      <c r="I1384" s="3" t="s">
        <v>2745</v>
      </c>
      <c r="J1384" s="3" t="s">
        <v>29</v>
      </c>
    </row>
    <row r="1385" spans="1:10" outlineLevel="3" x14ac:dyDescent="0.2">
      <c r="A1385" s="3" t="s">
        <v>2731</v>
      </c>
      <c r="B1385" s="3" t="s">
        <v>2732</v>
      </c>
      <c r="C1385" s="3" t="s">
        <v>10</v>
      </c>
      <c r="D1385" s="3" t="s">
        <v>2747</v>
      </c>
      <c r="E1385" s="2">
        <v>2005</v>
      </c>
      <c r="F1385" s="3" t="s">
        <v>2734</v>
      </c>
      <c r="G1385" s="3" t="s">
        <v>2735</v>
      </c>
      <c r="H1385" s="3" t="s">
        <v>2736</v>
      </c>
      <c r="I1385" s="3" t="s">
        <v>2748</v>
      </c>
      <c r="J1385" s="3" t="s">
        <v>21</v>
      </c>
    </row>
    <row r="1386" spans="1:10" outlineLevel="3" x14ac:dyDescent="0.2">
      <c r="A1386" s="3" t="s">
        <v>2731</v>
      </c>
      <c r="B1386" s="3" t="s">
        <v>2732</v>
      </c>
      <c r="C1386" s="3" t="s">
        <v>10</v>
      </c>
      <c r="D1386" s="3" t="s">
        <v>2749</v>
      </c>
      <c r="E1386" s="2">
        <v>2006</v>
      </c>
      <c r="F1386" s="3" t="s">
        <v>2734</v>
      </c>
      <c r="G1386" s="3" t="s">
        <v>2735</v>
      </c>
      <c r="H1386" s="3" t="s">
        <v>2736</v>
      </c>
      <c r="I1386" s="3" t="s">
        <v>2750</v>
      </c>
      <c r="J1386" s="3" t="s">
        <v>21</v>
      </c>
    </row>
    <row r="1387" spans="1:10" outlineLevel="3" x14ac:dyDescent="0.2">
      <c r="A1387" s="3" t="s">
        <v>2731</v>
      </c>
      <c r="B1387" s="3" t="s">
        <v>2732</v>
      </c>
      <c r="C1387" s="3" t="s">
        <v>10</v>
      </c>
      <c r="D1387" s="3" t="s">
        <v>2751</v>
      </c>
      <c r="E1387" s="2">
        <v>2007</v>
      </c>
      <c r="F1387" s="3" t="s">
        <v>2734</v>
      </c>
      <c r="G1387" s="3" t="s">
        <v>2735</v>
      </c>
      <c r="H1387" s="3" t="s">
        <v>2736</v>
      </c>
      <c r="I1387" s="3" t="s">
        <v>2752</v>
      </c>
      <c r="J1387" s="3" t="s">
        <v>35</v>
      </c>
    </row>
    <row r="1388" spans="1:10" outlineLevel="3" x14ac:dyDescent="0.2">
      <c r="A1388" s="3" t="s">
        <v>2731</v>
      </c>
      <c r="B1388" s="3" t="s">
        <v>2732</v>
      </c>
      <c r="C1388" s="3" t="s">
        <v>10</v>
      </c>
      <c r="D1388" s="3" t="s">
        <v>2753</v>
      </c>
      <c r="E1388" s="2">
        <v>2007</v>
      </c>
      <c r="F1388" s="3" t="s">
        <v>2734</v>
      </c>
      <c r="G1388" s="3" t="s">
        <v>2735</v>
      </c>
      <c r="H1388" s="3" t="s">
        <v>2736</v>
      </c>
      <c r="I1388" s="3" t="s">
        <v>2754</v>
      </c>
      <c r="J1388" s="3" t="s">
        <v>29</v>
      </c>
    </row>
    <row r="1389" spans="1:10" outlineLevel="3" x14ac:dyDescent="0.2">
      <c r="A1389" s="3" t="s">
        <v>2731</v>
      </c>
      <c r="B1389" s="3" t="s">
        <v>2732</v>
      </c>
      <c r="C1389" s="3" t="s">
        <v>10</v>
      </c>
      <c r="D1389" s="3" t="s">
        <v>2755</v>
      </c>
      <c r="E1389" s="2">
        <v>2008</v>
      </c>
      <c r="F1389" s="3" t="s">
        <v>2576</v>
      </c>
      <c r="G1389" s="3" t="s">
        <v>2756</v>
      </c>
      <c r="H1389" s="3" t="s">
        <v>2736</v>
      </c>
      <c r="I1389" s="3" t="s">
        <v>2757</v>
      </c>
      <c r="J1389" s="3" t="s">
        <v>29</v>
      </c>
    </row>
    <row r="1390" spans="1:10" outlineLevel="3" x14ac:dyDescent="0.2">
      <c r="A1390" s="3" t="s">
        <v>2731</v>
      </c>
      <c r="B1390" s="3" t="s">
        <v>2732</v>
      </c>
      <c r="C1390" s="3" t="s">
        <v>10</v>
      </c>
      <c r="D1390" s="3" t="s">
        <v>2758</v>
      </c>
      <c r="E1390" s="2">
        <v>2008</v>
      </c>
      <c r="F1390" s="3" t="s">
        <v>2576</v>
      </c>
      <c r="G1390" s="3" t="s">
        <v>2756</v>
      </c>
      <c r="H1390" s="3" t="s">
        <v>2736</v>
      </c>
      <c r="I1390" s="3" t="s">
        <v>2759</v>
      </c>
      <c r="J1390" s="3" t="s">
        <v>29</v>
      </c>
    </row>
    <row r="1391" spans="1:10" outlineLevel="3" x14ac:dyDescent="0.2">
      <c r="A1391" s="3" t="s">
        <v>2731</v>
      </c>
      <c r="B1391" s="3" t="s">
        <v>2732</v>
      </c>
      <c r="C1391" s="3" t="s">
        <v>10</v>
      </c>
      <c r="D1391" s="3" t="s">
        <v>2760</v>
      </c>
      <c r="E1391" s="2">
        <v>2008</v>
      </c>
      <c r="F1391" s="3" t="s">
        <v>2576</v>
      </c>
      <c r="G1391" s="3" t="s">
        <v>2756</v>
      </c>
      <c r="H1391" s="3" t="s">
        <v>2736</v>
      </c>
      <c r="I1391" s="3" t="s">
        <v>2761</v>
      </c>
      <c r="J1391" s="3" t="s">
        <v>29</v>
      </c>
    </row>
    <row r="1392" spans="1:10" outlineLevel="3" x14ac:dyDescent="0.2">
      <c r="A1392" s="3" t="s">
        <v>2731</v>
      </c>
      <c r="B1392" s="3" t="s">
        <v>2732</v>
      </c>
      <c r="C1392" s="3" t="s">
        <v>10</v>
      </c>
      <c r="D1392" s="3" t="s">
        <v>2762</v>
      </c>
      <c r="E1392" s="2">
        <v>2008</v>
      </c>
      <c r="F1392" s="3" t="s">
        <v>2576</v>
      </c>
      <c r="G1392" s="3" t="s">
        <v>2756</v>
      </c>
      <c r="H1392" s="3" t="s">
        <v>2736</v>
      </c>
      <c r="I1392" s="3" t="s">
        <v>2763</v>
      </c>
      <c r="J1392" s="3" t="s">
        <v>29</v>
      </c>
    </row>
    <row r="1393" spans="1:10" outlineLevel="3" x14ac:dyDescent="0.2">
      <c r="A1393" s="3" t="s">
        <v>2731</v>
      </c>
      <c r="B1393" s="3" t="s">
        <v>2732</v>
      </c>
      <c r="C1393" s="3" t="s">
        <v>10</v>
      </c>
      <c r="D1393" s="3" t="s">
        <v>2764</v>
      </c>
      <c r="E1393" s="2">
        <v>2008</v>
      </c>
      <c r="F1393" s="3" t="s">
        <v>2576</v>
      </c>
      <c r="G1393" s="3" t="s">
        <v>2756</v>
      </c>
      <c r="H1393" s="3" t="s">
        <v>2736</v>
      </c>
      <c r="I1393" s="3" t="s">
        <v>2765</v>
      </c>
      <c r="J1393" s="3" t="s">
        <v>29</v>
      </c>
    </row>
    <row r="1394" spans="1:10" outlineLevel="3" x14ac:dyDescent="0.2">
      <c r="A1394" s="3" t="s">
        <v>2731</v>
      </c>
      <c r="B1394" s="3" t="s">
        <v>2732</v>
      </c>
      <c r="C1394" s="3" t="s">
        <v>10</v>
      </c>
      <c r="D1394" s="3" t="s">
        <v>2766</v>
      </c>
      <c r="E1394" s="2">
        <v>2008</v>
      </c>
      <c r="F1394" s="3" t="s">
        <v>2576</v>
      </c>
      <c r="G1394" s="3" t="s">
        <v>2756</v>
      </c>
      <c r="H1394" s="3" t="s">
        <v>2736</v>
      </c>
      <c r="I1394" s="3" t="s">
        <v>2767</v>
      </c>
      <c r="J1394" s="3" t="s">
        <v>29</v>
      </c>
    </row>
    <row r="1395" spans="1:10" outlineLevel="3" x14ac:dyDescent="0.2">
      <c r="A1395" s="3" t="s">
        <v>2731</v>
      </c>
      <c r="B1395" s="3" t="s">
        <v>2732</v>
      </c>
      <c r="C1395" s="3" t="s">
        <v>10</v>
      </c>
      <c r="D1395" s="3" t="s">
        <v>2768</v>
      </c>
      <c r="E1395" s="2">
        <v>2007</v>
      </c>
      <c r="F1395" s="3" t="s">
        <v>2734</v>
      </c>
      <c r="G1395" s="3" t="s">
        <v>2735</v>
      </c>
      <c r="H1395" s="3" t="s">
        <v>2736</v>
      </c>
      <c r="I1395" s="3" t="s">
        <v>2769</v>
      </c>
      <c r="J1395" s="3" t="s">
        <v>35</v>
      </c>
    </row>
    <row r="1396" spans="1:10" outlineLevel="3" x14ac:dyDescent="0.2">
      <c r="A1396" s="3" t="s">
        <v>2731</v>
      </c>
      <c r="B1396" s="3" t="s">
        <v>2732</v>
      </c>
      <c r="C1396" s="3" t="s">
        <v>10</v>
      </c>
      <c r="D1396" s="3" t="s">
        <v>2770</v>
      </c>
      <c r="E1396" s="2">
        <v>2007</v>
      </c>
      <c r="F1396" s="3" t="s">
        <v>2734</v>
      </c>
      <c r="G1396" s="3" t="s">
        <v>2735</v>
      </c>
      <c r="H1396" s="3" t="s">
        <v>2736</v>
      </c>
      <c r="I1396" s="3" t="s">
        <v>2771</v>
      </c>
      <c r="J1396" s="3" t="s">
        <v>32</v>
      </c>
    </row>
    <row r="1397" spans="1:10" outlineLevel="3" x14ac:dyDescent="0.2">
      <c r="A1397" s="3" t="s">
        <v>2731</v>
      </c>
      <c r="B1397" s="3" t="s">
        <v>2732</v>
      </c>
      <c r="C1397" s="3" t="s">
        <v>10</v>
      </c>
      <c r="D1397" s="3" t="s">
        <v>2772</v>
      </c>
      <c r="E1397" s="2">
        <v>2006</v>
      </c>
      <c r="F1397" s="3" t="s">
        <v>2734</v>
      </c>
      <c r="G1397" s="3" t="s">
        <v>2735</v>
      </c>
      <c r="H1397" s="3" t="s">
        <v>2736</v>
      </c>
      <c r="I1397" s="3" t="s">
        <v>2773</v>
      </c>
      <c r="J1397" s="3" t="s">
        <v>29</v>
      </c>
    </row>
    <row r="1398" spans="1:10" outlineLevel="3" x14ac:dyDescent="0.2">
      <c r="A1398" s="3" t="s">
        <v>2731</v>
      </c>
      <c r="B1398" s="3" t="s">
        <v>2732</v>
      </c>
      <c r="C1398" s="3" t="s">
        <v>10</v>
      </c>
      <c r="D1398" s="3" t="s">
        <v>2774</v>
      </c>
      <c r="E1398" s="2">
        <v>2007</v>
      </c>
      <c r="F1398" s="3" t="s">
        <v>2734</v>
      </c>
      <c r="G1398" s="3" t="s">
        <v>2735</v>
      </c>
      <c r="H1398" s="3" t="s">
        <v>2736</v>
      </c>
      <c r="I1398" s="3" t="s">
        <v>2775</v>
      </c>
      <c r="J1398" s="3" t="s">
        <v>29</v>
      </c>
    </row>
    <row r="1399" spans="1:10" outlineLevel="3" x14ac:dyDescent="0.2">
      <c r="A1399" s="3" t="s">
        <v>2731</v>
      </c>
      <c r="B1399" s="3" t="s">
        <v>2732</v>
      </c>
      <c r="C1399" s="3" t="s">
        <v>10</v>
      </c>
      <c r="D1399" s="3" t="s">
        <v>2776</v>
      </c>
      <c r="E1399" s="2">
        <v>2007</v>
      </c>
      <c r="F1399" s="3" t="s">
        <v>2734</v>
      </c>
      <c r="G1399" s="3" t="s">
        <v>2735</v>
      </c>
      <c r="H1399" s="3" t="s">
        <v>2736</v>
      </c>
      <c r="I1399" s="3" t="s">
        <v>2777</v>
      </c>
      <c r="J1399" s="3" t="s">
        <v>29</v>
      </c>
    </row>
    <row r="1400" spans="1:10" outlineLevel="3" x14ac:dyDescent="0.2">
      <c r="A1400" s="3" t="s">
        <v>2731</v>
      </c>
      <c r="B1400" s="3" t="s">
        <v>2732</v>
      </c>
      <c r="C1400" s="3" t="s">
        <v>10</v>
      </c>
      <c r="D1400" s="3" t="s">
        <v>2778</v>
      </c>
      <c r="E1400" s="2">
        <v>2005</v>
      </c>
      <c r="F1400" s="3" t="s">
        <v>2734</v>
      </c>
      <c r="G1400" s="3" t="s">
        <v>2735</v>
      </c>
      <c r="H1400" s="3" t="s">
        <v>2736</v>
      </c>
      <c r="I1400" s="3" t="s">
        <v>2779</v>
      </c>
      <c r="J1400" s="3" t="s">
        <v>29</v>
      </c>
    </row>
    <row r="1401" spans="1:10" outlineLevel="3" x14ac:dyDescent="0.2">
      <c r="A1401" s="3" t="s">
        <v>2731</v>
      </c>
      <c r="B1401" s="3" t="s">
        <v>2732</v>
      </c>
      <c r="C1401" s="3" t="s">
        <v>10</v>
      </c>
      <c r="D1401" s="3" t="s">
        <v>2780</v>
      </c>
      <c r="E1401" s="2">
        <v>2005</v>
      </c>
      <c r="F1401" s="3" t="s">
        <v>2734</v>
      </c>
      <c r="G1401" s="3" t="s">
        <v>2735</v>
      </c>
      <c r="H1401" s="3" t="s">
        <v>2736</v>
      </c>
      <c r="I1401" s="3" t="s">
        <v>2781</v>
      </c>
      <c r="J1401" s="3" t="s">
        <v>29</v>
      </c>
    </row>
    <row r="1402" spans="1:10" outlineLevel="3" x14ac:dyDescent="0.2">
      <c r="A1402" s="3" t="s">
        <v>2731</v>
      </c>
      <c r="B1402" s="3" t="s">
        <v>2732</v>
      </c>
      <c r="C1402" s="3" t="s">
        <v>10</v>
      </c>
      <c r="D1402" s="3" t="s">
        <v>2782</v>
      </c>
      <c r="E1402" s="2">
        <v>2005</v>
      </c>
      <c r="F1402" s="3" t="s">
        <v>2734</v>
      </c>
      <c r="G1402" s="3" t="s">
        <v>2735</v>
      </c>
      <c r="H1402" s="3" t="s">
        <v>2736</v>
      </c>
      <c r="I1402" s="3" t="s">
        <v>2783</v>
      </c>
      <c r="J1402" s="3" t="s">
        <v>29</v>
      </c>
    </row>
    <row r="1403" spans="1:10" outlineLevel="3" x14ac:dyDescent="0.2">
      <c r="A1403" s="3" t="s">
        <v>2731</v>
      </c>
      <c r="B1403" s="3" t="s">
        <v>2732</v>
      </c>
      <c r="C1403" s="3" t="s">
        <v>10</v>
      </c>
      <c r="D1403" s="3" t="s">
        <v>2784</v>
      </c>
      <c r="E1403" s="2">
        <v>2006</v>
      </c>
      <c r="F1403" s="3" t="s">
        <v>2734</v>
      </c>
      <c r="G1403" s="3" t="s">
        <v>2735</v>
      </c>
      <c r="H1403" s="3" t="s">
        <v>2736</v>
      </c>
      <c r="I1403" s="3" t="s">
        <v>2785</v>
      </c>
      <c r="J1403" s="3" t="s">
        <v>29</v>
      </c>
    </row>
    <row r="1404" spans="1:10" outlineLevel="3" x14ac:dyDescent="0.2">
      <c r="A1404" s="3" t="s">
        <v>2731</v>
      </c>
      <c r="B1404" s="3" t="s">
        <v>2732</v>
      </c>
      <c r="C1404" s="3" t="s">
        <v>10</v>
      </c>
      <c r="D1404" s="3" t="s">
        <v>2786</v>
      </c>
      <c r="E1404" s="2">
        <v>2007</v>
      </c>
      <c r="F1404" s="3" t="s">
        <v>2734</v>
      </c>
      <c r="G1404" s="3" t="s">
        <v>2735</v>
      </c>
      <c r="H1404" s="3" t="s">
        <v>2736</v>
      </c>
      <c r="I1404" s="3" t="s">
        <v>2787</v>
      </c>
      <c r="J1404" s="3" t="s">
        <v>29</v>
      </c>
    </row>
    <row r="1405" spans="1:10" outlineLevel="3" x14ac:dyDescent="0.2">
      <c r="A1405" s="3" t="s">
        <v>2731</v>
      </c>
      <c r="B1405" s="3" t="s">
        <v>2732</v>
      </c>
      <c r="C1405" s="3" t="s">
        <v>10</v>
      </c>
      <c r="D1405" s="3" t="s">
        <v>2788</v>
      </c>
      <c r="E1405" s="2">
        <v>2013</v>
      </c>
      <c r="F1405" s="3" t="s">
        <v>2734</v>
      </c>
      <c r="G1405" s="3" t="s">
        <v>2735</v>
      </c>
      <c r="H1405" s="3" t="s">
        <v>2736</v>
      </c>
      <c r="I1405" s="3" t="s">
        <v>2789</v>
      </c>
      <c r="J1405" s="3" t="s">
        <v>29</v>
      </c>
    </row>
    <row r="1406" spans="1:10" outlineLevel="3" x14ac:dyDescent="0.2">
      <c r="A1406" s="3" t="s">
        <v>2731</v>
      </c>
      <c r="B1406" s="3" t="s">
        <v>2732</v>
      </c>
      <c r="C1406" s="3" t="s">
        <v>10</v>
      </c>
      <c r="D1406" s="3" t="s">
        <v>2790</v>
      </c>
      <c r="E1406" s="2">
        <v>2013</v>
      </c>
      <c r="F1406" s="3" t="s">
        <v>2734</v>
      </c>
      <c r="G1406" s="3" t="s">
        <v>2735</v>
      </c>
      <c r="H1406" s="3" t="s">
        <v>2736</v>
      </c>
      <c r="I1406" s="3" t="s">
        <v>2791</v>
      </c>
      <c r="J1406" s="3" t="s">
        <v>29</v>
      </c>
    </row>
    <row r="1407" spans="1:10" outlineLevel="3" x14ac:dyDescent="0.2">
      <c r="A1407" s="3" t="s">
        <v>2731</v>
      </c>
      <c r="B1407" s="3" t="s">
        <v>2732</v>
      </c>
      <c r="C1407" s="3" t="s">
        <v>10</v>
      </c>
      <c r="D1407" s="3" t="s">
        <v>2792</v>
      </c>
      <c r="E1407" s="2">
        <v>2013</v>
      </c>
      <c r="F1407" s="3" t="s">
        <v>2734</v>
      </c>
      <c r="G1407" s="3" t="s">
        <v>2735</v>
      </c>
      <c r="H1407" s="3" t="s">
        <v>2736</v>
      </c>
      <c r="I1407" s="3" t="s">
        <v>2793</v>
      </c>
      <c r="J1407" s="3" t="s">
        <v>29</v>
      </c>
    </row>
    <row r="1408" spans="1:10" outlineLevel="3" x14ac:dyDescent="0.2">
      <c r="A1408" s="3" t="s">
        <v>2731</v>
      </c>
      <c r="B1408" s="3" t="s">
        <v>2732</v>
      </c>
      <c r="C1408" s="3" t="s">
        <v>10</v>
      </c>
      <c r="D1408" s="3" t="s">
        <v>2794</v>
      </c>
      <c r="E1408" s="2">
        <v>2013</v>
      </c>
      <c r="F1408" s="3" t="s">
        <v>2734</v>
      </c>
      <c r="G1408" s="3" t="s">
        <v>2735</v>
      </c>
      <c r="H1408" s="3" t="s">
        <v>2736</v>
      </c>
      <c r="I1408" s="3" t="s">
        <v>2795</v>
      </c>
      <c r="J1408" s="3" t="s">
        <v>29</v>
      </c>
    </row>
    <row r="1409" spans="1:10" outlineLevel="3" x14ac:dyDescent="0.2">
      <c r="A1409" s="3" t="s">
        <v>2731</v>
      </c>
      <c r="B1409" s="3" t="s">
        <v>2732</v>
      </c>
      <c r="C1409" s="3" t="s">
        <v>10</v>
      </c>
      <c r="D1409" s="3" t="s">
        <v>2796</v>
      </c>
      <c r="E1409" s="2">
        <v>2013</v>
      </c>
      <c r="F1409" s="3" t="s">
        <v>2734</v>
      </c>
      <c r="G1409" s="3" t="s">
        <v>2735</v>
      </c>
      <c r="H1409" s="3" t="s">
        <v>2736</v>
      </c>
      <c r="I1409" s="3" t="s">
        <v>2797</v>
      </c>
      <c r="J1409" s="3" t="s">
        <v>29</v>
      </c>
    </row>
    <row r="1410" spans="1:10" outlineLevel="3" x14ac:dyDescent="0.2">
      <c r="A1410" s="3" t="s">
        <v>2731</v>
      </c>
      <c r="B1410" s="3" t="s">
        <v>2732</v>
      </c>
      <c r="C1410" s="3" t="s">
        <v>10</v>
      </c>
      <c r="D1410" s="3" t="s">
        <v>2798</v>
      </c>
      <c r="E1410" s="2">
        <v>2013</v>
      </c>
      <c r="F1410" s="3" t="s">
        <v>2734</v>
      </c>
      <c r="G1410" s="3" t="s">
        <v>2735</v>
      </c>
      <c r="H1410" s="3" t="s">
        <v>2736</v>
      </c>
      <c r="I1410" s="3" t="s">
        <v>2799</v>
      </c>
      <c r="J1410" s="3" t="s">
        <v>29</v>
      </c>
    </row>
    <row r="1411" spans="1:10" outlineLevel="3" x14ac:dyDescent="0.2">
      <c r="A1411" s="3" t="s">
        <v>2731</v>
      </c>
      <c r="B1411" s="3" t="s">
        <v>2732</v>
      </c>
      <c r="C1411" s="3" t="s">
        <v>10</v>
      </c>
      <c r="D1411" s="3" t="s">
        <v>2800</v>
      </c>
      <c r="E1411" s="2">
        <v>2013</v>
      </c>
      <c r="F1411" s="3" t="s">
        <v>2734</v>
      </c>
      <c r="G1411" s="3" t="s">
        <v>2735</v>
      </c>
      <c r="H1411" s="3" t="s">
        <v>2736</v>
      </c>
      <c r="I1411" s="3" t="s">
        <v>2801</v>
      </c>
      <c r="J1411" s="3" t="s">
        <v>29</v>
      </c>
    </row>
    <row r="1412" spans="1:10" outlineLevel="3" x14ac:dyDescent="0.2">
      <c r="A1412" s="3" t="s">
        <v>2731</v>
      </c>
      <c r="B1412" s="3" t="s">
        <v>2732</v>
      </c>
      <c r="C1412" s="3" t="s">
        <v>10</v>
      </c>
      <c r="D1412" s="3" t="s">
        <v>2802</v>
      </c>
      <c r="E1412" s="2">
        <v>2013</v>
      </c>
      <c r="F1412" s="3" t="s">
        <v>2734</v>
      </c>
      <c r="G1412" s="3" t="s">
        <v>2735</v>
      </c>
      <c r="H1412" s="3" t="s">
        <v>2736</v>
      </c>
      <c r="I1412" s="3" t="s">
        <v>2803</v>
      </c>
      <c r="J1412" s="3" t="s">
        <v>29</v>
      </c>
    </row>
    <row r="1413" spans="1:10" outlineLevel="3" x14ac:dyDescent="0.2">
      <c r="A1413" s="3" t="s">
        <v>2731</v>
      </c>
      <c r="B1413" s="3" t="s">
        <v>2732</v>
      </c>
      <c r="C1413" s="3" t="s">
        <v>10</v>
      </c>
      <c r="D1413" s="3" t="s">
        <v>2804</v>
      </c>
      <c r="E1413" s="2">
        <v>2013</v>
      </c>
      <c r="F1413" s="3" t="s">
        <v>2734</v>
      </c>
      <c r="G1413" s="3" t="s">
        <v>2735</v>
      </c>
      <c r="H1413" s="3" t="s">
        <v>2736</v>
      </c>
      <c r="I1413" s="3" t="s">
        <v>2805</v>
      </c>
      <c r="J1413" s="3" t="s">
        <v>29</v>
      </c>
    </row>
    <row r="1414" spans="1:10" outlineLevel="3" x14ac:dyDescent="0.2">
      <c r="A1414" s="3" t="s">
        <v>2731</v>
      </c>
      <c r="B1414" s="3" t="s">
        <v>2732</v>
      </c>
      <c r="C1414" s="3" t="s">
        <v>10</v>
      </c>
      <c r="D1414" s="3" t="s">
        <v>2806</v>
      </c>
      <c r="E1414" s="2">
        <v>2013</v>
      </c>
      <c r="F1414" s="3" t="s">
        <v>2734</v>
      </c>
      <c r="G1414" s="3" t="s">
        <v>2735</v>
      </c>
      <c r="H1414" s="3" t="s">
        <v>2736</v>
      </c>
      <c r="I1414" s="3" t="s">
        <v>2807</v>
      </c>
      <c r="J1414" s="3" t="s">
        <v>29</v>
      </c>
    </row>
    <row r="1415" spans="1:10" outlineLevel="3" x14ac:dyDescent="0.2">
      <c r="A1415" s="3" t="s">
        <v>2731</v>
      </c>
      <c r="B1415" s="3" t="s">
        <v>2732</v>
      </c>
      <c r="C1415" s="3" t="s">
        <v>10</v>
      </c>
      <c r="D1415" s="3" t="s">
        <v>2808</v>
      </c>
      <c r="E1415" s="2">
        <v>2013</v>
      </c>
      <c r="F1415" s="3" t="s">
        <v>2734</v>
      </c>
      <c r="G1415" s="3" t="s">
        <v>2735</v>
      </c>
      <c r="H1415" s="3" t="s">
        <v>2736</v>
      </c>
      <c r="I1415" s="3" t="s">
        <v>2809</v>
      </c>
      <c r="J1415" s="3" t="s">
        <v>29</v>
      </c>
    </row>
    <row r="1416" spans="1:10" outlineLevel="3" x14ac:dyDescent="0.2">
      <c r="A1416" s="3" t="s">
        <v>2731</v>
      </c>
      <c r="B1416" s="3" t="s">
        <v>2732</v>
      </c>
      <c r="C1416" s="3" t="s">
        <v>10</v>
      </c>
      <c r="D1416" s="3" t="s">
        <v>2810</v>
      </c>
      <c r="E1416" s="2">
        <v>2013</v>
      </c>
      <c r="F1416" s="3" t="s">
        <v>2734</v>
      </c>
      <c r="G1416" s="3" t="s">
        <v>2735</v>
      </c>
      <c r="H1416" s="3" t="s">
        <v>2736</v>
      </c>
      <c r="I1416" s="3" t="s">
        <v>2811</v>
      </c>
      <c r="J1416" s="3" t="s">
        <v>29</v>
      </c>
    </row>
    <row r="1417" spans="1:10" outlineLevel="3" x14ac:dyDescent="0.2">
      <c r="A1417" s="3" t="s">
        <v>2731</v>
      </c>
      <c r="B1417" s="3" t="s">
        <v>2732</v>
      </c>
      <c r="C1417" s="3" t="s">
        <v>10</v>
      </c>
      <c r="D1417" s="3" t="s">
        <v>2812</v>
      </c>
      <c r="E1417" s="2">
        <v>2013</v>
      </c>
      <c r="F1417" s="3" t="s">
        <v>2734</v>
      </c>
      <c r="G1417" s="3" t="s">
        <v>2735</v>
      </c>
      <c r="H1417" s="3" t="s">
        <v>2736</v>
      </c>
      <c r="I1417" s="3" t="s">
        <v>2813</v>
      </c>
      <c r="J1417" s="3" t="s">
        <v>29</v>
      </c>
    </row>
    <row r="1418" spans="1:10" outlineLevel="3" x14ac:dyDescent="0.2">
      <c r="A1418" s="3" t="s">
        <v>2731</v>
      </c>
      <c r="B1418" s="3" t="s">
        <v>2732</v>
      </c>
      <c r="C1418" s="3" t="s">
        <v>10</v>
      </c>
      <c r="D1418" s="3" t="s">
        <v>2814</v>
      </c>
      <c r="E1418" s="2">
        <v>2005</v>
      </c>
      <c r="F1418" s="3" t="s">
        <v>2734</v>
      </c>
      <c r="G1418" s="3" t="s">
        <v>2735</v>
      </c>
      <c r="H1418" s="3" t="s">
        <v>2736</v>
      </c>
      <c r="I1418" s="3" t="s">
        <v>2815</v>
      </c>
      <c r="J1418" s="3" t="s">
        <v>81</v>
      </c>
    </row>
    <row r="1419" spans="1:10" outlineLevel="3" x14ac:dyDescent="0.2">
      <c r="A1419" s="3" t="s">
        <v>2731</v>
      </c>
      <c r="B1419" s="3" t="s">
        <v>2732</v>
      </c>
      <c r="C1419" s="3" t="s">
        <v>10</v>
      </c>
      <c r="D1419" s="3" t="s">
        <v>2816</v>
      </c>
      <c r="E1419" s="2">
        <v>2005</v>
      </c>
      <c r="F1419" s="3" t="s">
        <v>2734</v>
      </c>
      <c r="G1419" s="3" t="s">
        <v>2735</v>
      </c>
      <c r="H1419" s="3" t="s">
        <v>2736</v>
      </c>
      <c r="I1419" s="3" t="s">
        <v>2817</v>
      </c>
      <c r="J1419" s="3" t="s">
        <v>29</v>
      </c>
    </row>
    <row r="1420" spans="1:10" outlineLevel="3" x14ac:dyDescent="0.2">
      <c r="A1420" s="3" t="s">
        <v>2731</v>
      </c>
      <c r="B1420" s="3" t="s">
        <v>2732</v>
      </c>
      <c r="C1420" s="3" t="s">
        <v>10</v>
      </c>
      <c r="D1420" s="3" t="s">
        <v>2818</v>
      </c>
      <c r="E1420" s="2">
        <v>2013</v>
      </c>
      <c r="F1420" s="3" t="s">
        <v>2734</v>
      </c>
      <c r="G1420" s="3" t="s">
        <v>2735</v>
      </c>
      <c r="H1420" s="3" t="s">
        <v>2736</v>
      </c>
      <c r="I1420" s="3" t="s">
        <v>2819</v>
      </c>
      <c r="J1420" s="3" t="s">
        <v>29</v>
      </c>
    </row>
    <row r="1421" spans="1:10" outlineLevel="3" x14ac:dyDescent="0.2">
      <c r="A1421" s="3" t="s">
        <v>2731</v>
      </c>
      <c r="B1421" s="3" t="s">
        <v>2732</v>
      </c>
      <c r="C1421" s="3" t="s">
        <v>10</v>
      </c>
      <c r="D1421" s="3" t="s">
        <v>2820</v>
      </c>
      <c r="E1421" s="2">
        <v>2013</v>
      </c>
      <c r="F1421" s="3" t="s">
        <v>2734</v>
      </c>
      <c r="G1421" s="3" t="s">
        <v>2735</v>
      </c>
      <c r="H1421" s="3" t="s">
        <v>2736</v>
      </c>
      <c r="I1421" s="3" t="s">
        <v>2821</v>
      </c>
      <c r="J1421" s="3" t="s">
        <v>29</v>
      </c>
    </row>
    <row r="1422" spans="1:10" outlineLevel="3" x14ac:dyDescent="0.2">
      <c r="A1422" s="3" t="s">
        <v>2731</v>
      </c>
      <c r="B1422" s="3" t="s">
        <v>2732</v>
      </c>
      <c r="C1422" s="3" t="s">
        <v>10</v>
      </c>
      <c r="D1422" s="3" t="s">
        <v>2822</v>
      </c>
      <c r="E1422" s="2">
        <v>2013</v>
      </c>
      <c r="F1422" s="3" t="s">
        <v>2734</v>
      </c>
      <c r="G1422" s="3" t="s">
        <v>2735</v>
      </c>
      <c r="H1422" s="3" t="s">
        <v>2736</v>
      </c>
      <c r="I1422" s="3" t="s">
        <v>2823</v>
      </c>
      <c r="J1422" s="3" t="s">
        <v>74</v>
      </c>
    </row>
    <row r="1423" spans="1:10" outlineLevel="3" x14ac:dyDescent="0.2">
      <c r="A1423" s="3" t="s">
        <v>2731</v>
      </c>
      <c r="B1423" s="3" t="s">
        <v>2732</v>
      </c>
      <c r="C1423" s="3" t="s">
        <v>10</v>
      </c>
      <c r="D1423" s="3" t="s">
        <v>2824</v>
      </c>
      <c r="E1423" s="2">
        <v>2012</v>
      </c>
      <c r="F1423" s="3" t="s">
        <v>2734</v>
      </c>
      <c r="G1423" s="3" t="s">
        <v>2735</v>
      </c>
      <c r="H1423" s="3" t="s">
        <v>2736</v>
      </c>
      <c r="I1423" s="3" t="s">
        <v>2825</v>
      </c>
      <c r="J1423" s="3" t="s">
        <v>69</v>
      </c>
    </row>
    <row r="1424" spans="1:10" outlineLevel="3" x14ac:dyDescent="0.2">
      <c r="A1424" s="3" t="s">
        <v>2731</v>
      </c>
      <c r="B1424" s="3" t="s">
        <v>2732</v>
      </c>
      <c r="C1424" s="3" t="s">
        <v>10</v>
      </c>
      <c r="D1424" s="3" t="s">
        <v>2826</v>
      </c>
      <c r="E1424" s="2">
        <v>2012</v>
      </c>
      <c r="F1424" s="3" t="s">
        <v>2734</v>
      </c>
      <c r="G1424" s="3" t="s">
        <v>2735</v>
      </c>
      <c r="H1424" s="3" t="s">
        <v>2736</v>
      </c>
      <c r="I1424" s="3" t="s">
        <v>2827</v>
      </c>
      <c r="J1424" s="3" t="s">
        <v>2127</v>
      </c>
    </row>
    <row r="1425" spans="1:10" outlineLevel="3" x14ac:dyDescent="0.2">
      <c r="A1425" s="3" t="s">
        <v>2731</v>
      </c>
      <c r="B1425" s="3" t="s">
        <v>2732</v>
      </c>
      <c r="C1425" s="3" t="s">
        <v>10</v>
      </c>
      <c r="D1425" s="3" t="s">
        <v>2828</v>
      </c>
      <c r="E1425" s="2">
        <v>2012</v>
      </c>
      <c r="F1425" s="3" t="s">
        <v>2734</v>
      </c>
      <c r="G1425" s="3" t="s">
        <v>2735</v>
      </c>
      <c r="H1425" s="3" t="s">
        <v>2736</v>
      </c>
      <c r="I1425" s="3" t="s">
        <v>2829</v>
      </c>
      <c r="J1425" s="3" t="s">
        <v>203</v>
      </c>
    </row>
    <row r="1426" spans="1:10" outlineLevel="3" x14ac:dyDescent="0.2">
      <c r="A1426" s="3" t="s">
        <v>2731</v>
      </c>
      <c r="B1426" s="3" t="s">
        <v>2732</v>
      </c>
      <c r="C1426" s="3" t="s">
        <v>10</v>
      </c>
      <c r="D1426" s="3" t="s">
        <v>2830</v>
      </c>
      <c r="E1426" s="2">
        <v>2013</v>
      </c>
      <c r="F1426" s="3" t="s">
        <v>2734</v>
      </c>
      <c r="G1426" s="3" t="s">
        <v>2735</v>
      </c>
      <c r="H1426" s="3" t="s">
        <v>2736</v>
      </c>
      <c r="I1426" s="3" t="s">
        <v>2831</v>
      </c>
      <c r="J1426" s="3" t="s">
        <v>29</v>
      </c>
    </row>
    <row r="1427" spans="1:10" outlineLevel="3" x14ac:dyDescent="0.2">
      <c r="A1427" s="3" t="s">
        <v>2731</v>
      </c>
      <c r="B1427" s="3" t="s">
        <v>2732</v>
      </c>
      <c r="C1427" s="3" t="s">
        <v>10</v>
      </c>
      <c r="D1427" s="3" t="s">
        <v>2832</v>
      </c>
      <c r="E1427" s="2">
        <v>2010</v>
      </c>
      <c r="F1427" s="3" t="s">
        <v>2734</v>
      </c>
      <c r="G1427" s="3" t="s">
        <v>2735</v>
      </c>
      <c r="H1427" s="3" t="s">
        <v>2736</v>
      </c>
      <c r="I1427" s="3" t="s">
        <v>2833</v>
      </c>
      <c r="J1427" s="3" t="s">
        <v>35</v>
      </c>
    </row>
    <row r="1428" spans="1:10" outlineLevel="3" x14ac:dyDescent="0.2">
      <c r="A1428" s="3" t="s">
        <v>2731</v>
      </c>
      <c r="B1428" s="3" t="s">
        <v>2732</v>
      </c>
      <c r="C1428" s="3" t="s">
        <v>10</v>
      </c>
      <c r="D1428" s="3" t="s">
        <v>2834</v>
      </c>
      <c r="E1428" s="2">
        <v>2013</v>
      </c>
      <c r="F1428" s="3" t="s">
        <v>2734</v>
      </c>
      <c r="G1428" s="3" t="s">
        <v>2735</v>
      </c>
      <c r="H1428" s="3" t="s">
        <v>2736</v>
      </c>
      <c r="I1428" s="3" t="s">
        <v>2835</v>
      </c>
      <c r="J1428" s="3" t="s">
        <v>35</v>
      </c>
    </row>
    <row r="1429" spans="1:10" outlineLevel="3" x14ac:dyDescent="0.2">
      <c r="A1429" s="3" t="s">
        <v>2731</v>
      </c>
      <c r="B1429" s="3" t="s">
        <v>2732</v>
      </c>
      <c r="C1429" s="3" t="s">
        <v>10</v>
      </c>
      <c r="D1429" s="3" t="s">
        <v>2836</v>
      </c>
      <c r="E1429" s="2">
        <v>2013</v>
      </c>
      <c r="F1429" s="3" t="s">
        <v>2734</v>
      </c>
      <c r="G1429" s="3" t="s">
        <v>2735</v>
      </c>
      <c r="H1429" s="3" t="s">
        <v>2736</v>
      </c>
      <c r="I1429" s="3" t="s">
        <v>2837</v>
      </c>
      <c r="J1429" s="3" t="s">
        <v>35</v>
      </c>
    </row>
    <row r="1430" spans="1:10" outlineLevel="3" x14ac:dyDescent="0.2">
      <c r="A1430" s="3" t="s">
        <v>2731</v>
      </c>
      <c r="B1430" s="3" t="s">
        <v>2732</v>
      </c>
      <c r="C1430" s="3" t="s">
        <v>10</v>
      </c>
      <c r="D1430" s="3" t="s">
        <v>2838</v>
      </c>
      <c r="E1430" s="2">
        <v>2013</v>
      </c>
      <c r="F1430" s="3" t="s">
        <v>2734</v>
      </c>
      <c r="G1430" s="3" t="s">
        <v>2735</v>
      </c>
      <c r="H1430" s="3" t="s">
        <v>2736</v>
      </c>
      <c r="I1430" s="3" t="s">
        <v>2839</v>
      </c>
      <c r="J1430" s="3" t="s">
        <v>29</v>
      </c>
    </row>
    <row r="1431" spans="1:10" outlineLevel="3" x14ac:dyDescent="0.2">
      <c r="A1431" s="3" t="s">
        <v>2731</v>
      </c>
      <c r="B1431" s="3" t="s">
        <v>2732</v>
      </c>
      <c r="C1431" s="3" t="s">
        <v>10</v>
      </c>
      <c r="D1431" s="3" t="s">
        <v>2840</v>
      </c>
      <c r="E1431" s="2">
        <v>2013</v>
      </c>
      <c r="F1431" s="3" t="s">
        <v>2734</v>
      </c>
      <c r="G1431" s="3" t="s">
        <v>2735</v>
      </c>
      <c r="H1431" s="3" t="s">
        <v>2736</v>
      </c>
      <c r="I1431" s="3" t="s">
        <v>2841</v>
      </c>
      <c r="J1431" s="3" t="s">
        <v>29</v>
      </c>
    </row>
    <row r="1432" spans="1:10" outlineLevel="3" x14ac:dyDescent="0.2">
      <c r="A1432" s="3" t="s">
        <v>2731</v>
      </c>
      <c r="B1432" s="3" t="s">
        <v>2732</v>
      </c>
      <c r="C1432" s="3" t="s">
        <v>10</v>
      </c>
      <c r="D1432" s="3" t="s">
        <v>2842</v>
      </c>
      <c r="E1432" s="2">
        <v>2013</v>
      </c>
      <c r="F1432" s="3" t="s">
        <v>2734</v>
      </c>
      <c r="G1432" s="3" t="s">
        <v>2735</v>
      </c>
      <c r="H1432" s="3" t="s">
        <v>2736</v>
      </c>
      <c r="I1432" s="3" t="s">
        <v>2843</v>
      </c>
      <c r="J1432" s="3" t="s">
        <v>29</v>
      </c>
    </row>
    <row r="1433" spans="1:10" outlineLevel="3" x14ac:dyDescent="0.2">
      <c r="A1433" s="3" t="s">
        <v>2731</v>
      </c>
      <c r="B1433" s="3" t="s">
        <v>2732</v>
      </c>
      <c r="C1433" s="3" t="s">
        <v>10</v>
      </c>
      <c r="D1433" s="3" t="s">
        <v>2844</v>
      </c>
      <c r="E1433" s="2">
        <v>2013</v>
      </c>
      <c r="F1433" s="3" t="s">
        <v>2734</v>
      </c>
      <c r="G1433" s="3" t="s">
        <v>2735</v>
      </c>
      <c r="H1433" s="3" t="s">
        <v>2736</v>
      </c>
      <c r="I1433" s="3" t="s">
        <v>2845</v>
      </c>
      <c r="J1433" s="3" t="s">
        <v>29</v>
      </c>
    </row>
    <row r="1434" spans="1:10" outlineLevel="3" x14ac:dyDescent="0.2">
      <c r="A1434" s="3" t="s">
        <v>2731</v>
      </c>
      <c r="B1434" s="3" t="s">
        <v>2732</v>
      </c>
      <c r="C1434" s="3" t="s">
        <v>10</v>
      </c>
      <c r="D1434" s="3" t="s">
        <v>2846</v>
      </c>
      <c r="E1434" s="2">
        <v>2013</v>
      </c>
      <c r="F1434" s="3" t="s">
        <v>2734</v>
      </c>
      <c r="G1434" s="3" t="s">
        <v>2735</v>
      </c>
      <c r="H1434" s="3" t="s">
        <v>2736</v>
      </c>
      <c r="I1434" s="3" t="s">
        <v>2847</v>
      </c>
      <c r="J1434" s="3" t="s">
        <v>29</v>
      </c>
    </row>
    <row r="1435" spans="1:10" outlineLevel="3" x14ac:dyDescent="0.2">
      <c r="A1435" s="3" t="s">
        <v>2731</v>
      </c>
      <c r="B1435" s="3" t="s">
        <v>2732</v>
      </c>
      <c r="C1435" s="3" t="s">
        <v>10</v>
      </c>
      <c r="D1435" s="3" t="s">
        <v>2848</v>
      </c>
      <c r="E1435" s="2">
        <v>2013</v>
      </c>
      <c r="F1435" s="3" t="s">
        <v>2734</v>
      </c>
      <c r="G1435" s="3" t="s">
        <v>2735</v>
      </c>
      <c r="H1435" s="3" t="s">
        <v>2736</v>
      </c>
      <c r="I1435" s="3" t="s">
        <v>2849</v>
      </c>
      <c r="J1435" s="3" t="s">
        <v>29</v>
      </c>
    </row>
    <row r="1436" spans="1:10" outlineLevel="3" x14ac:dyDescent="0.2">
      <c r="A1436" s="3" t="s">
        <v>2731</v>
      </c>
      <c r="B1436" s="3" t="s">
        <v>2732</v>
      </c>
      <c r="C1436" s="3" t="s">
        <v>10</v>
      </c>
      <c r="D1436" s="3" t="s">
        <v>2850</v>
      </c>
      <c r="E1436" s="2">
        <v>2013</v>
      </c>
      <c r="F1436" s="3" t="s">
        <v>2734</v>
      </c>
      <c r="G1436" s="3" t="s">
        <v>2735</v>
      </c>
      <c r="H1436" s="3" t="s">
        <v>2736</v>
      </c>
      <c r="I1436" s="3" t="s">
        <v>2851</v>
      </c>
      <c r="J1436" s="3" t="s">
        <v>29</v>
      </c>
    </row>
    <row r="1437" spans="1:10" outlineLevel="3" x14ac:dyDescent="0.2">
      <c r="A1437" s="3" t="s">
        <v>2731</v>
      </c>
      <c r="B1437" s="3" t="s">
        <v>2732</v>
      </c>
      <c r="C1437" s="3" t="s">
        <v>10</v>
      </c>
      <c r="D1437" s="3" t="s">
        <v>2852</v>
      </c>
      <c r="E1437" s="2">
        <v>2013</v>
      </c>
      <c r="F1437" s="3" t="s">
        <v>2734</v>
      </c>
      <c r="G1437" s="3" t="s">
        <v>2735</v>
      </c>
      <c r="H1437" s="3" t="s">
        <v>2736</v>
      </c>
      <c r="I1437" s="3" t="s">
        <v>2853</v>
      </c>
      <c r="J1437" s="3" t="s">
        <v>29</v>
      </c>
    </row>
    <row r="1438" spans="1:10" outlineLevel="3" x14ac:dyDescent="0.2">
      <c r="A1438" s="3" t="s">
        <v>2731</v>
      </c>
      <c r="B1438" s="3" t="s">
        <v>2732</v>
      </c>
      <c r="C1438" s="3" t="s">
        <v>10</v>
      </c>
      <c r="D1438" s="3" t="s">
        <v>2854</v>
      </c>
      <c r="E1438" s="2">
        <v>2013</v>
      </c>
      <c r="F1438" s="3" t="s">
        <v>2734</v>
      </c>
      <c r="G1438" s="3" t="s">
        <v>2735</v>
      </c>
      <c r="H1438" s="3" t="s">
        <v>2736</v>
      </c>
      <c r="I1438" s="3" t="s">
        <v>2855</v>
      </c>
      <c r="J1438" s="3" t="s">
        <v>29</v>
      </c>
    </row>
    <row r="1439" spans="1:10" outlineLevel="3" x14ac:dyDescent="0.2">
      <c r="A1439" s="3" t="s">
        <v>2731</v>
      </c>
      <c r="B1439" s="3" t="s">
        <v>2732</v>
      </c>
      <c r="C1439" s="3" t="s">
        <v>10</v>
      </c>
      <c r="D1439" s="3" t="s">
        <v>2856</v>
      </c>
      <c r="E1439" s="2">
        <v>2013</v>
      </c>
      <c r="F1439" s="3" t="s">
        <v>2734</v>
      </c>
      <c r="G1439" s="3" t="s">
        <v>2735</v>
      </c>
      <c r="H1439" s="3" t="s">
        <v>2736</v>
      </c>
      <c r="I1439" s="3" t="s">
        <v>2857</v>
      </c>
      <c r="J1439" s="3" t="s">
        <v>74</v>
      </c>
    </row>
    <row r="1440" spans="1:10" outlineLevel="3" x14ac:dyDescent="0.2">
      <c r="A1440" s="3" t="s">
        <v>2731</v>
      </c>
      <c r="B1440" s="3" t="s">
        <v>2732</v>
      </c>
      <c r="C1440" s="3" t="s">
        <v>10</v>
      </c>
      <c r="D1440" s="3" t="s">
        <v>2858</v>
      </c>
      <c r="E1440" s="2">
        <v>2013</v>
      </c>
      <c r="F1440" s="3" t="s">
        <v>2734</v>
      </c>
      <c r="G1440" s="3" t="s">
        <v>2735</v>
      </c>
      <c r="H1440" s="3" t="s">
        <v>2736</v>
      </c>
      <c r="I1440" s="3" t="s">
        <v>2859</v>
      </c>
      <c r="J1440" s="3" t="s">
        <v>29</v>
      </c>
    </row>
    <row r="1441" spans="1:10" outlineLevel="3" x14ac:dyDescent="0.2">
      <c r="A1441" s="3" t="s">
        <v>2731</v>
      </c>
      <c r="B1441" s="3" t="s">
        <v>2732</v>
      </c>
      <c r="C1441" s="3" t="s">
        <v>10</v>
      </c>
      <c r="D1441" s="3" t="s">
        <v>2860</v>
      </c>
      <c r="E1441" s="2">
        <v>2013</v>
      </c>
      <c r="F1441" s="3" t="s">
        <v>2734</v>
      </c>
      <c r="G1441" s="3" t="s">
        <v>2735</v>
      </c>
      <c r="H1441" s="3" t="s">
        <v>2736</v>
      </c>
      <c r="I1441" s="3" t="s">
        <v>2861</v>
      </c>
      <c r="J1441" s="3" t="s">
        <v>18</v>
      </c>
    </row>
    <row r="1442" spans="1:10" outlineLevel="3" x14ac:dyDescent="0.2">
      <c r="A1442" s="3" t="s">
        <v>2731</v>
      </c>
      <c r="B1442" s="3" t="s">
        <v>2732</v>
      </c>
      <c r="C1442" s="3" t="s">
        <v>10</v>
      </c>
      <c r="D1442" s="3" t="s">
        <v>2862</v>
      </c>
      <c r="E1442" s="2">
        <v>2013</v>
      </c>
      <c r="F1442" s="3" t="s">
        <v>2734</v>
      </c>
      <c r="G1442" s="3" t="s">
        <v>2735</v>
      </c>
      <c r="H1442" s="3" t="s">
        <v>2736</v>
      </c>
      <c r="I1442" s="3" t="s">
        <v>2863</v>
      </c>
      <c r="J1442" s="3" t="s">
        <v>81</v>
      </c>
    </row>
    <row r="1443" spans="1:10" outlineLevel="3" x14ac:dyDescent="0.2">
      <c r="A1443" s="3" t="s">
        <v>2731</v>
      </c>
      <c r="B1443" s="3" t="s">
        <v>2732</v>
      </c>
      <c r="C1443" s="3" t="s">
        <v>10</v>
      </c>
      <c r="D1443" s="3" t="s">
        <v>2864</v>
      </c>
      <c r="E1443" s="2">
        <v>2013</v>
      </c>
      <c r="F1443" s="3" t="s">
        <v>2734</v>
      </c>
      <c r="G1443" s="3" t="s">
        <v>2735</v>
      </c>
      <c r="H1443" s="3" t="s">
        <v>2736</v>
      </c>
      <c r="I1443" s="3" t="s">
        <v>2865</v>
      </c>
      <c r="J1443" s="3" t="s">
        <v>81</v>
      </c>
    </row>
    <row r="1444" spans="1:10" outlineLevel="3" x14ac:dyDescent="0.2">
      <c r="A1444" s="3" t="s">
        <v>2731</v>
      </c>
      <c r="B1444" s="3" t="s">
        <v>2732</v>
      </c>
      <c r="C1444" s="3" t="s">
        <v>10</v>
      </c>
      <c r="D1444" s="3" t="s">
        <v>2866</v>
      </c>
      <c r="E1444" s="2">
        <v>2013</v>
      </c>
      <c r="F1444" s="3" t="s">
        <v>2734</v>
      </c>
      <c r="G1444" s="3" t="s">
        <v>2735</v>
      </c>
      <c r="H1444" s="3" t="s">
        <v>2736</v>
      </c>
      <c r="I1444" s="3" t="s">
        <v>2867</v>
      </c>
      <c r="J1444" s="3" t="s">
        <v>29</v>
      </c>
    </row>
    <row r="1445" spans="1:10" outlineLevel="3" x14ac:dyDescent="0.2">
      <c r="A1445" s="3" t="s">
        <v>2731</v>
      </c>
      <c r="B1445" s="3" t="s">
        <v>2732</v>
      </c>
      <c r="C1445" s="3" t="s">
        <v>10</v>
      </c>
      <c r="D1445" s="3" t="s">
        <v>2868</v>
      </c>
      <c r="E1445" s="2">
        <v>2013</v>
      </c>
      <c r="F1445" s="3" t="s">
        <v>2734</v>
      </c>
      <c r="G1445" s="3" t="s">
        <v>2735</v>
      </c>
      <c r="H1445" s="3" t="s">
        <v>2736</v>
      </c>
      <c r="I1445" s="3" t="s">
        <v>2869</v>
      </c>
      <c r="J1445" s="3" t="s">
        <v>29</v>
      </c>
    </row>
    <row r="1446" spans="1:10" outlineLevel="3" x14ac:dyDescent="0.2">
      <c r="A1446" s="3" t="s">
        <v>2731</v>
      </c>
      <c r="B1446" s="3" t="s">
        <v>2732</v>
      </c>
      <c r="C1446" s="3" t="s">
        <v>10</v>
      </c>
      <c r="D1446" s="3" t="s">
        <v>2870</v>
      </c>
      <c r="E1446" s="2">
        <v>2013</v>
      </c>
      <c r="F1446" s="3" t="s">
        <v>2734</v>
      </c>
      <c r="G1446" s="3" t="s">
        <v>2735</v>
      </c>
      <c r="H1446" s="3" t="s">
        <v>2736</v>
      </c>
      <c r="I1446" s="3" t="s">
        <v>2871</v>
      </c>
      <c r="J1446" s="3" t="s">
        <v>35</v>
      </c>
    </row>
    <row r="1447" spans="1:10" outlineLevel="3" x14ac:dyDescent="0.2">
      <c r="A1447" s="3" t="s">
        <v>2731</v>
      </c>
      <c r="B1447" s="3" t="s">
        <v>2732</v>
      </c>
      <c r="C1447" s="3" t="s">
        <v>10</v>
      </c>
      <c r="D1447" s="3" t="s">
        <v>2872</v>
      </c>
      <c r="E1447" s="2">
        <v>2013</v>
      </c>
      <c r="F1447" s="3" t="s">
        <v>2734</v>
      </c>
      <c r="G1447" s="3" t="s">
        <v>2735</v>
      </c>
      <c r="H1447" s="3" t="s">
        <v>2736</v>
      </c>
      <c r="I1447" s="3" t="s">
        <v>2873</v>
      </c>
      <c r="J1447" s="3" t="s">
        <v>35</v>
      </c>
    </row>
    <row r="1448" spans="1:10" outlineLevel="3" x14ac:dyDescent="0.2">
      <c r="A1448" s="3" t="s">
        <v>2731</v>
      </c>
      <c r="B1448" s="3" t="s">
        <v>2732</v>
      </c>
      <c r="C1448" s="3" t="s">
        <v>10</v>
      </c>
      <c r="D1448" s="3" t="s">
        <v>2874</v>
      </c>
      <c r="E1448" s="2">
        <v>2013</v>
      </c>
      <c r="F1448" s="3" t="s">
        <v>2734</v>
      </c>
      <c r="G1448" s="3" t="s">
        <v>2735</v>
      </c>
      <c r="H1448" s="3" t="s">
        <v>2736</v>
      </c>
      <c r="I1448" s="3" t="s">
        <v>2875</v>
      </c>
      <c r="J1448" s="3" t="s">
        <v>29</v>
      </c>
    </row>
    <row r="1449" spans="1:10" outlineLevel="3" x14ac:dyDescent="0.2">
      <c r="A1449" s="3" t="s">
        <v>2731</v>
      </c>
      <c r="B1449" s="3" t="s">
        <v>2732</v>
      </c>
      <c r="C1449" s="3" t="s">
        <v>10</v>
      </c>
      <c r="D1449" s="3" t="s">
        <v>2876</v>
      </c>
      <c r="E1449" s="2">
        <v>2012</v>
      </c>
      <c r="F1449" s="3" t="s">
        <v>2734</v>
      </c>
      <c r="G1449" s="3" t="s">
        <v>2735</v>
      </c>
      <c r="H1449" s="3" t="s">
        <v>2736</v>
      </c>
      <c r="I1449" s="3" t="s">
        <v>2877</v>
      </c>
      <c r="J1449" s="3" t="s">
        <v>29</v>
      </c>
    </row>
    <row r="1450" spans="1:10" outlineLevel="3" x14ac:dyDescent="0.2">
      <c r="A1450" s="3" t="s">
        <v>2731</v>
      </c>
      <c r="B1450" s="3" t="s">
        <v>2732</v>
      </c>
      <c r="C1450" s="3" t="s">
        <v>10</v>
      </c>
      <c r="D1450" s="3" t="s">
        <v>2878</v>
      </c>
      <c r="E1450" s="2">
        <v>2007</v>
      </c>
      <c r="F1450" s="3" t="s">
        <v>2734</v>
      </c>
      <c r="G1450" s="3" t="s">
        <v>2735</v>
      </c>
      <c r="H1450" s="3" t="s">
        <v>2736</v>
      </c>
      <c r="I1450" s="3" t="s">
        <v>2879</v>
      </c>
      <c r="J1450" s="3" t="s">
        <v>29</v>
      </c>
    </row>
    <row r="1451" spans="1:10" outlineLevel="3" x14ac:dyDescent="0.2">
      <c r="A1451" s="3" t="s">
        <v>2731</v>
      </c>
      <c r="B1451" s="3" t="s">
        <v>2732</v>
      </c>
      <c r="C1451" s="3" t="s">
        <v>10</v>
      </c>
      <c r="D1451" s="3" t="s">
        <v>2880</v>
      </c>
      <c r="E1451" s="2">
        <v>2007</v>
      </c>
      <c r="F1451" s="3" t="s">
        <v>2734</v>
      </c>
      <c r="G1451" s="3" t="s">
        <v>2735</v>
      </c>
      <c r="H1451" s="3" t="s">
        <v>2736</v>
      </c>
      <c r="I1451" s="3" t="s">
        <v>2881</v>
      </c>
      <c r="J1451" s="3" t="s">
        <v>29</v>
      </c>
    </row>
    <row r="1452" spans="1:10" outlineLevel="3" x14ac:dyDescent="0.2">
      <c r="A1452" s="3" t="s">
        <v>2731</v>
      </c>
      <c r="B1452" s="3" t="s">
        <v>2732</v>
      </c>
      <c r="C1452" s="3" t="s">
        <v>10</v>
      </c>
      <c r="D1452" s="3" t="s">
        <v>2882</v>
      </c>
      <c r="E1452" s="2">
        <v>2007</v>
      </c>
      <c r="F1452" s="3" t="s">
        <v>2734</v>
      </c>
      <c r="G1452" s="3" t="s">
        <v>2735</v>
      </c>
      <c r="H1452" s="3" t="s">
        <v>2736</v>
      </c>
      <c r="I1452" s="3" t="s">
        <v>2883</v>
      </c>
      <c r="J1452" s="3" t="s">
        <v>29</v>
      </c>
    </row>
    <row r="1453" spans="1:10" outlineLevel="3" x14ac:dyDescent="0.2">
      <c r="A1453" s="3" t="s">
        <v>2731</v>
      </c>
      <c r="B1453" s="3" t="s">
        <v>2732</v>
      </c>
      <c r="C1453" s="3" t="s">
        <v>10</v>
      </c>
      <c r="D1453" s="3" t="s">
        <v>2884</v>
      </c>
      <c r="E1453" s="2">
        <v>2006</v>
      </c>
      <c r="F1453" s="3" t="s">
        <v>2734</v>
      </c>
      <c r="G1453" s="3" t="s">
        <v>2735</v>
      </c>
      <c r="H1453" s="3" t="s">
        <v>2736</v>
      </c>
      <c r="I1453" s="3" t="s">
        <v>2885</v>
      </c>
      <c r="J1453" s="3" t="s">
        <v>29</v>
      </c>
    </row>
    <row r="1454" spans="1:10" outlineLevel="3" x14ac:dyDescent="0.2">
      <c r="A1454" s="3" t="s">
        <v>2731</v>
      </c>
      <c r="B1454" s="3" t="s">
        <v>2732</v>
      </c>
      <c r="C1454" s="3" t="s">
        <v>10</v>
      </c>
      <c r="D1454" s="3" t="s">
        <v>2886</v>
      </c>
      <c r="E1454" s="2">
        <v>2013</v>
      </c>
      <c r="F1454" s="3" t="s">
        <v>2734</v>
      </c>
      <c r="G1454" s="3" t="s">
        <v>2735</v>
      </c>
      <c r="H1454" s="3" t="s">
        <v>2736</v>
      </c>
      <c r="I1454" s="3" t="s">
        <v>2887</v>
      </c>
      <c r="J1454" s="3" t="s">
        <v>81</v>
      </c>
    </row>
    <row r="1455" spans="1:10" outlineLevel="3" x14ac:dyDescent="0.2">
      <c r="A1455" s="3" t="s">
        <v>2731</v>
      </c>
      <c r="B1455" s="3" t="s">
        <v>2732</v>
      </c>
      <c r="C1455" s="3" t="s">
        <v>10</v>
      </c>
      <c r="D1455" s="3" t="s">
        <v>2888</v>
      </c>
      <c r="E1455" s="2">
        <v>2013</v>
      </c>
      <c r="F1455" s="3" t="s">
        <v>2734</v>
      </c>
      <c r="G1455" s="3" t="s">
        <v>2735</v>
      </c>
      <c r="H1455" s="3" t="s">
        <v>2736</v>
      </c>
      <c r="I1455" s="3" t="s">
        <v>2889</v>
      </c>
      <c r="J1455" s="3" t="s">
        <v>81</v>
      </c>
    </row>
    <row r="1456" spans="1:10" outlineLevel="3" x14ac:dyDescent="0.2">
      <c r="A1456" s="3" t="s">
        <v>2731</v>
      </c>
      <c r="B1456" s="3" t="s">
        <v>2732</v>
      </c>
      <c r="C1456" s="3" t="s">
        <v>10</v>
      </c>
      <c r="D1456" s="3" t="s">
        <v>2890</v>
      </c>
      <c r="E1456" s="2">
        <v>2013</v>
      </c>
      <c r="F1456" s="3" t="s">
        <v>2734</v>
      </c>
      <c r="G1456" s="3" t="s">
        <v>2735</v>
      </c>
      <c r="H1456" s="3" t="s">
        <v>2736</v>
      </c>
      <c r="I1456" s="3" t="s">
        <v>2891</v>
      </c>
      <c r="J1456" s="3" t="s">
        <v>81</v>
      </c>
    </row>
    <row r="1457" spans="1:10" outlineLevel="3" x14ac:dyDescent="0.2">
      <c r="A1457" s="3" t="s">
        <v>2731</v>
      </c>
      <c r="B1457" s="3" t="s">
        <v>2732</v>
      </c>
      <c r="C1457" s="3" t="s">
        <v>10</v>
      </c>
      <c r="D1457" s="3" t="s">
        <v>2892</v>
      </c>
      <c r="E1457" s="2">
        <v>2013</v>
      </c>
      <c r="F1457" s="3" t="s">
        <v>2734</v>
      </c>
      <c r="G1457" s="3" t="s">
        <v>2735</v>
      </c>
      <c r="H1457" s="3" t="s">
        <v>2736</v>
      </c>
      <c r="I1457" s="3" t="s">
        <v>2893</v>
      </c>
      <c r="J1457" s="3" t="s">
        <v>1038</v>
      </c>
    </row>
    <row r="1458" spans="1:10" outlineLevel="3" x14ac:dyDescent="0.2">
      <c r="A1458" s="3" t="s">
        <v>2731</v>
      </c>
      <c r="B1458" s="3" t="s">
        <v>2732</v>
      </c>
      <c r="C1458" s="3" t="s">
        <v>10</v>
      </c>
      <c r="D1458" s="3" t="s">
        <v>2894</v>
      </c>
      <c r="E1458" s="2">
        <v>2013</v>
      </c>
      <c r="F1458" s="3" t="s">
        <v>2734</v>
      </c>
      <c r="G1458" s="3" t="s">
        <v>2735</v>
      </c>
      <c r="H1458" s="3" t="s">
        <v>2736</v>
      </c>
      <c r="I1458" s="3" t="s">
        <v>2895</v>
      </c>
      <c r="J1458" s="3" t="s">
        <v>1038</v>
      </c>
    </row>
    <row r="1459" spans="1:10" outlineLevel="3" x14ac:dyDescent="0.2">
      <c r="A1459" s="3" t="s">
        <v>2731</v>
      </c>
      <c r="B1459" s="3" t="s">
        <v>2732</v>
      </c>
      <c r="C1459" s="3" t="s">
        <v>10</v>
      </c>
      <c r="D1459" s="3" t="s">
        <v>2896</v>
      </c>
      <c r="E1459" s="2">
        <v>2013</v>
      </c>
      <c r="F1459" s="3" t="s">
        <v>2734</v>
      </c>
      <c r="G1459" s="3" t="s">
        <v>2735</v>
      </c>
      <c r="H1459" s="3" t="s">
        <v>2736</v>
      </c>
      <c r="I1459" s="3" t="s">
        <v>2897</v>
      </c>
      <c r="J1459" s="3" t="s">
        <v>2898</v>
      </c>
    </row>
    <row r="1460" spans="1:10" outlineLevel="3" x14ac:dyDescent="0.2">
      <c r="A1460" s="3" t="s">
        <v>2731</v>
      </c>
      <c r="B1460" s="3" t="s">
        <v>2732</v>
      </c>
      <c r="C1460" s="3" t="s">
        <v>10</v>
      </c>
      <c r="D1460" s="3" t="s">
        <v>2899</v>
      </c>
      <c r="E1460" s="2">
        <v>2013</v>
      </c>
      <c r="F1460" s="3" t="s">
        <v>2734</v>
      </c>
      <c r="G1460" s="3" t="s">
        <v>2735</v>
      </c>
      <c r="H1460" s="3" t="s">
        <v>2736</v>
      </c>
      <c r="I1460" s="3" t="s">
        <v>2900</v>
      </c>
      <c r="J1460" s="3" t="s">
        <v>1038</v>
      </c>
    </row>
    <row r="1461" spans="1:10" outlineLevel="3" x14ac:dyDescent="0.2">
      <c r="A1461" s="3" t="s">
        <v>2731</v>
      </c>
      <c r="B1461" s="3" t="s">
        <v>2732</v>
      </c>
      <c r="C1461" s="3" t="s">
        <v>10</v>
      </c>
      <c r="D1461" s="3" t="s">
        <v>2901</v>
      </c>
      <c r="E1461" s="2">
        <v>2013</v>
      </c>
      <c r="F1461" s="3" t="s">
        <v>2734</v>
      </c>
      <c r="G1461" s="3" t="s">
        <v>2735</v>
      </c>
      <c r="H1461" s="3" t="s">
        <v>2736</v>
      </c>
      <c r="I1461" s="3" t="s">
        <v>2902</v>
      </c>
      <c r="J1461" s="3" t="s">
        <v>29</v>
      </c>
    </row>
    <row r="1462" spans="1:10" outlineLevel="3" x14ac:dyDescent="0.2">
      <c r="A1462" s="3" t="s">
        <v>2731</v>
      </c>
      <c r="B1462" s="3" t="s">
        <v>2732</v>
      </c>
      <c r="C1462" s="3" t="s">
        <v>10</v>
      </c>
      <c r="D1462" s="3" t="s">
        <v>2903</v>
      </c>
      <c r="E1462" s="2">
        <v>2013</v>
      </c>
      <c r="F1462" s="3" t="s">
        <v>2734</v>
      </c>
      <c r="G1462" s="3" t="s">
        <v>2735</v>
      </c>
      <c r="H1462" s="3" t="s">
        <v>2736</v>
      </c>
      <c r="I1462" s="3" t="s">
        <v>2904</v>
      </c>
      <c r="J1462" s="3" t="s">
        <v>35</v>
      </c>
    </row>
    <row r="1463" spans="1:10" outlineLevel="3" x14ac:dyDescent="0.2">
      <c r="A1463" s="3" t="s">
        <v>2731</v>
      </c>
      <c r="B1463" s="3" t="s">
        <v>2732</v>
      </c>
      <c r="C1463" s="3" t="s">
        <v>10</v>
      </c>
      <c r="D1463" s="3" t="s">
        <v>2905</v>
      </c>
      <c r="E1463" s="2">
        <v>2013</v>
      </c>
      <c r="F1463" s="3" t="s">
        <v>2734</v>
      </c>
      <c r="G1463" s="3" t="s">
        <v>2735</v>
      </c>
      <c r="H1463" s="3" t="s">
        <v>2736</v>
      </c>
      <c r="I1463" s="3" t="s">
        <v>2906</v>
      </c>
      <c r="J1463" s="3" t="s">
        <v>40</v>
      </c>
    </row>
    <row r="1464" spans="1:10" outlineLevel="3" x14ac:dyDescent="0.2">
      <c r="A1464" s="3" t="s">
        <v>2731</v>
      </c>
      <c r="B1464" s="3" t="s">
        <v>2732</v>
      </c>
      <c r="C1464" s="3" t="s">
        <v>10</v>
      </c>
      <c r="D1464" s="3" t="s">
        <v>2907</v>
      </c>
      <c r="E1464" s="2">
        <v>2014</v>
      </c>
      <c r="F1464" s="3" t="s">
        <v>2734</v>
      </c>
      <c r="G1464" s="3" t="s">
        <v>2735</v>
      </c>
      <c r="H1464" s="3" t="s">
        <v>2736</v>
      </c>
      <c r="I1464" s="3" t="s">
        <v>2908</v>
      </c>
      <c r="J1464" s="3" t="s">
        <v>35</v>
      </c>
    </row>
    <row r="1465" spans="1:10" outlineLevel="3" x14ac:dyDescent="0.2">
      <c r="A1465" s="3" t="s">
        <v>2731</v>
      </c>
      <c r="B1465" s="3" t="s">
        <v>2732</v>
      </c>
      <c r="C1465" s="3" t="s">
        <v>10</v>
      </c>
      <c r="D1465" s="3" t="s">
        <v>2909</v>
      </c>
      <c r="E1465" s="2">
        <v>2014</v>
      </c>
      <c r="F1465" s="3" t="s">
        <v>2734</v>
      </c>
      <c r="G1465" s="3" t="s">
        <v>2735</v>
      </c>
      <c r="H1465" s="3" t="s">
        <v>2736</v>
      </c>
      <c r="I1465" s="3" t="s">
        <v>2910</v>
      </c>
      <c r="J1465" s="3" t="s">
        <v>74</v>
      </c>
    </row>
    <row r="1466" spans="1:10" outlineLevel="3" x14ac:dyDescent="0.2">
      <c r="A1466" s="3" t="s">
        <v>2731</v>
      </c>
      <c r="B1466" s="3" t="s">
        <v>2732</v>
      </c>
      <c r="C1466" s="3" t="s">
        <v>10</v>
      </c>
      <c r="D1466" s="3" t="s">
        <v>2911</v>
      </c>
      <c r="E1466" s="2">
        <v>2014</v>
      </c>
      <c r="F1466" s="3" t="s">
        <v>2734</v>
      </c>
      <c r="G1466" s="3" t="s">
        <v>2735</v>
      </c>
      <c r="H1466" s="3" t="s">
        <v>2736</v>
      </c>
      <c r="I1466" s="3" t="s">
        <v>2912</v>
      </c>
      <c r="J1466" s="3" t="s">
        <v>74</v>
      </c>
    </row>
    <row r="1467" spans="1:10" outlineLevel="3" x14ac:dyDescent="0.2">
      <c r="A1467" s="3" t="s">
        <v>2731</v>
      </c>
      <c r="B1467" s="3" t="s">
        <v>2732</v>
      </c>
      <c r="C1467" s="3" t="s">
        <v>10</v>
      </c>
      <c r="D1467" s="3" t="s">
        <v>2913</v>
      </c>
      <c r="E1467" s="2">
        <v>2014</v>
      </c>
      <c r="F1467" s="3" t="s">
        <v>2734</v>
      </c>
      <c r="G1467" s="3" t="s">
        <v>2735</v>
      </c>
      <c r="H1467" s="3" t="s">
        <v>2736</v>
      </c>
      <c r="I1467" s="3" t="s">
        <v>2914</v>
      </c>
      <c r="J1467" s="3" t="s">
        <v>81</v>
      </c>
    </row>
    <row r="1468" spans="1:10" outlineLevel="3" x14ac:dyDescent="0.2">
      <c r="A1468" s="3" t="s">
        <v>2731</v>
      </c>
      <c r="B1468" s="3" t="s">
        <v>2732</v>
      </c>
      <c r="C1468" s="3" t="s">
        <v>10</v>
      </c>
      <c r="D1468" s="3" t="s">
        <v>2915</v>
      </c>
      <c r="E1468" s="2">
        <v>2014</v>
      </c>
      <c r="F1468" s="3" t="s">
        <v>2734</v>
      </c>
      <c r="G1468" s="3" t="s">
        <v>2735</v>
      </c>
      <c r="H1468" s="3" t="s">
        <v>2736</v>
      </c>
      <c r="I1468" s="3" t="s">
        <v>2916</v>
      </c>
      <c r="J1468" s="3" t="s">
        <v>81</v>
      </c>
    </row>
    <row r="1469" spans="1:10" outlineLevel="3" x14ac:dyDescent="0.2">
      <c r="A1469" s="3" t="s">
        <v>2731</v>
      </c>
      <c r="B1469" s="3" t="s">
        <v>2732</v>
      </c>
      <c r="C1469" s="3" t="s">
        <v>10</v>
      </c>
      <c r="D1469" s="3" t="s">
        <v>2917</v>
      </c>
      <c r="E1469" s="2">
        <v>2014</v>
      </c>
      <c r="F1469" s="3" t="s">
        <v>2734</v>
      </c>
      <c r="G1469" s="3" t="s">
        <v>2735</v>
      </c>
      <c r="H1469" s="3" t="s">
        <v>2736</v>
      </c>
      <c r="I1469" s="3" t="s">
        <v>2918</v>
      </c>
      <c r="J1469" s="3" t="s">
        <v>32</v>
      </c>
    </row>
    <row r="1470" spans="1:10" outlineLevel="3" x14ac:dyDescent="0.2">
      <c r="A1470" s="3" t="s">
        <v>2731</v>
      </c>
      <c r="B1470" s="3" t="s">
        <v>2732</v>
      </c>
      <c r="C1470" s="3" t="s">
        <v>10</v>
      </c>
      <c r="D1470" s="3" t="s">
        <v>2919</v>
      </c>
      <c r="E1470" s="2">
        <v>2014</v>
      </c>
      <c r="F1470" s="3" t="s">
        <v>2734</v>
      </c>
      <c r="G1470" s="3" t="s">
        <v>2735</v>
      </c>
      <c r="H1470" s="3" t="s">
        <v>2736</v>
      </c>
      <c r="I1470" s="3" t="s">
        <v>2920</v>
      </c>
      <c r="J1470" s="3" t="s">
        <v>29</v>
      </c>
    </row>
    <row r="1471" spans="1:10" outlineLevel="3" x14ac:dyDescent="0.2">
      <c r="A1471" s="3" t="s">
        <v>2731</v>
      </c>
      <c r="B1471" s="3" t="s">
        <v>2732</v>
      </c>
      <c r="C1471" s="3" t="s">
        <v>10</v>
      </c>
      <c r="D1471" s="3" t="s">
        <v>2921</v>
      </c>
      <c r="E1471" s="2">
        <v>2014</v>
      </c>
      <c r="F1471" s="3" t="s">
        <v>2734</v>
      </c>
      <c r="G1471" s="3" t="s">
        <v>2735</v>
      </c>
      <c r="H1471" s="3" t="s">
        <v>2736</v>
      </c>
      <c r="I1471" s="3" t="s">
        <v>2922</v>
      </c>
      <c r="J1471" s="3" t="s">
        <v>29</v>
      </c>
    </row>
    <row r="1472" spans="1:10" outlineLevel="3" x14ac:dyDescent="0.2">
      <c r="A1472" s="3" t="s">
        <v>2731</v>
      </c>
      <c r="B1472" s="3" t="s">
        <v>2732</v>
      </c>
      <c r="C1472" s="3" t="s">
        <v>10</v>
      </c>
      <c r="D1472" s="3" t="s">
        <v>2923</v>
      </c>
      <c r="E1472" s="2">
        <v>2014</v>
      </c>
      <c r="F1472" s="3" t="s">
        <v>2734</v>
      </c>
      <c r="G1472" s="3" t="s">
        <v>2735</v>
      </c>
      <c r="H1472" s="3" t="s">
        <v>2736</v>
      </c>
      <c r="I1472" s="3" t="s">
        <v>2924</v>
      </c>
      <c r="J1472" s="3" t="s">
        <v>29</v>
      </c>
    </row>
    <row r="1473" spans="1:10" outlineLevel="3" x14ac:dyDescent="0.2">
      <c r="A1473" s="3" t="s">
        <v>2731</v>
      </c>
      <c r="B1473" s="3" t="s">
        <v>2732</v>
      </c>
      <c r="C1473" s="3" t="s">
        <v>10</v>
      </c>
      <c r="D1473" s="3" t="s">
        <v>2925</v>
      </c>
      <c r="E1473" s="2">
        <v>2014</v>
      </c>
      <c r="F1473" s="3" t="s">
        <v>2734</v>
      </c>
      <c r="G1473" s="3" t="s">
        <v>2735</v>
      </c>
      <c r="H1473" s="3" t="s">
        <v>2736</v>
      </c>
      <c r="I1473" s="3" t="s">
        <v>2926</v>
      </c>
      <c r="J1473" s="3" t="s">
        <v>29</v>
      </c>
    </row>
    <row r="1474" spans="1:10" outlineLevel="3" x14ac:dyDescent="0.2">
      <c r="A1474" s="3" t="s">
        <v>2731</v>
      </c>
      <c r="B1474" s="3" t="s">
        <v>2732</v>
      </c>
      <c r="C1474" s="3" t="s">
        <v>10</v>
      </c>
      <c r="D1474" s="3" t="s">
        <v>2927</v>
      </c>
      <c r="E1474" s="2">
        <v>2014</v>
      </c>
      <c r="F1474" s="3" t="s">
        <v>2734</v>
      </c>
      <c r="G1474" s="3" t="s">
        <v>2735</v>
      </c>
      <c r="H1474" s="3" t="s">
        <v>2736</v>
      </c>
      <c r="I1474" s="3" t="s">
        <v>2928</v>
      </c>
      <c r="J1474" s="3" t="s">
        <v>29</v>
      </c>
    </row>
    <row r="1475" spans="1:10" outlineLevel="3" x14ac:dyDescent="0.2">
      <c r="A1475" s="3" t="s">
        <v>2731</v>
      </c>
      <c r="B1475" s="3" t="s">
        <v>2732</v>
      </c>
      <c r="C1475" s="3" t="s">
        <v>10</v>
      </c>
      <c r="D1475" s="3" t="s">
        <v>2929</v>
      </c>
      <c r="E1475" s="2">
        <v>2014</v>
      </c>
      <c r="F1475" s="3" t="s">
        <v>2734</v>
      </c>
      <c r="G1475" s="3" t="s">
        <v>2735</v>
      </c>
      <c r="H1475" s="3" t="s">
        <v>2736</v>
      </c>
      <c r="I1475" s="3" t="s">
        <v>2930</v>
      </c>
      <c r="J1475" s="3" t="s">
        <v>29</v>
      </c>
    </row>
    <row r="1476" spans="1:10" outlineLevel="3" x14ac:dyDescent="0.2">
      <c r="A1476" s="3" t="s">
        <v>2731</v>
      </c>
      <c r="B1476" s="3" t="s">
        <v>2732</v>
      </c>
      <c r="C1476" s="3" t="s">
        <v>10</v>
      </c>
      <c r="D1476" s="3" t="s">
        <v>2931</v>
      </c>
      <c r="E1476" s="2">
        <v>2014</v>
      </c>
      <c r="F1476" s="3" t="s">
        <v>2734</v>
      </c>
      <c r="G1476" s="3" t="s">
        <v>2735</v>
      </c>
      <c r="H1476" s="3" t="s">
        <v>2736</v>
      </c>
      <c r="I1476" s="3" t="s">
        <v>2932</v>
      </c>
      <c r="J1476" s="3" t="s">
        <v>29</v>
      </c>
    </row>
    <row r="1477" spans="1:10" outlineLevel="3" x14ac:dyDescent="0.2">
      <c r="A1477" s="3" t="s">
        <v>2731</v>
      </c>
      <c r="B1477" s="3" t="s">
        <v>2732</v>
      </c>
      <c r="C1477" s="3" t="s">
        <v>10</v>
      </c>
      <c r="D1477" s="3" t="s">
        <v>2933</v>
      </c>
      <c r="E1477" s="2">
        <v>2014</v>
      </c>
      <c r="F1477" s="3" t="s">
        <v>2734</v>
      </c>
      <c r="G1477" s="3" t="s">
        <v>2735</v>
      </c>
      <c r="H1477" s="3" t="s">
        <v>2736</v>
      </c>
      <c r="I1477" s="3" t="s">
        <v>2934</v>
      </c>
      <c r="J1477" s="3" t="s">
        <v>29</v>
      </c>
    </row>
    <row r="1478" spans="1:10" outlineLevel="3" x14ac:dyDescent="0.2">
      <c r="A1478" s="3" t="s">
        <v>2731</v>
      </c>
      <c r="B1478" s="3" t="s">
        <v>2732</v>
      </c>
      <c r="C1478" s="3" t="s">
        <v>10</v>
      </c>
      <c r="D1478" s="3" t="s">
        <v>2935</v>
      </c>
      <c r="E1478" s="2">
        <v>2014</v>
      </c>
      <c r="F1478" s="3" t="s">
        <v>2734</v>
      </c>
      <c r="G1478" s="3" t="s">
        <v>2735</v>
      </c>
      <c r="H1478" s="3" t="s">
        <v>2736</v>
      </c>
      <c r="I1478" s="3" t="s">
        <v>2936</v>
      </c>
      <c r="J1478" s="3" t="s">
        <v>29</v>
      </c>
    </row>
    <row r="1479" spans="1:10" outlineLevel="3" x14ac:dyDescent="0.2">
      <c r="A1479" s="3" t="s">
        <v>2731</v>
      </c>
      <c r="B1479" s="3" t="s">
        <v>2732</v>
      </c>
      <c r="C1479" s="3" t="s">
        <v>10</v>
      </c>
      <c r="D1479" s="3" t="s">
        <v>2937</v>
      </c>
      <c r="E1479" s="2">
        <v>2014</v>
      </c>
      <c r="F1479" s="3" t="s">
        <v>2734</v>
      </c>
      <c r="G1479" s="3" t="s">
        <v>2735</v>
      </c>
      <c r="H1479" s="3" t="s">
        <v>2736</v>
      </c>
      <c r="I1479" s="3" t="s">
        <v>2938</v>
      </c>
      <c r="J1479" s="3" t="s">
        <v>29</v>
      </c>
    </row>
    <row r="1480" spans="1:10" outlineLevel="3" x14ac:dyDescent="0.2">
      <c r="A1480" s="3" t="s">
        <v>2731</v>
      </c>
      <c r="B1480" s="3" t="s">
        <v>2732</v>
      </c>
      <c r="C1480" s="3" t="s">
        <v>10</v>
      </c>
      <c r="D1480" s="3" t="s">
        <v>2939</v>
      </c>
      <c r="E1480" s="2">
        <v>2015</v>
      </c>
      <c r="F1480" s="3" t="s">
        <v>2734</v>
      </c>
      <c r="G1480" s="3" t="s">
        <v>2735</v>
      </c>
      <c r="H1480" s="3" t="s">
        <v>2736</v>
      </c>
      <c r="I1480" s="3" t="s">
        <v>2940</v>
      </c>
      <c r="J1480" s="3" t="s">
        <v>29</v>
      </c>
    </row>
    <row r="1481" spans="1:10" outlineLevel="3" x14ac:dyDescent="0.2">
      <c r="A1481" s="3" t="s">
        <v>2731</v>
      </c>
      <c r="B1481" s="3" t="s">
        <v>2732</v>
      </c>
      <c r="C1481" s="3" t="s">
        <v>10</v>
      </c>
      <c r="D1481" s="3" t="s">
        <v>2941</v>
      </c>
      <c r="E1481" s="2">
        <v>2014</v>
      </c>
      <c r="F1481" s="3" t="s">
        <v>2734</v>
      </c>
      <c r="G1481" s="3" t="s">
        <v>2735</v>
      </c>
      <c r="H1481" s="3" t="s">
        <v>2736</v>
      </c>
      <c r="I1481" s="3" t="s">
        <v>2942</v>
      </c>
      <c r="J1481" s="3" t="s">
        <v>35</v>
      </c>
    </row>
    <row r="1482" spans="1:10" outlineLevel="3" x14ac:dyDescent="0.2">
      <c r="A1482" s="3" t="s">
        <v>2731</v>
      </c>
      <c r="B1482" s="3" t="s">
        <v>2732</v>
      </c>
      <c r="C1482" s="3" t="s">
        <v>10</v>
      </c>
      <c r="D1482" s="3" t="s">
        <v>2943</v>
      </c>
      <c r="E1482" s="2">
        <v>2014</v>
      </c>
      <c r="F1482" s="3" t="s">
        <v>2734</v>
      </c>
      <c r="G1482" s="3" t="s">
        <v>2735</v>
      </c>
      <c r="H1482" s="3" t="s">
        <v>2736</v>
      </c>
      <c r="I1482" s="3" t="s">
        <v>2944</v>
      </c>
      <c r="J1482" s="3" t="s">
        <v>18</v>
      </c>
    </row>
    <row r="1483" spans="1:10" outlineLevel="3" x14ac:dyDescent="0.2">
      <c r="A1483" s="3" t="s">
        <v>2731</v>
      </c>
      <c r="B1483" s="3" t="s">
        <v>2732</v>
      </c>
      <c r="C1483" s="3" t="s">
        <v>10</v>
      </c>
      <c r="D1483" s="3" t="s">
        <v>2945</v>
      </c>
      <c r="E1483" s="2">
        <v>2015</v>
      </c>
      <c r="F1483" s="3" t="s">
        <v>2734</v>
      </c>
      <c r="G1483" s="3" t="s">
        <v>2735</v>
      </c>
      <c r="H1483" s="3" t="s">
        <v>2736</v>
      </c>
      <c r="I1483" s="3" t="s">
        <v>2946</v>
      </c>
      <c r="J1483" s="3" t="s">
        <v>35</v>
      </c>
    </row>
    <row r="1484" spans="1:10" outlineLevel="3" x14ac:dyDescent="0.2">
      <c r="A1484" s="3" t="s">
        <v>2731</v>
      </c>
      <c r="B1484" s="3" t="s">
        <v>2732</v>
      </c>
      <c r="C1484" s="3" t="s">
        <v>10</v>
      </c>
      <c r="D1484" s="3" t="s">
        <v>2947</v>
      </c>
      <c r="E1484" s="2">
        <v>2013</v>
      </c>
      <c r="F1484" s="3" t="s">
        <v>2734</v>
      </c>
      <c r="G1484" s="3" t="s">
        <v>2735</v>
      </c>
      <c r="H1484" s="3" t="s">
        <v>2736</v>
      </c>
      <c r="I1484" s="3" t="s">
        <v>2948</v>
      </c>
      <c r="J1484" s="3" t="s">
        <v>505</v>
      </c>
    </row>
    <row r="1485" spans="1:10" outlineLevel="3" x14ac:dyDescent="0.2">
      <c r="A1485" s="3" t="s">
        <v>2731</v>
      </c>
      <c r="B1485" s="3" t="s">
        <v>2732</v>
      </c>
      <c r="C1485" s="3" t="s">
        <v>10</v>
      </c>
      <c r="D1485" s="3" t="s">
        <v>2949</v>
      </c>
      <c r="E1485" s="2">
        <v>2015</v>
      </c>
      <c r="F1485" s="3" t="s">
        <v>2734</v>
      </c>
      <c r="G1485" s="3" t="s">
        <v>2735</v>
      </c>
      <c r="H1485" s="3" t="s">
        <v>2736</v>
      </c>
      <c r="I1485" s="3" t="s">
        <v>2950</v>
      </c>
      <c r="J1485" s="3" t="s">
        <v>81</v>
      </c>
    </row>
    <row r="1486" spans="1:10" outlineLevel="3" x14ac:dyDescent="0.2">
      <c r="A1486" s="3" t="s">
        <v>2731</v>
      </c>
      <c r="B1486" s="3" t="s">
        <v>2732</v>
      </c>
      <c r="C1486" s="3" t="s">
        <v>10</v>
      </c>
      <c r="D1486" s="3" t="s">
        <v>2951</v>
      </c>
      <c r="E1486" s="2">
        <v>2015</v>
      </c>
      <c r="F1486" s="3" t="s">
        <v>2734</v>
      </c>
      <c r="G1486" s="3" t="s">
        <v>2735</v>
      </c>
      <c r="H1486" s="3" t="s">
        <v>2736</v>
      </c>
      <c r="I1486" s="3" t="s">
        <v>2952</v>
      </c>
      <c r="J1486" s="3" t="s">
        <v>81</v>
      </c>
    </row>
    <row r="1487" spans="1:10" outlineLevel="3" x14ac:dyDescent="0.2">
      <c r="A1487" s="3" t="s">
        <v>2731</v>
      </c>
      <c r="B1487" s="3" t="s">
        <v>2732</v>
      </c>
      <c r="C1487" s="3" t="s">
        <v>10</v>
      </c>
      <c r="D1487" s="3" t="s">
        <v>2953</v>
      </c>
      <c r="E1487" s="2">
        <v>2015</v>
      </c>
      <c r="F1487" s="3" t="s">
        <v>2734</v>
      </c>
      <c r="G1487" s="3" t="s">
        <v>2735</v>
      </c>
      <c r="H1487" s="3" t="s">
        <v>2736</v>
      </c>
      <c r="I1487" s="3" t="s">
        <v>2954</v>
      </c>
      <c r="J1487" s="3" t="s">
        <v>1038</v>
      </c>
    </row>
    <row r="1488" spans="1:10" outlineLevel="3" x14ac:dyDescent="0.2">
      <c r="A1488" s="3" t="s">
        <v>2731</v>
      </c>
      <c r="B1488" s="3" t="s">
        <v>2732</v>
      </c>
      <c r="C1488" s="3" t="s">
        <v>10</v>
      </c>
      <c r="D1488" s="3" t="s">
        <v>2955</v>
      </c>
      <c r="E1488" s="2">
        <v>2015</v>
      </c>
      <c r="F1488" s="3" t="s">
        <v>2734</v>
      </c>
      <c r="G1488" s="3" t="s">
        <v>2735</v>
      </c>
      <c r="H1488" s="3" t="s">
        <v>2736</v>
      </c>
      <c r="I1488" s="3" t="s">
        <v>2956</v>
      </c>
      <c r="J1488" s="3" t="s">
        <v>81</v>
      </c>
    </row>
    <row r="1489" spans="1:10" outlineLevel="3" x14ac:dyDescent="0.2">
      <c r="A1489" s="3" t="s">
        <v>2731</v>
      </c>
      <c r="B1489" s="3" t="s">
        <v>2732</v>
      </c>
      <c r="C1489" s="3" t="s">
        <v>10</v>
      </c>
      <c r="D1489" s="3" t="s">
        <v>2957</v>
      </c>
      <c r="E1489" s="2">
        <v>2015</v>
      </c>
      <c r="F1489" s="3" t="s">
        <v>2734</v>
      </c>
      <c r="G1489" s="3" t="s">
        <v>2735</v>
      </c>
      <c r="H1489" s="3" t="s">
        <v>2736</v>
      </c>
      <c r="I1489" s="3" t="s">
        <v>2958</v>
      </c>
      <c r="J1489" s="3" t="s">
        <v>29</v>
      </c>
    </row>
    <row r="1490" spans="1:10" outlineLevel="3" x14ac:dyDescent="0.2">
      <c r="A1490" s="3" t="s">
        <v>2731</v>
      </c>
      <c r="B1490" s="3" t="s">
        <v>2732</v>
      </c>
      <c r="C1490" s="3" t="s">
        <v>10</v>
      </c>
      <c r="D1490" s="3" t="s">
        <v>2959</v>
      </c>
      <c r="E1490" s="2">
        <v>2015</v>
      </c>
      <c r="F1490" s="3" t="s">
        <v>2734</v>
      </c>
      <c r="G1490" s="3" t="s">
        <v>2735</v>
      </c>
      <c r="H1490" s="3" t="s">
        <v>2736</v>
      </c>
      <c r="I1490" s="3" t="s">
        <v>2960</v>
      </c>
      <c r="J1490" s="3" t="s">
        <v>29</v>
      </c>
    </row>
    <row r="1491" spans="1:10" outlineLevel="3" x14ac:dyDescent="0.2">
      <c r="A1491" s="3" t="s">
        <v>2731</v>
      </c>
      <c r="B1491" s="3" t="s">
        <v>2732</v>
      </c>
      <c r="C1491" s="3" t="s">
        <v>10</v>
      </c>
      <c r="D1491" s="3" t="s">
        <v>2961</v>
      </c>
      <c r="E1491" s="2">
        <v>2015</v>
      </c>
      <c r="F1491" s="3" t="s">
        <v>2734</v>
      </c>
      <c r="G1491" s="3" t="s">
        <v>2735</v>
      </c>
      <c r="H1491" s="3" t="s">
        <v>2736</v>
      </c>
      <c r="I1491" s="3" t="s">
        <v>2962</v>
      </c>
      <c r="J1491" s="3" t="s">
        <v>81</v>
      </c>
    </row>
    <row r="1492" spans="1:10" outlineLevel="3" x14ac:dyDescent="0.2">
      <c r="A1492" s="3" t="s">
        <v>2731</v>
      </c>
      <c r="B1492" s="3" t="s">
        <v>2732</v>
      </c>
      <c r="C1492" s="3" t="s">
        <v>10</v>
      </c>
      <c r="D1492" s="3" t="s">
        <v>2963</v>
      </c>
      <c r="E1492" s="2">
        <v>2015</v>
      </c>
      <c r="F1492" s="3" t="s">
        <v>2734</v>
      </c>
      <c r="G1492" s="3" t="s">
        <v>2735</v>
      </c>
      <c r="H1492" s="3" t="s">
        <v>2736</v>
      </c>
      <c r="I1492" s="3" t="s">
        <v>2964</v>
      </c>
      <c r="J1492" s="3" t="s">
        <v>81</v>
      </c>
    </row>
    <row r="1493" spans="1:10" outlineLevel="3" x14ac:dyDescent="0.2">
      <c r="A1493" s="3" t="s">
        <v>2731</v>
      </c>
      <c r="B1493" s="3" t="s">
        <v>2732</v>
      </c>
      <c r="C1493" s="3" t="s">
        <v>10</v>
      </c>
      <c r="D1493" s="3" t="s">
        <v>2965</v>
      </c>
      <c r="E1493" s="2">
        <v>2015</v>
      </c>
      <c r="F1493" s="3" t="s">
        <v>2734</v>
      </c>
      <c r="G1493" s="3" t="s">
        <v>2735</v>
      </c>
      <c r="H1493" s="3" t="s">
        <v>2736</v>
      </c>
      <c r="I1493" s="3" t="s">
        <v>2966</v>
      </c>
      <c r="J1493" s="3" t="s">
        <v>81</v>
      </c>
    </row>
    <row r="1494" spans="1:10" outlineLevel="3" x14ac:dyDescent="0.2">
      <c r="A1494" s="3" t="s">
        <v>2731</v>
      </c>
      <c r="B1494" s="3" t="s">
        <v>2732</v>
      </c>
      <c r="C1494" s="3" t="s">
        <v>10</v>
      </c>
      <c r="D1494" s="3" t="s">
        <v>2967</v>
      </c>
      <c r="E1494" s="2">
        <v>2015</v>
      </c>
      <c r="F1494" s="3" t="s">
        <v>2734</v>
      </c>
      <c r="G1494" s="3" t="s">
        <v>2735</v>
      </c>
      <c r="H1494" s="3" t="s">
        <v>2736</v>
      </c>
      <c r="I1494" s="3" t="s">
        <v>2968</v>
      </c>
      <c r="J1494" s="3" t="s">
        <v>35</v>
      </c>
    </row>
    <row r="1495" spans="1:10" outlineLevel="3" x14ac:dyDescent="0.2">
      <c r="A1495" s="3" t="s">
        <v>2731</v>
      </c>
      <c r="B1495" s="3" t="s">
        <v>2732</v>
      </c>
      <c r="C1495" s="3" t="s">
        <v>10</v>
      </c>
      <c r="D1495" s="3" t="s">
        <v>2969</v>
      </c>
      <c r="E1495" s="2">
        <v>2015</v>
      </c>
      <c r="F1495" s="3" t="s">
        <v>2734</v>
      </c>
      <c r="G1495" s="3" t="s">
        <v>2735</v>
      </c>
      <c r="H1495" s="3" t="s">
        <v>2736</v>
      </c>
      <c r="I1495" s="3" t="s">
        <v>2970</v>
      </c>
      <c r="J1495" s="3" t="s">
        <v>29</v>
      </c>
    </row>
    <row r="1496" spans="1:10" outlineLevel="3" x14ac:dyDescent="0.2">
      <c r="A1496" s="3" t="s">
        <v>2731</v>
      </c>
      <c r="B1496" s="3" t="s">
        <v>2732</v>
      </c>
      <c r="C1496" s="3" t="s">
        <v>10</v>
      </c>
      <c r="D1496" s="3" t="s">
        <v>2971</v>
      </c>
      <c r="E1496" s="2">
        <v>2015</v>
      </c>
      <c r="F1496" s="3" t="s">
        <v>2734</v>
      </c>
      <c r="G1496" s="3" t="s">
        <v>2735</v>
      </c>
      <c r="H1496" s="3" t="s">
        <v>2736</v>
      </c>
      <c r="I1496" s="3" t="s">
        <v>2972</v>
      </c>
      <c r="J1496" s="3" t="s">
        <v>29</v>
      </c>
    </row>
    <row r="1497" spans="1:10" outlineLevel="3" x14ac:dyDescent="0.2">
      <c r="A1497" s="3" t="s">
        <v>2731</v>
      </c>
      <c r="B1497" s="3" t="s">
        <v>2732</v>
      </c>
      <c r="C1497" s="3" t="s">
        <v>10</v>
      </c>
      <c r="D1497" s="3" t="s">
        <v>2973</v>
      </c>
      <c r="E1497" s="2">
        <v>2015</v>
      </c>
      <c r="F1497" s="3" t="s">
        <v>2734</v>
      </c>
      <c r="G1497" s="3" t="s">
        <v>2735</v>
      </c>
      <c r="H1497" s="3" t="s">
        <v>2736</v>
      </c>
      <c r="I1497" s="3" t="s">
        <v>2974</v>
      </c>
      <c r="J1497" s="3" t="s">
        <v>81</v>
      </c>
    </row>
    <row r="1498" spans="1:10" outlineLevel="3" x14ac:dyDescent="0.2">
      <c r="A1498" s="3" t="s">
        <v>2731</v>
      </c>
      <c r="B1498" s="3" t="s">
        <v>2732</v>
      </c>
      <c r="C1498" s="3" t="s">
        <v>10</v>
      </c>
      <c r="D1498" s="3" t="s">
        <v>2975</v>
      </c>
      <c r="E1498" s="2">
        <v>2015</v>
      </c>
      <c r="F1498" s="3" t="s">
        <v>2734</v>
      </c>
      <c r="G1498" s="3" t="s">
        <v>2735</v>
      </c>
      <c r="H1498" s="3" t="s">
        <v>2736</v>
      </c>
      <c r="I1498" s="3" t="s">
        <v>2976</v>
      </c>
      <c r="J1498" s="3" t="s">
        <v>81</v>
      </c>
    </row>
    <row r="1499" spans="1:10" outlineLevel="3" x14ac:dyDescent="0.2">
      <c r="A1499" s="3" t="s">
        <v>2731</v>
      </c>
      <c r="B1499" s="3" t="s">
        <v>2732</v>
      </c>
      <c r="C1499" s="3" t="s">
        <v>10</v>
      </c>
      <c r="D1499" s="3" t="s">
        <v>2977</v>
      </c>
      <c r="E1499" s="2">
        <v>2015</v>
      </c>
      <c r="F1499" s="3" t="s">
        <v>2734</v>
      </c>
      <c r="G1499" s="3" t="s">
        <v>2735</v>
      </c>
      <c r="H1499" s="3" t="s">
        <v>2736</v>
      </c>
      <c r="I1499" s="3" t="s">
        <v>2978</v>
      </c>
      <c r="J1499" s="3" t="s">
        <v>74</v>
      </c>
    </row>
    <row r="1500" spans="1:10" outlineLevel="3" x14ac:dyDescent="0.2">
      <c r="A1500" s="3" t="s">
        <v>2731</v>
      </c>
      <c r="B1500" s="3" t="s">
        <v>2732</v>
      </c>
      <c r="C1500" s="3" t="s">
        <v>10</v>
      </c>
      <c r="D1500" s="3" t="s">
        <v>2979</v>
      </c>
      <c r="E1500" s="2">
        <v>2015</v>
      </c>
      <c r="F1500" s="3" t="s">
        <v>2734</v>
      </c>
      <c r="G1500" s="3" t="s">
        <v>2735</v>
      </c>
      <c r="H1500" s="3" t="s">
        <v>2736</v>
      </c>
      <c r="I1500" s="3" t="s">
        <v>2980</v>
      </c>
      <c r="J1500" s="3" t="s">
        <v>74</v>
      </c>
    </row>
    <row r="1501" spans="1:10" outlineLevel="3" x14ac:dyDescent="0.2">
      <c r="A1501" s="3" t="s">
        <v>2731</v>
      </c>
      <c r="B1501" s="3" t="s">
        <v>2732</v>
      </c>
      <c r="C1501" s="3" t="s">
        <v>10</v>
      </c>
      <c r="D1501" s="3" t="s">
        <v>2981</v>
      </c>
      <c r="E1501" s="2">
        <v>2015</v>
      </c>
      <c r="F1501" s="3" t="s">
        <v>2734</v>
      </c>
      <c r="G1501" s="3" t="s">
        <v>2735</v>
      </c>
      <c r="H1501" s="3" t="s">
        <v>2736</v>
      </c>
      <c r="I1501" s="3" t="s">
        <v>2982</v>
      </c>
      <c r="J1501" s="3" t="s">
        <v>29</v>
      </c>
    </row>
    <row r="1502" spans="1:10" outlineLevel="3" x14ac:dyDescent="0.2">
      <c r="A1502" s="3" t="s">
        <v>2731</v>
      </c>
      <c r="B1502" s="3" t="s">
        <v>2732</v>
      </c>
      <c r="C1502" s="3" t="s">
        <v>10</v>
      </c>
      <c r="D1502" s="3" t="s">
        <v>2983</v>
      </c>
      <c r="E1502" s="2">
        <v>2015</v>
      </c>
      <c r="F1502" s="3" t="s">
        <v>2734</v>
      </c>
      <c r="G1502" s="3" t="s">
        <v>2735</v>
      </c>
      <c r="H1502" s="3" t="s">
        <v>2736</v>
      </c>
      <c r="I1502" s="3" t="s">
        <v>2984</v>
      </c>
      <c r="J1502" s="3" t="s">
        <v>29</v>
      </c>
    </row>
    <row r="1503" spans="1:10" outlineLevel="3" x14ac:dyDescent="0.2">
      <c r="A1503" s="3" t="s">
        <v>2731</v>
      </c>
      <c r="B1503" s="3" t="s">
        <v>2732</v>
      </c>
      <c r="C1503" s="3" t="s">
        <v>10</v>
      </c>
      <c r="D1503" s="3" t="s">
        <v>2985</v>
      </c>
      <c r="E1503" s="2">
        <v>2015</v>
      </c>
      <c r="F1503" s="3" t="s">
        <v>2734</v>
      </c>
      <c r="G1503" s="3" t="s">
        <v>2735</v>
      </c>
      <c r="H1503" s="3" t="s">
        <v>2736</v>
      </c>
      <c r="I1503" s="3" t="s">
        <v>2986</v>
      </c>
      <c r="J1503" s="3" t="s">
        <v>35</v>
      </c>
    </row>
    <row r="1504" spans="1:10" outlineLevel="3" x14ac:dyDescent="0.2">
      <c r="A1504" s="3" t="s">
        <v>2731</v>
      </c>
      <c r="B1504" s="3" t="s">
        <v>2732</v>
      </c>
      <c r="C1504" s="3" t="s">
        <v>10</v>
      </c>
      <c r="D1504" s="3" t="s">
        <v>2987</v>
      </c>
      <c r="E1504" s="2">
        <v>2015</v>
      </c>
      <c r="F1504" s="3" t="s">
        <v>2734</v>
      </c>
      <c r="G1504" s="3" t="s">
        <v>2735</v>
      </c>
      <c r="H1504" s="3" t="s">
        <v>2736</v>
      </c>
      <c r="I1504" s="3" t="s">
        <v>2988</v>
      </c>
      <c r="J1504" s="3" t="s">
        <v>74</v>
      </c>
    </row>
    <row r="1505" spans="1:10" outlineLevel="3" x14ac:dyDescent="0.2">
      <c r="A1505" s="3" t="s">
        <v>2731</v>
      </c>
      <c r="B1505" s="3" t="s">
        <v>2732</v>
      </c>
      <c r="C1505" s="3" t="s">
        <v>10</v>
      </c>
      <c r="D1505" s="3" t="s">
        <v>2989</v>
      </c>
      <c r="E1505" s="2">
        <v>2015</v>
      </c>
      <c r="F1505" s="3" t="s">
        <v>2734</v>
      </c>
      <c r="G1505" s="3" t="s">
        <v>2735</v>
      </c>
      <c r="H1505" s="3" t="s">
        <v>2736</v>
      </c>
      <c r="I1505" s="3" t="s">
        <v>2990</v>
      </c>
      <c r="J1505" s="3" t="s">
        <v>29</v>
      </c>
    </row>
    <row r="1506" spans="1:10" outlineLevel="3" x14ac:dyDescent="0.2">
      <c r="A1506" s="3" t="s">
        <v>2731</v>
      </c>
      <c r="B1506" s="3" t="s">
        <v>2732</v>
      </c>
      <c r="C1506" s="3" t="s">
        <v>10</v>
      </c>
      <c r="D1506" s="3" t="s">
        <v>2991</v>
      </c>
      <c r="E1506" s="2">
        <v>2015</v>
      </c>
      <c r="F1506" s="3" t="s">
        <v>2734</v>
      </c>
      <c r="G1506" s="3" t="s">
        <v>2735</v>
      </c>
      <c r="H1506" s="3" t="s">
        <v>2736</v>
      </c>
      <c r="I1506" s="3" t="s">
        <v>2992</v>
      </c>
      <c r="J1506" s="3" t="s">
        <v>29</v>
      </c>
    </row>
    <row r="1507" spans="1:10" outlineLevel="3" x14ac:dyDescent="0.2">
      <c r="A1507" s="3" t="s">
        <v>2731</v>
      </c>
      <c r="B1507" s="3" t="s">
        <v>2732</v>
      </c>
      <c r="C1507" s="3" t="s">
        <v>10</v>
      </c>
      <c r="D1507" s="3" t="s">
        <v>2993</v>
      </c>
      <c r="E1507" s="2">
        <v>2015</v>
      </c>
      <c r="F1507" s="3" t="s">
        <v>297</v>
      </c>
      <c r="G1507" s="3" t="s">
        <v>2994</v>
      </c>
      <c r="H1507" s="3" t="s">
        <v>2570</v>
      </c>
      <c r="I1507" s="3" t="s">
        <v>2995</v>
      </c>
      <c r="J1507" s="3" t="s">
        <v>29</v>
      </c>
    </row>
    <row r="1508" spans="1:10" outlineLevel="3" x14ac:dyDescent="0.2">
      <c r="A1508" s="3" t="s">
        <v>2731</v>
      </c>
      <c r="B1508" s="3" t="s">
        <v>2732</v>
      </c>
      <c r="C1508" s="3" t="s">
        <v>10</v>
      </c>
      <c r="D1508" s="3" t="s">
        <v>2996</v>
      </c>
      <c r="E1508" s="2">
        <v>2015</v>
      </c>
      <c r="F1508" s="3" t="s">
        <v>2734</v>
      </c>
      <c r="G1508" s="3" t="s">
        <v>2735</v>
      </c>
      <c r="H1508" s="3" t="s">
        <v>2736</v>
      </c>
      <c r="I1508" s="3" t="s">
        <v>2997</v>
      </c>
      <c r="J1508" s="3" t="s">
        <v>2322</v>
      </c>
    </row>
    <row r="1509" spans="1:10" outlineLevel="3" x14ac:dyDescent="0.2">
      <c r="A1509" s="3" t="s">
        <v>2731</v>
      </c>
      <c r="B1509" s="3" t="s">
        <v>2732</v>
      </c>
      <c r="C1509" s="3" t="s">
        <v>10</v>
      </c>
      <c r="D1509" s="3" t="s">
        <v>2998</v>
      </c>
      <c r="E1509" s="2">
        <v>2015</v>
      </c>
      <c r="F1509" s="3" t="s">
        <v>2734</v>
      </c>
      <c r="G1509" s="3" t="s">
        <v>2735</v>
      </c>
      <c r="H1509" s="3" t="s">
        <v>2736</v>
      </c>
      <c r="I1509" s="3" t="s">
        <v>2999</v>
      </c>
      <c r="J1509" s="3" t="s">
        <v>599</v>
      </c>
    </row>
    <row r="1510" spans="1:10" outlineLevel="3" x14ac:dyDescent="0.2">
      <c r="A1510" s="3" t="s">
        <v>2731</v>
      </c>
      <c r="B1510" s="3" t="s">
        <v>2732</v>
      </c>
      <c r="C1510" s="3" t="s">
        <v>10</v>
      </c>
      <c r="D1510" s="3" t="s">
        <v>3000</v>
      </c>
      <c r="E1510" s="2">
        <v>2015</v>
      </c>
      <c r="F1510" s="3" t="s">
        <v>2734</v>
      </c>
      <c r="G1510" s="3" t="s">
        <v>2735</v>
      </c>
      <c r="H1510" s="3" t="s">
        <v>2736</v>
      </c>
      <c r="I1510" s="3" t="s">
        <v>3001</v>
      </c>
      <c r="J1510" s="3" t="s">
        <v>32</v>
      </c>
    </row>
    <row r="1511" spans="1:10" outlineLevel="3" x14ac:dyDescent="0.2">
      <c r="A1511" s="3" t="s">
        <v>2731</v>
      </c>
      <c r="B1511" s="3" t="s">
        <v>2732</v>
      </c>
      <c r="C1511" s="3" t="s">
        <v>10</v>
      </c>
      <c r="D1511" s="3" t="s">
        <v>8061</v>
      </c>
      <c r="E1511" s="2">
        <v>2016</v>
      </c>
      <c r="F1511" s="3" t="s">
        <v>2734</v>
      </c>
      <c r="G1511" s="3" t="s">
        <v>2735</v>
      </c>
      <c r="H1511" s="3" t="s">
        <v>2736</v>
      </c>
      <c r="I1511" s="3" t="s">
        <v>8062</v>
      </c>
      <c r="J1511" s="3" t="s">
        <v>81</v>
      </c>
    </row>
    <row r="1512" spans="1:10" outlineLevel="3" x14ac:dyDescent="0.2">
      <c r="A1512" s="3" t="s">
        <v>2731</v>
      </c>
      <c r="B1512" s="3" t="s">
        <v>2732</v>
      </c>
      <c r="C1512" s="3" t="s">
        <v>10</v>
      </c>
      <c r="D1512" s="3" t="s">
        <v>8063</v>
      </c>
      <c r="E1512" s="2">
        <v>2016</v>
      </c>
      <c r="F1512" s="3" t="s">
        <v>2734</v>
      </c>
      <c r="G1512" s="3" t="s">
        <v>2735</v>
      </c>
      <c r="H1512" s="3" t="s">
        <v>2736</v>
      </c>
      <c r="I1512" s="3" t="s">
        <v>8064</v>
      </c>
      <c r="J1512" s="3" t="s">
        <v>81</v>
      </c>
    </row>
    <row r="1513" spans="1:10" outlineLevel="3" x14ac:dyDescent="0.2">
      <c r="A1513" s="3" t="s">
        <v>2731</v>
      </c>
      <c r="B1513" s="3" t="s">
        <v>2732</v>
      </c>
      <c r="C1513" s="3" t="s">
        <v>10</v>
      </c>
      <c r="D1513" s="3" t="s">
        <v>8065</v>
      </c>
      <c r="E1513" s="2">
        <v>2016</v>
      </c>
      <c r="F1513" s="3" t="s">
        <v>2734</v>
      </c>
      <c r="G1513" s="3" t="s">
        <v>2735</v>
      </c>
      <c r="H1513" s="3" t="s">
        <v>2736</v>
      </c>
      <c r="I1513" s="3" t="s">
        <v>8066</v>
      </c>
      <c r="J1513" s="3" t="s">
        <v>223</v>
      </c>
    </row>
    <row r="1514" spans="1:10" outlineLevel="3" x14ac:dyDescent="0.2">
      <c r="A1514" s="3" t="s">
        <v>2731</v>
      </c>
      <c r="B1514" s="3" t="s">
        <v>2732</v>
      </c>
      <c r="C1514" s="3" t="s">
        <v>10</v>
      </c>
      <c r="D1514" s="3" t="s">
        <v>8067</v>
      </c>
      <c r="E1514" s="2">
        <v>2016</v>
      </c>
      <c r="F1514" s="3" t="s">
        <v>2734</v>
      </c>
      <c r="G1514" s="3" t="s">
        <v>2735</v>
      </c>
      <c r="H1514" s="3" t="s">
        <v>2736</v>
      </c>
      <c r="I1514" s="3" t="s">
        <v>8068</v>
      </c>
      <c r="J1514" s="3" t="s">
        <v>2746</v>
      </c>
    </row>
    <row r="1515" spans="1:10" outlineLevel="3" x14ac:dyDescent="0.2">
      <c r="A1515" s="3" t="s">
        <v>2731</v>
      </c>
      <c r="B1515" s="3" t="s">
        <v>2732</v>
      </c>
      <c r="C1515" s="3" t="s">
        <v>10</v>
      </c>
      <c r="D1515" s="3" t="s">
        <v>8069</v>
      </c>
      <c r="E1515" s="2">
        <v>2015</v>
      </c>
      <c r="F1515" s="3" t="s">
        <v>297</v>
      </c>
      <c r="G1515" s="3" t="s">
        <v>2994</v>
      </c>
      <c r="H1515" s="3" t="s">
        <v>2570</v>
      </c>
      <c r="I1515" s="3" t="s">
        <v>8070</v>
      </c>
      <c r="J1515" s="3" t="s">
        <v>29</v>
      </c>
    </row>
    <row r="1516" spans="1:10" outlineLevel="3" x14ac:dyDescent="0.2">
      <c r="A1516" s="3" t="s">
        <v>2731</v>
      </c>
      <c r="B1516" s="3" t="s">
        <v>2732</v>
      </c>
      <c r="C1516" s="3" t="s">
        <v>10</v>
      </c>
      <c r="D1516" s="3" t="s">
        <v>8071</v>
      </c>
      <c r="E1516" s="2">
        <v>2015</v>
      </c>
      <c r="F1516" s="3" t="s">
        <v>297</v>
      </c>
      <c r="G1516" s="3" t="s">
        <v>2994</v>
      </c>
      <c r="H1516" s="3" t="s">
        <v>2570</v>
      </c>
      <c r="I1516" s="3" t="s">
        <v>8072</v>
      </c>
      <c r="J1516" s="3" t="s">
        <v>29</v>
      </c>
    </row>
    <row r="1517" spans="1:10" outlineLevel="2" x14ac:dyDescent="0.2">
      <c r="C1517" s="5" t="s">
        <v>7969</v>
      </c>
      <c r="D1517" s="3">
        <f>SUBTOTAL(3,D1381:D1516)</f>
        <v>136</v>
      </c>
    </row>
    <row r="1518" spans="1:10" outlineLevel="3" x14ac:dyDescent="0.2">
      <c r="A1518" s="3" t="s">
        <v>2731</v>
      </c>
      <c r="B1518" s="3" t="s">
        <v>2732</v>
      </c>
      <c r="C1518" s="3" t="s">
        <v>1255</v>
      </c>
      <c r="D1518" s="3" t="s">
        <v>3002</v>
      </c>
      <c r="E1518" s="2">
        <v>2006</v>
      </c>
      <c r="F1518" s="3" t="s">
        <v>2734</v>
      </c>
      <c r="G1518" s="3" t="s">
        <v>2735</v>
      </c>
      <c r="H1518" s="3" t="s">
        <v>2736</v>
      </c>
      <c r="I1518" s="3" t="s">
        <v>3003</v>
      </c>
      <c r="J1518" s="3" t="s">
        <v>3004</v>
      </c>
    </row>
    <row r="1519" spans="1:10" outlineLevel="2" x14ac:dyDescent="0.2">
      <c r="C1519" s="5" t="s">
        <v>7970</v>
      </c>
      <c r="D1519" s="3">
        <f>SUBTOTAL(3,D1518:D1518)</f>
        <v>1</v>
      </c>
    </row>
    <row r="1520" spans="1:10" outlineLevel="3" x14ac:dyDescent="0.2">
      <c r="A1520" s="3" t="s">
        <v>2731</v>
      </c>
      <c r="B1520" s="3" t="s">
        <v>2732</v>
      </c>
      <c r="C1520" s="3" t="s">
        <v>1301</v>
      </c>
      <c r="D1520" s="3" t="s">
        <v>3005</v>
      </c>
      <c r="E1520" s="2">
        <v>2007</v>
      </c>
      <c r="F1520" s="3" t="s">
        <v>2734</v>
      </c>
      <c r="G1520" s="3" t="s">
        <v>2735</v>
      </c>
      <c r="H1520" s="3" t="s">
        <v>2736</v>
      </c>
      <c r="I1520" s="3" t="s">
        <v>3006</v>
      </c>
      <c r="J1520" s="3" t="s">
        <v>1302</v>
      </c>
    </row>
    <row r="1521" spans="1:10" outlineLevel="3" x14ac:dyDescent="0.2">
      <c r="A1521" s="3" t="s">
        <v>2731</v>
      </c>
      <c r="B1521" s="3" t="s">
        <v>2732</v>
      </c>
      <c r="C1521" s="3" t="s">
        <v>1301</v>
      </c>
      <c r="D1521" s="3" t="s">
        <v>3007</v>
      </c>
      <c r="E1521" s="2">
        <v>2007</v>
      </c>
      <c r="F1521" s="3" t="s">
        <v>2734</v>
      </c>
      <c r="G1521" s="3" t="s">
        <v>2735</v>
      </c>
      <c r="H1521" s="3" t="s">
        <v>2736</v>
      </c>
      <c r="I1521" s="3" t="s">
        <v>3008</v>
      </c>
      <c r="J1521" s="3" t="s">
        <v>1302</v>
      </c>
    </row>
    <row r="1522" spans="1:10" outlineLevel="3" x14ac:dyDescent="0.2">
      <c r="A1522" s="3" t="s">
        <v>2731</v>
      </c>
      <c r="B1522" s="3" t="s">
        <v>2732</v>
      </c>
      <c r="C1522" s="3" t="s">
        <v>1301</v>
      </c>
      <c r="D1522" s="3" t="s">
        <v>3009</v>
      </c>
      <c r="E1522" s="2">
        <v>2005</v>
      </c>
      <c r="F1522" s="3" t="s">
        <v>2734</v>
      </c>
      <c r="G1522" s="3" t="s">
        <v>2735</v>
      </c>
      <c r="H1522" s="3" t="s">
        <v>2736</v>
      </c>
      <c r="I1522" s="3" t="s">
        <v>3010</v>
      </c>
      <c r="J1522" s="3" t="s">
        <v>1302</v>
      </c>
    </row>
    <row r="1523" spans="1:10" outlineLevel="3" x14ac:dyDescent="0.2">
      <c r="A1523" s="3" t="s">
        <v>2731</v>
      </c>
      <c r="B1523" s="3" t="s">
        <v>2732</v>
      </c>
      <c r="C1523" s="3" t="s">
        <v>1301</v>
      </c>
      <c r="D1523" s="3" t="s">
        <v>3011</v>
      </c>
      <c r="E1523" s="2">
        <v>2013</v>
      </c>
      <c r="F1523" s="3" t="s">
        <v>2734</v>
      </c>
      <c r="G1523" s="3" t="s">
        <v>2735</v>
      </c>
      <c r="H1523" s="3" t="s">
        <v>2736</v>
      </c>
      <c r="I1523" s="3" t="s">
        <v>3012</v>
      </c>
      <c r="J1523" s="3" t="s">
        <v>1302</v>
      </c>
    </row>
    <row r="1524" spans="1:10" outlineLevel="3" x14ac:dyDescent="0.2">
      <c r="A1524" s="3" t="s">
        <v>2731</v>
      </c>
      <c r="B1524" s="3" t="s">
        <v>2732</v>
      </c>
      <c r="C1524" s="3" t="s">
        <v>1301</v>
      </c>
      <c r="D1524" s="3" t="s">
        <v>3013</v>
      </c>
      <c r="E1524" s="2">
        <v>2013</v>
      </c>
      <c r="F1524" s="3" t="s">
        <v>2734</v>
      </c>
      <c r="G1524" s="3" t="s">
        <v>2735</v>
      </c>
      <c r="H1524" s="3" t="s">
        <v>2736</v>
      </c>
      <c r="I1524" s="3" t="s">
        <v>3014</v>
      </c>
      <c r="J1524" s="3" t="s">
        <v>1302</v>
      </c>
    </row>
    <row r="1525" spans="1:10" outlineLevel="3" x14ac:dyDescent="0.2">
      <c r="A1525" s="3" t="s">
        <v>2731</v>
      </c>
      <c r="B1525" s="3" t="s">
        <v>2732</v>
      </c>
      <c r="C1525" s="3" t="s">
        <v>1301</v>
      </c>
      <c r="D1525" s="3" t="s">
        <v>3015</v>
      </c>
      <c r="E1525" s="2">
        <v>2013</v>
      </c>
      <c r="F1525" s="3" t="s">
        <v>2734</v>
      </c>
      <c r="G1525" s="3" t="s">
        <v>2735</v>
      </c>
      <c r="H1525" s="3" t="s">
        <v>2736</v>
      </c>
      <c r="I1525" s="3" t="s">
        <v>3016</v>
      </c>
      <c r="J1525" s="3" t="s">
        <v>1302</v>
      </c>
    </row>
    <row r="1526" spans="1:10" outlineLevel="3" x14ac:dyDescent="0.2">
      <c r="A1526" s="3" t="s">
        <v>2731</v>
      </c>
      <c r="B1526" s="3" t="s">
        <v>2732</v>
      </c>
      <c r="C1526" s="3" t="s">
        <v>1301</v>
      </c>
      <c r="D1526" s="3" t="s">
        <v>3017</v>
      </c>
      <c r="E1526" s="2">
        <v>2012</v>
      </c>
      <c r="F1526" s="3" t="s">
        <v>2734</v>
      </c>
      <c r="G1526" s="3" t="s">
        <v>2735</v>
      </c>
      <c r="H1526" s="3" t="s">
        <v>2736</v>
      </c>
      <c r="I1526" s="3" t="s">
        <v>3018</v>
      </c>
      <c r="J1526" s="3" t="s">
        <v>1302</v>
      </c>
    </row>
    <row r="1527" spans="1:10" outlineLevel="3" x14ac:dyDescent="0.2">
      <c r="A1527" s="3" t="s">
        <v>2731</v>
      </c>
      <c r="B1527" s="3" t="s">
        <v>2732</v>
      </c>
      <c r="C1527" s="3" t="s">
        <v>1301</v>
      </c>
      <c r="D1527" s="3" t="s">
        <v>3019</v>
      </c>
      <c r="E1527" s="2">
        <v>2014</v>
      </c>
      <c r="F1527" s="3" t="s">
        <v>2734</v>
      </c>
      <c r="G1527" s="3" t="s">
        <v>2735</v>
      </c>
      <c r="H1527" s="3" t="s">
        <v>2736</v>
      </c>
      <c r="I1527" s="3" t="s">
        <v>3020</v>
      </c>
      <c r="J1527" s="3" t="s">
        <v>1302</v>
      </c>
    </row>
    <row r="1528" spans="1:10" outlineLevel="3" x14ac:dyDescent="0.2">
      <c r="A1528" s="3" t="s">
        <v>2731</v>
      </c>
      <c r="B1528" s="3" t="s">
        <v>2732</v>
      </c>
      <c r="C1528" s="3" t="s">
        <v>1301</v>
      </c>
      <c r="D1528" s="3" t="s">
        <v>3021</v>
      </c>
      <c r="E1528" s="2">
        <v>2014</v>
      </c>
      <c r="F1528" s="3" t="s">
        <v>2734</v>
      </c>
      <c r="G1528" s="3" t="s">
        <v>2735</v>
      </c>
      <c r="H1528" s="3" t="s">
        <v>2736</v>
      </c>
      <c r="I1528" s="3" t="s">
        <v>3022</v>
      </c>
      <c r="J1528" s="3" t="s">
        <v>1302</v>
      </c>
    </row>
    <row r="1529" spans="1:10" outlineLevel="3" x14ac:dyDescent="0.2">
      <c r="A1529" s="3" t="s">
        <v>2731</v>
      </c>
      <c r="B1529" s="3" t="s">
        <v>2732</v>
      </c>
      <c r="C1529" s="3" t="s">
        <v>1301</v>
      </c>
      <c r="D1529" s="3" t="s">
        <v>3023</v>
      </c>
      <c r="E1529" s="2">
        <v>2014</v>
      </c>
      <c r="F1529" s="3" t="s">
        <v>2734</v>
      </c>
      <c r="G1529" s="3" t="s">
        <v>2735</v>
      </c>
      <c r="H1529" s="3" t="s">
        <v>2736</v>
      </c>
      <c r="I1529" s="3" t="s">
        <v>3024</v>
      </c>
      <c r="J1529" s="3" t="s">
        <v>1302</v>
      </c>
    </row>
    <row r="1530" spans="1:10" outlineLevel="3" x14ac:dyDescent="0.2">
      <c r="A1530" s="3" t="s">
        <v>2731</v>
      </c>
      <c r="B1530" s="3" t="s">
        <v>2732</v>
      </c>
      <c r="C1530" s="3" t="s">
        <v>1301</v>
      </c>
      <c r="D1530" s="3" t="s">
        <v>3025</v>
      </c>
      <c r="E1530" s="2">
        <v>2015</v>
      </c>
      <c r="F1530" s="3" t="s">
        <v>2734</v>
      </c>
      <c r="G1530" s="3" t="s">
        <v>2735</v>
      </c>
      <c r="H1530" s="3" t="s">
        <v>2736</v>
      </c>
      <c r="I1530" s="3" t="s">
        <v>3026</v>
      </c>
      <c r="J1530" s="3" t="s">
        <v>1302</v>
      </c>
    </row>
    <row r="1531" spans="1:10" outlineLevel="3" x14ac:dyDescent="0.2">
      <c r="A1531" s="3" t="s">
        <v>2731</v>
      </c>
      <c r="B1531" s="3" t="s">
        <v>2732</v>
      </c>
      <c r="C1531" s="3" t="s">
        <v>1301</v>
      </c>
      <c r="D1531" s="3" t="s">
        <v>3027</v>
      </c>
      <c r="E1531" s="2">
        <v>2015</v>
      </c>
      <c r="F1531" s="3" t="s">
        <v>2734</v>
      </c>
      <c r="G1531" s="3" t="s">
        <v>2735</v>
      </c>
      <c r="H1531" s="3" t="s">
        <v>2736</v>
      </c>
      <c r="I1531" s="3" t="s">
        <v>3028</v>
      </c>
      <c r="J1531" s="3" t="s">
        <v>1302</v>
      </c>
    </row>
    <row r="1532" spans="1:10" outlineLevel="3" x14ac:dyDescent="0.2">
      <c r="A1532" s="3" t="s">
        <v>2731</v>
      </c>
      <c r="B1532" s="3" t="s">
        <v>2732</v>
      </c>
      <c r="C1532" s="3" t="s">
        <v>1301</v>
      </c>
      <c r="D1532" s="3" t="s">
        <v>8073</v>
      </c>
      <c r="E1532" s="2">
        <v>2015</v>
      </c>
      <c r="F1532" s="3" t="s">
        <v>297</v>
      </c>
      <c r="G1532" s="3" t="s">
        <v>2994</v>
      </c>
      <c r="H1532" s="3" t="s">
        <v>2570</v>
      </c>
      <c r="I1532" s="3" t="s">
        <v>8074</v>
      </c>
      <c r="J1532" s="3" t="s">
        <v>1302</v>
      </c>
    </row>
    <row r="1533" spans="1:10" outlineLevel="3" x14ac:dyDescent="0.2">
      <c r="A1533" s="3" t="s">
        <v>2731</v>
      </c>
      <c r="B1533" s="3" t="s">
        <v>2732</v>
      </c>
      <c r="C1533" s="3" t="s">
        <v>1301</v>
      </c>
      <c r="D1533" s="3" t="s">
        <v>3029</v>
      </c>
      <c r="E1533" s="2">
        <v>2015</v>
      </c>
      <c r="F1533" s="3" t="s">
        <v>2734</v>
      </c>
      <c r="G1533" s="3" t="s">
        <v>2735</v>
      </c>
      <c r="H1533" s="3" t="s">
        <v>2736</v>
      </c>
      <c r="I1533" s="3" t="s">
        <v>3030</v>
      </c>
      <c r="J1533" s="3" t="s">
        <v>1302</v>
      </c>
    </row>
    <row r="1534" spans="1:10" outlineLevel="3" x14ac:dyDescent="0.2">
      <c r="A1534" s="3" t="s">
        <v>2731</v>
      </c>
      <c r="B1534" s="3" t="s">
        <v>2732</v>
      </c>
      <c r="C1534" s="3" t="s">
        <v>1301</v>
      </c>
      <c r="D1534" s="3" t="s">
        <v>8075</v>
      </c>
      <c r="E1534" s="2">
        <v>2016</v>
      </c>
      <c r="F1534" s="3" t="s">
        <v>2734</v>
      </c>
      <c r="G1534" s="3" t="s">
        <v>2735</v>
      </c>
      <c r="H1534" s="3" t="s">
        <v>2736</v>
      </c>
      <c r="I1534" s="3" t="s">
        <v>8076</v>
      </c>
      <c r="J1534" s="3" t="s">
        <v>1302</v>
      </c>
    </row>
    <row r="1535" spans="1:10" outlineLevel="3" x14ac:dyDescent="0.2">
      <c r="A1535" s="3" t="s">
        <v>2731</v>
      </c>
      <c r="B1535" s="3" t="s">
        <v>2732</v>
      </c>
      <c r="C1535" s="3" t="s">
        <v>1301</v>
      </c>
      <c r="D1535" s="3" t="s">
        <v>3031</v>
      </c>
      <c r="E1535" s="2">
        <v>2012</v>
      </c>
      <c r="F1535" s="3" t="s">
        <v>2734</v>
      </c>
      <c r="G1535" s="3" t="s">
        <v>2735</v>
      </c>
      <c r="H1535" s="3" t="s">
        <v>3032</v>
      </c>
      <c r="I1535" s="3" t="s">
        <v>3033</v>
      </c>
      <c r="J1535" s="3" t="s">
        <v>1302</v>
      </c>
    </row>
    <row r="1536" spans="1:10" outlineLevel="2" x14ac:dyDescent="0.2">
      <c r="C1536" s="5" t="s">
        <v>7971</v>
      </c>
      <c r="D1536" s="3">
        <f>SUBTOTAL(3,D1520:D1535)</f>
        <v>16</v>
      </c>
    </row>
    <row r="1537" spans="1:10" outlineLevel="1" x14ac:dyDescent="0.2">
      <c r="A1537" s="5" t="s">
        <v>7872</v>
      </c>
      <c r="D1537" s="3">
        <f>SUBTOTAL(3,D1381:D1535)</f>
        <v>153</v>
      </c>
    </row>
    <row r="1538" spans="1:10" outlineLevel="3" x14ac:dyDescent="0.2">
      <c r="A1538" s="3" t="s">
        <v>3034</v>
      </c>
      <c r="B1538" s="3" t="s">
        <v>3035</v>
      </c>
      <c r="C1538" s="3" t="s">
        <v>10</v>
      </c>
      <c r="D1538" s="3" t="s">
        <v>3036</v>
      </c>
      <c r="E1538" s="2">
        <v>2006</v>
      </c>
      <c r="F1538" s="3" t="s">
        <v>2734</v>
      </c>
      <c r="G1538" s="3" t="s">
        <v>2735</v>
      </c>
      <c r="H1538" s="3" t="s">
        <v>2736</v>
      </c>
      <c r="I1538" s="3" t="s">
        <v>3037</v>
      </c>
      <c r="J1538" s="3" t="s">
        <v>40</v>
      </c>
    </row>
    <row r="1539" spans="1:10" outlineLevel="3" x14ac:dyDescent="0.2">
      <c r="A1539" s="3" t="s">
        <v>3034</v>
      </c>
      <c r="B1539" s="3" t="s">
        <v>3035</v>
      </c>
      <c r="C1539" s="3" t="s">
        <v>10</v>
      </c>
      <c r="D1539" s="3" t="s">
        <v>3038</v>
      </c>
      <c r="E1539" s="2">
        <v>2008</v>
      </c>
      <c r="F1539" s="3" t="s">
        <v>2576</v>
      </c>
      <c r="G1539" s="3" t="s">
        <v>2756</v>
      </c>
      <c r="H1539" s="3" t="s">
        <v>2736</v>
      </c>
      <c r="I1539" s="3" t="s">
        <v>3039</v>
      </c>
      <c r="J1539" s="3" t="s">
        <v>133</v>
      </c>
    </row>
    <row r="1540" spans="1:10" outlineLevel="3" x14ac:dyDescent="0.2">
      <c r="A1540" s="3" t="s">
        <v>3034</v>
      </c>
      <c r="B1540" s="3" t="s">
        <v>3035</v>
      </c>
      <c r="C1540" s="3" t="s">
        <v>10</v>
      </c>
      <c r="D1540" s="3" t="s">
        <v>3040</v>
      </c>
      <c r="E1540" s="2">
        <v>2005</v>
      </c>
      <c r="F1540" s="3" t="s">
        <v>2734</v>
      </c>
      <c r="G1540" s="3" t="s">
        <v>2735</v>
      </c>
      <c r="H1540" s="3" t="s">
        <v>2736</v>
      </c>
      <c r="I1540" s="3" t="s">
        <v>3041</v>
      </c>
      <c r="J1540" s="3" t="s">
        <v>133</v>
      </c>
    </row>
    <row r="1541" spans="1:10" outlineLevel="2" x14ac:dyDescent="0.2">
      <c r="C1541" s="5" t="s">
        <v>7969</v>
      </c>
      <c r="D1541" s="3">
        <f>SUBTOTAL(3,D1538:D1540)</f>
        <v>3</v>
      </c>
    </row>
    <row r="1542" spans="1:10" outlineLevel="1" x14ac:dyDescent="0.2">
      <c r="A1542" s="5" t="s">
        <v>7873</v>
      </c>
      <c r="D1542" s="3">
        <f>SUBTOTAL(3,D1538:D1540)</f>
        <v>3</v>
      </c>
    </row>
    <row r="1543" spans="1:10" outlineLevel="3" x14ac:dyDescent="0.2">
      <c r="A1543" s="3" t="s">
        <v>3042</v>
      </c>
      <c r="B1543" s="3" t="s">
        <v>3043</v>
      </c>
      <c r="C1543" s="3" t="s">
        <v>2086</v>
      </c>
      <c r="D1543" s="3" t="s">
        <v>3044</v>
      </c>
      <c r="E1543" s="2">
        <v>2010</v>
      </c>
      <c r="F1543" s="3" t="s">
        <v>2734</v>
      </c>
      <c r="G1543" s="3" t="s">
        <v>2735</v>
      </c>
      <c r="H1543" s="3" t="s">
        <v>2736</v>
      </c>
      <c r="I1543" s="3" t="s">
        <v>3045</v>
      </c>
      <c r="J1543" s="3" t="s">
        <v>29</v>
      </c>
    </row>
    <row r="1544" spans="1:10" outlineLevel="3" x14ac:dyDescent="0.2">
      <c r="A1544" s="3" t="s">
        <v>3042</v>
      </c>
      <c r="B1544" s="3" t="s">
        <v>3043</v>
      </c>
      <c r="C1544" s="3" t="s">
        <v>2086</v>
      </c>
      <c r="D1544" s="3" t="s">
        <v>3046</v>
      </c>
      <c r="E1544" s="2">
        <v>2010</v>
      </c>
      <c r="F1544" s="3" t="s">
        <v>2734</v>
      </c>
      <c r="G1544" s="3" t="s">
        <v>2735</v>
      </c>
      <c r="H1544" s="3" t="s">
        <v>2736</v>
      </c>
      <c r="I1544" s="3" t="s">
        <v>3047</v>
      </c>
      <c r="J1544" s="3" t="s">
        <v>29</v>
      </c>
    </row>
    <row r="1545" spans="1:10" outlineLevel="3" x14ac:dyDescent="0.2">
      <c r="A1545" s="3" t="s">
        <v>3042</v>
      </c>
      <c r="B1545" s="3" t="s">
        <v>3043</v>
      </c>
      <c r="C1545" s="3" t="s">
        <v>2086</v>
      </c>
      <c r="D1545" s="3" t="s">
        <v>3048</v>
      </c>
      <c r="E1545" s="2">
        <v>2010</v>
      </c>
      <c r="F1545" s="3" t="s">
        <v>2734</v>
      </c>
      <c r="G1545" s="3" t="s">
        <v>2735</v>
      </c>
      <c r="H1545" s="3" t="s">
        <v>2736</v>
      </c>
      <c r="I1545" s="3" t="s">
        <v>3049</v>
      </c>
      <c r="J1545" s="3" t="s">
        <v>29</v>
      </c>
    </row>
    <row r="1546" spans="1:10" outlineLevel="3" x14ac:dyDescent="0.2">
      <c r="A1546" s="3" t="s">
        <v>3042</v>
      </c>
      <c r="B1546" s="3" t="s">
        <v>3043</v>
      </c>
      <c r="C1546" s="3" t="s">
        <v>2086</v>
      </c>
      <c r="D1546" s="3" t="s">
        <v>3050</v>
      </c>
      <c r="E1546" s="2">
        <v>2010</v>
      </c>
      <c r="F1546" s="3" t="s">
        <v>2734</v>
      </c>
      <c r="G1546" s="3" t="s">
        <v>2735</v>
      </c>
      <c r="H1546" s="3" t="s">
        <v>2736</v>
      </c>
      <c r="I1546" s="3" t="s">
        <v>3051</v>
      </c>
      <c r="J1546" s="3" t="s">
        <v>29</v>
      </c>
    </row>
    <row r="1547" spans="1:10" outlineLevel="3" x14ac:dyDescent="0.2">
      <c r="A1547" s="3" t="s">
        <v>3042</v>
      </c>
      <c r="B1547" s="3" t="s">
        <v>3043</v>
      </c>
      <c r="C1547" s="3" t="s">
        <v>2086</v>
      </c>
      <c r="D1547" s="3" t="s">
        <v>3052</v>
      </c>
      <c r="E1547" s="2">
        <v>2010</v>
      </c>
      <c r="F1547" s="3" t="s">
        <v>2734</v>
      </c>
      <c r="G1547" s="3" t="s">
        <v>2735</v>
      </c>
      <c r="H1547" s="3" t="s">
        <v>2736</v>
      </c>
      <c r="I1547" s="3" t="s">
        <v>3053</v>
      </c>
      <c r="J1547" s="3" t="s">
        <v>29</v>
      </c>
    </row>
    <row r="1548" spans="1:10" outlineLevel="3" x14ac:dyDescent="0.2">
      <c r="A1548" s="3" t="s">
        <v>3042</v>
      </c>
      <c r="B1548" s="3" t="s">
        <v>3043</v>
      </c>
      <c r="C1548" s="3" t="s">
        <v>2086</v>
      </c>
      <c r="D1548" s="3" t="s">
        <v>3054</v>
      </c>
      <c r="E1548" s="2">
        <v>2010</v>
      </c>
      <c r="F1548" s="3" t="s">
        <v>2734</v>
      </c>
      <c r="G1548" s="3" t="s">
        <v>2735</v>
      </c>
      <c r="H1548" s="3" t="s">
        <v>2736</v>
      </c>
      <c r="I1548" s="3" t="s">
        <v>3055</v>
      </c>
      <c r="J1548" s="3" t="s">
        <v>29</v>
      </c>
    </row>
    <row r="1549" spans="1:10" outlineLevel="3" x14ac:dyDescent="0.2">
      <c r="A1549" s="3" t="s">
        <v>3042</v>
      </c>
      <c r="B1549" s="3" t="s">
        <v>3043</v>
      </c>
      <c r="C1549" s="3" t="s">
        <v>2086</v>
      </c>
      <c r="D1549" s="3" t="s">
        <v>3056</v>
      </c>
      <c r="E1549" s="2">
        <v>2010</v>
      </c>
      <c r="F1549" s="3" t="s">
        <v>2734</v>
      </c>
      <c r="G1549" s="3" t="s">
        <v>2735</v>
      </c>
      <c r="H1549" s="3" t="s">
        <v>2736</v>
      </c>
      <c r="I1549" s="3" t="s">
        <v>3057</v>
      </c>
      <c r="J1549" s="3" t="s">
        <v>29</v>
      </c>
    </row>
    <row r="1550" spans="1:10" outlineLevel="3" x14ac:dyDescent="0.2">
      <c r="A1550" s="3" t="s">
        <v>3042</v>
      </c>
      <c r="B1550" s="3" t="s">
        <v>3043</v>
      </c>
      <c r="C1550" s="3" t="s">
        <v>2086</v>
      </c>
      <c r="D1550" s="3" t="s">
        <v>3058</v>
      </c>
      <c r="E1550" s="2">
        <v>2010</v>
      </c>
      <c r="F1550" s="3" t="s">
        <v>2734</v>
      </c>
      <c r="G1550" s="3" t="s">
        <v>2735</v>
      </c>
      <c r="H1550" s="3" t="s">
        <v>2736</v>
      </c>
      <c r="I1550" s="3" t="s">
        <v>3059</v>
      </c>
      <c r="J1550" s="3" t="s">
        <v>29</v>
      </c>
    </row>
    <row r="1551" spans="1:10" outlineLevel="2" x14ac:dyDescent="0.2">
      <c r="C1551" s="5" t="s">
        <v>7973</v>
      </c>
      <c r="D1551" s="3">
        <f>SUBTOTAL(3,D1543:D1550)</f>
        <v>8</v>
      </c>
    </row>
    <row r="1552" spans="1:10" outlineLevel="3" x14ac:dyDescent="0.2">
      <c r="A1552" s="3" t="s">
        <v>3042</v>
      </c>
      <c r="B1552" s="3" t="s">
        <v>3043</v>
      </c>
      <c r="C1552" s="3" t="s">
        <v>10</v>
      </c>
      <c r="D1552" s="3" t="s">
        <v>3060</v>
      </c>
      <c r="E1552" s="2">
        <v>2005</v>
      </c>
      <c r="F1552" s="3" t="s">
        <v>2734</v>
      </c>
      <c r="G1552" s="3" t="s">
        <v>2735</v>
      </c>
      <c r="H1552" s="3" t="s">
        <v>2736</v>
      </c>
      <c r="I1552" s="3" t="s">
        <v>3061</v>
      </c>
      <c r="J1552" s="3" t="s">
        <v>916</v>
      </c>
    </row>
    <row r="1553" spans="1:10" outlineLevel="3" x14ac:dyDescent="0.2">
      <c r="A1553" s="3" t="s">
        <v>3042</v>
      </c>
      <c r="B1553" s="3" t="s">
        <v>3043</v>
      </c>
      <c r="C1553" s="3" t="s">
        <v>10</v>
      </c>
      <c r="D1553" s="3" t="s">
        <v>3062</v>
      </c>
      <c r="E1553" s="2">
        <v>2005</v>
      </c>
      <c r="F1553" s="3" t="s">
        <v>2734</v>
      </c>
      <c r="G1553" s="3" t="s">
        <v>2735</v>
      </c>
      <c r="H1553" s="3" t="s">
        <v>2736</v>
      </c>
      <c r="I1553" s="3" t="s">
        <v>3063</v>
      </c>
      <c r="J1553" s="3" t="s">
        <v>916</v>
      </c>
    </row>
    <row r="1554" spans="1:10" outlineLevel="3" x14ac:dyDescent="0.2">
      <c r="A1554" s="3" t="s">
        <v>3042</v>
      </c>
      <c r="B1554" s="3" t="s">
        <v>3043</v>
      </c>
      <c r="C1554" s="3" t="s">
        <v>10</v>
      </c>
      <c r="D1554" s="3" t="s">
        <v>3064</v>
      </c>
      <c r="E1554" s="2">
        <v>2007</v>
      </c>
      <c r="F1554" s="3" t="s">
        <v>2734</v>
      </c>
      <c r="G1554" s="3" t="s">
        <v>2735</v>
      </c>
      <c r="H1554" s="3" t="s">
        <v>2736</v>
      </c>
      <c r="I1554" s="3" t="s">
        <v>3065</v>
      </c>
      <c r="J1554" s="3" t="s">
        <v>40</v>
      </c>
    </row>
    <row r="1555" spans="1:10" outlineLevel="3" x14ac:dyDescent="0.2">
      <c r="A1555" s="3" t="s">
        <v>3042</v>
      </c>
      <c r="B1555" s="3" t="s">
        <v>3043</v>
      </c>
      <c r="C1555" s="3" t="s">
        <v>10</v>
      </c>
      <c r="D1555" s="3" t="s">
        <v>3066</v>
      </c>
      <c r="E1555" s="2">
        <v>2001</v>
      </c>
      <c r="F1555" s="3" t="s">
        <v>2703</v>
      </c>
      <c r="G1555" s="3" t="s">
        <v>3067</v>
      </c>
      <c r="H1555" s="3" t="s">
        <v>2736</v>
      </c>
      <c r="I1555" s="3" t="s">
        <v>3068</v>
      </c>
      <c r="J1555" s="3" t="s">
        <v>429</v>
      </c>
    </row>
    <row r="1556" spans="1:10" outlineLevel="3" x14ac:dyDescent="0.2">
      <c r="A1556" s="3" t="s">
        <v>3042</v>
      </c>
      <c r="B1556" s="3" t="s">
        <v>3043</v>
      </c>
      <c r="C1556" s="3" t="s">
        <v>10</v>
      </c>
      <c r="D1556" s="3" t="s">
        <v>3069</v>
      </c>
      <c r="E1556" s="2">
        <v>2006</v>
      </c>
      <c r="F1556" s="3" t="s">
        <v>2734</v>
      </c>
      <c r="G1556" s="3" t="s">
        <v>2735</v>
      </c>
      <c r="H1556" s="3" t="s">
        <v>2736</v>
      </c>
      <c r="I1556" s="3" t="s">
        <v>3070</v>
      </c>
      <c r="J1556" s="3" t="s">
        <v>429</v>
      </c>
    </row>
    <row r="1557" spans="1:10" outlineLevel="3" x14ac:dyDescent="0.2">
      <c r="A1557" s="3" t="s">
        <v>3042</v>
      </c>
      <c r="B1557" s="3" t="s">
        <v>3043</v>
      </c>
      <c r="C1557" s="3" t="s">
        <v>10</v>
      </c>
      <c r="D1557" s="3" t="s">
        <v>3071</v>
      </c>
      <c r="E1557" s="2">
        <v>2005</v>
      </c>
      <c r="F1557" s="3" t="s">
        <v>2734</v>
      </c>
      <c r="G1557" s="3" t="s">
        <v>2735</v>
      </c>
      <c r="H1557" s="3" t="s">
        <v>3072</v>
      </c>
      <c r="I1557" s="3" t="s">
        <v>3073</v>
      </c>
      <c r="J1557" s="3" t="s">
        <v>81</v>
      </c>
    </row>
    <row r="1558" spans="1:10" outlineLevel="3" x14ac:dyDescent="0.2">
      <c r="A1558" s="3" t="s">
        <v>3042</v>
      </c>
      <c r="B1558" s="3" t="s">
        <v>3043</v>
      </c>
      <c r="C1558" s="3" t="s">
        <v>10</v>
      </c>
      <c r="D1558" s="3" t="s">
        <v>3074</v>
      </c>
      <c r="E1558" s="2">
        <v>2008</v>
      </c>
      <c r="F1558" s="3" t="s">
        <v>297</v>
      </c>
      <c r="G1558" s="3" t="s">
        <v>3075</v>
      </c>
      <c r="H1558" s="3" t="s">
        <v>3076</v>
      </c>
      <c r="I1558" s="3" t="s">
        <v>3077</v>
      </c>
      <c r="J1558" s="3" t="s">
        <v>81</v>
      </c>
    </row>
    <row r="1559" spans="1:10" outlineLevel="3" x14ac:dyDescent="0.2">
      <c r="A1559" s="3" t="s">
        <v>3042</v>
      </c>
      <c r="B1559" s="3" t="s">
        <v>3043</v>
      </c>
      <c r="C1559" s="3" t="s">
        <v>10</v>
      </c>
      <c r="D1559" s="3" t="s">
        <v>3078</v>
      </c>
      <c r="E1559" s="2">
        <v>2008</v>
      </c>
      <c r="F1559" s="3" t="s">
        <v>297</v>
      </c>
      <c r="G1559" s="3" t="s">
        <v>3075</v>
      </c>
      <c r="H1559" s="3" t="s">
        <v>3076</v>
      </c>
      <c r="I1559" s="3" t="s">
        <v>3079</v>
      </c>
      <c r="J1559" s="3" t="s">
        <v>81</v>
      </c>
    </row>
    <row r="1560" spans="1:10" outlineLevel="3" x14ac:dyDescent="0.2">
      <c r="A1560" s="3" t="s">
        <v>3042</v>
      </c>
      <c r="B1560" s="3" t="s">
        <v>3043</v>
      </c>
      <c r="C1560" s="3" t="s">
        <v>10</v>
      </c>
      <c r="D1560" s="3" t="s">
        <v>3080</v>
      </c>
      <c r="E1560" s="2">
        <v>2008</v>
      </c>
      <c r="F1560" s="3" t="s">
        <v>297</v>
      </c>
      <c r="G1560" s="3" t="s">
        <v>3075</v>
      </c>
      <c r="H1560" s="3" t="s">
        <v>3076</v>
      </c>
      <c r="I1560" s="3" t="s">
        <v>3081</v>
      </c>
      <c r="J1560" s="3" t="s">
        <v>81</v>
      </c>
    </row>
    <row r="1561" spans="1:10" outlineLevel="3" x14ac:dyDescent="0.2">
      <c r="A1561" s="3" t="s">
        <v>3042</v>
      </c>
      <c r="B1561" s="3" t="s">
        <v>3043</v>
      </c>
      <c r="C1561" s="3" t="s">
        <v>10</v>
      </c>
      <c r="D1561" s="3" t="s">
        <v>3082</v>
      </c>
      <c r="E1561" s="2">
        <v>2008</v>
      </c>
      <c r="F1561" s="3" t="s">
        <v>297</v>
      </c>
      <c r="G1561" s="3" t="s">
        <v>3075</v>
      </c>
      <c r="H1561" s="3" t="s">
        <v>3076</v>
      </c>
      <c r="I1561" s="3" t="s">
        <v>3083</v>
      </c>
      <c r="J1561" s="3" t="s">
        <v>81</v>
      </c>
    </row>
    <row r="1562" spans="1:10" outlineLevel="3" x14ac:dyDescent="0.2">
      <c r="A1562" s="3" t="s">
        <v>3042</v>
      </c>
      <c r="B1562" s="3" t="s">
        <v>3043</v>
      </c>
      <c r="C1562" s="3" t="s">
        <v>10</v>
      </c>
      <c r="D1562" s="3" t="s">
        <v>3084</v>
      </c>
      <c r="E1562" s="2">
        <v>2008</v>
      </c>
      <c r="F1562" s="3" t="s">
        <v>297</v>
      </c>
      <c r="G1562" s="3" t="s">
        <v>3075</v>
      </c>
      <c r="H1562" s="3" t="s">
        <v>3076</v>
      </c>
      <c r="I1562" s="3" t="s">
        <v>3085</v>
      </c>
      <c r="J1562" s="3" t="s">
        <v>81</v>
      </c>
    </row>
    <row r="1563" spans="1:10" outlineLevel="3" x14ac:dyDescent="0.2">
      <c r="A1563" s="3" t="s">
        <v>3042</v>
      </c>
      <c r="B1563" s="3" t="s">
        <v>3043</v>
      </c>
      <c r="C1563" s="3" t="s">
        <v>10</v>
      </c>
      <c r="D1563" s="3" t="s">
        <v>3086</v>
      </c>
      <c r="E1563" s="2">
        <v>2008</v>
      </c>
      <c r="F1563" s="3" t="s">
        <v>297</v>
      </c>
      <c r="G1563" s="3" t="s">
        <v>3075</v>
      </c>
      <c r="H1563" s="3" t="s">
        <v>3076</v>
      </c>
      <c r="I1563" s="3" t="s">
        <v>3087</v>
      </c>
      <c r="J1563" s="3" t="s">
        <v>81</v>
      </c>
    </row>
    <row r="1564" spans="1:10" outlineLevel="3" x14ac:dyDescent="0.2">
      <c r="A1564" s="3" t="s">
        <v>3042</v>
      </c>
      <c r="B1564" s="3" t="s">
        <v>3043</v>
      </c>
      <c r="C1564" s="3" t="s">
        <v>10</v>
      </c>
      <c r="D1564" s="3" t="s">
        <v>3088</v>
      </c>
      <c r="E1564" s="2">
        <v>2008</v>
      </c>
      <c r="F1564" s="3" t="s">
        <v>297</v>
      </c>
      <c r="G1564" s="3" t="s">
        <v>3075</v>
      </c>
      <c r="H1564" s="3" t="s">
        <v>3076</v>
      </c>
      <c r="I1564" s="3" t="s">
        <v>3089</v>
      </c>
      <c r="J1564" s="3" t="s">
        <v>81</v>
      </c>
    </row>
    <row r="1565" spans="1:10" outlineLevel="3" x14ac:dyDescent="0.2">
      <c r="A1565" s="3" t="s">
        <v>3042</v>
      </c>
      <c r="B1565" s="3" t="s">
        <v>3043</v>
      </c>
      <c r="C1565" s="3" t="s">
        <v>10</v>
      </c>
      <c r="D1565" s="3" t="s">
        <v>3090</v>
      </c>
      <c r="E1565" s="2">
        <v>1998</v>
      </c>
      <c r="F1565" s="3" t="s">
        <v>2734</v>
      </c>
      <c r="G1565" s="3" t="s">
        <v>2735</v>
      </c>
      <c r="H1565" s="3" t="s">
        <v>2736</v>
      </c>
      <c r="I1565" s="3" t="s">
        <v>3091</v>
      </c>
      <c r="J1565" s="3" t="s">
        <v>74</v>
      </c>
    </row>
    <row r="1566" spans="1:10" outlineLevel="3" x14ac:dyDescent="0.2">
      <c r="A1566" s="3" t="s">
        <v>3042</v>
      </c>
      <c r="B1566" s="3" t="s">
        <v>3043</v>
      </c>
      <c r="C1566" s="3" t="s">
        <v>10</v>
      </c>
      <c r="D1566" s="3" t="s">
        <v>3092</v>
      </c>
      <c r="E1566" s="2">
        <v>2001</v>
      </c>
      <c r="F1566" s="3" t="s">
        <v>297</v>
      </c>
      <c r="G1566" s="3" t="s">
        <v>3093</v>
      </c>
      <c r="H1566" s="3" t="s">
        <v>2736</v>
      </c>
      <c r="I1566" s="3" t="s">
        <v>3094</v>
      </c>
      <c r="J1566" s="3" t="s">
        <v>1038</v>
      </c>
    </row>
    <row r="1567" spans="1:10" outlineLevel="3" x14ac:dyDescent="0.2">
      <c r="A1567" s="3" t="s">
        <v>3042</v>
      </c>
      <c r="B1567" s="3" t="s">
        <v>3043</v>
      </c>
      <c r="C1567" s="3" t="s">
        <v>10</v>
      </c>
      <c r="D1567" s="3" t="s">
        <v>3095</v>
      </c>
      <c r="E1567" s="2">
        <v>2006</v>
      </c>
      <c r="F1567" s="3" t="s">
        <v>2734</v>
      </c>
      <c r="G1567" s="3" t="s">
        <v>2735</v>
      </c>
      <c r="H1567" s="3" t="s">
        <v>2736</v>
      </c>
      <c r="I1567" s="3" t="s">
        <v>3096</v>
      </c>
      <c r="J1567" s="3" t="s">
        <v>1038</v>
      </c>
    </row>
    <row r="1568" spans="1:10" outlineLevel="3" x14ac:dyDescent="0.2">
      <c r="A1568" s="3" t="s">
        <v>3042</v>
      </c>
      <c r="B1568" s="3" t="s">
        <v>3043</v>
      </c>
      <c r="C1568" s="3" t="s">
        <v>10</v>
      </c>
      <c r="D1568" s="3" t="s">
        <v>3097</v>
      </c>
      <c r="E1568" s="2">
        <v>2005</v>
      </c>
      <c r="F1568" s="3" t="s">
        <v>2734</v>
      </c>
      <c r="G1568" s="3" t="s">
        <v>2735</v>
      </c>
      <c r="H1568" s="3" t="s">
        <v>2736</v>
      </c>
      <c r="I1568" s="3" t="s">
        <v>3098</v>
      </c>
      <c r="J1568" s="3" t="s">
        <v>1038</v>
      </c>
    </row>
    <row r="1569" spans="1:10" outlineLevel="3" x14ac:dyDescent="0.2">
      <c r="A1569" s="3" t="s">
        <v>3042</v>
      </c>
      <c r="B1569" s="3" t="s">
        <v>3043</v>
      </c>
      <c r="C1569" s="3" t="s">
        <v>10</v>
      </c>
      <c r="D1569" s="3" t="s">
        <v>3099</v>
      </c>
      <c r="E1569" s="2">
        <v>2006</v>
      </c>
      <c r="F1569" s="3" t="s">
        <v>2734</v>
      </c>
      <c r="G1569" s="3" t="s">
        <v>2735</v>
      </c>
      <c r="H1569" s="3" t="s">
        <v>2736</v>
      </c>
      <c r="I1569" s="3" t="s">
        <v>3100</v>
      </c>
      <c r="J1569" s="3" t="s">
        <v>1038</v>
      </c>
    </row>
    <row r="1570" spans="1:10" outlineLevel="2" x14ac:dyDescent="0.2">
      <c r="C1570" s="5" t="s">
        <v>7969</v>
      </c>
      <c r="D1570" s="3">
        <f>SUBTOTAL(3,D1552:D1569)</f>
        <v>18</v>
      </c>
    </row>
    <row r="1571" spans="1:10" outlineLevel="1" x14ac:dyDescent="0.2">
      <c r="A1571" s="5" t="s">
        <v>7874</v>
      </c>
      <c r="D1571" s="3">
        <f>SUBTOTAL(3,D1543:D1569)</f>
        <v>26</v>
      </c>
    </row>
    <row r="1572" spans="1:10" outlineLevel="3" x14ac:dyDescent="0.2">
      <c r="A1572" s="3" t="s">
        <v>3101</v>
      </c>
      <c r="B1572" s="3" t="s">
        <v>3102</v>
      </c>
      <c r="C1572" s="3" t="s">
        <v>2086</v>
      </c>
      <c r="D1572" s="3" t="s">
        <v>3103</v>
      </c>
      <c r="E1572" s="2">
        <v>2007</v>
      </c>
      <c r="F1572" s="3" t="s">
        <v>2734</v>
      </c>
      <c r="G1572" s="3" t="s">
        <v>2735</v>
      </c>
      <c r="H1572" s="3" t="s">
        <v>2736</v>
      </c>
      <c r="I1572" s="3" t="s">
        <v>3104</v>
      </c>
      <c r="J1572" s="3" t="s">
        <v>40</v>
      </c>
    </row>
    <row r="1573" spans="1:10" outlineLevel="3" x14ac:dyDescent="0.2">
      <c r="A1573" s="3" t="s">
        <v>3101</v>
      </c>
      <c r="B1573" s="3" t="s">
        <v>3102</v>
      </c>
      <c r="C1573" s="3" t="s">
        <v>2086</v>
      </c>
      <c r="D1573" s="3" t="s">
        <v>3105</v>
      </c>
      <c r="E1573" s="2">
        <v>2008</v>
      </c>
      <c r="F1573" s="3" t="s">
        <v>2576</v>
      </c>
      <c r="G1573" s="3" t="s">
        <v>2756</v>
      </c>
      <c r="H1573" s="3" t="s">
        <v>2736</v>
      </c>
      <c r="I1573" s="3" t="s">
        <v>3106</v>
      </c>
      <c r="J1573" s="3" t="s">
        <v>40</v>
      </c>
    </row>
    <row r="1574" spans="1:10" outlineLevel="2" x14ac:dyDescent="0.2">
      <c r="C1574" s="5" t="s">
        <v>7973</v>
      </c>
      <c r="D1574" s="3">
        <f>SUBTOTAL(3,D1572:D1573)</f>
        <v>2</v>
      </c>
    </row>
    <row r="1575" spans="1:10" outlineLevel="1" x14ac:dyDescent="0.2">
      <c r="A1575" s="5" t="s">
        <v>7875</v>
      </c>
      <c r="D1575" s="3">
        <f>SUBTOTAL(3,D1572:D1573)</f>
        <v>2</v>
      </c>
    </row>
    <row r="1576" spans="1:10" outlineLevel="3" x14ac:dyDescent="0.2">
      <c r="A1576" s="3" t="s">
        <v>3107</v>
      </c>
      <c r="B1576" s="3" t="s">
        <v>3108</v>
      </c>
      <c r="C1576" s="3" t="s">
        <v>10</v>
      </c>
      <c r="D1576" s="3" t="s">
        <v>3109</v>
      </c>
      <c r="E1576" s="2">
        <v>2007</v>
      </c>
      <c r="F1576" s="3" t="s">
        <v>297</v>
      </c>
      <c r="G1576" s="3" t="s">
        <v>3110</v>
      </c>
      <c r="H1576" s="3" t="s">
        <v>3111</v>
      </c>
      <c r="I1576" s="3" t="s">
        <v>3112</v>
      </c>
      <c r="J1576" s="3" t="s">
        <v>133</v>
      </c>
    </row>
    <row r="1577" spans="1:10" outlineLevel="2" x14ac:dyDescent="0.2">
      <c r="C1577" s="5" t="s">
        <v>7969</v>
      </c>
      <c r="D1577" s="3">
        <f>SUBTOTAL(3,D1576:D1576)</f>
        <v>1</v>
      </c>
    </row>
    <row r="1578" spans="1:10" outlineLevel="1" x14ac:dyDescent="0.2">
      <c r="A1578" s="5" t="s">
        <v>7876</v>
      </c>
      <c r="D1578" s="3">
        <f>SUBTOTAL(3,D1576:D1576)</f>
        <v>1</v>
      </c>
    </row>
    <row r="1579" spans="1:10" outlineLevel="3" x14ac:dyDescent="0.2">
      <c r="A1579" s="3" t="s">
        <v>3113</v>
      </c>
      <c r="B1579" s="3" t="s">
        <v>3114</v>
      </c>
      <c r="C1579" s="3" t="s">
        <v>10</v>
      </c>
      <c r="D1579" s="3" t="s">
        <v>3115</v>
      </c>
      <c r="E1579" s="2">
        <v>2006</v>
      </c>
      <c r="F1579" s="3" t="s">
        <v>3116</v>
      </c>
      <c r="G1579" s="3" t="s">
        <v>3117</v>
      </c>
      <c r="H1579" s="3" t="s">
        <v>3114</v>
      </c>
      <c r="I1579" s="3" t="s">
        <v>3118</v>
      </c>
      <c r="J1579" s="3" t="s">
        <v>32</v>
      </c>
    </row>
    <row r="1580" spans="1:10" outlineLevel="3" x14ac:dyDescent="0.2">
      <c r="A1580" s="3" t="s">
        <v>3113</v>
      </c>
      <c r="B1580" s="3" t="s">
        <v>3114</v>
      </c>
      <c r="C1580" s="3" t="s">
        <v>10</v>
      </c>
      <c r="D1580" s="3" t="s">
        <v>3119</v>
      </c>
      <c r="E1580" s="2">
        <v>2007</v>
      </c>
      <c r="F1580" s="3" t="s">
        <v>2703</v>
      </c>
      <c r="G1580" s="3" t="s">
        <v>3120</v>
      </c>
      <c r="H1580" s="3" t="s">
        <v>3114</v>
      </c>
      <c r="I1580" s="3" t="s">
        <v>3121</v>
      </c>
      <c r="J1580" s="3" t="s">
        <v>29</v>
      </c>
    </row>
    <row r="1581" spans="1:10" outlineLevel="3" x14ac:dyDescent="0.2">
      <c r="A1581" s="3" t="s">
        <v>3113</v>
      </c>
      <c r="B1581" s="3" t="s">
        <v>3114</v>
      </c>
      <c r="C1581" s="3" t="s">
        <v>10</v>
      </c>
      <c r="D1581" s="3" t="s">
        <v>3122</v>
      </c>
      <c r="E1581" s="2">
        <v>2008</v>
      </c>
      <c r="F1581" s="3" t="s">
        <v>2703</v>
      </c>
      <c r="G1581" s="3" t="s">
        <v>3120</v>
      </c>
      <c r="H1581" s="3" t="s">
        <v>3114</v>
      </c>
      <c r="I1581" s="3" t="s">
        <v>3123</v>
      </c>
      <c r="J1581" s="3" t="s">
        <v>29</v>
      </c>
    </row>
    <row r="1582" spans="1:10" outlineLevel="3" x14ac:dyDescent="0.2">
      <c r="A1582" s="3" t="s">
        <v>3113</v>
      </c>
      <c r="B1582" s="3" t="s">
        <v>3114</v>
      </c>
      <c r="C1582" s="3" t="s">
        <v>10</v>
      </c>
      <c r="D1582" s="3" t="s">
        <v>3124</v>
      </c>
      <c r="E1582" s="2">
        <v>2008</v>
      </c>
      <c r="F1582" s="3" t="s">
        <v>2703</v>
      </c>
      <c r="G1582" s="3" t="s">
        <v>3120</v>
      </c>
      <c r="H1582" s="3" t="s">
        <v>3114</v>
      </c>
      <c r="I1582" s="3" t="s">
        <v>3125</v>
      </c>
      <c r="J1582" s="3" t="s">
        <v>133</v>
      </c>
    </row>
    <row r="1583" spans="1:10" outlineLevel="3" x14ac:dyDescent="0.2">
      <c r="A1583" s="3" t="s">
        <v>3113</v>
      </c>
      <c r="B1583" s="3" t="s">
        <v>3114</v>
      </c>
      <c r="C1583" s="3" t="s">
        <v>10</v>
      </c>
      <c r="D1583" s="3" t="s">
        <v>3126</v>
      </c>
      <c r="E1583" s="2">
        <v>2014</v>
      </c>
      <c r="F1583" s="3" t="s">
        <v>3127</v>
      </c>
      <c r="G1583" s="3" t="s">
        <v>3128</v>
      </c>
      <c r="H1583" s="3" t="s">
        <v>3129</v>
      </c>
      <c r="I1583" s="3" t="s">
        <v>3130</v>
      </c>
      <c r="J1583" s="3" t="s">
        <v>29</v>
      </c>
    </row>
    <row r="1584" spans="1:10" outlineLevel="3" x14ac:dyDescent="0.2">
      <c r="A1584" s="3" t="s">
        <v>3113</v>
      </c>
      <c r="B1584" s="3" t="s">
        <v>3114</v>
      </c>
      <c r="C1584" s="3" t="s">
        <v>10</v>
      </c>
      <c r="D1584" s="3" t="s">
        <v>3131</v>
      </c>
      <c r="E1584" s="2">
        <v>2014</v>
      </c>
      <c r="F1584" s="3" t="s">
        <v>3127</v>
      </c>
      <c r="G1584" s="3" t="s">
        <v>3128</v>
      </c>
      <c r="H1584" s="3" t="s">
        <v>3129</v>
      </c>
      <c r="I1584" s="3" t="s">
        <v>3132</v>
      </c>
      <c r="J1584" s="3" t="s">
        <v>35</v>
      </c>
    </row>
    <row r="1585" spans="1:10" outlineLevel="3" x14ac:dyDescent="0.2">
      <c r="A1585" s="3" t="s">
        <v>3113</v>
      </c>
      <c r="B1585" s="3" t="s">
        <v>3114</v>
      </c>
      <c r="C1585" s="3" t="s">
        <v>10</v>
      </c>
      <c r="D1585" s="3" t="s">
        <v>3133</v>
      </c>
      <c r="E1585" s="2">
        <v>2016</v>
      </c>
      <c r="F1585" s="3" t="s">
        <v>3134</v>
      </c>
      <c r="G1585" s="3" t="s">
        <v>3135</v>
      </c>
      <c r="H1585" s="3" t="s">
        <v>3114</v>
      </c>
      <c r="I1585" s="3" t="s">
        <v>3136</v>
      </c>
      <c r="J1585" s="3" t="s">
        <v>3137</v>
      </c>
    </row>
    <row r="1586" spans="1:10" outlineLevel="3" x14ac:dyDescent="0.2">
      <c r="A1586" s="3" t="s">
        <v>3113</v>
      </c>
      <c r="B1586" s="3" t="s">
        <v>3114</v>
      </c>
      <c r="C1586" s="3" t="s">
        <v>10</v>
      </c>
      <c r="D1586" s="3" t="s">
        <v>3138</v>
      </c>
      <c r="E1586" s="2">
        <v>2015</v>
      </c>
      <c r="F1586" s="3" t="s">
        <v>3116</v>
      </c>
      <c r="G1586" s="3" t="s">
        <v>3117</v>
      </c>
      <c r="H1586" s="3" t="s">
        <v>3114</v>
      </c>
      <c r="I1586" s="3" t="s">
        <v>3139</v>
      </c>
      <c r="J1586" s="3" t="s">
        <v>133</v>
      </c>
    </row>
    <row r="1587" spans="1:10" outlineLevel="3" x14ac:dyDescent="0.2">
      <c r="A1587" s="3" t="s">
        <v>3113</v>
      </c>
      <c r="B1587" s="3" t="s">
        <v>3114</v>
      </c>
      <c r="C1587" s="3" t="s">
        <v>10</v>
      </c>
      <c r="D1587" s="3" t="s">
        <v>3140</v>
      </c>
      <c r="E1587" s="2">
        <v>2015</v>
      </c>
      <c r="F1587" s="3" t="s">
        <v>297</v>
      </c>
      <c r="G1587" s="3" t="s">
        <v>3141</v>
      </c>
      <c r="H1587" s="3" t="s">
        <v>3142</v>
      </c>
      <c r="I1587" s="3" t="s">
        <v>3143</v>
      </c>
      <c r="J1587" s="3" t="s">
        <v>29</v>
      </c>
    </row>
    <row r="1588" spans="1:10" outlineLevel="3" x14ac:dyDescent="0.2">
      <c r="A1588" s="3" t="s">
        <v>3113</v>
      </c>
      <c r="B1588" s="3" t="s">
        <v>3114</v>
      </c>
      <c r="C1588" s="3" t="s">
        <v>10</v>
      </c>
      <c r="D1588" s="3" t="s">
        <v>3144</v>
      </c>
      <c r="E1588" s="2">
        <v>2016</v>
      </c>
      <c r="F1588" s="3" t="s">
        <v>3116</v>
      </c>
      <c r="G1588" s="3" t="s">
        <v>3117</v>
      </c>
      <c r="H1588" s="3" t="s">
        <v>3114</v>
      </c>
      <c r="I1588" s="3" t="s">
        <v>3145</v>
      </c>
      <c r="J1588" s="3" t="s">
        <v>35</v>
      </c>
    </row>
    <row r="1589" spans="1:10" outlineLevel="2" x14ac:dyDescent="0.2">
      <c r="C1589" s="5" t="s">
        <v>7969</v>
      </c>
      <c r="D1589" s="3">
        <f>SUBTOTAL(3,D1579:D1588)</f>
        <v>10</v>
      </c>
    </row>
    <row r="1590" spans="1:10" outlineLevel="3" x14ac:dyDescent="0.2">
      <c r="A1590" s="3" t="s">
        <v>3113</v>
      </c>
      <c r="B1590" s="3" t="s">
        <v>3114</v>
      </c>
      <c r="C1590" s="3" t="s">
        <v>1563</v>
      </c>
      <c r="D1590" s="3" t="s">
        <v>8077</v>
      </c>
      <c r="E1590" s="2">
        <v>2005</v>
      </c>
      <c r="F1590" s="3" t="s">
        <v>4140</v>
      </c>
      <c r="G1590" s="3" t="s">
        <v>8078</v>
      </c>
      <c r="H1590" s="3" t="s">
        <v>8079</v>
      </c>
      <c r="I1590" s="3" t="s">
        <v>8080</v>
      </c>
      <c r="J1590" s="3" t="s">
        <v>133</v>
      </c>
    </row>
    <row r="1591" spans="1:10" outlineLevel="2" x14ac:dyDescent="0.2">
      <c r="C1591" s="5" t="s">
        <v>7972</v>
      </c>
      <c r="D1591" s="3">
        <f>SUBTOTAL(3,D1590:D1590)</f>
        <v>1</v>
      </c>
    </row>
    <row r="1592" spans="1:10" outlineLevel="1" x14ac:dyDescent="0.2">
      <c r="A1592" s="5" t="s">
        <v>7877</v>
      </c>
      <c r="D1592" s="3">
        <f>SUBTOTAL(3,D1579:D1590)</f>
        <v>11</v>
      </c>
    </row>
    <row r="1593" spans="1:10" outlineLevel="3" x14ac:dyDescent="0.2">
      <c r="A1593" s="3" t="s">
        <v>3146</v>
      </c>
      <c r="B1593" s="3" t="s">
        <v>3147</v>
      </c>
      <c r="C1593" s="3" t="s">
        <v>10</v>
      </c>
      <c r="D1593" s="3" t="s">
        <v>3148</v>
      </c>
      <c r="E1593" s="2">
        <v>2006</v>
      </c>
      <c r="F1593" s="3" t="s">
        <v>297</v>
      </c>
      <c r="G1593" s="3" t="s">
        <v>3149</v>
      </c>
      <c r="H1593" s="3" t="s">
        <v>3114</v>
      </c>
      <c r="I1593" s="3" t="s">
        <v>3150</v>
      </c>
      <c r="J1593" s="3" t="s">
        <v>40</v>
      </c>
    </row>
    <row r="1594" spans="1:10" outlineLevel="3" x14ac:dyDescent="0.2">
      <c r="A1594" s="3" t="s">
        <v>3146</v>
      </c>
      <c r="B1594" s="3" t="s">
        <v>3147</v>
      </c>
      <c r="C1594" s="3" t="s">
        <v>10</v>
      </c>
      <c r="D1594" s="3" t="s">
        <v>3151</v>
      </c>
      <c r="E1594" s="2">
        <v>1999</v>
      </c>
      <c r="F1594" s="3" t="s">
        <v>2576</v>
      </c>
      <c r="G1594" s="3" t="s">
        <v>3152</v>
      </c>
      <c r="H1594" s="3" t="s">
        <v>3153</v>
      </c>
      <c r="I1594" s="3" t="s">
        <v>3154</v>
      </c>
      <c r="J1594" s="3" t="s">
        <v>40</v>
      </c>
    </row>
    <row r="1595" spans="1:10" outlineLevel="2" x14ac:dyDescent="0.2">
      <c r="C1595" s="5" t="s">
        <v>7969</v>
      </c>
      <c r="D1595" s="3">
        <f>SUBTOTAL(3,D1593:D1594)</f>
        <v>2</v>
      </c>
    </row>
    <row r="1596" spans="1:10" outlineLevel="1" x14ac:dyDescent="0.2">
      <c r="A1596" s="5" t="s">
        <v>7878</v>
      </c>
      <c r="D1596" s="3">
        <f>SUBTOTAL(3,D1593:D1594)</f>
        <v>2</v>
      </c>
    </row>
    <row r="1597" spans="1:10" outlineLevel="3" x14ac:dyDescent="0.2">
      <c r="A1597" s="3" t="s">
        <v>3155</v>
      </c>
      <c r="B1597" s="3" t="s">
        <v>3156</v>
      </c>
      <c r="C1597" s="3" t="s">
        <v>10</v>
      </c>
      <c r="D1597" s="3" t="s">
        <v>3157</v>
      </c>
      <c r="E1597" s="2">
        <v>2012</v>
      </c>
      <c r="F1597" s="3" t="s">
        <v>2576</v>
      </c>
      <c r="G1597" s="3" t="s">
        <v>3158</v>
      </c>
      <c r="H1597" s="3" t="s">
        <v>3159</v>
      </c>
      <c r="I1597" s="3" t="s">
        <v>3160</v>
      </c>
      <c r="J1597" s="3" t="s">
        <v>40</v>
      </c>
    </row>
    <row r="1598" spans="1:10" outlineLevel="3" x14ac:dyDescent="0.2">
      <c r="A1598" s="3" t="s">
        <v>3155</v>
      </c>
      <c r="B1598" s="3" t="s">
        <v>3156</v>
      </c>
      <c r="C1598" s="3" t="s">
        <v>10</v>
      </c>
      <c r="D1598" s="3" t="s">
        <v>3161</v>
      </c>
      <c r="E1598" s="2">
        <v>2012</v>
      </c>
      <c r="F1598" s="3" t="s">
        <v>2576</v>
      </c>
      <c r="G1598" s="3" t="s">
        <v>3158</v>
      </c>
      <c r="H1598" s="3" t="s">
        <v>3159</v>
      </c>
      <c r="I1598" s="3" t="s">
        <v>3162</v>
      </c>
      <c r="J1598" s="3" t="s">
        <v>40</v>
      </c>
    </row>
    <row r="1599" spans="1:10" outlineLevel="3" x14ac:dyDescent="0.2">
      <c r="A1599" s="3" t="s">
        <v>3155</v>
      </c>
      <c r="B1599" s="3" t="s">
        <v>3156</v>
      </c>
      <c r="C1599" s="3" t="s">
        <v>10</v>
      </c>
      <c r="D1599" s="3" t="s">
        <v>3163</v>
      </c>
      <c r="E1599" s="2">
        <v>2012</v>
      </c>
      <c r="F1599" s="3" t="s">
        <v>2576</v>
      </c>
      <c r="G1599" s="3" t="s">
        <v>3158</v>
      </c>
      <c r="H1599" s="3" t="s">
        <v>3159</v>
      </c>
      <c r="I1599" s="3" t="s">
        <v>3164</v>
      </c>
      <c r="J1599" s="3" t="s">
        <v>40</v>
      </c>
    </row>
    <row r="1600" spans="1:10" outlineLevel="3" x14ac:dyDescent="0.2">
      <c r="A1600" s="3" t="s">
        <v>3155</v>
      </c>
      <c r="B1600" s="3" t="s">
        <v>3156</v>
      </c>
      <c r="C1600" s="3" t="s">
        <v>10</v>
      </c>
      <c r="D1600" s="3" t="s">
        <v>3165</v>
      </c>
      <c r="E1600" s="2">
        <v>2014</v>
      </c>
      <c r="F1600" s="3" t="s">
        <v>2576</v>
      </c>
      <c r="G1600" s="3" t="s">
        <v>3158</v>
      </c>
      <c r="H1600" s="3" t="s">
        <v>3159</v>
      </c>
      <c r="I1600" s="3" t="s">
        <v>3166</v>
      </c>
      <c r="J1600" s="3" t="s">
        <v>40</v>
      </c>
    </row>
    <row r="1601" spans="1:10" outlineLevel="3" x14ac:dyDescent="0.2">
      <c r="A1601" s="3" t="s">
        <v>3155</v>
      </c>
      <c r="B1601" s="3" t="s">
        <v>3156</v>
      </c>
      <c r="C1601" s="3" t="s">
        <v>10</v>
      </c>
      <c r="D1601" s="3" t="s">
        <v>3167</v>
      </c>
      <c r="E1601" s="2">
        <v>2014</v>
      </c>
      <c r="F1601" s="3" t="s">
        <v>2576</v>
      </c>
      <c r="G1601" s="3" t="s">
        <v>3158</v>
      </c>
      <c r="H1601" s="3" t="s">
        <v>3159</v>
      </c>
      <c r="I1601" s="3" t="s">
        <v>3168</v>
      </c>
      <c r="J1601" s="3" t="s">
        <v>40</v>
      </c>
    </row>
    <row r="1602" spans="1:10" outlineLevel="2" x14ac:dyDescent="0.2">
      <c r="C1602" s="5" t="s">
        <v>7969</v>
      </c>
      <c r="D1602" s="3">
        <f>SUBTOTAL(3,D1597:D1601)</f>
        <v>5</v>
      </c>
    </row>
    <row r="1603" spans="1:10" outlineLevel="1" x14ac:dyDescent="0.2">
      <c r="A1603" s="5" t="s">
        <v>7879</v>
      </c>
      <c r="D1603" s="3">
        <f>SUBTOTAL(3,D1597:D1601)</f>
        <v>5</v>
      </c>
    </row>
    <row r="1604" spans="1:10" outlineLevel="3" x14ac:dyDescent="0.2">
      <c r="A1604" s="3" t="s">
        <v>3169</v>
      </c>
      <c r="B1604" s="3" t="s">
        <v>3170</v>
      </c>
      <c r="C1604" s="3" t="s">
        <v>10</v>
      </c>
      <c r="D1604" s="3" t="s">
        <v>3171</v>
      </c>
      <c r="E1604" s="2">
        <v>2006</v>
      </c>
      <c r="F1604" s="3" t="s">
        <v>297</v>
      </c>
      <c r="G1604" s="3" t="s">
        <v>3172</v>
      </c>
      <c r="H1604" s="3" t="s">
        <v>3173</v>
      </c>
      <c r="I1604" s="3" t="s">
        <v>3174</v>
      </c>
      <c r="J1604" s="3" t="s">
        <v>40</v>
      </c>
    </row>
    <row r="1605" spans="1:10" outlineLevel="2" x14ac:dyDescent="0.2">
      <c r="C1605" s="5" t="s">
        <v>7969</v>
      </c>
      <c r="D1605" s="3">
        <f>SUBTOTAL(3,D1604:D1604)</f>
        <v>1</v>
      </c>
    </row>
    <row r="1606" spans="1:10" outlineLevel="1" x14ac:dyDescent="0.2">
      <c r="A1606" s="5" t="s">
        <v>7880</v>
      </c>
      <c r="D1606" s="3">
        <f>SUBTOTAL(3,D1604:D1604)</f>
        <v>1</v>
      </c>
    </row>
    <row r="1607" spans="1:10" outlineLevel="3" x14ac:dyDescent="0.2">
      <c r="A1607" s="3" t="s">
        <v>3175</v>
      </c>
      <c r="B1607" s="3" t="s">
        <v>3176</v>
      </c>
      <c r="C1607" s="3" t="s">
        <v>10</v>
      </c>
      <c r="D1607" s="3" t="s">
        <v>3177</v>
      </c>
      <c r="E1607" s="2">
        <v>2006</v>
      </c>
      <c r="F1607" s="3" t="s">
        <v>297</v>
      </c>
      <c r="G1607" s="3" t="s">
        <v>2569</v>
      </c>
      <c r="H1607" s="3" t="s">
        <v>3176</v>
      </c>
      <c r="I1607" s="3" t="s">
        <v>3178</v>
      </c>
      <c r="J1607" s="3" t="s">
        <v>2574</v>
      </c>
    </row>
    <row r="1608" spans="1:10" outlineLevel="3" x14ac:dyDescent="0.2">
      <c r="A1608" s="3" t="s">
        <v>3175</v>
      </c>
      <c r="B1608" s="3" t="s">
        <v>3176</v>
      </c>
      <c r="C1608" s="3" t="s">
        <v>10</v>
      </c>
      <c r="D1608" s="3" t="s">
        <v>3179</v>
      </c>
      <c r="E1608" s="2">
        <v>2005</v>
      </c>
      <c r="F1608" s="3" t="s">
        <v>297</v>
      </c>
      <c r="G1608" s="3" t="s">
        <v>2569</v>
      </c>
      <c r="H1608" s="3" t="s">
        <v>3176</v>
      </c>
      <c r="I1608" s="3" t="s">
        <v>3180</v>
      </c>
      <c r="J1608" s="3" t="s">
        <v>2743</v>
      </c>
    </row>
    <row r="1609" spans="1:10" outlineLevel="3" x14ac:dyDescent="0.2">
      <c r="A1609" s="3" t="s">
        <v>3175</v>
      </c>
      <c r="B1609" s="3" t="s">
        <v>3176</v>
      </c>
      <c r="C1609" s="3" t="s">
        <v>10</v>
      </c>
      <c r="D1609" s="3" t="s">
        <v>3181</v>
      </c>
      <c r="E1609" s="2">
        <v>2005</v>
      </c>
      <c r="F1609" s="3" t="s">
        <v>2576</v>
      </c>
      <c r="G1609" s="3" t="s">
        <v>2577</v>
      </c>
      <c r="H1609" s="3" t="s">
        <v>3176</v>
      </c>
      <c r="I1609" s="3" t="s">
        <v>3182</v>
      </c>
      <c r="J1609" s="3" t="s">
        <v>2626</v>
      </c>
    </row>
    <row r="1610" spans="1:10" outlineLevel="3" x14ac:dyDescent="0.2">
      <c r="A1610" s="3" t="s">
        <v>3175</v>
      </c>
      <c r="B1610" s="3" t="s">
        <v>3176</v>
      </c>
      <c r="C1610" s="3" t="s">
        <v>10</v>
      </c>
      <c r="D1610" s="3" t="s">
        <v>3183</v>
      </c>
      <c r="E1610" s="2">
        <v>2009</v>
      </c>
      <c r="F1610" s="3" t="s">
        <v>297</v>
      </c>
      <c r="G1610" s="3" t="s">
        <v>2569</v>
      </c>
      <c r="H1610" s="3" t="s">
        <v>3176</v>
      </c>
      <c r="I1610" s="3" t="s">
        <v>3184</v>
      </c>
      <c r="J1610" s="3" t="s">
        <v>505</v>
      </c>
    </row>
    <row r="1611" spans="1:10" outlineLevel="3" x14ac:dyDescent="0.2">
      <c r="A1611" s="3" t="s">
        <v>3175</v>
      </c>
      <c r="B1611" s="3" t="s">
        <v>3176</v>
      </c>
      <c r="C1611" s="3" t="s">
        <v>10</v>
      </c>
      <c r="D1611" s="3" t="s">
        <v>3185</v>
      </c>
      <c r="E1611" s="2">
        <v>2009</v>
      </c>
      <c r="F1611" s="3" t="s">
        <v>2576</v>
      </c>
      <c r="G1611" s="3" t="s">
        <v>2577</v>
      </c>
      <c r="H1611" s="3" t="s">
        <v>3176</v>
      </c>
      <c r="I1611" s="3" t="s">
        <v>3186</v>
      </c>
      <c r="J1611" s="3" t="s">
        <v>505</v>
      </c>
    </row>
    <row r="1612" spans="1:10" outlineLevel="3" x14ac:dyDescent="0.2">
      <c r="A1612" s="3" t="s">
        <v>3175</v>
      </c>
      <c r="B1612" s="3" t="s">
        <v>3176</v>
      </c>
      <c r="C1612" s="3" t="s">
        <v>10</v>
      </c>
      <c r="D1612" s="3" t="s">
        <v>3187</v>
      </c>
      <c r="E1612" s="2">
        <v>2009</v>
      </c>
      <c r="F1612" s="3" t="s">
        <v>2576</v>
      </c>
      <c r="G1612" s="3" t="s">
        <v>2577</v>
      </c>
      <c r="H1612" s="3" t="s">
        <v>3176</v>
      </c>
      <c r="I1612" s="3" t="s">
        <v>3188</v>
      </c>
      <c r="J1612" s="3" t="s">
        <v>3189</v>
      </c>
    </row>
    <row r="1613" spans="1:10" outlineLevel="3" x14ac:dyDescent="0.2">
      <c r="A1613" s="3" t="s">
        <v>3175</v>
      </c>
      <c r="B1613" s="3" t="s">
        <v>3176</v>
      </c>
      <c r="C1613" s="3" t="s">
        <v>10</v>
      </c>
      <c r="D1613" s="3" t="s">
        <v>3190</v>
      </c>
      <c r="E1613" s="2">
        <v>2007</v>
      </c>
      <c r="F1613" s="3" t="s">
        <v>2576</v>
      </c>
      <c r="G1613" s="3" t="s">
        <v>2577</v>
      </c>
      <c r="H1613" s="3" t="s">
        <v>3176</v>
      </c>
      <c r="I1613" s="3" t="s">
        <v>3191</v>
      </c>
      <c r="J1613" s="3" t="s">
        <v>3189</v>
      </c>
    </row>
    <row r="1614" spans="1:10" outlineLevel="3" x14ac:dyDescent="0.2">
      <c r="A1614" s="3" t="s">
        <v>3175</v>
      </c>
      <c r="B1614" s="3" t="s">
        <v>3176</v>
      </c>
      <c r="C1614" s="3" t="s">
        <v>10</v>
      </c>
      <c r="D1614" s="3" t="s">
        <v>3192</v>
      </c>
      <c r="E1614" s="2">
        <v>2007</v>
      </c>
      <c r="F1614" s="3" t="s">
        <v>2576</v>
      </c>
      <c r="G1614" s="3" t="s">
        <v>2577</v>
      </c>
      <c r="H1614" s="3" t="s">
        <v>3176</v>
      </c>
      <c r="I1614" s="3" t="s">
        <v>3193</v>
      </c>
      <c r="J1614" s="3" t="s">
        <v>3189</v>
      </c>
    </row>
    <row r="1615" spans="1:10" outlineLevel="3" x14ac:dyDescent="0.2">
      <c r="A1615" s="3" t="s">
        <v>3175</v>
      </c>
      <c r="B1615" s="3" t="s">
        <v>3176</v>
      </c>
      <c r="C1615" s="3" t="s">
        <v>10</v>
      </c>
      <c r="D1615" s="3" t="s">
        <v>3194</v>
      </c>
      <c r="E1615" s="2">
        <v>2004</v>
      </c>
      <c r="F1615" s="3" t="s">
        <v>297</v>
      </c>
      <c r="G1615" s="3" t="s">
        <v>2569</v>
      </c>
      <c r="H1615" s="3" t="s">
        <v>3176</v>
      </c>
      <c r="I1615" s="3" t="s">
        <v>3195</v>
      </c>
      <c r="J1615" s="3" t="s">
        <v>3189</v>
      </c>
    </row>
    <row r="1616" spans="1:10" outlineLevel="3" x14ac:dyDescent="0.2">
      <c r="A1616" s="3" t="s">
        <v>3175</v>
      </c>
      <c r="B1616" s="3" t="s">
        <v>3176</v>
      </c>
      <c r="C1616" s="3" t="s">
        <v>10</v>
      </c>
      <c r="D1616" s="3" t="s">
        <v>3196</v>
      </c>
      <c r="E1616" s="2">
        <v>2004</v>
      </c>
      <c r="F1616" s="3" t="s">
        <v>297</v>
      </c>
      <c r="G1616" s="3" t="s">
        <v>2569</v>
      </c>
      <c r="H1616" s="3" t="s">
        <v>3176</v>
      </c>
      <c r="I1616" s="3" t="s">
        <v>3197</v>
      </c>
      <c r="J1616" s="3" t="s">
        <v>2743</v>
      </c>
    </row>
    <row r="1617" spans="1:10" outlineLevel="3" x14ac:dyDescent="0.2">
      <c r="A1617" s="3" t="s">
        <v>3175</v>
      </c>
      <c r="B1617" s="3" t="s">
        <v>3176</v>
      </c>
      <c r="C1617" s="3" t="s">
        <v>10</v>
      </c>
      <c r="D1617" s="3" t="s">
        <v>3200</v>
      </c>
      <c r="E1617" s="2">
        <v>2004</v>
      </c>
      <c r="F1617" s="3" t="s">
        <v>297</v>
      </c>
      <c r="G1617" s="3" t="s">
        <v>2569</v>
      </c>
      <c r="H1617" s="3" t="s">
        <v>3176</v>
      </c>
      <c r="I1617" s="3" t="s">
        <v>3201</v>
      </c>
      <c r="J1617" s="3" t="s">
        <v>2743</v>
      </c>
    </row>
    <row r="1618" spans="1:10" outlineLevel="3" x14ac:dyDescent="0.2">
      <c r="A1618" s="3" t="s">
        <v>3175</v>
      </c>
      <c r="B1618" s="3" t="s">
        <v>3176</v>
      </c>
      <c r="C1618" s="3" t="s">
        <v>10</v>
      </c>
      <c r="D1618" s="3" t="s">
        <v>3202</v>
      </c>
      <c r="E1618" s="2">
        <v>2004</v>
      </c>
      <c r="F1618" s="3" t="s">
        <v>297</v>
      </c>
      <c r="G1618" s="3" t="s">
        <v>2569</v>
      </c>
      <c r="H1618" s="3" t="s">
        <v>3176</v>
      </c>
      <c r="I1618" s="3" t="s">
        <v>3203</v>
      </c>
      <c r="J1618" s="3" t="s">
        <v>2743</v>
      </c>
    </row>
    <row r="1619" spans="1:10" outlineLevel="3" x14ac:dyDescent="0.2">
      <c r="A1619" s="3" t="s">
        <v>3175</v>
      </c>
      <c r="B1619" s="3" t="s">
        <v>3176</v>
      </c>
      <c r="C1619" s="3" t="s">
        <v>10</v>
      </c>
      <c r="D1619" s="3" t="s">
        <v>3204</v>
      </c>
      <c r="E1619" s="2">
        <v>2013</v>
      </c>
      <c r="F1619" s="3" t="s">
        <v>297</v>
      </c>
      <c r="G1619" s="3" t="s">
        <v>2569</v>
      </c>
      <c r="H1619" s="3" t="s">
        <v>3205</v>
      </c>
      <c r="I1619" s="3" t="s">
        <v>3206</v>
      </c>
      <c r="J1619" s="3" t="s">
        <v>74</v>
      </c>
    </row>
    <row r="1620" spans="1:10" outlineLevel="3" x14ac:dyDescent="0.2">
      <c r="A1620" s="3" t="s">
        <v>3175</v>
      </c>
      <c r="B1620" s="3" t="s">
        <v>3176</v>
      </c>
      <c r="C1620" s="3" t="s">
        <v>10</v>
      </c>
      <c r="D1620" s="3" t="s">
        <v>3207</v>
      </c>
      <c r="E1620" s="2">
        <v>1998</v>
      </c>
      <c r="F1620" s="3" t="s">
        <v>297</v>
      </c>
      <c r="G1620" s="3" t="s">
        <v>2569</v>
      </c>
      <c r="H1620" s="3" t="s">
        <v>3176</v>
      </c>
      <c r="I1620" s="3" t="s">
        <v>3208</v>
      </c>
      <c r="J1620" s="3" t="s">
        <v>29</v>
      </c>
    </row>
    <row r="1621" spans="1:10" outlineLevel="3" x14ac:dyDescent="0.2">
      <c r="A1621" s="3" t="s">
        <v>3175</v>
      </c>
      <c r="B1621" s="3" t="s">
        <v>3176</v>
      </c>
      <c r="C1621" s="3" t="s">
        <v>10</v>
      </c>
      <c r="D1621" s="3" t="s">
        <v>3209</v>
      </c>
      <c r="E1621" s="2">
        <v>2004</v>
      </c>
      <c r="F1621" s="3" t="s">
        <v>297</v>
      </c>
      <c r="G1621" s="3" t="s">
        <v>2569</v>
      </c>
      <c r="H1621" s="3" t="s">
        <v>3176</v>
      </c>
      <c r="I1621" s="3" t="s">
        <v>3210</v>
      </c>
      <c r="J1621" s="3" t="s">
        <v>29</v>
      </c>
    </row>
    <row r="1622" spans="1:10" outlineLevel="3" x14ac:dyDescent="0.2">
      <c r="A1622" s="3" t="s">
        <v>3175</v>
      </c>
      <c r="B1622" s="3" t="s">
        <v>3176</v>
      </c>
      <c r="C1622" s="3" t="s">
        <v>10</v>
      </c>
      <c r="D1622" s="3" t="s">
        <v>3211</v>
      </c>
      <c r="E1622" s="2">
        <v>2013</v>
      </c>
      <c r="F1622" s="3" t="s">
        <v>297</v>
      </c>
      <c r="G1622" s="3" t="s">
        <v>2569</v>
      </c>
      <c r="H1622" s="3" t="s">
        <v>3176</v>
      </c>
      <c r="I1622" s="3" t="s">
        <v>3212</v>
      </c>
      <c r="J1622" s="3" t="s">
        <v>74</v>
      </c>
    </row>
    <row r="1623" spans="1:10" outlineLevel="3" x14ac:dyDescent="0.2">
      <c r="A1623" s="3" t="s">
        <v>3175</v>
      </c>
      <c r="B1623" s="3" t="s">
        <v>3176</v>
      </c>
      <c r="C1623" s="3" t="s">
        <v>10</v>
      </c>
      <c r="D1623" s="3" t="s">
        <v>3213</v>
      </c>
      <c r="E1623" s="2">
        <v>2013</v>
      </c>
      <c r="F1623" s="3" t="s">
        <v>297</v>
      </c>
      <c r="G1623" s="3" t="s">
        <v>2569</v>
      </c>
      <c r="H1623" s="3" t="s">
        <v>3176</v>
      </c>
      <c r="I1623" s="3" t="s">
        <v>3214</v>
      </c>
      <c r="J1623" s="3" t="s">
        <v>887</v>
      </c>
    </row>
    <row r="1624" spans="1:10" outlineLevel="3" x14ac:dyDescent="0.2">
      <c r="A1624" s="3" t="s">
        <v>3175</v>
      </c>
      <c r="B1624" s="3" t="s">
        <v>3176</v>
      </c>
      <c r="C1624" s="3" t="s">
        <v>10</v>
      </c>
      <c r="D1624" s="3" t="s">
        <v>3215</v>
      </c>
      <c r="E1624" s="2">
        <v>2014</v>
      </c>
      <c r="F1624" s="3" t="s">
        <v>297</v>
      </c>
      <c r="G1624" s="3" t="s">
        <v>2569</v>
      </c>
      <c r="H1624" s="3" t="s">
        <v>3176</v>
      </c>
      <c r="I1624" s="3" t="s">
        <v>3216</v>
      </c>
      <c r="J1624" s="3" t="s">
        <v>887</v>
      </c>
    </row>
    <row r="1625" spans="1:10" outlineLevel="3" x14ac:dyDescent="0.2">
      <c r="A1625" s="3" t="s">
        <v>3175</v>
      </c>
      <c r="B1625" s="3" t="s">
        <v>3176</v>
      </c>
      <c r="C1625" s="3" t="s">
        <v>10</v>
      </c>
      <c r="D1625" s="3" t="s">
        <v>3217</v>
      </c>
      <c r="E1625" s="2">
        <v>2014</v>
      </c>
      <c r="F1625" s="3" t="s">
        <v>297</v>
      </c>
      <c r="G1625" s="3" t="s">
        <v>2569</v>
      </c>
      <c r="H1625" s="3" t="s">
        <v>3176</v>
      </c>
      <c r="I1625" s="3" t="s">
        <v>3218</v>
      </c>
      <c r="J1625" s="3" t="s">
        <v>2743</v>
      </c>
    </row>
    <row r="1626" spans="1:10" outlineLevel="3" x14ac:dyDescent="0.2">
      <c r="A1626" s="3" t="s">
        <v>3175</v>
      </c>
      <c r="B1626" s="3" t="s">
        <v>3176</v>
      </c>
      <c r="C1626" s="3" t="s">
        <v>10</v>
      </c>
      <c r="D1626" s="3" t="s">
        <v>3219</v>
      </c>
      <c r="E1626" s="2">
        <v>2015</v>
      </c>
      <c r="F1626" s="3" t="s">
        <v>2576</v>
      </c>
      <c r="G1626" s="3" t="s">
        <v>2577</v>
      </c>
      <c r="H1626" s="3" t="s">
        <v>3176</v>
      </c>
      <c r="I1626" s="3" t="s">
        <v>3220</v>
      </c>
      <c r="J1626" s="3" t="s">
        <v>2618</v>
      </c>
    </row>
    <row r="1627" spans="1:10" outlineLevel="3" x14ac:dyDescent="0.2">
      <c r="A1627" s="3" t="s">
        <v>3175</v>
      </c>
      <c r="B1627" s="3" t="s">
        <v>3176</v>
      </c>
      <c r="C1627" s="3" t="s">
        <v>10</v>
      </c>
      <c r="D1627" s="3" t="s">
        <v>2616</v>
      </c>
      <c r="E1627" s="2">
        <v>2015</v>
      </c>
      <c r="F1627" s="3" t="s">
        <v>2576</v>
      </c>
      <c r="G1627" s="3" t="s">
        <v>2577</v>
      </c>
      <c r="H1627" s="3" t="s">
        <v>8081</v>
      </c>
      <c r="I1627" s="3" t="s">
        <v>2617</v>
      </c>
      <c r="J1627" s="3" t="s">
        <v>2618</v>
      </c>
    </row>
    <row r="1628" spans="1:10" outlineLevel="3" x14ac:dyDescent="0.2">
      <c r="A1628" s="3" t="s">
        <v>3175</v>
      </c>
      <c r="B1628" s="3" t="s">
        <v>3176</v>
      </c>
      <c r="C1628" s="3" t="s">
        <v>10</v>
      </c>
      <c r="D1628" s="3" t="s">
        <v>2627</v>
      </c>
      <c r="E1628" s="2">
        <v>2015</v>
      </c>
      <c r="F1628" s="3" t="s">
        <v>297</v>
      </c>
      <c r="G1628" s="3" t="s">
        <v>2622</v>
      </c>
      <c r="H1628" s="3" t="s">
        <v>8081</v>
      </c>
      <c r="I1628" s="3" t="s">
        <v>2628</v>
      </c>
      <c r="J1628" s="3" t="s">
        <v>2618</v>
      </c>
    </row>
    <row r="1629" spans="1:10" outlineLevel="3" x14ac:dyDescent="0.2">
      <c r="A1629" s="3" t="s">
        <v>3175</v>
      </c>
      <c r="B1629" s="3" t="s">
        <v>3176</v>
      </c>
      <c r="C1629" s="3" t="s">
        <v>10</v>
      </c>
      <c r="D1629" s="3" t="s">
        <v>3221</v>
      </c>
      <c r="E1629" s="2">
        <v>2015</v>
      </c>
      <c r="F1629" s="3" t="s">
        <v>297</v>
      </c>
      <c r="G1629" s="3" t="s">
        <v>3222</v>
      </c>
      <c r="H1629" s="3" t="s">
        <v>3176</v>
      </c>
      <c r="I1629" s="3" t="s">
        <v>3223</v>
      </c>
      <c r="J1629" s="3" t="s">
        <v>2618</v>
      </c>
    </row>
    <row r="1630" spans="1:10" outlineLevel="3" x14ac:dyDescent="0.2">
      <c r="A1630" s="3" t="s">
        <v>3175</v>
      </c>
      <c r="B1630" s="3" t="s">
        <v>3176</v>
      </c>
      <c r="C1630" s="3" t="s">
        <v>10</v>
      </c>
      <c r="D1630" s="3" t="s">
        <v>3224</v>
      </c>
      <c r="E1630" s="2">
        <v>2015</v>
      </c>
      <c r="F1630" s="3" t="s">
        <v>297</v>
      </c>
      <c r="G1630" s="3" t="s">
        <v>2622</v>
      </c>
      <c r="H1630" s="3" t="s">
        <v>3176</v>
      </c>
      <c r="I1630" s="3" t="s">
        <v>3225</v>
      </c>
      <c r="J1630" s="3" t="s">
        <v>2618</v>
      </c>
    </row>
    <row r="1631" spans="1:10" outlineLevel="3" x14ac:dyDescent="0.2">
      <c r="A1631" s="3" t="s">
        <v>3175</v>
      </c>
      <c r="B1631" s="3" t="s">
        <v>3176</v>
      </c>
      <c r="C1631" s="3" t="s">
        <v>10</v>
      </c>
      <c r="D1631" s="3" t="s">
        <v>8082</v>
      </c>
      <c r="E1631" s="2">
        <v>2015</v>
      </c>
      <c r="F1631" s="3" t="s">
        <v>2576</v>
      </c>
      <c r="G1631" s="3" t="s">
        <v>2577</v>
      </c>
      <c r="H1631" s="3" t="s">
        <v>3176</v>
      </c>
      <c r="I1631" s="3" t="s">
        <v>8083</v>
      </c>
      <c r="J1631" s="3" t="s">
        <v>429</v>
      </c>
    </row>
    <row r="1632" spans="1:10" outlineLevel="2" x14ac:dyDescent="0.2">
      <c r="C1632" s="5" t="s">
        <v>7969</v>
      </c>
      <c r="D1632" s="3">
        <f>SUBTOTAL(3,D1607:D1631)</f>
        <v>25</v>
      </c>
    </row>
    <row r="1633" spans="1:10" outlineLevel="3" x14ac:dyDescent="0.2">
      <c r="A1633" s="3" t="s">
        <v>3175</v>
      </c>
      <c r="B1633" s="3" t="s">
        <v>3176</v>
      </c>
      <c r="C1633" s="3" t="s">
        <v>1255</v>
      </c>
      <c r="D1633" s="3" t="s">
        <v>3252</v>
      </c>
      <c r="E1633" s="2">
        <v>2004</v>
      </c>
      <c r="F1633" s="3" t="s">
        <v>297</v>
      </c>
      <c r="G1633" s="3" t="s">
        <v>2569</v>
      </c>
      <c r="H1633" s="3" t="s">
        <v>3253</v>
      </c>
      <c r="I1633" s="3" t="s">
        <v>3254</v>
      </c>
      <c r="J1633" s="3" t="s">
        <v>3004</v>
      </c>
    </row>
    <row r="1634" spans="1:10" outlineLevel="3" x14ac:dyDescent="0.2">
      <c r="A1634" s="3" t="s">
        <v>3175</v>
      </c>
      <c r="B1634" s="3" t="s">
        <v>3176</v>
      </c>
      <c r="C1634" s="3" t="s">
        <v>1255</v>
      </c>
      <c r="D1634" s="3" t="s">
        <v>3198</v>
      </c>
      <c r="E1634" s="2">
        <v>2004</v>
      </c>
      <c r="F1634" s="3" t="s">
        <v>297</v>
      </c>
      <c r="G1634" s="3" t="s">
        <v>2569</v>
      </c>
      <c r="H1634" s="3" t="s">
        <v>3176</v>
      </c>
      <c r="I1634" s="3" t="s">
        <v>3199</v>
      </c>
      <c r="J1634" s="3" t="s">
        <v>3004</v>
      </c>
    </row>
    <row r="1635" spans="1:10" outlineLevel="2" x14ac:dyDescent="0.2">
      <c r="C1635" s="5" t="s">
        <v>7970</v>
      </c>
      <c r="D1635" s="3">
        <f>SUBTOTAL(3,D1633:D1634)</f>
        <v>2</v>
      </c>
    </row>
    <row r="1636" spans="1:10" outlineLevel="3" x14ac:dyDescent="0.2">
      <c r="A1636" s="3" t="s">
        <v>3175</v>
      </c>
      <c r="B1636" s="3" t="s">
        <v>3176</v>
      </c>
      <c r="C1636" s="3" t="s">
        <v>1301</v>
      </c>
      <c r="D1636" s="3" t="s">
        <v>3226</v>
      </c>
      <c r="E1636" s="2">
        <v>2006</v>
      </c>
      <c r="F1636" s="3" t="s">
        <v>297</v>
      </c>
      <c r="G1636" s="3" t="s">
        <v>2569</v>
      </c>
      <c r="H1636" s="3" t="s">
        <v>3176</v>
      </c>
      <c r="I1636" s="3" t="s">
        <v>3227</v>
      </c>
      <c r="J1636" s="3" t="s">
        <v>1302</v>
      </c>
    </row>
    <row r="1637" spans="1:10" outlineLevel="3" x14ac:dyDescent="0.2">
      <c r="A1637" s="3" t="s">
        <v>3175</v>
      </c>
      <c r="B1637" s="3" t="s">
        <v>3176</v>
      </c>
      <c r="C1637" s="3" t="s">
        <v>1301</v>
      </c>
      <c r="D1637" s="3" t="s">
        <v>3228</v>
      </c>
      <c r="E1637" s="2">
        <v>2006</v>
      </c>
      <c r="F1637" s="3" t="s">
        <v>297</v>
      </c>
      <c r="G1637" s="3" t="s">
        <v>2569</v>
      </c>
      <c r="H1637" s="3" t="s">
        <v>3176</v>
      </c>
      <c r="I1637" s="3" t="s">
        <v>3229</v>
      </c>
      <c r="J1637" s="3" t="s">
        <v>1302</v>
      </c>
    </row>
    <row r="1638" spans="1:10" outlineLevel="3" x14ac:dyDescent="0.2">
      <c r="A1638" s="3" t="s">
        <v>3175</v>
      </c>
      <c r="B1638" s="3" t="s">
        <v>3176</v>
      </c>
      <c r="C1638" s="3" t="s">
        <v>1301</v>
      </c>
      <c r="D1638" s="3" t="s">
        <v>3230</v>
      </c>
      <c r="E1638" s="2">
        <v>2007</v>
      </c>
      <c r="F1638" s="3" t="s">
        <v>2576</v>
      </c>
      <c r="G1638" s="3" t="s">
        <v>2577</v>
      </c>
      <c r="H1638" s="3" t="s">
        <v>3176</v>
      </c>
      <c r="I1638" s="3" t="s">
        <v>3231</v>
      </c>
      <c r="J1638" s="3" t="s">
        <v>1302</v>
      </c>
    </row>
    <row r="1639" spans="1:10" outlineLevel="3" x14ac:dyDescent="0.2">
      <c r="A1639" s="3" t="s">
        <v>3175</v>
      </c>
      <c r="B1639" s="3" t="s">
        <v>3176</v>
      </c>
      <c r="C1639" s="3" t="s">
        <v>1301</v>
      </c>
      <c r="D1639" s="3" t="s">
        <v>3232</v>
      </c>
      <c r="E1639" s="2">
        <v>2004</v>
      </c>
      <c r="F1639" s="3" t="s">
        <v>297</v>
      </c>
      <c r="G1639" s="3" t="s">
        <v>2569</v>
      </c>
      <c r="H1639" s="3" t="s">
        <v>3176</v>
      </c>
      <c r="I1639" s="3" t="s">
        <v>3233</v>
      </c>
      <c r="J1639" s="3" t="s">
        <v>1302</v>
      </c>
    </row>
    <row r="1640" spans="1:10" outlineLevel="3" x14ac:dyDescent="0.2">
      <c r="A1640" s="3" t="s">
        <v>3175</v>
      </c>
      <c r="B1640" s="3" t="s">
        <v>3176</v>
      </c>
      <c r="C1640" s="3" t="s">
        <v>1301</v>
      </c>
      <c r="D1640" s="3" t="s">
        <v>3234</v>
      </c>
      <c r="E1640" s="2">
        <v>2004</v>
      </c>
      <c r="F1640" s="3" t="s">
        <v>297</v>
      </c>
      <c r="G1640" s="3" t="s">
        <v>2569</v>
      </c>
      <c r="H1640" s="3" t="s">
        <v>3176</v>
      </c>
      <c r="I1640" s="3" t="s">
        <v>3235</v>
      </c>
      <c r="J1640" s="3" t="s">
        <v>1302</v>
      </c>
    </row>
    <row r="1641" spans="1:10" outlineLevel="3" x14ac:dyDescent="0.2">
      <c r="A1641" s="3" t="s">
        <v>3175</v>
      </c>
      <c r="B1641" s="3" t="s">
        <v>3176</v>
      </c>
      <c r="C1641" s="3" t="s">
        <v>1301</v>
      </c>
      <c r="D1641" s="3" t="s">
        <v>3236</v>
      </c>
      <c r="E1641" s="2">
        <v>2014</v>
      </c>
      <c r="F1641" s="3" t="s">
        <v>297</v>
      </c>
      <c r="G1641" s="3" t="s">
        <v>2569</v>
      </c>
      <c r="H1641" s="3" t="s">
        <v>3176</v>
      </c>
      <c r="I1641" s="3" t="s">
        <v>3237</v>
      </c>
      <c r="J1641" s="3" t="s">
        <v>1302</v>
      </c>
    </row>
    <row r="1642" spans="1:10" outlineLevel="3" x14ac:dyDescent="0.2">
      <c r="A1642" s="3" t="s">
        <v>3175</v>
      </c>
      <c r="B1642" s="3" t="s">
        <v>3176</v>
      </c>
      <c r="C1642" s="3" t="s">
        <v>1301</v>
      </c>
      <c r="D1642" s="3" t="s">
        <v>3238</v>
      </c>
      <c r="E1642" s="2">
        <v>2014</v>
      </c>
      <c r="F1642" s="3" t="s">
        <v>297</v>
      </c>
      <c r="G1642" s="3" t="s">
        <v>2569</v>
      </c>
      <c r="H1642" s="3" t="s">
        <v>3176</v>
      </c>
      <c r="I1642" s="3" t="s">
        <v>3239</v>
      </c>
      <c r="J1642" s="3" t="s">
        <v>1302</v>
      </c>
    </row>
    <row r="1643" spans="1:10" outlineLevel="3" x14ac:dyDescent="0.2">
      <c r="A1643" s="3" t="s">
        <v>3175</v>
      </c>
      <c r="B1643" s="3" t="s">
        <v>3176</v>
      </c>
      <c r="C1643" s="3" t="s">
        <v>1301</v>
      </c>
      <c r="D1643" s="3" t="s">
        <v>3240</v>
      </c>
      <c r="E1643" s="2">
        <v>2014</v>
      </c>
      <c r="F1643" s="3" t="s">
        <v>297</v>
      </c>
      <c r="G1643" s="3" t="s">
        <v>2569</v>
      </c>
      <c r="H1643" s="3" t="s">
        <v>3176</v>
      </c>
      <c r="I1643" s="3" t="s">
        <v>3241</v>
      </c>
      <c r="J1643" s="3" t="s">
        <v>1302</v>
      </c>
    </row>
    <row r="1644" spans="1:10" outlineLevel="3" x14ac:dyDescent="0.2">
      <c r="A1644" s="3" t="s">
        <v>3175</v>
      </c>
      <c r="B1644" s="3" t="s">
        <v>3176</v>
      </c>
      <c r="C1644" s="3" t="s">
        <v>1301</v>
      </c>
      <c r="D1644" s="3" t="s">
        <v>3242</v>
      </c>
      <c r="E1644" s="2">
        <v>2014</v>
      </c>
      <c r="F1644" s="3" t="s">
        <v>297</v>
      </c>
      <c r="G1644" s="3" t="s">
        <v>2569</v>
      </c>
      <c r="H1644" s="3" t="s">
        <v>3176</v>
      </c>
      <c r="I1644" s="3" t="s">
        <v>3243</v>
      </c>
      <c r="J1644" s="3" t="s">
        <v>1302</v>
      </c>
    </row>
    <row r="1645" spans="1:10" outlineLevel="3" x14ac:dyDescent="0.2">
      <c r="A1645" s="3" t="s">
        <v>3175</v>
      </c>
      <c r="B1645" s="3" t="s">
        <v>3176</v>
      </c>
      <c r="C1645" s="3" t="s">
        <v>1301</v>
      </c>
      <c r="D1645" s="3" t="s">
        <v>3244</v>
      </c>
      <c r="E1645" s="2">
        <v>1999</v>
      </c>
      <c r="F1645" s="3" t="s">
        <v>2703</v>
      </c>
      <c r="G1645" s="3" t="s">
        <v>2704</v>
      </c>
      <c r="H1645" s="3" t="s">
        <v>3176</v>
      </c>
      <c r="I1645" s="3" t="s">
        <v>3245</v>
      </c>
      <c r="J1645" s="3" t="s">
        <v>1302</v>
      </c>
    </row>
    <row r="1646" spans="1:10" outlineLevel="3" x14ac:dyDescent="0.2">
      <c r="A1646" s="3" t="s">
        <v>3175</v>
      </c>
      <c r="B1646" s="3" t="s">
        <v>3176</v>
      </c>
      <c r="C1646" s="3" t="s">
        <v>1301</v>
      </c>
      <c r="D1646" s="3" t="s">
        <v>3246</v>
      </c>
      <c r="E1646" s="2">
        <v>2015</v>
      </c>
      <c r="F1646" s="3" t="s">
        <v>2576</v>
      </c>
      <c r="G1646" s="3" t="s">
        <v>2577</v>
      </c>
      <c r="H1646" s="3" t="s">
        <v>2590</v>
      </c>
      <c r="I1646" s="3" t="s">
        <v>3247</v>
      </c>
      <c r="J1646" s="3" t="s">
        <v>1302</v>
      </c>
    </row>
    <row r="1647" spans="1:10" outlineLevel="3" x14ac:dyDescent="0.2">
      <c r="A1647" s="3" t="s">
        <v>3175</v>
      </c>
      <c r="B1647" s="3" t="s">
        <v>3176</v>
      </c>
      <c r="C1647" s="3" t="s">
        <v>1301</v>
      </c>
      <c r="D1647" s="3" t="s">
        <v>3248</v>
      </c>
      <c r="E1647" s="2">
        <v>2015</v>
      </c>
      <c r="F1647" s="3" t="s">
        <v>2576</v>
      </c>
      <c r="G1647" s="3" t="s">
        <v>2577</v>
      </c>
      <c r="H1647" s="3" t="s">
        <v>2590</v>
      </c>
      <c r="I1647" s="3" t="s">
        <v>3249</v>
      </c>
      <c r="J1647" s="3" t="s">
        <v>1302</v>
      </c>
    </row>
    <row r="1648" spans="1:10" outlineLevel="3" x14ac:dyDescent="0.2">
      <c r="A1648" s="3" t="s">
        <v>3175</v>
      </c>
      <c r="B1648" s="3" t="s">
        <v>3176</v>
      </c>
      <c r="C1648" s="3" t="s">
        <v>1301</v>
      </c>
      <c r="D1648" s="3" t="s">
        <v>3250</v>
      </c>
      <c r="E1648" s="2">
        <v>2004</v>
      </c>
      <c r="F1648" s="3" t="s">
        <v>297</v>
      </c>
      <c r="G1648" s="3" t="s">
        <v>2569</v>
      </c>
      <c r="H1648" s="3" t="s">
        <v>3176</v>
      </c>
      <c r="I1648" s="3" t="s">
        <v>3251</v>
      </c>
      <c r="J1648" s="3" t="s">
        <v>1302</v>
      </c>
    </row>
    <row r="1649" spans="1:10" outlineLevel="2" x14ac:dyDescent="0.2">
      <c r="C1649" s="5" t="s">
        <v>7971</v>
      </c>
      <c r="D1649" s="3">
        <f>SUBTOTAL(3,D1636:D1648)</f>
        <v>13</v>
      </c>
    </row>
    <row r="1650" spans="1:10" outlineLevel="1" x14ac:dyDescent="0.2">
      <c r="A1650" s="5" t="s">
        <v>7881</v>
      </c>
      <c r="D1650" s="3">
        <f>SUBTOTAL(3,D1607:D1648)</f>
        <v>40</v>
      </c>
    </row>
    <row r="1651" spans="1:10" outlineLevel="3" x14ac:dyDescent="0.2">
      <c r="A1651" s="3" t="s">
        <v>3255</v>
      </c>
      <c r="B1651" s="3" t="s">
        <v>3256</v>
      </c>
      <c r="C1651" s="3" t="s">
        <v>10</v>
      </c>
      <c r="D1651" s="3" t="s">
        <v>3257</v>
      </c>
      <c r="E1651" s="2">
        <v>2002</v>
      </c>
      <c r="F1651" s="3" t="s">
        <v>2576</v>
      </c>
      <c r="G1651" s="3" t="s">
        <v>2577</v>
      </c>
      <c r="H1651" s="3" t="s">
        <v>3176</v>
      </c>
      <c r="I1651" s="3" t="s">
        <v>3258</v>
      </c>
      <c r="J1651" s="3" t="s">
        <v>916</v>
      </c>
    </row>
    <row r="1652" spans="1:10" outlineLevel="3" x14ac:dyDescent="0.2">
      <c r="A1652" s="3" t="s">
        <v>3255</v>
      </c>
      <c r="B1652" s="3" t="s">
        <v>3256</v>
      </c>
      <c r="C1652" s="3" t="s">
        <v>10</v>
      </c>
      <c r="D1652" s="3" t="s">
        <v>3259</v>
      </c>
      <c r="E1652" s="2">
        <v>2004</v>
      </c>
      <c r="F1652" s="3" t="s">
        <v>2734</v>
      </c>
      <c r="G1652" s="3" t="s">
        <v>3260</v>
      </c>
      <c r="H1652" s="3" t="s">
        <v>3176</v>
      </c>
      <c r="I1652" s="3" t="s">
        <v>3261</v>
      </c>
      <c r="J1652" s="3" t="s">
        <v>916</v>
      </c>
    </row>
    <row r="1653" spans="1:10" outlineLevel="3" x14ac:dyDescent="0.2">
      <c r="A1653" s="3" t="s">
        <v>3255</v>
      </c>
      <c r="B1653" s="3" t="s">
        <v>3256</v>
      </c>
      <c r="C1653" s="3" t="s">
        <v>10</v>
      </c>
      <c r="D1653" s="3" t="s">
        <v>3262</v>
      </c>
      <c r="E1653" s="2">
        <v>2009</v>
      </c>
      <c r="F1653" s="3" t="s">
        <v>297</v>
      </c>
      <c r="G1653" s="3" t="s">
        <v>2569</v>
      </c>
      <c r="H1653" s="3" t="s">
        <v>3176</v>
      </c>
      <c r="I1653" s="3" t="s">
        <v>3263</v>
      </c>
      <c r="J1653" s="3" t="s">
        <v>40</v>
      </c>
    </row>
    <row r="1654" spans="1:10" outlineLevel="3" x14ac:dyDescent="0.2">
      <c r="A1654" s="3" t="s">
        <v>3255</v>
      </c>
      <c r="B1654" s="3" t="s">
        <v>3256</v>
      </c>
      <c r="C1654" s="3" t="s">
        <v>10</v>
      </c>
      <c r="D1654" s="3" t="s">
        <v>3264</v>
      </c>
      <c r="E1654" s="2">
        <v>2001</v>
      </c>
      <c r="F1654" s="3" t="s">
        <v>2576</v>
      </c>
      <c r="G1654" s="3" t="s">
        <v>2577</v>
      </c>
      <c r="H1654" s="3" t="s">
        <v>3176</v>
      </c>
      <c r="I1654" s="3" t="s">
        <v>3265</v>
      </c>
      <c r="J1654" s="3" t="s">
        <v>1038</v>
      </c>
    </row>
    <row r="1655" spans="1:10" outlineLevel="3" x14ac:dyDescent="0.2">
      <c r="A1655" s="3" t="s">
        <v>3255</v>
      </c>
      <c r="B1655" s="3" t="s">
        <v>3256</v>
      </c>
      <c r="C1655" s="3" t="s">
        <v>10</v>
      </c>
      <c r="D1655" s="3" t="s">
        <v>3266</v>
      </c>
      <c r="E1655" s="2">
        <v>1998</v>
      </c>
      <c r="F1655" s="3" t="s">
        <v>2576</v>
      </c>
      <c r="G1655" s="3" t="s">
        <v>2577</v>
      </c>
      <c r="H1655" s="3" t="s">
        <v>3176</v>
      </c>
      <c r="I1655" s="3" t="s">
        <v>3267</v>
      </c>
      <c r="J1655" s="3" t="s">
        <v>1038</v>
      </c>
    </row>
    <row r="1656" spans="1:10" outlineLevel="3" x14ac:dyDescent="0.2">
      <c r="A1656" s="3" t="s">
        <v>3255</v>
      </c>
      <c r="B1656" s="3" t="s">
        <v>3256</v>
      </c>
      <c r="C1656" s="3" t="s">
        <v>10</v>
      </c>
      <c r="D1656" s="3" t="s">
        <v>3268</v>
      </c>
      <c r="E1656" s="2">
        <v>2005</v>
      </c>
      <c r="F1656" s="3" t="s">
        <v>297</v>
      </c>
      <c r="G1656" s="3" t="s">
        <v>2569</v>
      </c>
      <c r="H1656" s="3" t="s">
        <v>3176</v>
      </c>
      <c r="I1656" s="3" t="s">
        <v>3269</v>
      </c>
      <c r="J1656" s="3" t="s">
        <v>1038</v>
      </c>
    </row>
    <row r="1657" spans="1:10" outlineLevel="3" x14ac:dyDescent="0.2">
      <c r="A1657" s="3" t="s">
        <v>3255</v>
      </c>
      <c r="B1657" s="3" t="s">
        <v>3256</v>
      </c>
      <c r="C1657" s="3" t="s">
        <v>10</v>
      </c>
      <c r="D1657" s="3" t="s">
        <v>3270</v>
      </c>
      <c r="E1657" s="2">
        <v>1999</v>
      </c>
      <c r="F1657" s="3" t="s">
        <v>297</v>
      </c>
      <c r="G1657" s="3" t="s">
        <v>2664</v>
      </c>
      <c r="H1657" s="3" t="s">
        <v>3176</v>
      </c>
      <c r="I1657" s="3" t="s">
        <v>3271</v>
      </c>
      <c r="J1657" s="3" t="s">
        <v>1038</v>
      </c>
    </row>
    <row r="1658" spans="1:10" outlineLevel="3" x14ac:dyDescent="0.2">
      <c r="A1658" s="3" t="s">
        <v>3255</v>
      </c>
      <c r="B1658" s="3" t="s">
        <v>3256</v>
      </c>
      <c r="C1658" s="3" t="s">
        <v>10</v>
      </c>
      <c r="D1658" s="3" t="s">
        <v>3272</v>
      </c>
      <c r="E1658" s="2">
        <v>1999</v>
      </c>
      <c r="F1658" s="3" t="s">
        <v>297</v>
      </c>
      <c r="G1658" s="3" t="s">
        <v>2664</v>
      </c>
      <c r="H1658" s="3" t="s">
        <v>3176</v>
      </c>
      <c r="I1658" s="3" t="s">
        <v>3273</v>
      </c>
      <c r="J1658" s="3" t="s">
        <v>1038</v>
      </c>
    </row>
    <row r="1659" spans="1:10" outlineLevel="3" x14ac:dyDescent="0.2">
      <c r="A1659" s="3" t="s">
        <v>3255</v>
      </c>
      <c r="B1659" s="3" t="s">
        <v>3256</v>
      </c>
      <c r="C1659" s="3" t="s">
        <v>10</v>
      </c>
      <c r="D1659" s="3" t="s">
        <v>3274</v>
      </c>
      <c r="E1659" s="2">
        <v>2000</v>
      </c>
      <c r="F1659" s="3" t="s">
        <v>297</v>
      </c>
      <c r="G1659" s="3" t="s">
        <v>2664</v>
      </c>
      <c r="H1659" s="3" t="s">
        <v>3176</v>
      </c>
      <c r="I1659" s="3" t="s">
        <v>3275</v>
      </c>
      <c r="J1659" s="3" t="s">
        <v>1038</v>
      </c>
    </row>
    <row r="1660" spans="1:10" outlineLevel="2" x14ac:dyDescent="0.2">
      <c r="C1660" s="5" t="s">
        <v>7969</v>
      </c>
      <c r="D1660" s="3">
        <f>SUBTOTAL(3,D1651:D1659)</f>
        <v>9</v>
      </c>
    </row>
    <row r="1661" spans="1:10" outlineLevel="1" x14ac:dyDescent="0.2">
      <c r="A1661" s="5" t="s">
        <v>7882</v>
      </c>
      <c r="D1661" s="3">
        <f>SUBTOTAL(3,D1651:D1659)</f>
        <v>9</v>
      </c>
    </row>
    <row r="1662" spans="1:10" outlineLevel="3" x14ac:dyDescent="0.2">
      <c r="A1662" s="3" t="s">
        <v>8084</v>
      </c>
      <c r="B1662" s="3" t="s">
        <v>3176</v>
      </c>
      <c r="C1662" s="3" t="s">
        <v>10</v>
      </c>
      <c r="D1662" s="3" t="s">
        <v>3276</v>
      </c>
      <c r="E1662" s="2">
        <v>1999</v>
      </c>
      <c r="F1662" s="3" t="s">
        <v>297</v>
      </c>
      <c r="G1662" s="3" t="s">
        <v>2664</v>
      </c>
      <c r="H1662" s="3" t="s">
        <v>3176</v>
      </c>
      <c r="I1662" s="3" t="s">
        <v>3277</v>
      </c>
      <c r="J1662" s="3" t="s">
        <v>1038</v>
      </c>
    </row>
    <row r="1663" spans="1:10" outlineLevel="2" x14ac:dyDescent="0.2">
      <c r="C1663" s="5" t="s">
        <v>7969</v>
      </c>
      <c r="D1663" s="3">
        <f>SUBTOTAL(3,D1662:D1662)</f>
        <v>1</v>
      </c>
    </row>
    <row r="1664" spans="1:10" outlineLevel="1" x14ac:dyDescent="0.2">
      <c r="A1664" s="5" t="s">
        <v>8211</v>
      </c>
      <c r="D1664" s="3">
        <f>SUBTOTAL(3,D1662:D1662)</f>
        <v>1</v>
      </c>
    </row>
    <row r="1665" spans="1:10" outlineLevel="3" x14ac:dyDescent="0.2">
      <c r="A1665" s="3" t="s">
        <v>3278</v>
      </c>
      <c r="B1665" s="3" t="s">
        <v>3279</v>
      </c>
      <c r="C1665" s="3" t="s">
        <v>2086</v>
      </c>
      <c r="D1665" s="3" t="s">
        <v>3280</v>
      </c>
      <c r="E1665" s="2">
        <v>2007</v>
      </c>
      <c r="F1665" s="3" t="s">
        <v>2576</v>
      </c>
      <c r="G1665" s="3" t="s">
        <v>2577</v>
      </c>
      <c r="H1665" s="3" t="s">
        <v>3176</v>
      </c>
      <c r="I1665" s="3" t="s">
        <v>3281</v>
      </c>
      <c r="J1665" s="3" t="s">
        <v>40</v>
      </c>
    </row>
    <row r="1666" spans="1:10" outlineLevel="3" x14ac:dyDescent="0.2">
      <c r="A1666" s="3" t="s">
        <v>3278</v>
      </c>
      <c r="B1666" s="3" t="s">
        <v>3279</v>
      </c>
      <c r="C1666" s="3" t="s">
        <v>2086</v>
      </c>
      <c r="D1666" s="3" t="s">
        <v>3282</v>
      </c>
      <c r="E1666" s="2">
        <v>2007</v>
      </c>
      <c r="F1666" s="3" t="s">
        <v>2576</v>
      </c>
      <c r="G1666" s="3" t="s">
        <v>2577</v>
      </c>
      <c r="H1666" s="3" t="s">
        <v>3176</v>
      </c>
      <c r="I1666" s="3" t="s">
        <v>3283</v>
      </c>
      <c r="J1666" s="3" t="s">
        <v>40</v>
      </c>
    </row>
    <row r="1667" spans="1:10" outlineLevel="2" x14ac:dyDescent="0.2">
      <c r="C1667" s="5" t="s">
        <v>7973</v>
      </c>
      <c r="D1667" s="3">
        <f>SUBTOTAL(3,D1665:D1666)</f>
        <v>2</v>
      </c>
    </row>
    <row r="1668" spans="1:10" outlineLevel="1" x14ac:dyDescent="0.2">
      <c r="A1668" s="5" t="s">
        <v>7883</v>
      </c>
      <c r="D1668" s="3">
        <f>SUBTOTAL(3,D1665:D1666)</f>
        <v>2</v>
      </c>
    </row>
    <row r="1669" spans="1:10" outlineLevel="3" x14ac:dyDescent="0.2">
      <c r="A1669" s="3" t="s">
        <v>3284</v>
      </c>
      <c r="B1669" s="3" t="s">
        <v>3285</v>
      </c>
      <c r="C1669" s="3" t="s">
        <v>10</v>
      </c>
      <c r="D1669" s="3" t="s">
        <v>3286</v>
      </c>
      <c r="E1669" s="2">
        <v>2005</v>
      </c>
      <c r="F1669" s="3" t="s">
        <v>297</v>
      </c>
      <c r="G1669" s="3" t="s">
        <v>2569</v>
      </c>
      <c r="H1669" s="3" t="s">
        <v>3285</v>
      </c>
      <c r="I1669" s="3" t="s">
        <v>3287</v>
      </c>
      <c r="J1669" s="3" t="s">
        <v>29</v>
      </c>
    </row>
    <row r="1670" spans="1:10" outlineLevel="3" x14ac:dyDescent="0.2">
      <c r="A1670" s="3" t="s">
        <v>3284</v>
      </c>
      <c r="B1670" s="3" t="s">
        <v>3285</v>
      </c>
      <c r="C1670" s="3" t="s">
        <v>10</v>
      </c>
      <c r="D1670" s="3" t="s">
        <v>3288</v>
      </c>
      <c r="E1670" s="2">
        <v>2005</v>
      </c>
      <c r="F1670" s="3" t="s">
        <v>297</v>
      </c>
      <c r="G1670" s="3" t="s">
        <v>2664</v>
      </c>
      <c r="H1670" s="3" t="s">
        <v>3285</v>
      </c>
      <c r="I1670" s="3" t="s">
        <v>3289</v>
      </c>
      <c r="J1670" s="3" t="s">
        <v>29</v>
      </c>
    </row>
    <row r="1671" spans="1:10" outlineLevel="3" x14ac:dyDescent="0.2">
      <c r="A1671" s="3" t="s">
        <v>3284</v>
      </c>
      <c r="B1671" s="3" t="s">
        <v>3285</v>
      </c>
      <c r="C1671" s="3" t="s">
        <v>10</v>
      </c>
      <c r="D1671" s="3" t="s">
        <v>3290</v>
      </c>
      <c r="E1671" s="2">
        <v>2004</v>
      </c>
      <c r="F1671" s="3" t="s">
        <v>297</v>
      </c>
      <c r="G1671" s="3" t="s">
        <v>2569</v>
      </c>
      <c r="H1671" s="3" t="s">
        <v>3285</v>
      </c>
      <c r="I1671" s="3" t="s">
        <v>3291</v>
      </c>
      <c r="J1671" s="3" t="s">
        <v>29</v>
      </c>
    </row>
    <row r="1672" spans="1:10" outlineLevel="3" x14ac:dyDescent="0.2">
      <c r="A1672" s="3" t="s">
        <v>3284</v>
      </c>
      <c r="B1672" s="3" t="s">
        <v>3285</v>
      </c>
      <c r="C1672" s="3" t="s">
        <v>10</v>
      </c>
      <c r="D1672" s="3" t="s">
        <v>3292</v>
      </c>
      <c r="E1672" s="2">
        <v>2004</v>
      </c>
      <c r="F1672" s="3" t="s">
        <v>297</v>
      </c>
      <c r="G1672" s="3" t="s">
        <v>2569</v>
      </c>
      <c r="H1672" s="3" t="s">
        <v>3285</v>
      </c>
      <c r="I1672" s="3" t="s">
        <v>3293</v>
      </c>
      <c r="J1672" s="3" t="s">
        <v>29</v>
      </c>
    </row>
    <row r="1673" spans="1:10" outlineLevel="3" x14ac:dyDescent="0.2">
      <c r="A1673" s="3" t="s">
        <v>3284</v>
      </c>
      <c r="B1673" s="3" t="s">
        <v>3285</v>
      </c>
      <c r="C1673" s="3" t="s">
        <v>10</v>
      </c>
      <c r="D1673" s="3" t="s">
        <v>3294</v>
      </c>
      <c r="E1673" s="2">
        <v>2006</v>
      </c>
      <c r="F1673" s="3" t="s">
        <v>2734</v>
      </c>
      <c r="G1673" s="3" t="s">
        <v>3295</v>
      </c>
      <c r="H1673" s="3" t="s">
        <v>3285</v>
      </c>
      <c r="I1673" s="3" t="s">
        <v>3296</v>
      </c>
      <c r="J1673" s="3" t="s">
        <v>29</v>
      </c>
    </row>
    <row r="1674" spans="1:10" outlineLevel="3" x14ac:dyDescent="0.2">
      <c r="A1674" s="3" t="s">
        <v>3284</v>
      </c>
      <c r="B1674" s="3" t="s">
        <v>3285</v>
      </c>
      <c r="C1674" s="3" t="s">
        <v>10</v>
      </c>
      <c r="D1674" s="3" t="s">
        <v>3297</v>
      </c>
      <c r="E1674" s="2">
        <v>2008</v>
      </c>
      <c r="F1674" s="3" t="s">
        <v>2576</v>
      </c>
      <c r="G1674" s="3" t="s">
        <v>2756</v>
      </c>
      <c r="H1674" s="3" t="s">
        <v>3285</v>
      </c>
      <c r="I1674" s="3" t="s">
        <v>3298</v>
      </c>
      <c r="J1674" s="3" t="s">
        <v>29</v>
      </c>
    </row>
    <row r="1675" spans="1:10" outlineLevel="3" x14ac:dyDescent="0.2">
      <c r="A1675" s="3" t="s">
        <v>3284</v>
      </c>
      <c r="B1675" s="3" t="s">
        <v>3285</v>
      </c>
      <c r="C1675" s="3" t="s">
        <v>10</v>
      </c>
      <c r="D1675" s="3" t="s">
        <v>3299</v>
      </c>
      <c r="E1675" s="2">
        <v>2008</v>
      </c>
      <c r="F1675" s="3" t="s">
        <v>2576</v>
      </c>
      <c r="G1675" s="3" t="s">
        <v>2756</v>
      </c>
      <c r="H1675" s="3" t="s">
        <v>3285</v>
      </c>
      <c r="I1675" s="3" t="s">
        <v>3300</v>
      </c>
      <c r="J1675" s="3" t="s">
        <v>29</v>
      </c>
    </row>
    <row r="1676" spans="1:10" outlineLevel="3" x14ac:dyDescent="0.2">
      <c r="A1676" s="3" t="s">
        <v>3284</v>
      </c>
      <c r="B1676" s="3" t="s">
        <v>3285</v>
      </c>
      <c r="C1676" s="3" t="s">
        <v>10</v>
      </c>
      <c r="D1676" s="3" t="s">
        <v>3301</v>
      </c>
      <c r="E1676" s="2">
        <v>2013</v>
      </c>
      <c r="F1676" s="3" t="s">
        <v>2734</v>
      </c>
      <c r="G1676" s="3" t="s">
        <v>2735</v>
      </c>
      <c r="H1676" s="3" t="s">
        <v>3285</v>
      </c>
      <c r="I1676" s="3" t="s">
        <v>3302</v>
      </c>
      <c r="J1676" s="3" t="s">
        <v>29</v>
      </c>
    </row>
    <row r="1677" spans="1:10" outlineLevel="3" x14ac:dyDescent="0.2">
      <c r="A1677" s="3" t="s">
        <v>3284</v>
      </c>
      <c r="B1677" s="3" t="s">
        <v>3285</v>
      </c>
      <c r="C1677" s="3" t="s">
        <v>10</v>
      </c>
      <c r="D1677" s="3" t="s">
        <v>3303</v>
      </c>
      <c r="E1677" s="2">
        <v>2013</v>
      </c>
      <c r="F1677" s="3" t="s">
        <v>2734</v>
      </c>
      <c r="G1677" s="3" t="s">
        <v>2735</v>
      </c>
      <c r="H1677" s="3" t="s">
        <v>3285</v>
      </c>
      <c r="I1677" s="3" t="s">
        <v>3304</v>
      </c>
      <c r="J1677" s="3" t="s">
        <v>29</v>
      </c>
    </row>
    <row r="1678" spans="1:10" outlineLevel="3" x14ac:dyDescent="0.2">
      <c r="A1678" s="3" t="s">
        <v>3284</v>
      </c>
      <c r="B1678" s="3" t="s">
        <v>3285</v>
      </c>
      <c r="C1678" s="3" t="s">
        <v>10</v>
      </c>
      <c r="D1678" s="3" t="s">
        <v>3305</v>
      </c>
      <c r="E1678" s="2">
        <v>2006</v>
      </c>
      <c r="F1678" s="3" t="s">
        <v>2734</v>
      </c>
      <c r="G1678" s="3" t="s">
        <v>2735</v>
      </c>
      <c r="H1678" s="3" t="s">
        <v>3285</v>
      </c>
      <c r="I1678" s="3" t="s">
        <v>3306</v>
      </c>
      <c r="J1678" s="3" t="s">
        <v>599</v>
      </c>
    </row>
    <row r="1679" spans="1:10" outlineLevel="3" x14ac:dyDescent="0.2">
      <c r="A1679" s="3" t="s">
        <v>3284</v>
      </c>
      <c r="B1679" s="3" t="s">
        <v>3285</v>
      </c>
      <c r="C1679" s="3" t="s">
        <v>10</v>
      </c>
      <c r="D1679" s="3" t="s">
        <v>3307</v>
      </c>
      <c r="E1679" s="2">
        <v>2015</v>
      </c>
      <c r="F1679" s="3" t="s">
        <v>2734</v>
      </c>
      <c r="G1679" s="3" t="s">
        <v>2735</v>
      </c>
      <c r="H1679" s="3" t="s">
        <v>3285</v>
      </c>
      <c r="I1679" s="3" t="s">
        <v>3308</v>
      </c>
      <c r="J1679" s="3" t="s">
        <v>29</v>
      </c>
    </row>
    <row r="1680" spans="1:10" outlineLevel="2" x14ac:dyDescent="0.2">
      <c r="C1680" s="5" t="s">
        <v>7969</v>
      </c>
      <c r="D1680" s="3">
        <f>SUBTOTAL(3,D1669:D1679)</f>
        <v>11</v>
      </c>
    </row>
    <row r="1681" spans="1:10" outlineLevel="3" x14ac:dyDescent="0.2">
      <c r="A1681" s="3" t="s">
        <v>3284</v>
      </c>
      <c r="B1681" s="3" t="s">
        <v>3285</v>
      </c>
      <c r="C1681" s="3" t="s">
        <v>1301</v>
      </c>
      <c r="D1681" s="3" t="s">
        <v>3309</v>
      </c>
      <c r="E1681" s="2">
        <v>2015</v>
      </c>
      <c r="F1681" s="3" t="s">
        <v>2734</v>
      </c>
      <c r="G1681" s="3" t="s">
        <v>2735</v>
      </c>
      <c r="H1681" s="3" t="s">
        <v>3285</v>
      </c>
      <c r="I1681" s="3" t="s">
        <v>3310</v>
      </c>
      <c r="J1681" s="3" t="s">
        <v>1302</v>
      </c>
    </row>
    <row r="1682" spans="1:10" outlineLevel="3" x14ac:dyDescent="0.2">
      <c r="A1682" s="3" t="s">
        <v>3284</v>
      </c>
      <c r="B1682" s="3" t="s">
        <v>3285</v>
      </c>
      <c r="C1682" s="3" t="s">
        <v>1301</v>
      </c>
      <c r="D1682" s="3" t="s">
        <v>3311</v>
      </c>
      <c r="E1682" s="2">
        <v>2006</v>
      </c>
      <c r="F1682" s="3" t="s">
        <v>297</v>
      </c>
      <c r="G1682" s="3" t="s">
        <v>3312</v>
      </c>
      <c r="H1682" s="3" t="s">
        <v>3313</v>
      </c>
      <c r="I1682" s="3" t="s">
        <v>3314</v>
      </c>
      <c r="J1682" s="3" t="s">
        <v>1302</v>
      </c>
    </row>
    <row r="1683" spans="1:10" outlineLevel="3" x14ac:dyDescent="0.2">
      <c r="A1683" s="3" t="s">
        <v>3284</v>
      </c>
      <c r="B1683" s="3" t="s">
        <v>3285</v>
      </c>
      <c r="C1683" s="3" t="s">
        <v>1301</v>
      </c>
      <c r="D1683" s="3" t="s">
        <v>3315</v>
      </c>
      <c r="E1683" s="2">
        <v>2006</v>
      </c>
      <c r="F1683" s="3" t="s">
        <v>297</v>
      </c>
      <c r="G1683" s="3" t="s">
        <v>3312</v>
      </c>
      <c r="H1683" s="3" t="s">
        <v>3313</v>
      </c>
      <c r="I1683" s="3" t="s">
        <v>3316</v>
      </c>
      <c r="J1683" s="3" t="s">
        <v>1302</v>
      </c>
    </row>
    <row r="1684" spans="1:10" outlineLevel="2" x14ac:dyDescent="0.2">
      <c r="C1684" s="5" t="s">
        <v>7971</v>
      </c>
      <c r="D1684" s="3">
        <f>SUBTOTAL(3,D1681:D1683)</f>
        <v>3</v>
      </c>
    </row>
    <row r="1685" spans="1:10" outlineLevel="1" x14ac:dyDescent="0.2">
      <c r="A1685" s="5" t="s">
        <v>7884</v>
      </c>
      <c r="D1685" s="3">
        <f>SUBTOTAL(3,D1669:D1683)</f>
        <v>14</v>
      </c>
    </row>
    <row r="1686" spans="1:10" outlineLevel="3" x14ac:dyDescent="0.2">
      <c r="A1686" s="3" t="s">
        <v>3317</v>
      </c>
      <c r="B1686" s="3" t="s">
        <v>2716</v>
      </c>
      <c r="C1686" s="3" t="s">
        <v>10</v>
      </c>
      <c r="D1686" s="3" t="s">
        <v>3318</v>
      </c>
      <c r="E1686" s="2">
        <v>2005</v>
      </c>
      <c r="F1686" s="3" t="s">
        <v>2576</v>
      </c>
      <c r="G1686" s="3" t="s">
        <v>2715</v>
      </c>
      <c r="H1686" s="3" t="s">
        <v>2716</v>
      </c>
      <c r="I1686" s="3" t="s">
        <v>3319</v>
      </c>
      <c r="J1686" s="3" t="s">
        <v>133</v>
      </c>
    </row>
    <row r="1687" spans="1:10" outlineLevel="3" x14ac:dyDescent="0.2">
      <c r="A1687" s="3" t="s">
        <v>3317</v>
      </c>
      <c r="B1687" s="3" t="s">
        <v>2716</v>
      </c>
      <c r="C1687" s="3" t="s">
        <v>10</v>
      </c>
      <c r="D1687" s="3" t="s">
        <v>3320</v>
      </c>
      <c r="E1687" s="2">
        <v>2005</v>
      </c>
      <c r="F1687" s="3" t="s">
        <v>2576</v>
      </c>
      <c r="G1687" s="3" t="s">
        <v>2715</v>
      </c>
      <c r="H1687" s="3" t="s">
        <v>2716</v>
      </c>
      <c r="I1687" s="3" t="s">
        <v>3321</v>
      </c>
      <c r="J1687" s="3" t="s">
        <v>128</v>
      </c>
    </row>
    <row r="1688" spans="1:10" outlineLevel="3" x14ac:dyDescent="0.2">
      <c r="A1688" s="3" t="s">
        <v>3317</v>
      </c>
      <c r="B1688" s="3" t="s">
        <v>2716</v>
      </c>
      <c r="C1688" s="3" t="s">
        <v>10</v>
      </c>
      <c r="D1688" s="3" t="s">
        <v>3322</v>
      </c>
      <c r="E1688" s="2">
        <v>2005</v>
      </c>
      <c r="F1688" s="3" t="s">
        <v>2576</v>
      </c>
      <c r="G1688" s="3" t="s">
        <v>2715</v>
      </c>
      <c r="H1688" s="3" t="s">
        <v>2716</v>
      </c>
      <c r="I1688" s="3" t="s">
        <v>3323</v>
      </c>
      <c r="J1688" s="3" t="s">
        <v>223</v>
      </c>
    </row>
    <row r="1689" spans="1:10" outlineLevel="3" x14ac:dyDescent="0.2">
      <c r="A1689" s="3" t="s">
        <v>3317</v>
      </c>
      <c r="B1689" s="3" t="s">
        <v>2716</v>
      </c>
      <c r="C1689" s="3" t="s">
        <v>10</v>
      </c>
      <c r="D1689" s="3" t="s">
        <v>3324</v>
      </c>
      <c r="E1689" s="2">
        <v>1998</v>
      </c>
      <c r="F1689" s="3" t="s">
        <v>297</v>
      </c>
      <c r="G1689" s="3" t="s">
        <v>3093</v>
      </c>
      <c r="H1689" s="3" t="s">
        <v>2716</v>
      </c>
      <c r="I1689" s="3" t="s">
        <v>3325</v>
      </c>
      <c r="J1689" s="3" t="s">
        <v>15</v>
      </c>
    </row>
    <row r="1690" spans="1:10" outlineLevel="3" x14ac:dyDescent="0.2">
      <c r="A1690" s="3" t="s">
        <v>3317</v>
      </c>
      <c r="B1690" s="3" t="s">
        <v>2716</v>
      </c>
      <c r="C1690" s="3" t="s">
        <v>10</v>
      </c>
      <c r="D1690" s="3" t="s">
        <v>3326</v>
      </c>
      <c r="E1690" s="2">
        <v>2010</v>
      </c>
      <c r="F1690" s="3" t="s">
        <v>297</v>
      </c>
      <c r="G1690" s="3" t="s">
        <v>2994</v>
      </c>
      <c r="H1690" s="3" t="s">
        <v>2716</v>
      </c>
      <c r="I1690" s="3" t="s">
        <v>3327</v>
      </c>
      <c r="J1690" s="3" t="s">
        <v>29</v>
      </c>
    </row>
    <row r="1691" spans="1:10" outlineLevel="3" x14ac:dyDescent="0.2">
      <c r="A1691" s="3" t="s">
        <v>3317</v>
      </c>
      <c r="B1691" s="3" t="s">
        <v>2716</v>
      </c>
      <c r="C1691" s="3" t="s">
        <v>10</v>
      </c>
      <c r="D1691" s="3" t="s">
        <v>3328</v>
      </c>
      <c r="E1691" s="2">
        <v>2013</v>
      </c>
      <c r="F1691" s="3" t="s">
        <v>297</v>
      </c>
      <c r="G1691" s="3" t="s">
        <v>2994</v>
      </c>
      <c r="H1691" s="3" t="s">
        <v>2716</v>
      </c>
      <c r="I1691" s="3" t="s">
        <v>3329</v>
      </c>
      <c r="J1691" s="3" t="s">
        <v>69</v>
      </c>
    </row>
    <row r="1692" spans="1:10" outlineLevel="3" x14ac:dyDescent="0.2">
      <c r="A1692" s="3" t="s">
        <v>3317</v>
      </c>
      <c r="B1692" s="3" t="s">
        <v>2716</v>
      </c>
      <c r="C1692" s="3" t="s">
        <v>10</v>
      </c>
      <c r="D1692" s="3" t="s">
        <v>3330</v>
      </c>
      <c r="E1692" s="2">
        <v>2012</v>
      </c>
      <c r="F1692" s="3" t="s">
        <v>297</v>
      </c>
      <c r="G1692" s="3" t="s">
        <v>2994</v>
      </c>
      <c r="H1692" s="3" t="s">
        <v>2716</v>
      </c>
      <c r="I1692" s="3" t="s">
        <v>3331</v>
      </c>
      <c r="J1692" s="3" t="s">
        <v>69</v>
      </c>
    </row>
    <row r="1693" spans="1:10" outlineLevel="3" x14ac:dyDescent="0.2">
      <c r="A1693" s="3" t="s">
        <v>3317</v>
      </c>
      <c r="B1693" s="3" t="s">
        <v>2716</v>
      </c>
      <c r="C1693" s="3" t="s">
        <v>10</v>
      </c>
      <c r="D1693" s="3" t="s">
        <v>3332</v>
      </c>
      <c r="E1693" s="2">
        <v>2012</v>
      </c>
      <c r="F1693" s="3" t="s">
        <v>297</v>
      </c>
      <c r="G1693" s="3" t="s">
        <v>2994</v>
      </c>
      <c r="H1693" s="3" t="s">
        <v>2716</v>
      </c>
      <c r="I1693" s="3" t="s">
        <v>3333</v>
      </c>
      <c r="J1693" s="3" t="s">
        <v>69</v>
      </c>
    </row>
    <row r="1694" spans="1:10" outlineLevel="3" x14ac:dyDescent="0.2">
      <c r="A1694" s="3" t="s">
        <v>3317</v>
      </c>
      <c r="B1694" s="3" t="s">
        <v>2716</v>
      </c>
      <c r="C1694" s="3" t="s">
        <v>10</v>
      </c>
      <c r="D1694" s="3" t="s">
        <v>3334</v>
      </c>
      <c r="E1694" s="2">
        <v>2012</v>
      </c>
      <c r="F1694" s="3" t="s">
        <v>297</v>
      </c>
      <c r="G1694" s="3" t="s">
        <v>2994</v>
      </c>
      <c r="H1694" s="3" t="s">
        <v>2716</v>
      </c>
      <c r="I1694" s="3" t="s">
        <v>3335</v>
      </c>
      <c r="J1694" s="3" t="s">
        <v>69</v>
      </c>
    </row>
    <row r="1695" spans="1:10" outlineLevel="3" x14ac:dyDescent="0.2">
      <c r="A1695" s="3" t="s">
        <v>3317</v>
      </c>
      <c r="B1695" s="3" t="s">
        <v>2716</v>
      </c>
      <c r="C1695" s="3" t="s">
        <v>10</v>
      </c>
      <c r="D1695" s="3" t="s">
        <v>3336</v>
      </c>
      <c r="E1695" s="2">
        <v>2012</v>
      </c>
      <c r="F1695" s="3" t="s">
        <v>297</v>
      </c>
      <c r="G1695" s="3" t="s">
        <v>2994</v>
      </c>
      <c r="H1695" s="3" t="s">
        <v>2716</v>
      </c>
      <c r="I1695" s="3" t="s">
        <v>3337</v>
      </c>
      <c r="J1695" s="3" t="s">
        <v>69</v>
      </c>
    </row>
    <row r="1696" spans="1:10" outlineLevel="3" x14ac:dyDescent="0.2">
      <c r="A1696" s="3" t="s">
        <v>3317</v>
      </c>
      <c r="B1696" s="3" t="s">
        <v>2716</v>
      </c>
      <c r="C1696" s="3" t="s">
        <v>10</v>
      </c>
      <c r="D1696" s="3" t="s">
        <v>3338</v>
      </c>
      <c r="E1696" s="2">
        <v>2012</v>
      </c>
      <c r="F1696" s="3" t="s">
        <v>297</v>
      </c>
      <c r="G1696" s="3" t="s">
        <v>2994</v>
      </c>
      <c r="H1696" s="3" t="s">
        <v>2716</v>
      </c>
      <c r="I1696" s="3" t="s">
        <v>3339</v>
      </c>
      <c r="J1696" s="3" t="s">
        <v>69</v>
      </c>
    </row>
    <row r="1697" spans="1:10" outlineLevel="3" x14ac:dyDescent="0.2">
      <c r="A1697" s="3" t="s">
        <v>3317</v>
      </c>
      <c r="B1697" s="3" t="s">
        <v>2716</v>
      </c>
      <c r="C1697" s="3" t="s">
        <v>10</v>
      </c>
      <c r="D1697" s="3" t="s">
        <v>3340</v>
      </c>
      <c r="E1697" s="2">
        <v>2013</v>
      </c>
      <c r="F1697" s="3" t="s">
        <v>297</v>
      </c>
      <c r="G1697" s="3" t="s">
        <v>2994</v>
      </c>
      <c r="H1697" s="3" t="s">
        <v>2716</v>
      </c>
      <c r="I1697" s="3" t="s">
        <v>3341</v>
      </c>
      <c r="J1697" s="3" t="s">
        <v>1038</v>
      </c>
    </row>
    <row r="1698" spans="1:10" outlineLevel="3" x14ac:dyDescent="0.2">
      <c r="A1698" s="3" t="s">
        <v>3317</v>
      </c>
      <c r="B1698" s="3" t="s">
        <v>2716</v>
      </c>
      <c r="C1698" s="3" t="s">
        <v>10</v>
      </c>
      <c r="D1698" s="3" t="s">
        <v>3344</v>
      </c>
      <c r="E1698" s="2">
        <v>2013</v>
      </c>
      <c r="F1698" s="3" t="s">
        <v>297</v>
      </c>
      <c r="G1698" s="3" t="s">
        <v>2994</v>
      </c>
      <c r="H1698" s="3" t="s">
        <v>2716</v>
      </c>
      <c r="I1698" s="3" t="s">
        <v>3345</v>
      </c>
      <c r="J1698" s="3" t="s">
        <v>69</v>
      </c>
    </row>
    <row r="1699" spans="1:10" outlineLevel="3" x14ac:dyDescent="0.2">
      <c r="A1699" s="3" t="s">
        <v>3317</v>
      </c>
      <c r="B1699" s="3" t="s">
        <v>2716</v>
      </c>
      <c r="C1699" s="3" t="s">
        <v>10</v>
      </c>
      <c r="D1699" s="3" t="s">
        <v>3346</v>
      </c>
      <c r="E1699" s="2">
        <v>2013</v>
      </c>
      <c r="F1699" s="3" t="s">
        <v>297</v>
      </c>
      <c r="G1699" s="3" t="s">
        <v>2994</v>
      </c>
      <c r="H1699" s="3" t="s">
        <v>2716</v>
      </c>
      <c r="I1699" s="3" t="s">
        <v>3347</v>
      </c>
      <c r="J1699" s="3" t="s">
        <v>69</v>
      </c>
    </row>
    <row r="1700" spans="1:10" outlineLevel="3" x14ac:dyDescent="0.2">
      <c r="A1700" s="3" t="s">
        <v>3317</v>
      </c>
      <c r="B1700" s="3" t="s">
        <v>2716</v>
      </c>
      <c r="C1700" s="3" t="s">
        <v>10</v>
      </c>
      <c r="D1700" s="3" t="s">
        <v>3348</v>
      </c>
      <c r="E1700" s="2">
        <v>2013</v>
      </c>
      <c r="F1700" s="3" t="s">
        <v>297</v>
      </c>
      <c r="G1700" s="3" t="s">
        <v>2994</v>
      </c>
      <c r="H1700" s="3" t="s">
        <v>2716</v>
      </c>
      <c r="I1700" s="3" t="s">
        <v>3349</v>
      </c>
      <c r="J1700" s="3" t="s">
        <v>69</v>
      </c>
    </row>
    <row r="1701" spans="1:10" outlineLevel="3" x14ac:dyDescent="0.2">
      <c r="A1701" s="3" t="s">
        <v>3317</v>
      </c>
      <c r="B1701" s="3" t="s">
        <v>2716</v>
      </c>
      <c r="C1701" s="3" t="s">
        <v>10</v>
      </c>
      <c r="D1701" s="3" t="s">
        <v>3350</v>
      </c>
      <c r="E1701" s="2">
        <v>2013</v>
      </c>
      <c r="F1701" s="3" t="s">
        <v>297</v>
      </c>
      <c r="G1701" s="3" t="s">
        <v>2994</v>
      </c>
      <c r="H1701" s="3" t="s">
        <v>2716</v>
      </c>
      <c r="I1701" s="3" t="s">
        <v>3351</v>
      </c>
      <c r="J1701" s="3" t="s">
        <v>15</v>
      </c>
    </row>
    <row r="1702" spans="1:10" outlineLevel="3" x14ac:dyDescent="0.2">
      <c r="A1702" s="3" t="s">
        <v>3317</v>
      </c>
      <c r="B1702" s="3" t="s">
        <v>2716</v>
      </c>
      <c r="C1702" s="3" t="s">
        <v>10</v>
      </c>
      <c r="D1702" s="3" t="s">
        <v>3352</v>
      </c>
      <c r="E1702" s="2">
        <v>2013</v>
      </c>
      <c r="F1702" s="3" t="s">
        <v>297</v>
      </c>
      <c r="G1702" s="3" t="s">
        <v>2994</v>
      </c>
      <c r="H1702" s="3" t="s">
        <v>2716</v>
      </c>
      <c r="I1702" s="3" t="s">
        <v>3353</v>
      </c>
      <c r="J1702" s="3" t="s">
        <v>69</v>
      </c>
    </row>
    <row r="1703" spans="1:10" outlineLevel="3" x14ac:dyDescent="0.2">
      <c r="A1703" s="3" t="s">
        <v>3317</v>
      </c>
      <c r="B1703" s="3" t="s">
        <v>2716</v>
      </c>
      <c r="C1703" s="3" t="s">
        <v>10</v>
      </c>
      <c r="D1703" s="3" t="s">
        <v>3354</v>
      </c>
      <c r="E1703" s="2">
        <v>2015</v>
      </c>
      <c r="F1703" s="3" t="s">
        <v>297</v>
      </c>
      <c r="G1703" s="3" t="s">
        <v>2994</v>
      </c>
      <c r="H1703" s="3" t="s">
        <v>2716</v>
      </c>
      <c r="I1703" s="3" t="s">
        <v>3355</v>
      </c>
      <c r="J1703" s="3" t="s">
        <v>74</v>
      </c>
    </row>
    <row r="1704" spans="1:10" outlineLevel="3" x14ac:dyDescent="0.2">
      <c r="A1704" s="3" t="s">
        <v>3317</v>
      </c>
      <c r="B1704" s="3" t="s">
        <v>2716</v>
      </c>
      <c r="C1704" s="3" t="s">
        <v>10</v>
      </c>
      <c r="D1704" s="3" t="s">
        <v>3356</v>
      </c>
      <c r="E1704" s="2">
        <v>2014</v>
      </c>
      <c r="F1704" s="3" t="s">
        <v>2734</v>
      </c>
      <c r="G1704" s="3" t="s">
        <v>3357</v>
      </c>
      <c r="H1704" s="3" t="s">
        <v>2716</v>
      </c>
      <c r="I1704" s="3" t="s">
        <v>3358</v>
      </c>
      <c r="J1704" s="3" t="s">
        <v>15</v>
      </c>
    </row>
    <row r="1705" spans="1:10" outlineLevel="3" x14ac:dyDescent="0.2">
      <c r="A1705" s="3" t="s">
        <v>3317</v>
      </c>
      <c r="B1705" s="3" t="s">
        <v>2716</v>
      </c>
      <c r="C1705" s="3" t="s">
        <v>10</v>
      </c>
      <c r="D1705" s="3" t="s">
        <v>3359</v>
      </c>
      <c r="E1705" s="2">
        <v>2015</v>
      </c>
      <c r="F1705" s="3" t="s">
        <v>297</v>
      </c>
      <c r="G1705" s="3" t="s">
        <v>2994</v>
      </c>
      <c r="H1705" s="3" t="s">
        <v>2716</v>
      </c>
      <c r="I1705" s="3" t="s">
        <v>3360</v>
      </c>
      <c r="J1705" s="3" t="s">
        <v>69</v>
      </c>
    </row>
    <row r="1706" spans="1:10" outlineLevel="3" x14ac:dyDescent="0.2">
      <c r="A1706" s="3" t="s">
        <v>3317</v>
      </c>
      <c r="B1706" s="3" t="s">
        <v>2716</v>
      </c>
      <c r="C1706" s="3" t="s">
        <v>10</v>
      </c>
      <c r="D1706" s="3" t="s">
        <v>3361</v>
      </c>
      <c r="E1706" s="2">
        <v>2014</v>
      </c>
      <c r="F1706" s="3" t="s">
        <v>2734</v>
      </c>
      <c r="G1706" s="3" t="s">
        <v>3357</v>
      </c>
      <c r="H1706" s="3" t="s">
        <v>2716</v>
      </c>
      <c r="I1706" s="3" t="s">
        <v>3362</v>
      </c>
      <c r="J1706" s="3" t="s">
        <v>69</v>
      </c>
    </row>
    <row r="1707" spans="1:10" outlineLevel="3" x14ac:dyDescent="0.2">
      <c r="A1707" s="3" t="s">
        <v>3317</v>
      </c>
      <c r="B1707" s="3" t="s">
        <v>2716</v>
      </c>
      <c r="C1707" s="3" t="s">
        <v>10</v>
      </c>
      <c r="D1707" s="3" t="s">
        <v>3363</v>
      </c>
      <c r="E1707" s="2">
        <v>2015</v>
      </c>
      <c r="F1707" s="3" t="s">
        <v>297</v>
      </c>
      <c r="G1707" s="3" t="s">
        <v>2994</v>
      </c>
      <c r="H1707" s="3" t="s">
        <v>2716</v>
      </c>
      <c r="I1707" s="3" t="s">
        <v>3364</v>
      </c>
      <c r="J1707" s="3" t="s">
        <v>29</v>
      </c>
    </row>
    <row r="1708" spans="1:10" outlineLevel="3" x14ac:dyDescent="0.2">
      <c r="A1708" s="3" t="s">
        <v>3317</v>
      </c>
      <c r="B1708" s="3" t="s">
        <v>2716</v>
      </c>
      <c r="C1708" s="3" t="s">
        <v>10</v>
      </c>
      <c r="D1708" s="3" t="s">
        <v>3365</v>
      </c>
      <c r="E1708" s="2">
        <v>2015</v>
      </c>
      <c r="F1708" s="3" t="s">
        <v>297</v>
      </c>
      <c r="G1708" s="3" t="s">
        <v>2994</v>
      </c>
      <c r="H1708" s="3" t="s">
        <v>2716</v>
      </c>
      <c r="I1708" s="3" t="s">
        <v>3366</v>
      </c>
      <c r="J1708" s="3" t="s">
        <v>35</v>
      </c>
    </row>
    <row r="1709" spans="1:10" outlineLevel="3" x14ac:dyDescent="0.2">
      <c r="A1709" s="3" t="s">
        <v>3317</v>
      </c>
      <c r="B1709" s="3" t="s">
        <v>2716</v>
      </c>
      <c r="C1709" s="3" t="s">
        <v>10</v>
      </c>
      <c r="D1709" s="3" t="s">
        <v>3367</v>
      </c>
      <c r="E1709" s="2">
        <v>2015</v>
      </c>
      <c r="F1709" s="3" t="s">
        <v>297</v>
      </c>
      <c r="G1709" s="3" t="s">
        <v>2994</v>
      </c>
      <c r="H1709" s="3" t="s">
        <v>2716</v>
      </c>
      <c r="I1709" s="3" t="s">
        <v>3368</v>
      </c>
      <c r="J1709" s="3" t="s">
        <v>35</v>
      </c>
    </row>
    <row r="1710" spans="1:10" outlineLevel="3" x14ac:dyDescent="0.2">
      <c r="A1710" s="3" t="s">
        <v>3317</v>
      </c>
      <c r="B1710" s="3" t="s">
        <v>2716</v>
      </c>
      <c r="C1710" s="3" t="s">
        <v>10</v>
      </c>
      <c r="D1710" s="3" t="s">
        <v>3369</v>
      </c>
      <c r="E1710" s="2">
        <v>2015</v>
      </c>
      <c r="F1710" s="3" t="s">
        <v>297</v>
      </c>
      <c r="G1710" s="3" t="s">
        <v>2994</v>
      </c>
      <c r="H1710" s="3" t="s">
        <v>2716</v>
      </c>
      <c r="I1710" s="3" t="s">
        <v>3370</v>
      </c>
      <c r="J1710" s="3" t="s">
        <v>69</v>
      </c>
    </row>
    <row r="1711" spans="1:10" outlineLevel="3" x14ac:dyDescent="0.2">
      <c r="A1711" s="3" t="s">
        <v>3317</v>
      </c>
      <c r="B1711" s="3" t="s">
        <v>2716</v>
      </c>
      <c r="C1711" s="3" t="s">
        <v>10</v>
      </c>
      <c r="D1711" s="3" t="s">
        <v>3371</v>
      </c>
      <c r="E1711" s="2">
        <v>2015</v>
      </c>
      <c r="F1711" s="3" t="s">
        <v>297</v>
      </c>
      <c r="G1711" s="3" t="s">
        <v>2994</v>
      </c>
      <c r="H1711" s="3" t="s">
        <v>2716</v>
      </c>
      <c r="I1711" s="3" t="s">
        <v>3372</v>
      </c>
      <c r="J1711" s="3" t="s">
        <v>29</v>
      </c>
    </row>
    <row r="1712" spans="1:10" outlineLevel="3" x14ac:dyDescent="0.2">
      <c r="A1712" s="3" t="s">
        <v>3317</v>
      </c>
      <c r="B1712" s="3" t="s">
        <v>2716</v>
      </c>
      <c r="C1712" s="3" t="s">
        <v>10</v>
      </c>
      <c r="D1712" s="3" t="s">
        <v>3373</v>
      </c>
      <c r="E1712" s="2">
        <v>2015</v>
      </c>
      <c r="F1712" s="3" t="s">
        <v>2576</v>
      </c>
      <c r="G1712" s="3" t="s">
        <v>3374</v>
      </c>
      <c r="H1712" s="3" t="s">
        <v>2716</v>
      </c>
      <c r="I1712" s="3" t="s">
        <v>3375</v>
      </c>
      <c r="J1712" s="3" t="s">
        <v>69</v>
      </c>
    </row>
    <row r="1713" spans="1:10" outlineLevel="3" x14ac:dyDescent="0.2">
      <c r="A1713" s="3" t="s">
        <v>3317</v>
      </c>
      <c r="B1713" s="3" t="s">
        <v>2716</v>
      </c>
      <c r="C1713" s="3" t="s">
        <v>10</v>
      </c>
      <c r="D1713" s="3" t="s">
        <v>8085</v>
      </c>
      <c r="E1713" s="2">
        <v>2014</v>
      </c>
      <c r="F1713" s="3" t="s">
        <v>297</v>
      </c>
      <c r="G1713" s="3" t="s">
        <v>2994</v>
      </c>
      <c r="H1713" s="3" t="s">
        <v>2716</v>
      </c>
      <c r="I1713" s="3" t="s">
        <v>8086</v>
      </c>
      <c r="J1713" s="3" t="s">
        <v>32</v>
      </c>
    </row>
    <row r="1714" spans="1:10" outlineLevel="2" x14ac:dyDescent="0.2">
      <c r="C1714" s="5" t="s">
        <v>7969</v>
      </c>
      <c r="D1714" s="3">
        <f>SUBTOTAL(3,D1686:D1713)</f>
        <v>28</v>
      </c>
    </row>
    <row r="1715" spans="1:10" outlineLevel="3" x14ac:dyDescent="0.2">
      <c r="A1715" s="3" t="s">
        <v>3317</v>
      </c>
      <c r="B1715" s="3" t="s">
        <v>2716</v>
      </c>
      <c r="C1715" s="3" t="s">
        <v>1301</v>
      </c>
      <c r="D1715" s="3" t="s">
        <v>3376</v>
      </c>
      <c r="E1715" s="2">
        <v>2013</v>
      </c>
      <c r="F1715" s="3" t="s">
        <v>297</v>
      </c>
      <c r="G1715" s="3" t="s">
        <v>2994</v>
      </c>
      <c r="H1715" s="3" t="s">
        <v>2716</v>
      </c>
      <c r="I1715" s="3" t="s">
        <v>3377</v>
      </c>
      <c r="J1715" s="3" t="s">
        <v>1302</v>
      </c>
    </row>
    <row r="1716" spans="1:10" outlineLevel="3" x14ac:dyDescent="0.2">
      <c r="A1716" s="3" t="s">
        <v>3317</v>
      </c>
      <c r="B1716" s="3" t="s">
        <v>2716</v>
      </c>
      <c r="C1716" s="3" t="s">
        <v>1301</v>
      </c>
      <c r="D1716" s="3" t="s">
        <v>3378</v>
      </c>
      <c r="E1716" s="2">
        <v>2015</v>
      </c>
      <c r="F1716" s="3" t="s">
        <v>297</v>
      </c>
      <c r="G1716" s="3" t="s">
        <v>2994</v>
      </c>
      <c r="H1716" s="3" t="s">
        <v>2716</v>
      </c>
      <c r="I1716" s="3" t="s">
        <v>3379</v>
      </c>
      <c r="J1716" s="3" t="s">
        <v>1302</v>
      </c>
    </row>
    <row r="1717" spans="1:10" outlineLevel="3" x14ac:dyDescent="0.2">
      <c r="A1717" s="3" t="s">
        <v>3317</v>
      </c>
      <c r="B1717" s="3" t="s">
        <v>2716</v>
      </c>
      <c r="C1717" s="3" t="s">
        <v>1301</v>
      </c>
      <c r="D1717" s="3" t="s">
        <v>3380</v>
      </c>
      <c r="E1717" s="2">
        <v>2015</v>
      </c>
      <c r="F1717" s="3" t="s">
        <v>2576</v>
      </c>
      <c r="G1717" s="3" t="s">
        <v>3374</v>
      </c>
      <c r="H1717" s="3" t="s">
        <v>2716</v>
      </c>
      <c r="I1717" s="3" t="s">
        <v>3381</v>
      </c>
      <c r="J1717" s="3" t="s">
        <v>1302</v>
      </c>
    </row>
    <row r="1718" spans="1:10" outlineLevel="2" x14ac:dyDescent="0.2">
      <c r="C1718" s="5" t="s">
        <v>7971</v>
      </c>
      <c r="D1718" s="3">
        <f>SUBTOTAL(3,D1715:D1717)</f>
        <v>3</v>
      </c>
    </row>
    <row r="1719" spans="1:10" outlineLevel="3" x14ac:dyDescent="0.2">
      <c r="A1719" s="3" t="s">
        <v>3317</v>
      </c>
      <c r="B1719" s="3" t="s">
        <v>2716</v>
      </c>
      <c r="C1719" s="3" t="s">
        <v>1563</v>
      </c>
      <c r="D1719" s="3" t="s">
        <v>3342</v>
      </c>
      <c r="E1719" s="2">
        <v>2013</v>
      </c>
      <c r="F1719" s="3" t="s">
        <v>297</v>
      </c>
      <c r="G1719" s="3" t="s">
        <v>2994</v>
      </c>
      <c r="H1719" s="3" t="s">
        <v>2716</v>
      </c>
      <c r="I1719" s="3" t="s">
        <v>3343</v>
      </c>
      <c r="J1719" s="3" t="s">
        <v>133</v>
      </c>
    </row>
    <row r="1720" spans="1:10" outlineLevel="2" x14ac:dyDescent="0.2">
      <c r="C1720" s="5" t="s">
        <v>7972</v>
      </c>
      <c r="D1720" s="3">
        <f>SUBTOTAL(3,D1719:D1719)</f>
        <v>1</v>
      </c>
    </row>
    <row r="1721" spans="1:10" outlineLevel="1" x14ac:dyDescent="0.2">
      <c r="A1721" s="5" t="s">
        <v>7885</v>
      </c>
      <c r="D1721" s="3">
        <f>SUBTOTAL(3,D1686:D1719)</f>
        <v>32</v>
      </c>
    </row>
    <row r="1722" spans="1:10" outlineLevel="3" x14ac:dyDescent="0.2">
      <c r="A1722" s="3" t="s">
        <v>3382</v>
      </c>
      <c r="B1722" s="3" t="s">
        <v>3383</v>
      </c>
      <c r="C1722" s="3" t="s">
        <v>10</v>
      </c>
      <c r="D1722" s="3" t="s">
        <v>3384</v>
      </c>
      <c r="E1722" s="2">
        <v>1997</v>
      </c>
      <c r="F1722" s="3" t="s">
        <v>2576</v>
      </c>
      <c r="G1722" s="3" t="s">
        <v>2715</v>
      </c>
      <c r="H1722" s="3" t="s">
        <v>2716</v>
      </c>
      <c r="I1722" s="3" t="s">
        <v>3385</v>
      </c>
      <c r="J1722" s="3" t="s">
        <v>3386</v>
      </c>
    </row>
    <row r="1723" spans="1:10" outlineLevel="3" x14ac:dyDescent="0.2">
      <c r="A1723" s="3" t="s">
        <v>3382</v>
      </c>
      <c r="B1723" s="3" t="s">
        <v>3383</v>
      </c>
      <c r="C1723" s="3" t="s">
        <v>10</v>
      </c>
      <c r="D1723" s="3" t="s">
        <v>3387</v>
      </c>
      <c r="E1723" s="2">
        <v>2005</v>
      </c>
      <c r="F1723" s="3" t="s">
        <v>2576</v>
      </c>
      <c r="G1723" s="3" t="s">
        <v>2715</v>
      </c>
      <c r="H1723" s="3" t="s">
        <v>2716</v>
      </c>
      <c r="I1723" s="3" t="s">
        <v>3388</v>
      </c>
      <c r="J1723" s="3" t="s">
        <v>3389</v>
      </c>
    </row>
    <row r="1724" spans="1:10" outlineLevel="3" x14ac:dyDescent="0.2">
      <c r="A1724" s="3" t="s">
        <v>3382</v>
      </c>
      <c r="B1724" s="3" t="s">
        <v>3383</v>
      </c>
      <c r="C1724" s="3" t="s">
        <v>10</v>
      </c>
      <c r="D1724" s="3" t="s">
        <v>3390</v>
      </c>
      <c r="E1724" s="2">
        <v>2002</v>
      </c>
      <c r="F1724" s="3" t="s">
        <v>2734</v>
      </c>
      <c r="G1724" s="3" t="s">
        <v>2735</v>
      </c>
      <c r="H1724" s="3" t="s">
        <v>2736</v>
      </c>
      <c r="I1724" s="3" t="s">
        <v>3391</v>
      </c>
      <c r="J1724" s="3" t="s">
        <v>3386</v>
      </c>
    </row>
    <row r="1725" spans="1:10" outlineLevel="3" x14ac:dyDescent="0.2">
      <c r="A1725" s="3" t="s">
        <v>3382</v>
      </c>
      <c r="B1725" s="3" t="s">
        <v>3383</v>
      </c>
      <c r="C1725" s="3" t="s">
        <v>10</v>
      </c>
      <c r="D1725" s="3" t="s">
        <v>3392</v>
      </c>
      <c r="E1725" s="2">
        <v>2005</v>
      </c>
      <c r="F1725" s="3" t="s">
        <v>2576</v>
      </c>
      <c r="G1725" s="3" t="s">
        <v>2715</v>
      </c>
      <c r="H1725" s="3" t="s">
        <v>2716</v>
      </c>
      <c r="I1725" s="3" t="s">
        <v>3393</v>
      </c>
      <c r="J1725" s="3" t="s">
        <v>133</v>
      </c>
    </row>
    <row r="1726" spans="1:10" outlineLevel="3" x14ac:dyDescent="0.2">
      <c r="A1726" s="3" t="s">
        <v>3382</v>
      </c>
      <c r="B1726" s="3" t="s">
        <v>3383</v>
      </c>
      <c r="C1726" s="3" t="s">
        <v>10</v>
      </c>
      <c r="D1726" s="3" t="s">
        <v>3394</v>
      </c>
      <c r="E1726" s="2">
        <v>2005</v>
      </c>
      <c r="F1726" s="3" t="s">
        <v>2734</v>
      </c>
      <c r="G1726" s="3" t="s">
        <v>2735</v>
      </c>
      <c r="H1726" s="3" t="s">
        <v>2736</v>
      </c>
      <c r="I1726" s="3" t="s">
        <v>3395</v>
      </c>
      <c r="J1726" s="3" t="s">
        <v>3389</v>
      </c>
    </row>
    <row r="1727" spans="1:10" outlineLevel="3" x14ac:dyDescent="0.2">
      <c r="A1727" s="3" t="s">
        <v>3382</v>
      </c>
      <c r="B1727" s="3" t="s">
        <v>3383</v>
      </c>
      <c r="C1727" s="3" t="s">
        <v>10</v>
      </c>
      <c r="D1727" s="3" t="s">
        <v>3396</v>
      </c>
      <c r="E1727" s="2">
        <v>2000</v>
      </c>
      <c r="F1727" s="3" t="s">
        <v>2734</v>
      </c>
      <c r="G1727" s="3" t="s">
        <v>2735</v>
      </c>
      <c r="H1727" s="3" t="s">
        <v>2716</v>
      </c>
      <c r="I1727" s="3" t="s">
        <v>3397</v>
      </c>
      <c r="J1727" s="3" t="s">
        <v>133</v>
      </c>
    </row>
    <row r="1728" spans="1:10" outlineLevel="3" x14ac:dyDescent="0.2">
      <c r="A1728" s="3" t="s">
        <v>3382</v>
      </c>
      <c r="B1728" s="3" t="s">
        <v>3383</v>
      </c>
      <c r="C1728" s="3" t="s">
        <v>10</v>
      </c>
      <c r="D1728" s="3" t="s">
        <v>3398</v>
      </c>
      <c r="E1728" s="2">
        <v>2007</v>
      </c>
      <c r="F1728" s="3" t="s">
        <v>2734</v>
      </c>
      <c r="G1728" s="3" t="s">
        <v>2735</v>
      </c>
      <c r="H1728" s="3" t="s">
        <v>2716</v>
      </c>
      <c r="I1728" s="3" t="s">
        <v>3399</v>
      </c>
      <c r="J1728" s="3" t="s">
        <v>133</v>
      </c>
    </row>
    <row r="1729" spans="1:10" outlineLevel="3" x14ac:dyDescent="0.2">
      <c r="A1729" s="3" t="s">
        <v>3382</v>
      </c>
      <c r="B1729" s="3" t="s">
        <v>3383</v>
      </c>
      <c r="C1729" s="3" t="s">
        <v>10</v>
      </c>
      <c r="D1729" s="3" t="s">
        <v>3400</v>
      </c>
      <c r="E1729" s="2">
        <v>2007</v>
      </c>
      <c r="F1729" s="3" t="s">
        <v>2734</v>
      </c>
      <c r="G1729" s="3" t="s">
        <v>2735</v>
      </c>
      <c r="H1729" s="3" t="s">
        <v>2716</v>
      </c>
      <c r="I1729" s="3" t="s">
        <v>3401</v>
      </c>
      <c r="J1729" s="3" t="s">
        <v>133</v>
      </c>
    </row>
    <row r="1730" spans="1:10" outlineLevel="3" x14ac:dyDescent="0.2">
      <c r="A1730" s="3" t="s">
        <v>3382</v>
      </c>
      <c r="B1730" s="3" t="s">
        <v>3383</v>
      </c>
      <c r="C1730" s="3" t="s">
        <v>10</v>
      </c>
      <c r="D1730" s="3" t="s">
        <v>3402</v>
      </c>
      <c r="E1730" s="2">
        <v>2007</v>
      </c>
      <c r="F1730" s="3" t="s">
        <v>2734</v>
      </c>
      <c r="G1730" s="3" t="s">
        <v>2735</v>
      </c>
      <c r="H1730" s="3" t="s">
        <v>2716</v>
      </c>
      <c r="I1730" s="3" t="s">
        <v>3403</v>
      </c>
      <c r="J1730" s="3" t="s">
        <v>133</v>
      </c>
    </row>
    <row r="1731" spans="1:10" outlineLevel="3" x14ac:dyDescent="0.2">
      <c r="A1731" s="3" t="s">
        <v>3382</v>
      </c>
      <c r="B1731" s="3" t="s">
        <v>3383</v>
      </c>
      <c r="C1731" s="3" t="s">
        <v>10</v>
      </c>
      <c r="D1731" s="3" t="s">
        <v>3404</v>
      </c>
      <c r="E1731" s="2">
        <v>2007</v>
      </c>
      <c r="F1731" s="3" t="s">
        <v>2734</v>
      </c>
      <c r="G1731" s="3" t="s">
        <v>2735</v>
      </c>
      <c r="H1731" s="3" t="s">
        <v>2716</v>
      </c>
      <c r="I1731" s="3" t="s">
        <v>3405</v>
      </c>
      <c r="J1731" s="3" t="s">
        <v>133</v>
      </c>
    </row>
    <row r="1732" spans="1:10" outlineLevel="3" x14ac:dyDescent="0.2">
      <c r="A1732" s="3" t="s">
        <v>3382</v>
      </c>
      <c r="B1732" s="3" t="s">
        <v>3383</v>
      </c>
      <c r="C1732" s="3" t="s">
        <v>10</v>
      </c>
      <c r="D1732" s="3" t="s">
        <v>3406</v>
      </c>
      <c r="E1732" s="2">
        <v>2007</v>
      </c>
      <c r="F1732" s="3" t="s">
        <v>2734</v>
      </c>
      <c r="G1732" s="3" t="s">
        <v>2735</v>
      </c>
      <c r="H1732" s="3" t="s">
        <v>2716</v>
      </c>
      <c r="I1732" s="3" t="s">
        <v>3407</v>
      </c>
      <c r="J1732" s="3" t="s">
        <v>133</v>
      </c>
    </row>
    <row r="1733" spans="1:10" outlineLevel="3" x14ac:dyDescent="0.2">
      <c r="A1733" s="3" t="s">
        <v>3382</v>
      </c>
      <c r="B1733" s="3" t="s">
        <v>3383</v>
      </c>
      <c r="C1733" s="3" t="s">
        <v>10</v>
      </c>
      <c r="D1733" s="3" t="s">
        <v>3408</v>
      </c>
      <c r="E1733" s="2">
        <v>2007</v>
      </c>
      <c r="F1733" s="3" t="s">
        <v>2734</v>
      </c>
      <c r="G1733" s="3" t="s">
        <v>2735</v>
      </c>
      <c r="H1733" s="3" t="s">
        <v>2716</v>
      </c>
      <c r="I1733" s="3" t="s">
        <v>3409</v>
      </c>
      <c r="J1733" s="3" t="s">
        <v>133</v>
      </c>
    </row>
    <row r="1734" spans="1:10" outlineLevel="3" x14ac:dyDescent="0.2">
      <c r="A1734" s="3" t="s">
        <v>3382</v>
      </c>
      <c r="B1734" s="3" t="s">
        <v>3383</v>
      </c>
      <c r="C1734" s="3" t="s">
        <v>10</v>
      </c>
      <c r="D1734" s="3" t="s">
        <v>3410</v>
      </c>
      <c r="E1734" s="2">
        <v>2008</v>
      </c>
      <c r="F1734" s="3" t="s">
        <v>2576</v>
      </c>
      <c r="G1734" s="3" t="s">
        <v>2756</v>
      </c>
      <c r="H1734" s="3" t="s">
        <v>2716</v>
      </c>
      <c r="I1734" s="3" t="s">
        <v>3411</v>
      </c>
      <c r="J1734" s="3" t="s">
        <v>133</v>
      </c>
    </row>
    <row r="1735" spans="1:10" outlineLevel="3" x14ac:dyDescent="0.2">
      <c r="A1735" s="3" t="s">
        <v>3382</v>
      </c>
      <c r="B1735" s="3" t="s">
        <v>3383</v>
      </c>
      <c r="C1735" s="3" t="s">
        <v>10</v>
      </c>
      <c r="D1735" s="3" t="s">
        <v>3412</v>
      </c>
      <c r="E1735" s="2">
        <v>1994</v>
      </c>
      <c r="F1735" s="3" t="s">
        <v>2576</v>
      </c>
      <c r="G1735" s="3" t="s">
        <v>2715</v>
      </c>
      <c r="H1735" s="3" t="s">
        <v>2716</v>
      </c>
      <c r="I1735" s="3" t="s">
        <v>3413</v>
      </c>
      <c r="J1735" s="3" t="s">
        <v>133</v>
      </c>
    </row>
    <row r="1736" spans="1:10" outlineLevel="3" x14ac:dyDescent="0.2">
      <c r="A1736" s="3" t="s">
        <v>3382</v>
      </c>
      <c r="B1736" s="3" t="s">
        <v>3383</v>
      </c>
      <c r="C1736" s="3" t="s">
        <v>10</v>
      </c>
      <c r="D1736" s="3" t="s">
        <v>3414</v>
      </c>
      <c r="E1736" s="2">
        <v>1994</v>
      </c>
      <c r="F1736" s="3" t="s">
        <v>2576</v>
      </c>
      <c r="G1736" s="3" t="s">
        <v>2715</v>
      </c>
      <c r="H1736" s="3" t="s">
        <v>2716</v>
      </c>
      <c r="I1736" s="3" t="s">
        <v>3415</v>
      </c>
      <c r="J1736" s="3" t="s">
        <v>133</v>
      </c>
    </row>
    <row r="1737" spans="1:10" outlineLevel="3" x14ac:dyDescent="0.2">
      <c r="A1737" s="3" t="s">
        <v>3382</v>
      </c>
      <c r="B1737" s="3" t="s">
        <v>3383</v>
      </c>
      <c r="C1737" s="3" t="s">
        <v>10</v>
      </c>
      <c r="D1737" s="3" t="s">
        <v>3416</v>
      </c>
      <c r="E1737" s="2">
        <v>1999</v>
      </c>
      <c r="F1737" s="3" t="s">
        <v>2576</v>
      </c>
      <c r="G1737" s="3" t="s">
        <v>2715</v>
      </c>
      <c r="H1737" s="3" t="s">
        <v>2716</v>
      </c>
      <c r="I1737" s="3" t="s">
        <v>3417</v>
      </c>
      <c r="J1737" s="3" t="s">
        <v>133</v>
      </c>
    </row>
    <row r="1738" spans="1:10" outlineLevel="3" x14ac:dyDescent="0.2">
      <c r="A1738" s="3" t="s">
        <v>3382</v>
      </c>
      <c r="B1738" s="3" t="s">
        <v>3383</v>
      </c>
      <c r="C1738" s="3" t="s">
        <v>10</v>
      </c>
      <c r="D1738" s="3" t="s">
        <v>3418</v>
      </c>
      <c r="E1738" s="2">
        <v>1986</v>
      </c>
      <c r="F1738" s="3" t="s">
        <v>2703</v>
      </c>
      <c r="G1738" s="3" t="s">
        <v>3067</v>
      </c>
      <c r="H1738" s="3" t="s">
        <v>2716</v>
      </c>
      <c r="I1738" s="3" t="s">
        <v>3419</v>
      </c>
      <c r="J1738" s="3" t="s">
        <v>133</v>
      </c>
    </row>
    <row r="1739" spans="1:10" outlineLevel="3" x14ac:dyDescent="0.2">
      <c r="A1739" s="3" t="s">
        <v>3382</v>
      </c>
      <c r="B1739" s="3" t="s">
        <v>3383</v>
      </c>
      <c r="C1739" s="3" t="s">
        <v>10</v>
      </c>
      <c r="D1739" s="3" t="s">
        <v>3420</v>
      </c>
      <c r="E1739" s="2">
        <v>1994</v>
      </c>
      <c r="F1739" s="3" t="s">
        <v>2576</v>
      </c>
      <c r="G1739" s="3" t="s">
        <v>2715</v>
      </c>
      <c r="H1739" s="3" t="s">
        <v>2716</v>
      </c>
      <c r="I1739" s="3" t="s">
        <v>3421</v>
      </c>
      <c r="J1739" s="3" t="s">
        <v>133</v>
      </c>
    </row>
    <row r="1740" spans="1:10" outlineLevel="3" x14ac:dyDescent="0.2">
      <c r="A1740" s="3" t="s">
        <v>3382</v>
      </c>
      <c r="B1740" s="3" t="s">
        <v>3383</v>
      </c>
      <c r="C1740" s="3" t="s">
        <v>10</v>
      </c>
      <c r="D1740" s="3" t="s">
        <v>3422</v>
      </c>
      <c r="E1740" s="2">
        <v>2006</v>
      </c>
      <c r="F1740" s="3" t="s">
        <v>297</v>
      </c>
      <c r="G1740" s="3" t="s">
        <v>3423</v>
      </c>
      <c r="H1740" s="3" t="s">
        <v>2716</v>
      </c>
      <c r="I1740" s="3" t="s">
        <v>3424</v>
      </c>
      <c r="J1740" s="3" t="s">
        <v>133</v>
      </c>
    </row>
    <row r="1741" spans="1:10" outlineLevel="2" x14ac:dyDescent="0.2">
      <c r="C1741" s="5" t="s">
        <v>7969</v>
      </c>
      <c r="D1741" s="3">
        <f>SUBTOTAL(3,D1722:D1740)</f>
        <v>19</v>
      </c>
    </row>
    <row r="1742" spans="1:10" outlineLevel="1" x14ac:dyDescent="0.2">
      <c r="A1742" s="5" t="s">
        <v>7886</v>
      </c>
      <c r="D1742" s="3">
        <f>SUBTOTAL(3,D1722:D1740)</f>
        <v>19</v>
      </c>
    </row>
    <row r="1743" spans="1:10" outlineLevel="3" x14ac:dyDescent="0.2">
      <c r="A1743" s="3" t="s">
        <v>3425</v>
      </c>
      <c r="B1743" s="3" t="s">
        <v>3426</v>
      </c>
      <c r="C1743" s="3" t="s">
        <v>10</v>
      </c>
      <c r="D1743" s="3" t="s">
        <v>3427</v>
      </c>
      <c r="E1743" s="2">
        <v>1999</v>
      </c>
      <c r="F1743" s="3" t="s">
        <v>297</v>
      </c>
      <c r="G1743" s="3" t="s">
        <v>3093</v>
      </c>
      <c r="H1743" s="3" t="s">
        <v>3428</v>
      </c>
      <c r="I1743" s="3" t="s">
        <v>3429</v>
      </c>
      <c r="J1743" s="3" t="s">
        <v>2130</v>
      </c>
    </row>
    <row r="1744" spans="1:10" outlineLevel="3" x14ac:dyDescent="0.2">
      <c r="A1744" s="3" t="s">
        <v>3425</v>
      </c>
      <c r="B1744" s="3" t="s">
        <v>3426</v>
      </c>
      <c r="C1744" s="3" t="s">
        <v>10</v>
      </c>
      <c r="D1744" s="3" t="s">
        <v>3430</v>
      </c>
      <c r="E1744" s="2">
        <v>2000</v>
      </c>
      <c r="F1744" s="3" t="s">
        <v>2734</v>
      </c>
      <c r="G1744" s="3" t="s">
        <v>3431</v>
      </c>
      <c r="H1744" s="3" t="s">
        <v>2716</v>
      </c>
      <c r="I1744" s="3" t="s">
        <v>3432</v>
      </c>
      <c r="J1744" s="3" t="s">
        <v>81</v>
      </c>
    </row>
    <row r="1745" spans="1:10" outlineLevel="2" x14ac:dyDescent="0.2">
      <c r="C1745" s="5" t="s">
        <v>7969</v>
      </c>
      <c r="D1745" s="3">
        <f>SUBTOTAL(3,D1743:D1744)</f>
        <v>2</v>
      </c>
    </row>
    <row r="1746" spans="1:10" outlineLevel="1" x14ac:dyDescent="0.2">
      <c r="A1746" s="5" t="s">
        <v>7887</v>
      </c>
      <c r="D1746" s="3">
        <f>SUBTOTAL(3,D1743:D1744)</f>
        <v>2</v>
      </c>
    </row>
    <row r="1747" spans="1:10" outlineLevel="3" x14ac:dyDescent="0.2">
      <c r="A1747" s="3" t="s">
        <v>3433</v>
      </c>
      <c r="B1747" s="3" t="s">
        <v>2590</v>
      </c>
      <c r="C1747" s="3" t="s">
        <v>10</v>
      </c>
      <c r="D1747" s="3" t="s">
        <v>3434</v>
      </c>
      <c r="E1747" s="2">
        <v>2005</v>
      </c>
      <c r="F1747" s="3" t="s">
        <v>2576</v>
      </c>
      <c r="G1747" s="3" t="s">
        <v>2577</v>
      </c>
      <c r="H1747" s="3" t="s">
        <v>2590</v>
      </c>
      <c r="I1747" s="3" t="s">
        <v>3435</v>
      </c>
      <c r="J1747" s="3" t="s">
        <v>18</v>
      </c>
    </row>
    <row r="1748" spans="1:10" outlineLevel="3" x14ac:dyDescent="0.2">
      <c r="A1748" s="3" t="s">
        <v>3433</v>
      </c>
      <c r="B1748" s="3" t="s">
        <v>2590</v>
      </c>
      <c r="C1748" s="3" t="s">
        <v>10</v>
      </c>
      <c r="D1748" s="3" t="s">
        <v>3436</v>
      </c>
      <c r="E1748" s="2">
        <v>2005</v>
      </c>
      <c r="F1748" s="3" t="s">
        <v>2576</v>
      </c>
      <c r="G1748" s="3" t="s">
        <v>2577</v>
      </c>
      <c r="H1748" s="3" t="s">
        <v>2590</v>
      </c>
      <c r="I1748" s="3" t="s">
        <v>3437</v>
      </c>
      <c r="J1748" s="3" t="s">
        <v>15</v>
      </c>
    </row>
    <row r="1749" spans="1:10" outlineLevel="3" x14ac:dyDescent="0.2">
      <c r="A1749" s="3" t="s">
        <v>3433</v>
      </c>
      <c r="B1749" s="3" t="s">
        <v>2590</v>
      </c>
      <c r="C1749" s="3" t="s">
        <v>10</v>
      </c>
      <c r="D1749" s="3" t="s">
        <v>3438</v>
      </c>
      <c r="E1749" s="2">
        <v>1998</v>
      </c>
      <c r="F1749" s="3" t="s">
        <v>2576</v>
      </c>
      <c r="G1749" s="3" t="s">
        <v>2577</v>
      </c>
      <c r="H1749" s="3" t="s">
        <v>2590</v>
      </c>
      <c r="I1749" s="3" t="s">
        <v>3439</v>
      </c>
      <c r="J1749" s="3" t="s">
        <v>29</v>
      </c>
    </row>
    <row r="1750" spans="1:10" outlineLevel="3" x14ac:dyDescent="0.2">
      <c r="A1750" s="3" t="s">
        <v>3433</v>
      </c>
      <c r="B1750" s="3" t="s">
        <v>2590</v>
      </c>
      <c r="C1750" s="3" t="s">
        <v>10</v>
      </c>
      <c r="D1750" s="3" t="s">
        <v>3440</v>
      </c>
      <c r="E1750" s="2">
        <v>2000</v>
      </c>
      <c r="F1750" s="3" t="s">
        <v>2576</v>
      </c>
      <c r="G1750" s="3" t="s">
        <v>2577</v>
      </c>
      <c r="H1750" s="3" t="s">
        <v>3441</v>
      </c>
      <c r="I1750" s="3" t="s">
        <v>3442</v>
      </c>
      <c r="J1750" s="3" t="s">
        <v>29</v>
      </c>
    </row>
    <row r="1751" spans="1:10" outlineLevel="3" x14ac:dyDescent="0.2">
      <c r="A1751" s="3" t="s">
        <v>3433</v>
      </c>
      <c r="B1751" s="3" t="s">
        <v>2590</v>
      </c>
      <c r="C1751" s="3" t="s">
        <v>10</v>
      </c>
      <c r="D1751" s="3" t="s">
        <v>3443</v>
      </c>
      <c r="E1751" s="2">
        <v>1998</v>
      </c>
      <c r="F1751" s="3" t="s">
        <v>2576</v>
      </c>
      <c r="G1751" s="3" t="s">
        <v>2577</v>
      </c>
      <c r="H1751" s="3" t="s">
        <v>2590</v>
      </c>
      <c r="I1751" s="3" t="s">
        <v>3444</v>
      </c>
      <c r="J1751" s="3" t="s">
        <v>29</v>
      </c>
    </row>
    <row r="1752" spans="1:10" outlineLevel="3" x14ac:dyDescent="0.2">
      <c r="A1752" s="3" t="s">
        <v>3433</v>
      </c>
      <c r="B1752" s="3" t="s">
        <v>2590</v>
      </c>
      <c r="C1752" s="3" t="s">
        <v>10</v>
      </c>
      <c r="D1752" s="3" t="s">
        <v>3445</v>
      </c>
      <c r="E1752" s="2">
        <v>2013</v>
      </c>
      <c r="F1752" s="3" t="s">
        <v>297</v>
      </c>
      <c r="G1752" s="3" t="s">
        <v>2569</v>
      </c>
      <c r="H1752" s="3" t="s">
        <v>2590</v>
      </c>
      <c r="I1752" s="3" t="s">
        <v>3446</v>
      </c>
      <c r="J1752" s="3" t="s">
        <v>1038</v>
      </c>
    </row>
    <row r="1753" spans="1:10" outlineLevel="3" x14ac:dyDescent="0.2">
      <c r="A1753" s="3" t="s">
        <v>3433</v>
      </c>
      <c r="B1753" s="3" t="s">
        <v>2590</v>
      </c>
      <c r="C1753" s="3" t="s">
        <v>10</v>
      </c>
      <c r="D1753" s="3" t="s">
        <v>3447</v>
      </c>
      <c r="E1753" s="2">
        <v>2013</v>
      </c>
      <c r="F1753" s="3" t="s">
        <v>297</v>
      </c>
      <c r="G1753" s="3" t="s">
        <v>2569</v>
      </c>
      <c r="H1753" s="3" t="s">
        <v>2590</v>
      </c>
      <c r="I1753" s="3" t="s">
        <v>3448</v>
      </c>
      <c r="J1753" s="3" t="s">
        <v>1038</v>
      </c>
    </row>
    <row r="1754" spans="1:10" outlineLevel="3" x14ac:dyDescent="0.2">
      <c r="A1754" s="3" t="s">
        <v>3433</v>
      </c>
      <c r="B1754" s="3" t="s">
        <v>2590</v>
      </c>
      <c r="C1754" s="3" t="s">
        <v>10</v>
      </c>
      <c r="D1754" s="3" t="s">
        <v>3449</v>
      </c>
      <c r="E1754" s="2">
        <v>2013</v>
      </c>
      <c r="F1754" s="3" t="s">
        <v>297</v>
      </c>
      <c r="G1754" s="3" t="s">
        <v>2569</v>
      </c>
      <c r="H1754" s="3" t="s">
        <v>2590</v>
      </c>
      <c r="I1754" s="3" t="s">
        <v>3450</v>
      </c>
      <c r="J1754" s="3" t="s">
        <v>29</v>
      </c>
    </row>
    <row r="1755" spans="1:10" outlineLevel="3" x14ac:dyDescent="0.2">
      <c r="A1755" s="3" t="s">
        <v>3433</v>
      </c>
      <c r="B1755" s="3" t="s">
        <v>2590</v>
      </c>
      <c r="C1755" s="3" t="s">
        <v>10</v>
      </c>
      <c r="D1755" s="3" t="s">
        <v>3607</v>
      </c>
      <c r="E1755" s="2">
        <v>2015</v>
      </c>
      <c r="F1755" s="3" t="s">
        <v>2576</v>
      </c>
      <c r="G1755" s="3" t="s">
        <v>2577</v>
      </c>
      <c r="H1755" s="3" t="s">
        <v>2590</v>
      </c>
      <c r="I1755" s="3" t="s">
        <v>3608</v>
      </c>
      <c r="J1755" s="3" t="s">
        <v>81</v>
      </c>
    </row>
    <row r="1756" spans="1:10" outlineLevel="3" x14ac:dyDescent="0.2">
      <c r="A1756" s="3" t="s">
        <v>3433</v>
      </c>
      <c r="B1756" s="3" t="s">
        <v>2590</v>
      </c>
      <c r="C1756" s="3" t="s">
        <v>10</v>
      </c>
      <c r="D1756" s="3" t="s">
        <v>3451</v>
      </c>
      <c r="E1756" s="2">
        <v>2015</v>
      </c>
      <c r="F1756" s="3" t="s">
        <v>2576</v>
      </c>
      <c r="G1756" s="3" t="s">
        <v>2577</v>
      </c>
      <c r="H1756" s="3" t="s">
        <v>2590</v>
      </c>
      <c r="I1756" s="3" t="s">
        <v>3452</v>
      </c>
      <c r="J1756" s="3" t="s">
        <v>1038</v>
      </c>
    </row>
    <row r="1757" spans="1:10" outlineLevel="3" x14ac:dyDescent="0.2">
      <c r="A1757" s="3" t="s">
        <v>3433</v>
      </c>
      <c r="B1757" s="3" t="s">
        <v>2590</v>
      </c>
      <c r="C1757" s="3" t="s">
        <v>10</v>
      </c>
      <c r="D1757" s="3" t="s">
        <v>3453</v>
      </c>
      <c r="E1757" s="2">
        <v>2015</v>
      </c>
      <c r="F1757" s="3" t="s">
        <v>2576</v>
      </c>
      <c r="G1757" s="3" t="s">
        <v>2577</v>
      </c>
      <c r="H1757" s="3" t="s">
        <v>2590</v>
      </c>
      <c r="I1757" s="3" t="s">
        <v>3454</v>
      </c>
      <c r="J1757" s="3" t="s">
        <v>133</v>
      </c>
    </row>
    <row r="1758" spans="1:10" outlineLevel="3" x14ac:dyDescent="0.2">
      <c r="A1758" s="3" t="s">
        <v>3433</v>
      </c>
      <c r="B1758" s="3" t="s">
        <v>2590</v>
      </c>
      <c r="C1758" s="3" t="s">
        <v>10</v>
      </c>
      <c r="D1758" s="3" t="s">
        <v>3455</v>
      </c>
      <c r="E1758" s="2">
        <v>2015</v>
      </c>
      <c r="F1758" s="3" t="s">
        <v>2576</v>
      </c>
      <c r="G1758" s="3" t="s">
        <v>2577</v>
      </c>
      <c r="H1758" s="3" t="s">
        <v>2590</v>
      </c>
      <c r="I1758" s="3" t="s">
        <v>3456</v>
      </c>
      <c r="J1758" s="3" t="s">
        <v>133</v>
      </c>
    </row>
    <row r="1759" spans="1:10" outlineLevel="3" x14ac:dyDescent="0.2">
      <c r="A1759" s="3" t="s">
        <v>3433</v>
      </c>
      <c r="B1759" s="3" t="s">
        <v>2590</v>
      </c>
      <c r="C1759" s="3" t="s">
        <v>10</v>
      </c>
      <c r="D1759" s="3" t="s">
        <v>3457</v>
      </c>
      <c r="E1759" s="2">
        <v>2015</v>
      </c>
      <c r="F1759" s="3" t="s">
        <v>2576</v>
      </c>
      <c r="G1759" s="3" t="s">
        <v>2577</v>
      </c>
      <c r="H1759" s="3" t="s">
        <v>2590</v>
      </c>
      <c r="I1759" s="3" t="s">
        <v>3458</v>
      </c>
      <c r="J1759" s="3" t="s">
        <v>18</v>
      </c>
    </row>
    <row r="1760" spans="1:10" outlineLevel="3" x14ac:dyDescent="0.2">
      <c r="A1760" s="3" t="s">
        <v>3433</v>
      </c>
      <c r="B1760" s="3" t="s">
        <v>2590</v>
      </c>
      <c r="C1760" s="3" t="s">
        <v>10</v>
      </c>
      <c r="D1760" s="3" t="s">
        <v>3459</v>
      </c>
      <c r="E1760" s="2">
        <v>2015</v>
      </c>
      <c r="F1760" s="3" t="s">
        <v>2576</v>
      </c>
      <c r="G1760" s="3" t="s">
        <v>2577</v>
      </c>
      <c r="H1760" s="3" t="s">
        <v>2590</v>
      </c>
      <c r="I1760" s="3" t="s">
        <v>3460</v>
      </c>
      <c r="J1760" s="3" t="s">
        <v>18</v>
      </c>
    </row>
    <row r="1761" spans="1:10" outlineLevel="3" x14ac:dyDescent="0.2">
      <c r="A1761" s="3" t="s">
        <v>3433</v>
      </c>
      <c r="B1761" s="3" t="s">
        <v>2590</v>
      </c>
      <c r="C1761" s="3" t="s">
        <v>10</v>
      </c>
      <c r="D1761" s="3" t="s">
        <v>3461</v>
      </c>
      <c r="E1761" s="2">
        <v>2015</v>
      </c>
      <c r="F1761" s="3" t="s">
        <v>2576</v>
      </c>
      <c r="G1761" s="3" t="s">
        <v>2577</v>
      </c>
      <c r="H1761" s="3" t="s">
        <v>2590</v>
      </c>
      <c r="I1761" s="3" t="s">
        <v>3462</v>
      </c>
      <c r="J1761" s="3" t="s">
        <v>18</v>
      </c>
    </row>
    <row r="1762" spans="1:10" outlineLevel="3" x14ac:dyDescent="0.2">
      <c r="A1762" s="3" t="s">
        <v>3433</v>
      </c>
      <c r="B1762" s="3" t="s">
        <v>2590</v>
      </c>
      <c r="C1762" s="3" t="s">
        <v>10</v>
      </c>
      <c r="D1762" s="3" t="s">
        <v>8087</v>
      </c>
      <c r="E1762" s="2">
        <v>2015</v>
      </c>
      <c r="F1762" s="3" t="s">
        <v>2576</v>
      </c>
      <c r="G1762" s="3" t="s">
        <v>2577</v>
      </c>
      <c r="H1762" s="3" t="s">
        <v>2590</v>
      </c>
      <c r="I1762" s="3" t="s">
        <v>8088</v>
      </c>
      <c r="J1762" s="3" t="s">
        <v>18</v>
      </c>
    </row>
    <row r="1763" spans="1:10" outlineLevel="3" x14ac:dyDescent="0.2">
      <c r="A1763" s="3" t="s">
        <v>3433</v>
      </c>
      <c r="B1763" s="3" t="s">
        <v>2590</v>
      </c>
      <c r="C1763" s="3" t="s">
        <v>10</v>
      </c>
      <c r="D1763" s="3" t="s">
        <v>3463</v>
      </c>
      <c r="E1763" s="2">
        <v>2015</v>
      </c>
      <c r="F1763" s="3" t="s">
        <v>2576</v>
      </c>
      <c r="G1763" s="3" t="s">
        <v>2577</v>
      </c>
      <c r="H1763" s="3" t="s">
        <v>2590</v>
      </c>
      <c r="I1763" s="3" t="s">
        <v>3464</v>
      </c>
      <c r="J1763" s="3" t="s">
        <v>74</v>
      </c>
    </row>
    <row r="1764" spans="1:10" outlineLevel="3" x14ac:dyDescent="0.2">
      <c r="A1764" s="3" t="s">
        <v>3433</v>
      </c>
      <c r="B1764" s="3" t="s">
        <v>2590</v>
      </c>
      <c r="C1764" s="3" t="s">
        <v>10</v>
      </c>
      <c r="D1764" s="3" t="s">
        <v>3465</v>
      </c>
      <c r="E1764" s="2">
        <v>2015</v>
      </c>
      <c r="F1764" s="3" t="s">
        <v>2576</v>
      </c>
      <c r="G1764" s="3" t="s">
        <v>2577</v>
      </c>
      <c r="H1764" s="3" t="s">
        <v>2590</v>
      </c>
      <c r="I1764" s="3" t="s">
        <v>3466</v>
      </c>
      <c r="J1764" s="3" t="s">
        <v>1038</v>
      </c>
    </row>
    <row r="1765" spans="1:10" outlineLevel="3" x14ac:dyDescent="0.2">
      <c r="A1765" s="3" t="s">
        <v>3433</v>
      </c>
      <c r="B1765" s="3" t="s">
        <v>2590</v>
      </c>
      <c r="C1765" s="3" t="s">
        <v>10</v>
      </c>
      <c r="D1765" s="3" t="s">
        <v>3467</v>
      </c>
      <c r="E1765" s="2">
        <v>2015</v>
      </c>
      <c r="F1765" s="3" t="s">
        <v>2734</v>
      </c>
      <c r="G1765" s="3" t="s">
        <v>3468</v>
      </c>
      <c r="H1765" s="3" t="s">
        <v>2590</v>
      </c>
      <c r="I1765" s="3" t="s">
        <v>3469</v>
      </c>
      <c r="J1765" s="3" t="s">
        <v>2489</v>
      </c>
    </row>
    <row r="1766" spans="1:10" outlineLevel="3" x14ac:dyDescent="0.2">
      <c r="A1766" s="3" t="s">
        <v>3433</v>
      </c>
      <c r="B1766" s="3" t="s">
        <v>2590</v>
      </c>
      <c r="C1766" s="3" t="s">
        <v>10</v>
      </c>
      <c r="D1766" s="3" t="s">
        <v>3470</v>
      </c>
      <c r="E1766" s="2">
        <v>2015</v>
      </c>
      <c r="F1766" s="3" t="s">
        <v>2734</v>
      </c>
      <c r="G1766" s="3" t="s">
        <v>3468</v>
      </c>
      <c r="H1766" s="3" t="s">
        <v>2590</v>
      </c>
      <c r="I1766" s="3" t="s">
        <v>3471</v>
      </c>
      <c r="J1766" s="3" t="s">
        <v>2489</v>
      </c>
    </row>
    <row r="1767" spans="1:10" outlineLevel="3" x14ac:dyDescent="0.2">
      <c r="A1767" s="3" t="s">
        <v>3433</v>
      </c>
      <c r="B1767" s="3" t="s">
        <v>2590</v>
      </c>
      <c r="C1767" s="3" t="s">
        <v>10</v>
      </c>
      <c r="D1767" s="3" t="s">
        <v>3472</v>
      </c>
      <c r="E1767" s="2">
        <v>2015</v>
      </c>
      <c r="F1767" s="3" t="s">
        <v>2734</v>
      </c>
      <c r="G1767" s="3" t="s">
        <v>3468</v>
      </c>
      <c r="H1767" s="3" t="s">
        <v>2590</v>
      </c>
      <c r="I1767" s="3" t="s">
        <v>3473</v>
      </c>
      <c r="J1767" s="3" t="s">
        <v>2489</v>
      </c>
    </row>
    <row r="1768" spans="1:10" outlineLevel="3" x14ac:dyDescent="0.2">
      <c r="A1768" s="3" t="s">
        <v>3433</v>
      </c>
      <c r="B1768" s="3" t="s">
        <v>2590</v>
      </c>
      <c r="C1768" s="3" t="s">
        <v>10</v>
      </c>
      <c r="D1768" s="3" t="s">
        <v>3474</v>
      </c>
      <c r="E1768" s="2">
        <v>2015</v>
      </c>
      <c r="F1768" s="3" t="s">
        <v>2734</v>
      </c>
      <c r="G1768" s="3" t="s">
        <v>3468</v>
      </c>
      <c r="H1768" s="3" t="s">
        <v>2590</v>
      </c>
      <c r="I1768" s="3" t="s">
        <v>3475</v>
      </c>
      <c r="J1768" s="3" t="s">
        <v>2489</v>
      </c>
    </row>
    <row r="1769" spans="1:10" outlineLevel="3" x14ac:dyDescent="0.2">
      <c r="A1769" s="3" t="s">
        <v>3433</v>
      </c>
      <c r="B1769" s="3" t="s">
        <v>2590</v>
      </c>
      <c r="C1769" s="3" t="s">
        <v>10</v>
      </c>
      <c r="D1769" s="3" t="s">
        <v>3476</v>
      </c>
      <c r="E1769" s="2">
        <v>2015</v>
      </c>
      <c r="F1769" s="3" t="s">
        <v>2734</v>
      </c>
      <c r="G1769" s="3" t="s">
        <v>3468</v>
      </c>
      <c r="H1769" s="3" t="s">
        <v>2590</v>
      </c>
      <c r="I1769" s="3" t="s">
        <v>3477</v>
      </c>
      <c r="J1769" s="3" t="s">
        <v>2489</v>
      </c>
    </row>
    <row r="1770" spans="1:10" outlineLevel="3" x14ac:dyDescent="0.2">
      <c r="A1770" s="3" t="s">
        <v>3433</v>
      </c>
      <c r="B1770" s="3" t="s">
        <v>2590</v>
      </c>
      <c r="C1770" s="3" t="s">
        <v>10</v>
      </c>
      <c r="D1770" s="3" t="s">
        <v>3478</v>
      </c>
      <c r="E1770" s="2">
        <v>2015</v>
      </c>
      <c r="F1770" s="3" t="s">
        <v>2734</v>
      </c>
      <c r="G1770" s="3" t="s">
        <v>3468</v>
      </c>
      <c r="H1770" s="3" t="s">
        <v>2590</v>
      </c>
      <c r="I1770" s="3" t="s">
        <v>3479</v>
      </c>
      <c r="J1770" s="3" t="s">
        <v>2489</v>
      </c>
    </row>
    <row r="1771" spans="1:10" outlineLevel="2" x14ac:dyDescent="0.2">
      <c r="C1771" s="5" t="s">
        <v>7969</v>
      </c>
      <c r="D1771" s="3">
        <f>SUBTOTAL(3,D1747:D1770)</f>
        <v>24</v>
      </c>
    </row>
    <row r="1772" spans="1:10" outlineLevel="3" x14ac:dyDescent="0.2">
      <c r="A1772" s="3" t="s">
        <v>3433</v>
      </c>
      <c r="B1772" s="3" t="s">
        <v>2590</v>
      </c>
      <c r="C1772" s="3" t="s">
        <v>1255</v>
      </c>
      <c r="D1772" s="3" t="s">
        <v>3480</v>
      </c>
      <c r="E1772" s="2">
        <v>2013</v>
      </c>
      <c r="F1772" s="3" t="s">
        <v>297</v>
      </c>
      <c r="G1772" s="3" t="s">
        <v>2569</v>
      </c>
      <c r="H1772" s="3" t="s">
        <v>2590</v>
      </c>
      <c r="I1772" s="3" t="s">
        <v>3481</v>
      </c>
      <c r="J1772" s="3" t="s">
        <v>21</v>
      </c>
    </row>
    <row r="1773" spans="1:10" outlineLevel="2" x14ac:dyDescent="0.2">
      <c r="C1773" s="5" t="s">
        <v>7970</v>
      </c>
      <c r="D1773" s="3">
        <f>SUBTOTAL(3,D1772:D1772)</f>
        <v>1</v>
      </c>
    </row>
    <row r="1774" spans="1:10" outlineLevel="3" x14ac:dyDescent="0.2">
      <c r="A1774" s="3" t="s">
        <v>3433</v>
      </c>
      <c r="B1774" s="3" t="s">
        <v>2590</v>
      </c>
      <c r="C1774" s="3" t="s">
        <v>1301</v>
      </c>
      <c r="D1774" s="3" t="s">
        <v>3484</v>
      </c>
      <c r="E1774" s="2">
        <v>2015</v>
      </c>
      <c r="F1774" s="3" t="s">
        <v>2576</v>
      </c>
      <c r="G1774" s="3" t="s">
        <v>2577</v>
      </c>
      <c r="H1774" s="3" t="s">
        <v>2590</v>
      </c>
      <c r="I1774" s="3" t="s">
        <v>3485</v>
      </c>
      <c r="J1774" s="3" t="s">
        <v>1302</v>
      </c>
    </row>
    <row r="1775" spans="1:10" outlineLevel="2" x14ac:dyDescent="0.2">
      <c r="C1775" s="5" t="s">
        <v>7971</v>
      </c>
      <c r="D1775" s="3">
        <f>SUBTOTAL(3,D1774:D1774)</f>
        <v>1</v>
      </c>
    </row>
    <row r="1776" spans="1:10" outlineLevel="3" x14ac:dyDescent="0.2">
      <c r="A1776" s="3" t="s">
        <v>3433</v>
      </c>
      <c r="B1776" s="3" t="s">
        <v>2590</v>
      </c>
      <c r="C1776" s="3" t="s">
        <v>1563</v>
      </c>
      <c r="D1776" s="3" t="s">
        <v>3482</v>
      </c>
      <c r="E1776" s="2">
        <v>2013</v>
      </c>
      <c r="F1776" s="3" t="s">
        <v>297</v>
      </c>
      <c r="G1776" s="3" t="s">
        <v>2569</v>
      </c>
      <c r="H1776" s="3" t="s">
        <v>2590</v>
      </c>
      <c r="I1776" s="3" t="s">
        <v>3483</v>
      </c>
      <c r="J1776" s="3" t="s">
        <v>133</v>
      </c>
    </row>
    <row r="1777" spans="1:10" outlineLevel="2" x14ac:dyDescent="0.2">
      <c r="C1777" s="5" t="s">
        <v>7972</v>
      </c>
      <c r="D1777" s="3">
        <f>SUBTOTAL(3,D1776:D1776)</f>
        <v>1</v>
      </c>
    </row>
    <row r="1778" spans="1:10" outlineLevel="1" x14ac:dyDescent="0.2">
      <c r="A1778" s="5" t="s">
        <v>7888</v>
      </c>
      <c r="D1778" s="3">
        <f>SUBTOTAL(3,D1747:D1776)</f>
        <v>27</v>
      </c>
    </row>
    <row r="1779" spans="1:10" outlineLevel="3" x14ac:dyDescent="0.2">
      <c r="A1779" s="3" t="s">
        <v>3486</v>
      </c>
      <c r="B1779" s="3" t="s">
        <v>3487</v>
      </c>
      <c r="C1779" s="3" t="s">
        <v>10</v>
      </c>
      <c r="D1779" s="3" t="s">
        <v>3488</v>
      </c>
      <c r="E1779" s="2">
        <v>2003</v>
      </c>
      <c r="F1779" s="3" t="s">
        <v>297</v>
      </c>
      <c r="G1779" s="3" t="s">
        <v>2569</v>
      </c>
      <c r="H1779" s="3" t="s">
        <v>2590</v>
      </c>
      <c r="I1779" s="3" t="s">
        <v>3489</v>
      </c>
      <c r="J1779" s="3" t="s">
        <v>133</v>
      </c>
    </row>
    <row r="1780" spans="1:10" outlineLevel="3" x14ac:dyDescent="0.2">
      <c r="A1780" s="3" t="s">
        <v>3486</v>
      </c>
      <c r="B1780" s="3" t="s">
        <v>3487</v>
      </c>
      <c r="C1780" s="3" t="s">
        <v>10</v>
      </c>
      <c r="D1780" s="3" t="s">
        <v>3490</v>
      </c>
      <c r="E1780" s="2">
        <v>2006</v>
      </c>
      <c r="F1780" s="3" t="s">
        <v>2576</v>
      </c>
      <c r="G1780" s="3" t="s">
        <v>2577</v>
      </c>
      <c r="H1780" s="3" t="s">
        <v>2590</v>
      </c>
      <c r="I1780" s="3" t="s">
        <v>3491</v>
      </c>
      <c r="J1780" s="3" t="s">
        <v>133</v>
      </c>
    </row>
    <row r="1781" spans="1:10" outlineLevel="3" x14ac:dyDescent="0.2">
      <c r="A1781" s="3" t="s">
        <v>3486</v>
      </c>
      <c r="B1781" s="3" t="s">
        <v>3487</v>
      </c>
      <c r="C1781" s="3" t="s">
        <v>10</v>
      </c>
      <c r="D1781" s="3" t="s">
        <v>3492</v>
      </c>
      <c r="E1781" s="2">
        <v>1997</v>
      </c>
      <c r="F1781" s="3" t="s">
        <v>2576</v>
      </c>
      <c r="G1781" s="3" t="s">
        <v>3493</v>
      </c>
      <c r="H1781" s="3" t="s">
        <v>2590</v>
      </c>
      <c r="I1781" s="3" t="s">
        <v>3494</v>
      </c>
      <c r="J1781" s="3" t="s">
        <v>133</v>
      </c>
    </row>
    <row r="1782" spans="1:10" outlineLevel="3" x14ac:dyDescent="0.2">
      <c r="A1782" s="3" t="s">
        <v>3486</v>
      </c>
      <c r="B1782" s="3" t="s">
        <v>3487</v>
      </c>
      <c r="C1782" s="3" t="s">
        <v>10</v>
      </c>
      <c r="D1782" s="3" t="s">
        <v>3495</v>
      </c>
      <c r="E1782" s="2">
        <v>2007</v>
      </c>
      <c r="F1782" s="3" t="s">
        <v>297</v>
      </c>
      <c r="G1782" s="3" t="s">
        <v>2569</v>
      </c>
      <c r="H1782" s="3" t="s">
        <v>2590</v>
      </c>
      <c r="I1782" s="3" t="s">
        <v>3496</v>
      </c>
      <c r="J1782" s="3" t="s">
        <v>133</v>
      </c>
    </row>
    <row r="1783" spans="1:10" outlineLevel="3" x14ac:dyDescent="0.2">
      <c r="A1783" s="3" t="s">
        <v>3486</v>
      </c>
      <c r="B1783" s="3" t="s">
        <v>3487</v>
      </c>
      <c r="C1783" s="3" t="s">
        <v>10</v>
      </c>
      <c r="D1783" s="3" t="s">
        <v>3497</v>
      </c>
      <c r="E1783" s="2">
        <v>2008</v>
      </c>
      <c r="F1783" s="3" t="s">
        <v>297</v>
      </c>
      <c r="G1783" s="3" t="s">
        <v>2569</v>
      </c>
      <c r="H1783" s="3" t="s">
        <v>2590</v>
      </c>
      <c r="I1783" s="3" t="s">
        <v>3498</v>
      </c>
      <c r="J1783" s="3" t="s">
        <v>133</v>
      </c>
    </row>
    <row r="1784" spans="1:10" outlineLevel="3" x14ac:dyDescent="0.2">
      <c r="A1784" s="3" t="s">
        <v>3486</v>
      </c>
      <c r="B1784" s="3" t="s">
        <v>3487</v>
      </c>
      <c r="C1784" s="3" t="s">
        <v>10</v>
      </c>
      <c r="D1784" s="3" t="s">
        <v>3499</v>
      </c>
      <c r="E1784" s="2">
        <v>2004</v>
      </c>
      <c r="F1784" s="3" t="s">
        <v>297</v>
      </c>
      <c r="G1784" s="3" t="s">
        <v>2569</v>
      </c>
      <c r="H1784" s="3" t="s">
        <v>2590</v>
      </c>
      <c r="I1784" s="3" t="s">
        <v>3500</v>
      </c>
      <c r="J1784" s="3" t="s">
        <v>40</v>
      </c>
    </row>
    <row r="1785" spans="1:10" outlineLevel="3" x14ac:dyDescent="0.2">
      <c r="A1785" s="3" t="s">
        <v>3486</v>
      </c>
      <c r="B1785" s="3" t="s">
        <v>3487</v>
      </c>
      <c r="C1785" s="3" t="s">
        <v>10</v>
      </c>
      <c r="D1785" s="3" t="s">
        <v>3501</v>
      </c>
      <c r="E1785" s="2">
        <v>1995</v>
      </c>
      <c r="F1785" s="3" t="s">
        <v>2576</v>
      </c>
      <c r="G1785" s="3" t="s">
        <v>3493</v>
      </c>
      <c r="H1785" s="3" t="s">
        <v>2590</v>
      </c>
      <c r="I1785" s="3" t="s">
        <v>3502</v>
      </c>
      <c r="J1785" s="3" t="s">
        <v>133</v>
      </c>
    </row>
    <row r="1786" spans="1:10" outlineLevel="3" x14ac:dyDescent="0.2">
      <c r="A1786" s="3" t="s">
        <v>3486</v>
      </c>
      <c r="B1786" s="3" t="s">
        <v>3487</v>
      </c>
      <c r="C1786" s="3" t="s">
        <v>10</v>
      </c>
      <c r="D1786" s="3" t="s">
        <v>3503</v>
      </c>
      <c r="E1786" s="2">
        <v>1995</v>
      </c>
      <c r="F1786" s="3" t="s">
        <v>2576</v>
      </c>
      <c r="G1786" s="3" t="s">
        <v>3493</v>
      </c>
      <c r="H1786" s="3" t="s">
        <v>2590</v>
      </c>
      <c r="I1786" s="3" t="s">
        <v>3504</v>
      </c>
      <c r="J1786" s="3" t="s">
        <v>133</v>
      </c>
    </row>
    <row r="1787" spans="1:10" outlineLevel="3" x14ac:dyDescent="0.2">
      <c r="A1787" s="3" t="s">
        <v>3486</v>
      </c>
      <c r="B1787" s="3" t="s">
        <v>3487</v>
      </c>
      <c r="C1787" s="3" t="s">
        <v>10</v>
      </c>
      <c r="D1787" s="3" t="s">
        <v>3505</v>
      </c>
      <c r="E1787" s="2">
        <v>1995</v>
      </c>
      <c r="F1787" s="3" t="s">
        <v>2576</v>
      </c>
      <c r="G1787" s="3" t="s">
        <v>3493</v>
      </c>
      <c r="H1787" s="3" t="s">
        <v>2590</v>
      </c>
      <c r="I1787" s="3" t="s">
        <v>3506</v>
      </c>
      <c r="J1787" s="3" t="s">
        <v>133</v>
      </c>
    </row>
    <row r="1788" spans="1:10" outlineLevel="3" x14ac:dyDescent="0.2">
      <c r="A1788" s="3" t="s">
        <v>3486</v>
      </c>
      <c r="B1788" s="3" t="s">
        <v>3487</v>
      </c>
      <c r="C1788" s="3" t="s">
        <v>10</v>
      </c>
      <c r="D1788" s="3" t="s">
        <v>3507</v>
      </c>
      <c r="E1788" s="2">
        <v>2008</v>
      </c>
      <c r="F1788" s="3" t="s">
        <v>2576</v>
      </c>
      <c r="G1788" s="3" t="s">
        <v>2577</v>
      </c>
      <c r="H1788" s="3" t="s">
        <v>2590</v>
      </c>
      <c r="I1788" s="3" t="s">
        <v>3508</v>
      </c>
      <c r="J1788" s="3" t="s">
        <v>133</v>
      </c>
    </row>
    <row r="1789" spans="1:10" outlineLevel="3" x14ac:dyDescent="0.2">
      <c r="A1789" s="3" t="s">
        <v>3486</v>
      </c>
      <c r="B1789" s="3" t="s">
        <v>3487</v>
      </c>
      <c r="C1789" s="3" t="s">
        <v>10</v>
      </c>
      <c r="D1789" s="3" t="s">
        <v>3509</v>
      </c>
      <c r="E1789" s="2">
        <v>2001</v>
      </c>
      <c r="F1789" s="3" t="s">
        <v>2576</v>
      </c>
      <c r="G1789" s="3" t="s">
        <v>2577</v>
      </c>
      <c r="H1789" s="3" t="s">
        <v>2570</v>
      </c>
      <c r="I1789" s="3" t="s">
        <v>3510</v>
      </c>
      <c r="J1789" s="3" t="s">
        <v>133</v>
      </c>
    </row>
    <row r="1790" spans="1:10" outlineLevel="2" x14ac:dyDescent="0.2">
      <c r="C1790" s="5" t="s">
        <v>7969</v>
      </c>
      <c r="D1790" s="3">
        <f>SUBTOTAL(3,D1779:D1789)</f>
        <v>11</v>
      </c>
    </row>
    <row r="1791" spans="1:10" outlineLevel="1" x14ac:dyDescent="0.2">
      <c r="A1791" s="5" t="s">
        <v>7889</v>
      </c>
      <c r="D1791" s="3">
        <f>SUBTOTAL(3,D1779:D1789)</f>
        <v>11</v>
      </c>
    </row>
    <row r="1792" spans="1:10" outlineLevel="3" x14ac:dyDescent="0.2">
      <c r="A1792" s="3" t="s">
        <v>3511</v>
      </c>
      <c r="B1792" s="3" t="s">
        <v>3512</v>
      </c>
      <c r="C1792" s="3" t="s">
        <v>10</v>
      </c>
      <c r="D1792" s="3" t="s">
        <v>3513</v>
      </c>
      <c r="E1792" s="2">
        <v>2001</v>
      </c>
      <c r="F1792" s="3" t="s">
        <v>2576</v>
      </c>
      <c r="G1792" s="3" t="s">
        <v>2577</v>
      </c>
      <c r="H1792" s="3" t="s">
        <v>2590</v>
      </c>
      <c r="I1792" s="3" t="s">
        <v>3514</v>
      </c>
      <c r="J1792" s="3" t="s">
        <v>32</v>
      </c>
    </row>
    <row r="1793" spans="1:10" outlineLevel="3" x14ac:dyDescent="0.2">
      <c r="A1793" s="3" t="s">
        <v>3511</v>
      </c>
      <c r="B1793" s="3" t="s">
        <v>3512</v>
      </c>
      <c r="C1793" s="3" t="s">
        <v>10</v>
      </c>
      <c r="D1793" s="3" t="s">
        <v>3515</v>
      </c>
      <c r="E1793" s="2">
        <v>2007</v>
      </c>
      <c r="F1793" s="3" t="s">
        <v>297</v>
      </c>
      <c r="G1793" s="3" t="s">
        <v>2569</v>
      </c>
      <c r="H1793" s="3" t="s">
        <v>3516</v>
      </c>
      <c r="I1793" s="3" t="s">
        <v>3517</v>
      </c>
      <c r="J1793" s="3" t="s">
        <v>2130</v>
      </c>
    </row>
    <row r="1794" spans="1:10" outlineLevel="3" x14ac:dyDescent="0.2">
      <c r="A1794" s="3" t="s">
        <v>3511</v>
      </c>
      <c r="B1794" s="3" t="s">
        <v>3512</v>
      </c>
      <c r="C1794" s="3" t="s">
        <v>10</v>
      </c>
      <c r="D1794" s="3" t="s">
        <v>3518</v>
      </c>
      <c r="E1794" s="2">
        <v>2008</v>
      </c>
      <c r="F1794" s="3" t="s">
        <v>2576</v>
      </c>
      <c r="G1794" s="3" t="s">
        <v>2577</v>
      </c>
      <c r="H1794" s="3" t="s">
        <v>2590</v>
      </c>
      <c r="I1794" s="3" t="s">
        <v>3519</v>
      </c>
      <c r="J1794" s="3" t="s">
        <v>32</v>
      </c>
    </row>
    <row r="1795" spans="1:10" outlineLevel="3" x14ac:dyDescent="0.2">
      <c r="A1795" s="3" t="s">
        <v>3511</v>
      </c>
      <c r="B1795" s="3" t="s">
        <v>3512</v>
      </c>
      <c r="C1795" s="3" t="s">
        <v>10</v>
      </c>
      <c r="D1795" s="3" t="s">
        <v>3520</v>
      </c>
      <c r="E1795" s="2">
        <v>2001</v>
      </c>
      <c r="F1795" s="3" t="s">
        <v>2576</v>
      </c>
      <c r="G1795" s="3" t="s">
        <v>2577</v>
      </c>
      <c r="H1795" s="3" t="s">
        <v>2590</v>
      </c>
      <c r="I1795" s="3" t="s">
        <v>3521</v>
      </c>
      <c r="J1795" s="3" t="s">
        <v>81</v>
      </c>
    </row>
    <row r="1796" spans="1:10" outlineLevel="3" x14ac:dyDescent="0.2">
      <c r="A1796" s="3" t="s">
        <v>3511</v>
      </c>
      <c r="B1796" s="3" t="s">
        <v>3512</v>
      </c>
      <c r="C1796" s="3" t="s">
        <v>10</v>
      </c>
      <c r="D1796" s="3" t="s">
        <v>3522</v>
      </c>
      <c r="E1796" s="2">
        <v>2001</v>
      </c>
      <c r="F1796" s="3" t="s">
        <v>2576</v>
      </c>
      <c r="G1796" s="3" t="s">
        <v>2577</v>
      </c>
      <c r="H1796" s="3" t="s">
        <v>2590</v>
      </c>
      <c r="I1796" s="3" t="s">
        <v>3523</v>
      </c>
      <c r="J1796" s="3" t="s">
        <v>133</v>
      </c>
    </row>
    <row r="1797" spans="1:10" outlineLevel="3" x14ac:dyDescent="0.2">
      <c r="A1797" s="3" t="s">
        <v>3511</v>
      </c>
      <c r="B1797" s="3" t="s">
        <v>3512</v>
      </c>
      <c r="C1797" s="3" t="s">
        <v>10</v>
      </c>
      <c r="D1797" s="3" t="s">
        <v>3524</v>
      </c>
      <c r="E1797" s="2">
        <v>2006</v>
      </c>
      <c r="F1797" s="3" t="s">
        <v>2576</v>
      </c>
      <c r="G1797" s="3" t="s">
        <v>2577</v>
      </c>
      <c r="H1797" s="3" t="s">
        <v>2590</v>
      </c>
      <c r="I1797" s="3" t="s">
        <v>3525</v>
      </c>
      <c r="J1797" s="3" t="s">
        <v>133</v>
      </c>
    </row>
    <row r="1798" spans="1:10" outlineLevel="3" x14ac:dyDescent="0.2">
      <c r="A1798" s="3" t="s">
        <v>3511</v>
      </c>
      <c r="B1798" s="3" t="s">
        <v>3512</v>
      </c>
      <c r="C1798" s="3" t="s">
        <v>10</v>
      </c>
      <c r="D1798" s="3" t="s">
        <v>3526</v>
      </c>
      <c r="E1798" s="2">
        <v>1998</v>
      </c>
      <c r="F1798" s="3" t="s">
        <v>2734</v>
      </c>
      <c r="G1798" s="3" t="s">
        <v>2735</v>
      </c>
      <c r="H1798" s="3" t="s">
        <v>2590</v>
      </c>
      <c r="I1798" s="3" t="s">
        <v>3527</v>
      </c>
      <c r="J1798" s="3" t="s">
        <v>599</v>
      </c>
    </row>
    <row r="1799" spans="1:10" outlineLevel="3" x14ac:dyDescent="0.2">
      <c r="A1799" s="3" t="s">
        <v>3511</v>
      </c>
      <c r="B1799" s="3" t="s">
        <v>3512</v>
      </c>
      <c r="C1799" s="3" t="s">
        <v>10</v>
      </c>
      <c r="D1799" s="3" t="s">
        <v>3528</v>
      </c>
      <c r="E1799" s="2">
        <v>2007</v>
      </c>
      <c r="F1799" s="3" t="s">
        <v>2734</v>
      </c>
      <c r="G1799" s="3" t="s">
        <v>2735</v>
      </c>
      <c r="H1799" s="3" t="s">
        <v>2590</v>
      </c>
      <c r="I1799" s="3" t="s">
        <v>3529</v>
      </c>
      <c r="J1799" s="3" t="s">
        <v>599</v>
      </c>
    </row>
    <row r="1800" spans="1:10" outlineLevel="3" x14ac:dyDescent="0.2">
      <c r="A1800" s="3" t="s">
        <v>3511</v>
      </c>
      <c r="B1800" s="3" t="s">
        <v>3512</v>
      </c>
      <c r="C1800" s="3" t="s">
        <v>10</v>
      </c>
      <c r="D1800" s="3" t="s">
        <v>3530</v>
      </c>
      <c r="E1800" s="2">
        <v>2007</v>
      </c>
      <c r="F1800" s="3" t="s">
        <v>2734</v>
      </c>
      <c r="G1800" s="3" t="s">
        <v>2735</v>
      </c>
      <c r="H1800" s="3" t="s">
        <v>2590</v>
      </c>
      <c r="I1800" s="3" t="s">
        <v>3531</v>
      </c>
      <c r="J1800" s="3" t="s">
        <v>599</v>
      </c>
    </row>
    <row r="1801" spans="1:10" outlineLevel="3" x14ac:dyDescent="0.2">
      <c r="A1801" s="3" t="s">
        <v>3511</v>
      </c>
      <c r="B1801" s="3" t="s">
        <v>3512</v>
      </c>
      <c r="C1801" s="3" t="s">
        <v>10</v>
      </c>
      <c r="D1801" s="3" t="s">
        <v>3532</v>
      </c>
      <c r="E1801" s="2">
        <v>2005</v>
      </c>
      <c r="F1801" s="3" t="s">
        <v>2576</v>
      </c>
      <c r="G1801" s="3" t="s">
        <v>2577</v>
      </c>
      <c r="H1801" s="3" t="s">
        <v>2590</v>
      </c>
      <c r="I1801" s="3" t="s">
        <v>3533</v>
      </c>
      <c r="J1801" s="3" t="s">
        <v>599</v>
      </c>
    </row>
    <row r="1802" spans="1:10" outlineLevel="3" x14ac:dyDescent="0.2">
      <c r="A1802" s="3" t="s">
        <v>3511</v>
      </c>
      <c r="B1802" s="3" t="s">
        <v>3512</v>
      </c>
      <c r="C1802" s="3" t="s">
        <v>10</v>
      </c>
      <c r="D1802" s="3" t="s">
        <v>3534</v>
      </c>
      <c r="E1802" s="2">
        <v>2005</v>
      </c>
      <c r="F1802" s="3" t="s">
        <v>2576</v>
      </c>
      <c r="G1802" s="3" t="s">
        <v>2577</v>
      </c>
      <c r="H1802" s="3" t="s">
        <v>2590</v>
      </c>
      <c r="I1802" s="3" t="s">
        <v>3535</v>
      </c>
      <c r="J1802" s="3" t="s">
        <v>599</v>
      </c>
    </row>
    <row r="1803" spans="1:10" outlineLevel="3" x14ac:dyDescent="0.2">
      <c r="A1803" s="3" t="s">
        <v>3511</v>
      </c>
      <c r="B1803" s="3" t="s">
        <v>3512</v>
      </c>
      <c r="C1803" s="3" t="s">
        <v>10</v>
      </c>
      <c r="D1803" s="3" t="s">
        <v>3536</v>
      </c>
      <c r="E1803" s="2">
        <v>1996</v>
      </c>
      <c r="F1803" s="3" t="s">
        <v>297</v>
      </c>
      <c r="G1803" s="3" t="s">
        <v>2664</v>
      </c>
      <c r="H1803" s="3" t="s">
        <v>2590</v>
      </c>
      <c r="I1803" s="3" t="s">
        <v>3537</v>
      </c>
      <c r="J1803" s="3" t="s">
        <v>599</v>
      </c>
    </row>
    <row r="1804" spans="1:10" outlineLevel="3" x14ac:dyDescent="0.2">
      <c r="A1804" s="3" t="s">
        <v>3511</v>
      </c>
      <c r="B1804" s="3" t="s">
        <v>3512</v>
      </c>
      <c r="C1804" s="3" t="s">
        <v>10</v>
      </c>
      <c r="D1804" s="3" t="s">
        <v>3538</v>
      </c>
      <c r="E1804" s="2">
        <v>2007</v>
      </c>
      <c r="F1804" s="3" t="s">
        <v>2734</v>
      </c>
      <c r="G1804" s="3" t="s">
        <v>2735</v>
      </c>
      <c r="H1804" s="3" t="s">
        <v>2590</v>
      </c>
      <c r="I1804" s="3" t="s">
        <v>3539</v>
      </c>
      <c r="J1804" s="3" t="s">
        <v>599</v>
      </c>
    </row>
    <row r="1805" spans="1:10" outlineLevel="3" x14ac:dyDescent="0.2">
      <c r="A1805" s="3" t="s">
        <v>3511</v>
      </c>
      <c r="B1805" s="3" t="s">
        <v>3512</v>
      </c>
      <c r="C1805" s="3" t="s">
        <v>10</v>
      </c>
      <c r="D1805" s="3" t="s">
        <v>3540</v>
      </c>
      <c r="E1805" s="2">
        <v>2001</v>
      </c>
      <c r="F1805" s="3" t="s">
        <v>2576</v>
      </c>
      <c r="G1805" s="3" t="s">
        <v>2577</v>
      </c>
      <c r="H1805" s="3" t="s">
        <v>2590</v>
      </c>
      <c r="I1805" s="3" t="s">
        <v>3541</v>
      </c>
      <c r="J1805" s="3" t="s">
        <v>1038</v>
      </c>
    </row>
    <row r="1806" spans="1:10" outlineLevel="3" x14ac:dyDescent="0.2">
      <c r="A1806" s="3" t="s">
        <v>3511</v>
      </c>
      <c r="B1806" s="3" t="s">
        <v>3512</v>
      </c>
      <c r="C1806" s="3" t="s">
        <v>10</v>
      </c>
      <c r="D1806" s="3" t="s">
        <v>3542</v>
      </c>
      <c r="E1806" s="2">
        <v>2005</v>
      </c>
      <c r="F1806" s="3" t="s">
        <v>2576</v>
      </c>
      <c r="G1806" s="3" t="s">
        <v>2577</v>
      </c>
      <c r="H1806" s="3" t="s">
        <v>2590</v>
      </c>
      <c r="I1806" s="3" t="s">
        <v>3543</v>
      </c>
      <c r="J1806" s="3" t="s">
        <v>1038</v>
      </c>
    </row>
    <row r="1807" spans="1:10" outlineLevel="3" x14ac:dyDescent="0.2">
      <c r="A1807" s="3" t="s">
        <v>3511</v>
      </c>
      <c r="B1807" s="3" t="s">
        <v>3512</v>
      </c>
      <c r="C1807" s="3" t="s">
        <v>10</v>
      </c>
      <c r="D1807" s="3" t="s">
        <v>3544</v>
      </c>
      <c r="E1807" s="2">
        <v>2003</v>
      </c>
      <c r="F1807" s="3" t="s">
        <v>297</v>
      </c>
      <c r="G1807" s="3" t="s">
        <v>2569</v>
      </c>
      <c r="H1807" s="3" t="s">
        <v>2590</v>
      </c>
      <c r="I1807" s="3" t="s">
        <v>3545</v>
      </c>
      <c r="J1807" s="3" t="s">
        <v>1038</v>
      </c>
    </row>
    <row r="1808" spans="1:10" outlineLevel="2" x14ac:dyDescent="0.2">
      <c r="C1808" s="5" t="s">
        <v>7969</v>
      </c>
      <c r="D1808" s="3">
        <f>SUBTOTAL(3,D1792:D1807)</f>
        <v>16</v>
      </c>
    </row>
    <row r="1809" spans="1:10" outlineLevel="1" x14ac:dyDescent="0.2">
      <c r="A1809" s="5" t="s">
        <v>7890</v>
      </c>
      <c r="D1809" s="3">
        <f>SUBTOTAL(3,D1792:D1807)</f>
        <v>16</v>
      </c>
    </row>
    <row r="1810" spans="1:10" outlineLevel="3" x14ac:dyDescent="0.2">
      <c r="A1810" s="3" t="s">
        <v>3546</v>
      </c>
      <c r="B1810" s="3" t="s">
        <v>3547</v>
      </c>
      <c r="C1810" s="3" t="s">
        <v>10</v>
      </c>
      <c r="D1810" s="3" t="s">
        <v>3548</v>
      </c>
      <c r="E1810" s="2">
        <v>2005</v>
      </c>
      <c r="F1810" s="3" t="s">
        <v>2576</v>
      </c>
      <c r="G1810" s="3" t="s">
        <v>2715</v>
      </c>
      <c r="H1810" s="3" t="s">
        <v>3547</v>
      </c>
      <c r="I1810" s="3" t="s">
        <v>3549</v>
      </c>
      <c r="J1810" s="3" t="s">
        <v>203</v>
      </c>
    </row>
    <row r="1811" spans="1:10" outlineLevel="3" x14ac:dyDescent="0.2">
      <c r="A1811" s="3" t="s">
        <v>3546</v>
      </c>
      <c r="B1811" s="3" t="s">
        <v>3547</v>
      </c>
      <c r="C1811" s="3" t="s">
        <v>10</v>
      </c>
      <c r="D1811" s="3" t="s">
        <v>3550</v>
      </c>
      <c r="E1811" s="2">
        <v>2005</v>
      </c>
      <c r="F1811" s="3" t="s">
        <v>2576</v>
      </c>
      <c r="G1811" s="3" t="s">
        <v>2715</v>
      </c>
      <c r="H1811" s="3" t="s">
        <v>3547</v>
      </c>
      <c r="I1811" s="3" t="s">
        <v>3551</v>
      </c>
      <c r="J1811" s="3" t="s">
        <v>35</v>
      </c>
    </row>
    <row r="1812" spans="1:10" outlineLevel="3" x14ac:dyDescent="0.2">
      <c r="A1812" s="3" t="s">
        <v>3546</v>
      </c>
      <c r="B1812" s="3" t="s">
        <v>3547</v>
      </c>
      <c r="C1812" s="3" t="s">
        <v>10</v>
      </c>
      <c r="D1812" s="3" t="s">
        <v>3552</v>
      </c>
      <c r="E1812" s="2">
        <v>2004</v>
      </c>
      <c r="F1812" s="3" t="s">
        <v>2576</v>
      </c>
      <c r="G1812" s="3" t="s">
        <v>2715</v>
      </c>
      <c r="H1812" s="3" t="s">
        <v>3547</v>
      </c>
      <c r="I1812" s="3" t="s">
        <v>3553</v>
      </c>
      <c r="J1812" s="3" t="s">
        <v>2746</v>
      </c>
    </row>
    <row r="1813" spans="1:10" outlineLevel="2" x14ac:dyDescent="0.2">
      <c r="C1813" s="5" t="s">
        <v>7969</v>
      </c>
      <c r="D1813" s="3">
        <f>SUBTOTAL(3,D1810:D1812)</f>
        <v>3</v>
      </c>
    </row>
    <row r="1814" spans="1:10" outlineLevel="1" x14ac:dyDescent="0.2">
      <c r="A1814" s="5" t="s">
        <v>7891</v>
      </c>
      <c r="D1814" s="3">
        <f>SUBTOTAL(3,D1810:D1812)</f>
        <v>3</v>
      </c>
    </row>
    <row r="1815" spans="1:10" outlineLevel="3" x14ac:dyDescent="0.2">
      <c r="A1815" s="3" t="s">
        <v>3554</v>
      </c>
      <c r="B1815" s="3" t="s">
        <v>3555</v>
      </c>
      <c r="C1815" s="3" t="s">
        <v>10</v>
      </c>
      <c r="D1815" s="3" t="s">
        <v>3556</v>
      </c>
      <c r="E1815" s="2">
        <v>2000</v>
      </c>
      <c r="F1815" s="3" t="s">
        <v>2576</v>
      </c>
      <c r="G1815" s="3" t="s">
        <v>2715</v>
      </c>
      <c r="H1815" s="3" t="s">
        <v>3547</v>
      </c>
      <c r="I1815" s="3" t="s">
        <v>3557</v>
      </c>
      <c r="J1815" s="3" t="s">
        <v>40</v>
      </c>
    </row>
    <row r="1816" spans="1:10" outlineLevel="3" x14ac:dyDescent="0.2">
      <c r="A1816" s="3" t="s">
        <v>3554</v>
      </c>
      <c r="B1816" s="3" t="s">
        <v>3555</v>
      </c>
      <c r="C1816" s="3" t="s">
        <v>10</v>
      </c>
      <c r="D1816" s="3" t="s">
        <v>3558</v>
      </c>
      <c r="E1816" s="2">
        <v>2003</v>
      </c>
      <c r="F1816" s="3" t="s">
        <v>2576</v>
      </c>
      <c r="G1816" s="3" t="s">
        <v>2715</v>
      </c>
      <c r="H1816" s="3" t="s">
        <v>3547</v>
      </c>
      <c r="I1816" s="3" t="s">
        <v>3559</v>
      </c>
      <c r="J1816" s="3" t="s">
        <v>133</v>
      </c>
    </row>
    <row r="1817" spans="1:10" outlineLevel="3" x14ac:dyDescent="0.2">
      <c r="A1817" s="3" t="s">
        <v>3554</v>
      </c>
      <c r="B1817" s="3" t="s">
        <v>3555</v>
      </c>
      <c r="C1817" s="3" t="s">
        <v>10</v>
      </c>
      <c r="D1817" s="3" t="s">
        <v>3560</v>
      </c>
      <c r="E1817" s="2">
        <v>2005</v>
      </c>
      <c r="F1817" s="3" t="s">
        <v>2576</v>
      </c>
      <c r="G1817" s="3" t="s">
        <v>2715</v>
      </c>
      <c r="H1817" s="3" t="s">
        <v>3547</v>
      </c>
      <c r="I1817" s="3" t="s">
        <v>3561</v>
      </c>
      <c r="J1817" s="3" t="s">
        <v>133</v>
      </c>
    </row>
    <row r="1818" spans="1:10" outlineLevel="3" x14ac:dyDescent="0.2">
      <c r="A1818" s="3" t="s">
        <v>3554</v>
      </c>
      <c r="B1818" s="3" t="s">
        <v>3555</v>
      </c>
      <c r="C1818" s="3" t="s">
        <v>10</v>
      </c>
      <c r="D1818" s="3" t="s">
        <v>3562</v>
      </c>
      <c r="E1818" s="2">
        <v>2005</v>
      </c>
      <c r="F1818" s="3" t="s">
        <v>2576</v>
      </c>
      <c r="G1818" s="3" t="s">
        <v>2715</v>
      </c>
      <c r="H1818" s="3" t="s">
        <v>3547</v>
      </c>
      <c r="I1818" s="3" t="s">
        <v>3563</v>
      </c>
      <c r="J1818" s="3" t="s">
        <v>133</v>
      </c>
    </row>
    <row r="1819" spans="1:10" outlineLevel="3" x14ac:dyDescent="0.2">
      <c r="A1819" s="3" t="s">
        <v>3554</v>
      </c>
      <c r="B1819" s="3" t="s">
        <v>3555</v>
      </c>
      <c r="C1819" s="3" t="s">
        <v>10</v>
      </c>
      <c r="D1819" s="3" t="s">
        <v>3564</v>
      </c>
      <c r="E1819" s="2">
        <v>2005</v>
      </c>
      <c r="F1819" s="3" t="s">
        <v>2576</v>
      </c>
      <c r="G1819" s="3" t="s">
        <v>2715</v>
      </c>
      <c r="H1819" s="3" t="s">
        <v>3547</v>
      </c>
      <c r="I1819" s="3" t="s">
        <v>3565</v>
      </c>
      <c r="J1819" s="3" t="s">
        <v>133</v>
      </c>
    </row>
    <row r="1820" spans="1:10" outlineLevel="2" x14ac:dyDescent="0.2">
      <c r="C1820" s="5" t="s">
        <v>7969</v>
      </c>
      <c r="D1820" s="3">
        <f>SUBTOTAL(3,D1815:D1819)</f>
        <v>5</v>
      </c>
    </row>
    <row r="1821" spans="1:10" outlineLevel="1" x14ac:dyDescent="0.2">
      <c r="A1821" s="5" t="s">
        <v>7892</v>
      </c>
      <c r="D1821" s="3">
        <f>SUBTOTAL(3,D1815:D1819)</f>
        <v>5</v>
      </c>
    </row>
    <row r="1822" spans="1:10" outlineLevel="3" x14ac:dyDescent="0.2">
      <c r="A1822" s="3" t="s">
        <v>3566</v>
      </c>
      <c r="B1822" s="3" t="s">
        <v>3567</v>
      </c>
      <c r="C1822" s="3" t="s">
        <v>10</v>
      </c>
      <c r="D1822" s="3" t="s">
        <v>3568</v>
      </c>
      <c r="E1822" s="2">
        <v>2003</v>
      </c>
      <c r="F1822" s="3" t="s">
        <v>2576</v>
      </c>
      <c r="G1822" s="3" t="s">
        <v>2715</v>
      </c>
      <c r="H1822" s="3" t="s">
        <v>3547</v>
      </c>
      <c r="I1822" s="3" t="s">
        <v>3569</v>
      </c>
      <c r="J1822" s="3" t="s">
        <v>133</v>
      </c>
    </row>
    <row r="1823" spans="1:10" outlineLevel="2" x14ac:dyDescent="0.2">
      <c r="C1823" s="5" t="s">
        <v>7969</v>
      </c>
      <c r="D1823" s="3">
        <f>SUBTOTAL(3,D1822:D1822)</f>
        <v>1</v>
      </c>
    </row>
    <row r="1824" spans="1:10" outlineLevel="1" x14ac:dyDescent="0.2">
      <c r="A1824" s="5" t="s">
        <v>7893</v>
      </c>
      <c r="D1824" s="3">
        <f>SUBTOTAL(3,D1822:D1822)</f>
        <v>1</v>
      </c>
    </row>
    <row r="1825" spans="1:10" outlineLevel="3" x14ac:dyDescent="0.2">
      <c r="A1825" s="3" t="s">
        <v>3570</v>
      </c>
      <c r="B1825" s="3" t="s">
        <v>3571</v>
      </c>
      <c r="C1825" s="3" t="s">
        <v>10</v>
      </c>
      <c r="D1825" s="3" t="s">
        <v>3572</v>
      </c>
      <c r="E1825" s="2">
        <v>2008</v>
      </c>
      <c r="F1825" s="3" t="s">
        <v>2576</v>
      </c>
      <c r="G1825" s="3" t="s">
        <v>2577</v>
      </c>
      <c r="H1825" s="3" t="s">
        <v>3573</v>
      </c>
      <c r="I1825" s="3" t="s">
        <v>3574</v>
      </c>
      <c r="J1825" s="3" t="s">
        <v>18</v>
      </c>
    </row>
    <row r="1826" spans="1:10" outlineLevel="3" x14ac:dyDescent="0.2">
      <c r="A1826" s="3" t="s">
        <v>3570</v>
      </c>
      <c r="B1826" s="3" t="s">
        <v>3571</v>
      </c>
      <c r="C1826" s="3" t="s">
        <v>10</v>
      </c>
      <c r="D1826" s="3" t="s">
        <v>3575</v>
      </c>
      <c r="E1826" s="2">
        <v>2010</v>
      </c>
      <c r="F1826" s="3" t="s">
        <v>2576</v>
      </c>
      <c r="G1826" s="3" t="s">
        <v>2577</v>
      </c>
      <c r="H1826" s="3" t="s">
        <v>3576</v>
      </c>
      <c r="I1826" s="3" t="s">
        <v>3577</v>
      </c>
      <c r="J1826" s="3" t="s">
        <v>29</v>
      </c>
    </row>
    <row r="1827" spans="1:10" outlineLevel="3" x14ac:dyDescent="0.2">
      <c r="A1827" s="3" t="s">
        <v>3570</v>
      </c>
      <c r="B1827" s="3" t="s">
        <v>3571</v>
      </c>
      <c r="C1827" s="3" t="s">
        <v>10</v>
      </c>
      <c r="D1827" s="3" t="s">
        <v>3578</v>
      </c>
      <c r="E1827" s="2">
        <v>2007</v>
      </c>
      <c r="F1827" s="3" t="s">
        <v>2576</v>
      </c>
      <c r="G1827" s="3" t="s">
        <v>2577</v>
      </c>
      <c r="H1827" s="3" t="s">
        <v>3571</v>
      </c>
      <c r="I1827" s="3" t="s">
        <v>3579</v>
      </c>
      <c r="J1827" s="3" t="s">
        <v>1038</v>
      </c>
    </row>
    <row r="1828" spans="1:10" outlineLevel="3" x14ac:dyDescent="0.2">
      <c r="A1828" s="3" t="s">
        <v>3570</v>
      </c>
      <c r="B1828" s="3" t="s">
        <v>3571</v>
      </c>
      <c r="C1828" s="3" t="s">
        <v>10</v>
      </c>
      <c r="D1828" s="3" t="s">
        <v>3580</v>
      </c>
      <c r="E1828" s="2">
        <v>2012</v>
      </c>
      <c r="F1828" s="3" t="s">
        <v>2576</v>
      </c>
      <c r="G1828" s="3" t="s">
        <v>2577</v>
      </c>
      <c r="H1828" s="3" t="s">
        <v>3571</v>
      </c>
      <c r="I1828" s="3" t="s">
        <v>3581</v>
      </c>
      <c r="J1828" s="3" t="s">
        <v>136</v>
      </c>
    </row>
    <row r="1829" spans="1:10" outlineLevel="3" x14ac:dyDescent="0.2">
      <c r="A1829" s="3" t="s">
        <v>3570</v>
      </c>
      <c r="B1829" s="3" t="s">
        <v>3571</v>
      </c>
      <c r="C1829" s="3" t="s">
        <v>10</v>
      </c>
      <c r="D1829" s="3" t="s">
        <v>3582</v>
      </c>
      <c r="E1829" s="2">
        <v>2012</v>
      </c>
      <c r="F1829" s="3" t="s">
        <v>2576</v>
      </c>
      <c r="G1829" s="3" t="s">
        <v>2577</v>
      </c>
      <c r="H1829" s="3" t="s">
        <v>3571</v>
      </c>
      <c r="I1829" s="3" t="s">
        <v>3583</v>
      </c>
      <c r="J1829" s="3" t="s">
        <v>136</v>
      </c>
    </row>
    <row r="1830" spans="1:10" outlineLevel="2" x14ac:dyDescent="0.2">
      <c r="C1830" s="5" t="s">
        <v>7969</v>
      </c>
      <c r="D1830" s="3">
        <f>SUBTOTAL(3,D1825:D1829)</f>
        <v>5</v>
      </c>
    </row>
    <row r="1831" spans="1:10" outlineLevel="1" x14ac:dyDescent="0.2">
      <c r="A1831" s="5" t="s">
        <v>7894</v>
      </c>
      <c r="D1831" s="3">
        <f>SUBTOTAL(3,D1825:D1829)</f>
        <v>5</v>
      </c>
    </row>
    <row r="1832" spans="1:10" outlineLevel="3" x14ac:dyDescent="0.2">
      <c r="A1832" s="3" t="s">
        <v>3584</v>
      </c>
      <c r="B1832" s="3" t="s">
        <v>3555</v>
      </c>
      <c r="C1832" s="3" t="s">
        <v>10</v>
      </c>
      <c r="D1832" s="3" t="s">
        <v>3585</v>
      </c>
      <c r="E1832" s="2">
        <v>2006</v>
      </c>
      <c r="F1832" s="3" t="s">
        <v>2576</v>
      </c>
      <c r="G1832" s="3" t="s">
        <v>2577</v>
      </c>
      <c r="H1832" s="3" t="s">
        <v>3571</v>
      </c>
      <c r="I1832" s="3" t="s">
        <v>3586</v>
      </c>
      <c r="J1832" s="3" t="s">
        <v>133</v>
      </c>
    </row>
    <row r="1833" spans="1:10" outlineLevel="2" x14ac:dyDescent="0.2">
      <c r="C1833" s="5" t="s">
        <v>7969</v>
      </c>
      <c r="D1833" s="3">
        <f>SUBTOTAL(3,D1832:D1832)</f>
        <v>1</v>
      </c>
    </row>
    <row r="1834" spans="1:10" outlineLevel="1" x14ac:dyDescent="0.2">
      <c r="A1834" s="5" t="s">
        <v>7895</v>
      </c>
      <c r="D1834" s="3">
        <f>SUBTOTAL(3,D1832:D1832)</f>
        <v>1</v>
      </c>
    </row>
    <row r="1835" spans="1:10" outlineLevel="3" x14ac:dyDescent="0.2">
      <c r="A1835" s="3" t="s">
        <v>3587</v>
      </c>
      <c r="B1835" s="3" t="s">
        <v>2590</v>
      </c>
      <c r="C1835" s="3" t="s">
        <v>10</v>
      </c>
      <c r="D1835" s="3" t="s">
        <v>3588</v>
      </c>
      <c r="E1835" s="2">
        <v>2007</v>
      </c>
      <c r="F1835" s="3" t="s">
        <v>297</v>
      </c>
      <c r="G1835" s="3" t="s">
        <v>2569</v>
      </c>
      <c r="H1835" s="3" t="s">
        <v>2590</v>
      </c>
      <c r="I1835" s="3" t="s">
        <v>3589</v>
      </c>
      <c r="J1835" s="3" t="s">
        <v>133</v>
      </c>
    </row>
    <row r="1836" spans="1:10" outlineLevel="3" x14ac:dyDescent="0.2">
      <c r="A1836" s="3" t="s">
        <v>3587</v>
      </c>
      <c r="B1836" s="3" t="s">
        <v>2590</v>
      </c>
      <c r="C1836" s="3" t="s">
        <v>10</v>
      </c>
      <c r="D1836" s="3" t="s">
        <v>3590</v>
      </c>
      <c r="E1836" s="2">
        <v>2012</v>
      </c>
      <c r="F1836" s="3" t="s">
        <v>3591</v>
      </c>
      <c r="G1836" s="3" t="s">
        <v>3592</v>
      </c>
      <c r="H1836" s="3" t="s">
        <v>2590</v>
      </c>
      <c r="I1836" s="3" t="s">
        <v>3593</v>
      </c>
      <c r="J1836" s="3" t="s">
        <v>133</v>
      </c>
    </row>
    <row r="1837" spans="1:10" outlineLevel="3" x14ac:dyDescent="0.2">
      <c r="A1837" s="3" t="s">
        <v>3587</v>
      </c>
      <c r="B1837" s="3" t="s">
        <v>2590</v>
      </c>
      <c r="C1837" s="3" t="s">
        <v>10</v>
      </c>
      <c r="D1837" s="3" t="s">
        <v>3594</v>
      </c>
      <c r="E1837" s="2">
        <v>2012</v>
      </c>
      <c r="F1837" s="3" t="s">
        <v>3591</v>
      </c>
      <c r="G1837" s="3" t="s">
        <v>3592</v>
      </c>
      <c r="H1837" s="3" t="s">
        <v>2590</v>
      </c>
      <c r="I1837" s="3" t="s">
        <v>3595</v>
      </c>
      <c r="J1837" s="3" t="s">
        <v>133</v>
      </c>
    </row>
    <row r="1838" spans="1:10" outlineLevel="3" x14ac:dyDescent="0.2">
      <c r="A1838" s="3" t="s">
        <v>3587</v>
      </c>
      <c r="B1838" s="3" t="s">
        <v>2590</v>
      </c>
      <c r="C1838" s="3" t="s">
        <v>10</v>
      </c>
      <c r="D1838" s="3" t="s">
        <v>3596</v>
      </c>
      <c r="E1838" s="2">
        <v>2012</v>
      </c>
      <c r="F1838" s="3" t="s">
        <v>2576</v>
      </c>
      <c r="G1838" s="3" t="s">
        <v>2577</v>
      </c>
      <c r="H1838" s="3" t="s">
        <v>2590</v>
      </c>
      <c r="I1838" s="3" t="s">
        <v>3597</v>
      </c>
      <c r="J1838" s="3" t="s">
        <v>133</v>
      </c>
    </row>
    <row r="1839" spans="1:10" outlineLevel="3" x14ac:dyDescent="0.2">
      <c r="A1839" s="3" t="s">
        <v>3587</v>
      </c>
      <c r="B1839" s="3" t="s">
        <v>2590</v>
      </c>
      <c r="C1839" s="3" t="s">
        <v>10</v>
      </c>
      <c r="D1839" s="3" t="s">
        <v>3598</v>
      </c>
      <c r="E1839" s="2">
        <v>2012</v>
      </c>
      <c r="F1839" s="3" t="s">
        <v>2576</v>
      </c>
      <c r="G1839" s="3" t="s">
        <v>2577</v>
      </c>
      <c r="H1839" s="3" t="s">
        <v>2590</v>
      </c>
      <c r="I1839" s="3" t="s">
        <v>3599</v>
      </c>
      <c r="J1839" s="3" t="s">
        <v>133</v>
      </c>
    </row>
    <row r="1840" spans="1:10" outlineLevel="3" x14ac:dyDescent="0.2">
      <c r="A1840" s="3" t="s">
        <v>3587</v>
      </c>
      <c r="B1840" s="3" t="s">
        <v>2590</v>
      </c>
      <c r="C1840" s="3" t="s">
        <v>10</v>
      </c>
      <c r="D1840" s="3" t="s">
        <v>3600</v>
      </c>
      <c r="E1840" s="2">
        <v>2013</v>
      </c>
      <c r="F1840" s="3" t="s">
        <v>297</v>
      </c>
      <c r="G1840" s="3" t="s">
        <v>3149</v>
      </c>
      <c r="H1840" s="3" t="s">
        <v>3601</v>
      </c>
      <c r="I1840" s="3" t="s">
        <v>3602</v>
      </c>
      <c r="J1840" s="3" t="s">
        <v>133</v>
      </c>
    </row>
    <row r="1841" spans="1:10" outlineLevel="3" x14ac:dyDescent="0.2">
      <c r="A1841" s="3" t="s">
        <v>3587</v>
      </c>
      <c r="B1841" s="3" t="s">
        <v>2590</v>
      </c>
      <c r="C1841" s="3" t="s">
        <v>10</v>
      </c>
      <c r="D1841" s="3" t="s">
        <v>3603</v>
      </c>
      <c r="E1841" s="2">
        <v>2013</v>
      </c>
      <c r="F1841" s="3" t="s">
        <v>297</v>
      </c>
      <c r="G1841" s="3" t="s">
        <v>3149</v>
      </c>
      <c r="H1841" s="3" t="s">
        <v>3601</v>
      </c>
      <c r="I1841" s="3" t="s">
        <v>3604</v>
      </c>
      <c r="J1841" s="3" t="s">
        <v>133</v>
      </c>
    </row>
    <row r="1842" spans="1:10" outlineLevel="3" x14ac:dyDescent="0.2">
      <c r="A1842" s="3" t="s">
        <v>3587</v>
      </c>
      <c r="B1842" s="3" t="s">
        <v>2590</v>
      </c>
      <c r="C1842" s="3" t="s">
        <v>10</v>
      </c>
      <c r="D1842" s="3" t="s">
        <v>3605</v>
      </c>
      <c r="E1842" s="2">
        <v>2013</v>
      </c>
      <c r="F1842" s="3" t="s">
        <v>297</v>
      </c>
      <c r="G1842" s="3" t="s">
        <v>3149</v>
      </c>
      <c r="H1842" s="3" t="s">
        <v>3601</v>
      </c>
      <c r="I1842" s="3" t="s">
        <v>3606</v>
      </c>
      <c r="J1842" s="3" t="s">
        <v>133</v>
      </c>
    </row>
    <row r="1843" spans="1:10" outlineLevel="3" x14ac:dyDescent="0.2">
      <c r="A1843" s="3" t="s">
        <v>3587</v>
      </c>
      <c r="B1843" s="3" t="s">
        <v>2590</v>
      </c>
      <c r="C1843" s="3" t="s">
        <v>10</v>
      </c>
      <c r="D1843" s="3" t="s">
        <v>8089</v>
      </c>
      <c r="E1843" s="2">
        <v>2015</v>
      </c>
      <c r="F1843" s="3" t="s">
        <v>2576</v>
      </c>
      <c r="G1843" s="3" t="s">
        <v>2577</v>
      </c>
      <c r="H1843" s="3" t="s">
        <v>2590</v>
      </c>
      <c r="I1843" s="3" t="s">
        <v>8090</v>
      </c>
      <c r="J1843" s="3" t="s">
        <v>133</v>
      </c>
    </row>
    <row r="1844" spans="1:10" outlineLevel="2" x14ac:dyDescent="0.2">
      <c r="C1844" s="5" t="s">
        <v>7969</v>
      </c>
      <c r="D1844" s="3">
        <f>SUBTOTAL(3,D1835:D1843)</f>
        <v>9</v>
      </c>
    </row>
    <row r="1845" spans="1:10" outlineLevel="1" x14ac:dyDescent="0.2">
      <c r="A1845" s="5" t="s">
        <v>7896</v>
      </c>
      <c r="D1845" s="3">
        <f>SUBTOTAL(3,D1835:D1843)</f>
        <v>9</v>
      </c>
    </row>
    <row r="1846" spans="1:10" outlineLevel="3" x14ac:dyDescent="0.2">
      <c r="A1846" s="3" t="s">
        <v>3609</v>
      </c>
      <c r="B1846" s="3" t="s">
        <v>3610</v>
      </c>
      <c r="C1846" s="3" t="s">
        <v>10</v>
      </c>
      <c r="D1846" s="3" t="s">
        <v>3611</v>
      </c>
      <c r="E1846" s="2">
        <v>2014</v>
      </c>
      <c r="F1846" s="3" t="s">
        <v>3591</v>
      </c>
      <c r="G1846" s="3" t="s">
        <v>3612</v>
      </c>
      <c r="H1846" s="3" t="s">
        <v>3610</v>
      </c>
      <c r="I1846" s="3" t="s">
        <v>3613</v>
      </c>
      <c r="J1846" s="3" t="s">
        <v>113</v>
      </c>
    </row>
    <row r="1847" spans="1:10" outlineLevel="3" x14ac:dyDescent="0.2">
      <c r="A1847" s="3" t="s">
        <v>3609</v>
      </c>
      <c r="B1847" s="3" t="s">
        <v>3610</v>
      </c>
      <c r="C1847" s="3" t="s">
        <v>10</v>
      </c>
      <c r="D1847" s="3" t="s">
        <v>3614</v>
      </c>
      <c r="E1847" s="2">
        <v>2014</v>
      </c>
      <c r="F1847" s="3" t="s">
        <v>3591</v>
      </c>
      <c r="G1847" s="3" t="s">
        <v>3612</v>
      </c>
      <c r="H1847" s="3" t="s">
        <v>3610</v>
      </c>
      <c r="I1847" s="3" t="s">
        <v>3615</v>
      </c>
      <c r="J1847" s="3" t="s">
        <v>74</v>
      </c>
    </row>
    <row r="1848" spans="1:10" outlineLevel="3" x14ac:dyDescent="0.2">
      <c r="A1848" s="3" t="s">
        <v>3609</v>
      </c>
      <c r="B1848" s="3" t="s">
        <v>3610</v>
      </c>
      <c r="C1848" s="3" t="s">
        <v>10</v>
      </c>
      <c r="D1848" s="3" t="s">
        <v>3616</v>
      </c>
      <c r="E1848" s="2">
        <v>2014</v>
      </c>
      <c r="F1848" s="3" t="s">
        <v>3591</v>
      </c>
      <c r="G1848" s="3" t="s">
        <v>3612</v>
      </c>
      <c r="H1848" s="3" t="s">
        <v>3610</v>
      </c>
      <c r="I1848" s="3" t="s">
        <v>3617</v>
      </c>
      <c r="J1848" s="3" t="s">
        <v>74</v>
      </c>
    </row>
    <row r="1849" spans="1:10" outlineLevel="3" x14ac:dyDescent="0.2">
      <c r="A1849" s="3" t="s">
        <v>3609</v>
      </c>
      <c r="B1849" s="3" t="s">
        <v>3610</v>
      </c>
      <c r="C1849" s="3" t="s">
        <v>10</v>
      </c>
      <c r="D1849" s="3" t="s">
        <v>3618</v>
      </c>
      <c r="E1849" s="2">
        <v>2014</v>
      </c>
      <c r="F1849" s="3" t="s">
        <v>3591</v>
      </c>
      <c r="G1849" s="3" t="s">
        <v>3612</v>
      </c>
      <c r="H1849" s="3" t="s">
        <v>3610</v>
      </c>
      <c r="I1849" s="3" t="s">
        <v>3619</v>
      </c>
      <c r="J1849" s="3" t="s">
        <v>113</v>
      </c>
    </row>
    <row r="1850" spans="1:10" outlineLevel="3" x14ac:dyDescent="0.2">
      <c r="A1850" s="3" t="s">
        <v>3609</v>
      </c>
      <c r="B1850" s="3" t="s">
        <v>3610</v>
      </c>
      <c r="C1850" s="3" t="s">
        <v>10</v>
      </c>
      <c r="D1850" s="3" t="s">
        <v>3620</v>
      </c>
      <c r="E1850" s="2">
        <v>2014</v>
      </c>
      <c r="F1850" s="3" t="s">
        <v>3591</v>
      </c>
      <c r="G1850" s="3" t="s">
        <v>3612</v>
      </c>
      <c r="H1850" s="3" t="s">
        <v>3610</v>
      </c>
      <c r="I1850" s="3" t="s">
        <v>3621</v>
      </c>
      <c r="J1850" s="3" t="s">
        <v>3622</v>
      </c>
    </row>
    <row r="1851" spans="1:10" outlineLevel="3" x14ac:dyDescent="0.2">
      <c r="A1851" s="3" t="s">
        <v>3609</v>
      </c>
      <c r="B1851" s="3" t="s">
        <v>3610</v>
      </c>
      <c r="C1851" s="3" t="s">
        <v>10</v>
      </c>
      <c r="D1851" s="3" t="s">
        <v>3623</v>
      </c>
      <c r="E1851" s="2">
        <v>2015</v>
      </c>
      <c r="F1851" s="3" t="s">
        <v>3591</v>
      </c>
      <c r="G1851" s="3" t="s">
        <v>3612</v>
      </c>
      <c r="H1851" s="3" t="s">
        <v>3610</v>
      </c>
      <c r="I1851" s="3" t="s">
        <v>3624</v>
      </c>
      <c r="J1851" s="3" t="s">
        <v>3625</v>
      </c>
    </row>
    <row r="1852" spans="1:10" outlineLevel="3" x14ac:dyDescent="0.2">
      <c r="A1852" s="3" t="s">
        <v>3609</v>
      </c>
      <c r="B1852" s="3" t="s">
        <v>3610</v>
      </c>
      <c r="C1852" s="3" t="s">
        <v>10</v>
      </c>
      <c r="D1852" s="3" t="s">
        <v>8091</v>
      </c>
      <c r="E1852" s="2">
        <v>2015</v>
      </c>
      <c r="F1852" s="3" t="s">
        <v>3591</v>
      </c>
      <c r="G1852" s="3" t="s">
        <v>3612</v>
      </c>
      <c r="H1852" s="3" t="s">
        <v>3610</v>
      </c>
      <c r="I1852" s="3" t="s">
        <v>8092</v>
      </c>
      <c r="J1852" s="3" t="s">
        <v>133</v>
      </c>
    </row>
    <row r="1853" spans="1:10" outlineLevel="3" x14ac:dyDescent="0.2">
      <c r="A1853" s="3" t="s">
        <v>3609</v>
      </c>
      <c r="B1853" s="3" t="s">
        <v>3610</v>
      </c>
      <c r="C1853" s="3" t="s">
        <v>10</v>
      </c>
      <c r="D1853" s="3" t="s">
        <v>3626</v>
      </c>
      <c r="E1853" s="2">
        <v>2015</v>
      </c>
      <c r="F1853" s="3" t="s">
        <v>3591</v>
      </c>
      <c r="G1853" s="3" t="s">
        <v>3612</v>
      </c>
      <c r="H1853" s="3" t="s">
        <v>3610</v>
      </c>
      <c r="I1853" s="3" t="s">
        <v>3627</v>
      </c>
      <c r="J1853" s="3" t="s">
        <v>3622</v>
      </c>
    </row>
    <row r="1854" spans="1:10" outlineLevel="3" x14ac:dyDescent="0.2">
      <c r="A1854" s="3" t="s">
        <v>3609</v>
      </c>
      <c r="B1854" s="3" t="s">
        <v>3610</v>
      </c>
      <c r="C1854" s="3" t="s">
        <v>10</v>
      </c>
      <c r="D1854" s="3" t="s">
        <v>3628</v>
      </c>
      <c r="E1854" s="2">
        <v>2015</v>
      </c>
      <c r="F1854" s="3" t="s">
        <v>3591</v>
      </c>
      <c r="G1854" s="3" t="s">
        <v>3612</v>
      </c>
      <c r="H1854" s="3" t="s">
        <v>3610</v>
      </c>
      <c r="I1854" s="3" t="s">
        <v>3629</v>
      </c>
      <c r="J1854" s="3" t="s">
        <v>74</v>
      </c>
    </row>
    <row r="1855" spans="1:10" outlineLevel="3" x14ac:dyDescent="0.2">
      <c r="A1855" s="3" t="s">
        <v>3609</v>
      </c>
      <c r="B1855" s="3" t="s">
        <v>3610</v>
      </c>
      <c r="C1855" s="3" t="s">
        <v>10</v>
      </c>
      <c r="D1855" s="3" t="s">
        <v>3630</v>
      </c>
      <c r="E1855" s="2">
        <v>2015</v>
      </c>
      <c r="F1855" s="3" t="s">
        <v>3591</v>
      </c>
      <c r="G1855" s="3" t="s">
        <v>3612</v>
      </c>
      <c r="H1855" s="3" t="s">
        <v>3610</v>
      </c>
      <c r="I1855" s="3" t="s">
        <v>3631</v>
      </c>
      <c r="J1855" s="3" t="s">
        <v>3622</v>
      </c>
    </row>
    <row r="1856" spans="1:10" outlineLevel="3" x14ac:dyDescent="0.2">
      <c r="A1856" s="3" t="s">
        <v>3609</v>
      </c>
      <c r="B1856" s="3" t="s">
        <v>3610</v>
      </c>
      <c r="C1856" s="3" t="s">
        <v>10</v>
      </c>
      <c r="D1856" s="3" t="s">
        <v>3634</v>
      </c>
      <c r="E1856" s="2">
        <v>2015</v>
      </c>
      <c r="F1856" s="3" t="s">
        <v>3591</v>
      </c>
      <c r="G1856" s="3" t="s">
        <v>3612</v>
      </c>
      <c r="H1856" s="3" t="s">
        <v>3610</v>
      </c>
      <c r="I1856" s="3" t="s">
        <v>3635</v>
      </c>
      <c r="J1856" s="3" t="s">
        <v>35</v>
      </c>
    </row>
    <row r="1857" spans="1:10" outlineLevel="3" x14ac:dyDescent="0.2">
      <c r="A1857" s="3" t="s">
        <v>3609</v>
      </c>
      <c r="B1857" s="3" t="s">
        <v>3610</v>
      </c>
      <c r="C1857" s="3" t="s">
        <v>10</v>
      </c>
      <c r="D1857" s="3" t="s">
        <v>3636</v>
      </c>
      <c r="E1857" s="2">
        <v>2015</v>
      </c>
      <c r="F1857" s="3" t="s">
        <v>3591</v>
      </c>
      <c r="G1857" s="3" t="s">
        <v>3612</v>
      </c>
      <c r="H1857" s="3" t="s">
        <v>3610</v>
      </c>
      <c r="I1857" s="3" t="s">
        <v>3637</v>
      </c>
      <c r="J1857" s="3" t="s">
        <v>35</v>
      </c>
    </row>
    <row r="1858" spans="1:10" outlineLevel="3" x14ac:dyDescent="0.2">
      <c r="A1858" s="3" t="s">
        <v>3609</v>
      </c>
      <c r="B1858" s="3" t="s">
        <v>3610</v>
      </c>
      <c r="C1858" s="3" t="s">
        <v>10</v>
      </c>
      <c r="D1858" s="3" t="s">
        <v>3638</v>
      </c>
      <c r="E1858" s="2">
        <v>2015</v>
      </c>
      <c r="F1858" s="3" t="s">
        <v>3591</v>
      </c>
      <c r="G1858" s="3" t="s">
        <v>3612</v>
      </c>
      <c r="H1858" s="3" t="s">
        <v>3610</v>
      </c>
      <c r="I1858" s="3" t="s">
        <v>3639</v>
      </c>
      <c r="J1858" s="3" t="s">
        <v>35</v>
      </c>
    </row>
    <row r="1859" spans="1:10" outlineLevel="3" x14ac:dyDescent="0.2">
      <c r="A1859" s="3" t="s">
        <v>3609</v>
      </c>
      <c r="B1859" s="3" t="s">
        <v>3610</v>
      </c>
      <c r="C1859" s="3" t="s">
        <v>10</v>
      </c>
      <c r="D1859" s="3" t="s">
        <v>3640</v>
      </c>
      <c r="E1859" s="2">
        <v>2015</v>
      </c>
      <c r="F1859" s="3" t="s">
        <v>3591</v>
      </c>
      <c r="G1859" s="3" t="s">
        <v>3612</v>
      </c>
      <c r="H1859" s="3" t="s">
        <v>3610</v>
      </c>
      <c r="I1859" s="3" t="s">
        <v>3641</v>
      </c>
      <c r="J1859" s="3" t="s">
        <v>35</v>
      </c>
    </row>
    <row r="1860" spans="1:10" outlineLevel="3" x14ac:dyDescent="0.2">
      <c r="A1860" s="3" t="s">
        <v>3609</v>
      </c>
      <c r="B1860" s="3" t="s">
        <v>3610</v>
      </c>
      <c r="C1860" s="3" t="s">
        <v>10</v>
      </c>
      <c r="D1860" s="3" t="s">
        <v>3642</v>
      </c>
      <c r="E1860" s="2">
        <v>2015</v>
      </c>
      <c r="F1860" s="3" t="s">
        <v>3591</v>
      </c>
      <c r="G1860" s="3" t="s">
        <v>3612</v>
      </c>
      <c r="H1860" s="3" t="s">
        <v>3610</v>
      </c>
      <c r="I1860" s="3" t="s">
        <v>3643</v>
      </c>
      <c r="J1860" s="3" t="s">
        <v>35</v>
      </c>
    </row>
    <row r="1861" spans="1:10" outlineLevel="3" x14ac:dyDescent="0.2">
      <c r="A1861" s="3" t="s">
        <v>3609</v>
      </c>
      <c r="B1861" s="3" t="s">
        <v>3610</v>
      </c>
      <c r="C1861" s="3" t="s">
        <v>10</v>
      </c>
      <c r="D1861" s="3" t="s">
        <v>3644</v>
      </c>
      <c r="E1861" s="2">
        <v>2015</v>
      </c>
      <c r="F1861" s="3" t="s">
        <v>3591</v>
      </c>
      <c r="G1861" s="3" t="s">
        <v>3612</v>
      </c>
      <c r="H1861" s="3" t="s">
        <v>3610</v>
      </c>
      <c r="I1861" s="3" t="s">
        <v>3645</v>
      </c>
      <c r="J1861" s="3" t="s">
        <v>35</v>
      </c>
    </row>
    <row r="1862" spans="1:10" outlineLevel="3" x14ac:dyDescent="0.2">
      <c r="A1862" s="3" t="s">
        <v>3609</v>
      </c>
      <c r="B1862" s="3" t="s">
        <v>3610</v>
      </c>
      <c r="C1862" s="3" t="s">
        <v>10</v>
      </c>
      <c r="D1862" s="3" t="s">
        <v>3646</v>
      </c>
      <c r="E1862" s="2">
        <v>2015</v>
      </c>
      <c r="F1862" s="3" t="s">
        <v>3591</v>
      </c>
      <c r="G1862" s="3" t="s">
        <v>3612</v>
      </c>
      <c r="H1862" s="3" t="s">
        <v>3610</v>
      </c>
      <c r="I1862" s="3" t="s">
        <v>3647</v>
      </c>
      <c r="J1862" s="3" t="s">
        <v>35</v>
      </c>
    </row>
    <row r="1863" spans="1:10" outlineLevel="3" x14ac:dyDescent="0.2">
      <c r="A1863" s="3" t="s">
        <v>3609</v>
      </c>
      <c r="B1863" s="3" t="s">
        <v>3610</v>
      </c>
      <c r="C1863" s="3" t="s">
        <v>10</v>
      </c>
      <c r="D1863" s="3" t="s">
        <v>3648</v>
      </c>
      <c r="E1863" s="2">
        <v>2015</v>
      </c>
      <c r="F1863" s="3" t="s">
        <v>3591</v>
      </c>
      <c r="G1863" s="3" t="s">
        <v>3612</v>
      </c>
      <c r="H1863" s="3" t="s">
        <v>3610</v>
      </c>
      <c r="I1863" s="3" t="s">
        <v>3649</v>
      </c>
      <c r="J1863" s="3" t="s">
        <v>35</v>
      </c>
    </row>
    <row r="1864" spans="1:10" outlineLevel="2" x14ac:dyDescent="0.2">
      <c r="C1864" s="5" t="s">
        <v>7969</v>
      </c>
      <c r="D1864" s="3">
        <f>SUBTOTAL(3,D1846:D1863)</f>
        <v>18</v>
      </c>
    </row>
    <row r="1865" spans="1:10" outlineLevel="3" x14ac:dyDescent="0.2">
      <c r="A1865" s="3" t="s">
        <v>3609</v>
      </c>
      <c r="B1865" s="3" t="s">
        <v>3610</v>
      </c>
      <c r="C1865" s="3" t="s">
        <v>1301</v>
      </c>
      <c r="D1865" s="3" t="s">
        <v>3656</v>
      </c>
      <c r="E1865" s="2">
        <v>2015</v>
      </c>
      <c r="F1865" s="3" t="s">
        <v>3591</v>
      </c>
      <c r="G1865" s="3" t="s">
        <v>3612</v>
      </c>
      <c r="H1865" s="3" t="s">
        <v>3610</v>
      </c>
      <c r="I1865" s="3" t="s">
        <v>3657</v>
      </c>
      <c r="J1865" s="3" t="s">
        <v>1302</v>
      </c>
    </row>
    <row r="1866" spans="1:10" outlineLevel="3" x14ac:dyDescent="0.2">
      <c r="A1866" s="3" t="s">
        <v>3609</v>
      </c>
      <c r="B1866" s="3" t="s">
        <v>3610</v>
      </c>
      <c r="C1866" s="3" t="s">
        <v>1301</v>
      </c>
      <c r="D1866" s="3" t="s">
        <v>3650</v>
      </c>
      <c r="E1866" s="2">
        <v>2015</v>
      </c>
      <c r="F1866" s="3" t="s">
        <v>3591</v>
      </c>
      <c r="G1866" s="3" t="s">
        <v>3612</v>
      </c>
      <c r="H1866" s="3" t="s">
        <v>3610</v>
      </c>
      <c r="I1866" s="3" t="s">
        <v>3651</v>
      </c>
      <c r="J1866" s="3" t="s">
        <v>1302</v>
      </c>
    </row>
    <row r="1867" spans="1:10" outlineLevel="3" x14ac:dyDescent="0.2">
      <c r="A1867" s="3" t="s">
        <v>3609</v>
      </c>
      <c r="B1867" s="3" t="s">
        <v>3610</v>
      </c>
      <c r="C1867" s="3" t="s">
        <v>1301</v>
      </c>
      <c r="D1867" s="3" t="s">
        <v>3652</v>
      </c>
      <c r="E1867" s="2">
        <v>2015</v>
      </c>
      <c r="F1867" s="3" t="s">
        <v>3591</v>
      </c>
      <c r="G1867" s="3" t="s">
        <v>3612</v>
      </c>
      <c r="H1867" s="3" t="s">
        <v>3610</v>
      </c>
      <c r="I1867" s="3" t="s">
        <v>3653</v>
      </c>
      <c r="J1867" s="3" t="s">
        <v>1302</v>
      </c>
    </row>
    <row r="1868" spans="1:10" outlineLevel="3" x14ac:dyDescent="0.2">
      <c r="A1868" s="3" t="s">
        <v>3609</v>
      </c>
      <c r="B1868" s="3" t="s">
        <v>3610</v>
      </c>
      <c r="C1868" s="3" t="s">
        <v>1301</v>
      </c>
      <c r="D1868" s="3" t="s">
        <v>3654</v>
      </c>
      <c r="E1868" s="2">
        <v>2015</v>
      </c>
      <c r="F1868" s="3" t="s">
        <v>3591</v>
      </c>
      <c r="G1868" s="3" t="s">
        <v>3612</v>
      </c>
      <c r="H1868" s="3" t="s">
        <v>3610</v>
      </c>
      <c r="I1868" s="3" t="s">
        <v>3655</v>
      </c>
      <c r="J1868" s="3" t="s">
        <v>1302</v>
      </c>
    </row>
    <row r="1869" spans="1:10" outlineLevel="2" x14ac:dyDescent="0.2">
      <c r="C1869" s="5" t="s">
        <v>7971</v>
      </c>
      <c r="D1869" s="3">
        <f>SUBTOTAL(3,D1865:D1868)</f>
        <v>4</v>
      </c>
    </row>
    <row r="1870" spans="1:10" outlineLevel="3" x14ac:dyDescent="0.2">
      <c r="A1870" s="3" t="s">
        <v>3609</v>
      </c>
      <c r="B1870" s="3" t="s">
        <v>3610</v>
      </c>
      <c r="C1870" s="3" t="s">
        <v>1563</v>
      </c>
      <c r="D1870" s="3" t="s">
        <v>3632</v>
      </c>
      <c r="E1870" s="2">
        <v>2015</v>
      </c>
      <c r="F1870" s="3" t="s">
        <v>3591</v>
      </c>
      <c r="G1870" s="3" t="s">
        <v>3612</v>
      </c>
      <c r="H1870" s="3" t="s">
        <v>3610</v>
      </c>
      <c r="I1870" s="3" t="s">
        <v>3633</v>
      </c>
      <c r="J1870" s="3" t="s">
        <v>133</v>
      </c>
    </row>
    <row r="1871" spans="1:10" outlineLevel="2" x14ac:dyDescent="0.2">
      <c r="C1871" s="5" t="s">
        <v>7972</v>
      </c>
      <c r="D1871" s="3">
        <f>SUBTOTAL(3,D1870:D1870)</f>
        <v>1</v>
      </c>
    </row>
    <row r="1872" spans="1:10" outlineLevel="1" x14ac:dyDescent="0.2">
      <c r="A1872" s="5" t="s">
        <v>7897</v>
      </c>
      <c r="D1872" s="3">
        <f>SUBTOTAL(3,D1846:D1870)</f>
        <v>23</v>
      </c>
    </row>
    <row r="1873" spans="1:10" outlineLevel="3" x14ac:dyDescent="0.2">
      <c r="A1873" s="3" t="s">
        <v>3658</v>
      </c>
      <c r="B1873" s="3" t="s">
        <v>3659</v>
      </c>
      <c r="C1873" s="3" t="s">
        <v>10</v>
      </c>
      <c r="D1873" s="3" t="s">
        <v>3660</v>
      </c>
      <c r="E1873" s="2">
        <v>2010</v>
      </c>
      <c r="F1873" s="3" t="s">
        <v>3661</v>
      </c>
      <c r="G1873" s="3" t="s">
        <v>3662</v>
      </c>
      <c r="H1873" s="3" t="s">
        <v>3663</v>
      </c>
      <c r="I1873" s="3" t="s">
        <v>3664</v>
      </c>
      <c r="J1873" s="3" t="s">
        <v>133</v>
      </c>
    </row>
    <row r="1874" spans="1:10" outlineLevel="3" x14ac:dyDescent="0.2">
      <c r="A1874" s="3" t="s">
        <v>3658</v>
      </c>
      <c r="B1874" s="3" t="s">
        <v>3659</v>
      </c>
      <c r="C1874" s="3" t="s">
        <v>10</v>
      </c>
      <c r="D1874" s="3" t="s">
        <v>3665</v>
      </c>
      <c r="E1874" s="2">
        <v>2010</v>
      </c>
      <c r="F1874" s="3" t="s">
        <v>3661</v>
      </c>
      <c r="G1874" s="3" t="s">
        <v>3662</v>
      </c>
      <c r="H1874" s="3" t="s">
        <v>3663</v>
      </c>
      <c r="I1874" s="3" t="s">
        <v>3666</v>
      </c>
      <c r="J1874" s="3" t="s">
        <v>133</v>
      </c>
    </row>
    <row r="1875" spans="1:10" outlineLevel="3" x14ac:dyDescent="0.2">
      <c r="A1875" s="3" t="s">
        <v>3658</v>
      </c>
      <c r="B1875" s="3" t="s">
        <v>3659</v>
      </c>
      <c r="C1875" s="3" t="s">
        <v>10</v>
      </c>
      <c r="D1875" s="3" t="s">
        <v>3667</v>
      </c>
      <c r="E1875" s="2">
        <v>2010</v>
      </c>
      <c r="F1875" s="3" t="s">
        <v>3661</v>
      </c>
      <c r="G1875" s="3" t="s">
        <v>3662</v>
      </c>
      <c r="H1875" s="3" t="s">
        <v>3663</v>
      </c>
      <c r="I1875" s="3" t="s">
        <v>3668</v>
      </c>
      <c r="J1875" s="3" t="s">
        <v>133</v>
      </c>
    </row>
    <row r="1876" spans="1:10" outlineLevel="3" x14ac:dyDescent="0.2">
      <c r="A1876" s="3" t="s">
        <v>3658</v>
      </c>
      <c r="B1876" s="3" t="s">
        <v>3659</v>
      </c>
      <c r="C1876" s="3" t="s">
        <v>10</v>
      </c>
      <c r="D1876" s="3" t="s">
        <v>3669</v>
      </c>
      <c r="E1876" s="2">
        <v>2010</v>
      </c>
      <c r="F1876" s="3" t="s">
        <v>3661</v>
      </c>
      <c r="G1876" s="3" t="s">
        <v>3662</v>
      </c>
      <c r="H1876" s="3" t="s">
        <v>3663</v>
      </c>
      <c r="I1876" s="3" t="s">
        <v>3670</v>
      </c>
      <c r="J1876" s="3" t="s">
        <v>133</v>
      </c>
    </row>
    <row r="1877" spans="1:10" outlineLevel="2" x14ac:dyDescent="0.2">
      <c r="C1877" s="5" t="s">
        <v>7969</v>
      </c>
      <c r="D1877" s="3">
        <f>SUBTOTAL(3,D1873:D1876)</f>
        <v>4</v>
      </c>
    </row>
    <row r="1878" spans="1:10" outlineLevel="1" x14ac:dyDescent="0.2">
      <c r="A1878" s="5" t="s">
        <v>7898</v>
      </c>
      <c r="D1878" s="3">
        <f>SUBTOTAL(3,D1873:D1876)</f>
        <v>4</v>
      </c>
    </row>
    <row r="1879" spans="1:10" outlineLevel="3" x14ac:dyDescent="0.2">
      <c r="A1879" s="3" t="s">
        <v>3671</v>
      </c>
      <c r="B1879" s="3" t="s">
        <v>3672</v>
      </c>
      <c r="C1879" s="3" t="s">
        <v>1301</v>
      </c>
      <c r="D1879" s="3" t="s">
        <v>3673</v>
      </c>
      <c r="E1879" s="2">
        <v>2007</v>
      </c>
      <c r="F1879" s="3" t="s">
        <v>3674</v>
      </c>
      <c r="G1879" s="3" t="s">
        <v>3675</v>
      </c>
      <c r="H1879" s="3" t="s">
        <v>3676</v>
      </c>
      <c r="I1879" s="3" t="s">
        <v>3677</v>
      </c>
      <c r="J1879" s="3" t="s">
        <v>1302</v>
      </c>
    </row>
    <row r="1880" spans="1:10" outlineLevel="3" x14ac:dyDescent="0.2">
      <c r="A1880" s="3" t="s">
        <v>3671</v>
      </c>
      <c r="B1880" s="3" t="s">
        <v>3672</v>
      </c>
      <c r="C1880" s="3" t="s">
        <v>1301</v>
      </c>
      <c r="D1880" s="3" t="s">
        <v>3678</v>
      </c>
      <c r="E1880" s="2">
        <v>2007</v>
      </c>
      <c r="F1880" s="3" t="s">
        <v>3674</v>
      </c>
      <c r="G1880" s="3" t="s">
        <v>3675</v>
      </c>
      <c r="H1880" s="3" t="s">
        <v>3676</v>
      </c>
      <c r="I1880" s="3" t="s">
        <v>3679</v>
      </c>
      <c r="J1880" s="3" t="s">
        <v>1302</v>
      </c>
    </row>
    <row r="1881" spans="1:10" outlineLevel="2" x14ac:dyDescent="0.2">
      <c r="C1881" s="5" t="s">
        <v>7971</v>
      </c>
      <c r="D1881" s="3">
        <f>SUBTOTAL(3,D1879:D1880)</f>
        <v>2</v>
      </c>
    </row>
    <row r="1882" spans="1:10" outlineLevel="1" x14ac:dyDescent="0.2">
      <c r="A1882" s="5" t="s">
        <v>7899</v>
      </c>
      <c r="D1882" s="3">
        <f>SUBTOTAL(3,D1879:D1880)</f>
        <v>2</v>
      </c>
    </row>
    <row r="1883" spans="1:10" outlineLevel="3" x14ac:dyDescent="0.2">
      <c r="A1883" s="3" t="s">
        <v>3680</v>
      </c>
      <c r="B1883" s="3" t="s">
        <v>3681</v>
      </c>
      <c r="C1883" s="3" t="s">
        <v>2086</v>
      </c>
      <c r="D1883" s="3" t="s">
        <v>3682</v>
      </c>
      <c r="E1883" s="2">
        <v>2003</v>
      </c>
      <c r="F1883" s="3" t="s">
        <v>297</v>
      </c>
      <c r="G1883" s="3" t="s">
        <v>3683</v>
      </c>
      <c r="H1883" s="3" t="s">
        <v>3684</v>
      </c>
      <c r="I1883" s="3" t="s">
        <v>3685</v>
      </c>
      <c r="J1883" s="3" t="s">
        <v>21</v>
      </c>
    </row>
    <row r="1884" spans="1:10" outlineLevel="3" x14ac:dyDescent="0.2">
      <c r="A1884" s="3" t="s">
        <v>3680</v>
      </c>
      <c r="B1884" s="3" t="s">
        <v>3681</v>
      </c>
      <c r="C1884" s="3" t="s">
        <v>2086</v>
      </c>
      <c r="D1884" s="3" t="s">
        <v>3686</v>
      </c>
      <c r="E1884" s="2">
        <v>2001</v>
      </c>
      <c r="F1884" s="3" t="s">
        <v>2734</v>
      </c>
      <c r="G1884" s="3" t="s">
        <v>3687</v>
      </c>
      <c r="H1884" s="3" t="s">
        <v>3688</v>
      </c>
      <c r="I1884" s="3" t="s">
        <v>3689</v>
      </c>
      <c r="J1884" s="3" t="s">
        <v>21</v>
      </c>
    </row>
    <row r="1885" spans="1:10" outlineLevel="3" x14ac:dyDescent="0.2">
      <c r="A1885" s="3" t="s">
        <v>3680</v>
      </c>
      <c r="B1885" s="3" t="s">
        <v>3681</v>
      </c>
      <c r="C1885" s="3" t="s">
        <v>2086</v>
      </c>
      <c r="D1885" s="3" t="s">
        <v>3690</v>
      </c>
      <c r="E1885" s="2">
        <v>2007</v>
      </c>
      <c r="F1885" s="3" t="s">
        <v>2576</v>
      </c>
      <c r="G1885" s="3" t="s">
        <v>3691</v>
      </c>
      <c r="H1885" s="3" t="s">
        <v>3692</v>
      </c>
      <c r="I1885" s="3" t="s">
        <v>3693</v>
      </c>
      <c r="J1885" s="3" t="s">
        <v>21</v>
      </c>
    </row>
    <row r="1886" spans="1:10" outlineLevel="2" x14ac:dyDescent="0.2">
      <c r="C1886" s="5" t="s">
        <v>7973</v>
      </c>
      <c r="D1886" s="3">
        <f>SUBTOTAL(3,D1883:D1885)</f>
        <v>3</v>
      </c>
    </row>
    <row r="1887" spans="1:10" outlineLevel="1" x14ac:dyDescent="0.2">
      <c r="A1887" s="5" t="s">
        <v>7900</v>
      </c>
      <c r="D1887" s="3">
        <f>SUBTOTAL(3,D1883:D1885)</f>
        <v>3</v>
      </c>
    </row>
    <row r="1888" spans="1:10" outlineLevel="3" x14ac:dyDescent="0.2">
      <c r="A1888" s="3" t="s">
        <v>3694</v>
      </c>
      <c r="B1888" s="3" t="s">
        <v>3692</v>
      </c>
      <c r="C1888" s="3" t="s">
        <v>10</v>
      </c>
      <c r="D1888" s="3" t="s">
        <v>3695</v>
      </c>
      <c r="E1888" s="2">
        <v>2002</v>
      </c>
      <c r="F1888" s="3" t="s">
        <v>297</v>
      </c>
      <c r="G1888" s="3" t="s">
        <v>3683</v>
      </c>
      <c r="H1888" s="3" t="s">
        <v>3692</v>
      </c>
      <c r="I1888" s="3" t="s">
        <v>3696</v>
      </c>
      <c r="J1888" s="3" t="s">
        <v>29</v>
      </c>
    </row>
    <row r="1889" spans="1:10" outlineLevel="3" x14ac:dyDescent="0.2">
      <c r="A1889" s="3" t="s">
        <v>3694</v>
      </c>
      <c r="B1889" s="3" t="s">
        <v>3692</v>
      </c>
      <c r="C1889" s="3" t="s">
        <v>10</v>
      </c>
      <c r="D1889" s="3" t="s">
        <v>3698</v>
      </c>
      <c r="E1889" s="2">
        <v>2006</v>
      </c>
      <c r="F1889" s="3" t="s">
        <v>297</v>
      </c>
      <c r="G1889" s="3" t="s">
        <v>3683</v>
      </c>
      <c r="H1889" s="3" t="s">
        <v>3692</v>
      </c>
      <c r="I1889" s="3" t="s">
        <v>3699</v>
      </c>
      <c r="J1889" s="3" t="s">
        <v>29</v>
      </c>
    </row>
    <row r="1890" spans="1:10" outlineLevel="3" x14ac:dyDescent="0.2">
      <c r="A1890" s="3" t="s">
        <v>3694</v>
      </c>
      <c r="B1890" s="3" t="s">
        <v>3692</v>
      </c>
      <c r="C1890" s="3" t="s">
        <v>10</v>
      </c>
      <c r="D1890" s="3" t="s">
        <v>3700</v>
      </c>
      <c r="E1890" s="2">
        <v>2006</v>
      </c>
      <c r="F1890" s="3" t="s">
        <v>297</v>
      </c>
      <c r="G1890" s="3" t="s">
        <v>3683</v>
      </c>
      <c r="H1890" s="3" t="s">
        <v>3692</v>
      </c>
      <c r="I1890" s="3" t="s">
        <v>3701</v>
      </c>
      <c r="J1890" s="3" t="s">
        <v>18</v>
      </c>
    </row>
    <row r="1891" spans="1:10" outlineLevel="3" x14ac:dyDescent="0.2">
      <c r="A1891" s="3" t="s">
        <v>3694</v>
      </c>
      <c r="B1891" s="3" t="s">
        <v>3692</v>
      </c>
      <c r="C1891" s="3" t="s">
        <v>10</v>
      </c>
      <c r="D1891" s="3" t="s">
        <v>3702</v>
      </c>
      <c r="E1891" s="2">
        <v>2003</v>
      </c>
      <c r="F1891" s="3" t="s">
        <v>297</v>
      </c>
      <c r="G1891" s="3" t="s">
        <v>3683</v>
      </c>
      <c r="H1891" s="3" t="s">
        <v>3692</v>
      </c>
      <c r="I1891" s="3" t="s">
        <v>3703</v>
      </c>
      <c r="J1891" s="3" t="s">
        <v>74</v>
      </c>
    </row>
    <row r="1892" spans="1:10" outlineLevel="3" x14ac:dyDescent="0.2">
      <c r="A1892" s="3" t="s">
        <v>3694</v>
      </c>
      <c r="B1892" s="3" t="s">
        <v>3692</v>
      </c>
      <c r="C1892" s="3" t="s">
        <v>10</v>
      </c>
      <c r="D1892" s="3" t="s">
        <v>3704</v>
      </c>
      <c r="E1892" s="2">
        <v>2005</v>
      </c>
      <c r="F1892" s="3" t="s">
        <v>297</v>
      </c>
      <c r="G1892" s="3" t="s">
        <v>3683</v>
      </c>
      <c r="H1892" s="3" t="s">
        <v>3692</v>
      </c>
      <c r="I1892" s="3" t="s">
        <v>3705</v>
      </c>
      <c r="J1892" s="3" t="s">
        <v>29</v>
      </c>
    </row>
    <row r="1893" spans="1:10" outlineLevel="3" x14ac:dyDescent="0.2">
      <c r="A1893" s="3" t="s">
        <v>3694</v>
      </c>
      <c r="B1893" s="3" t="s">
        <v>3692</v>
      </c>
      <c r="C1893" s="3" t="s">
        <v>10</v>
      </c>
      <c r="D1893" s="3" t="s">
        <v>3706</v>
      </c>
      <c r="E1893" s="2">
        <v>2005</v>
      </c>
      <c r="F1893" s="3" t="s">
        <v>297</v>
      </c>
      <c r="G1893" s="3" t="s">
        <v>3683</v>
      </c>
      <c r="H1893" s="3" t="s">
        <v>3692</v>
      </c>
      <c r="I1893" s="3" t="s">
        <v>3707</v>
      </c>
      <c r="J1893" s="3" t="s">
        <v>29</v>
      </c>
    </row>
    <row r="1894" spans="1:10" outlineLevel="3" x14ac:dyDescent="0.2">
      <c r="A1894" s="3" t="s">
        <v>3694</v>
      </c>
      <c r="B1894" s="3" t="s">
        <v>3692</v>
      </c>
      <c r="C1894" s="3" t="s">
        <v>10</v>
      </c>
      <c r="D1894" s="3" t="s">
        <v>3708</v>
      </c>
      <c r="E1894" s="2">
        <v>2005</v>
      </c>
      <c r="F1894" s="3" t="s">
        <v>297</v>
      </c>
      <c r="G1894" s="3" t="s">
        <v>3683</v>
      </c>
      <c r="H1894" s="3" t="s">
        <v>3692</v>
      </c>
      <c r="I1894" s="3" t="s">
        <v>3709</v>
      </c>
      <c r="J1894" s="3" t="s">
        <v>29</v>
      </c>
    </row>
    <row r="1895" spans="1:10" outlineLevel="3" x14ac:dyDescent="0.2">
      <c r="A1895" s="3" t="s">
        <v>3694</v>
      </c>
      <c r="B1895" s="3" t="s">
        <v>3692</v>
      </c>
      <c r="C1895" s="3" t="s">
        <v>10</v>
      </c>
      <c r="D1895" s="3" t="s">
        <v>3710</v>
      </c>
      <c r="E1895" s="2">
        <v>2005</v>
      </c>
      <c r="F1895" s="3" t="s">
        <v>297</v>
      </c>
      <c r="G1895" s="3" t="s">
        <v>3683</v>
      </c>
      <c r="H1895" s="3" t="s">
        <v>3692</v>
      </c>
      <c r="I1895" s="3" t="s">
        <v>3711</v>
      </c>
      <c r="J1895" s="3" t="s">
        <v>32</v>
      </c>
    </row>
    <row r="1896" spans="1:10" outlineLevel="3" x14ac:dyDescent="0.2">
      <c r="A1896" s="3" t="s">
        <v>3694</v>
      </c>
      <c r="B1896" s="3" t="s">
        <v>3692</v>
      </c>
      <c r="C1896" s="3" t="s">
        <v>10</v>
      </c>
      <c r="D1896" s="3" t="s">
        <v>3712</v>
      </c>
      <c r="E1896" s="2">
        <v>2005</v>
      </c>
      <c r="F1896" s="3" t="s">
        <v>297</v>
      </c>
      <c r="G1896" s="3" t="s">
        <v>3683</v>
      </c>
      <c r="H1896" s="3" t="s">
        <v>3692</v>
      </c>
      <c r="I1896" s="3" t="s">
        <v>3713</v>
      </c>
      <c r="J1896" s="3" t="s">
        <v>29</v>
      </c>
    </row>
    <row r="1897" spans="1:10" outlineLevel="3" x14ac:dyDescent="0.2">
      <c r="A1897" s="3" t="s">
        <v>3694</v>
      </c>
      <c r="B1897" s="3" t="s">
        <v>3692</v>
      </c>
      <c r="C1897" s="3" t="s">
        <v>10</v>
      </c>
      <c r="D1897" s="3" t="s">
        <v>3714</v>
      </c>
      <c r="E1897" s="2">
        <v>2005</v>
      </c>
      <c r="F1897" s="3" t="s">
        <v>297</v>
      </c>
      <c r="G1897" s="3" t="s">
        <v>3683</v>
      </c>
      <c r="H1897" s="3" t="s">
        <v>3692</v>
      </c>
      <c r="I1897" s="3" t="s">
        <v>3715</v>
      </c>
      <c r="J1897" s="3" t="s">
        <v>123</v>
      </c>
    </row>
    <row r="1898" spans="1:10" outlineLevel="3" x14ac:dyDescent="0.2">
      <c r="A1898" s="3" t="s">
        <v>3694</v>
      </c>
      <c r="B1898" s="3" t="s">
        <v>3692</v>
      </c>
      <c r="C1898" s="3" t="s">
        <v>10</v>
      </c>
      <c r="D1898" s="3" t="s">
        <v>3716</v>
      </c>
      <c r="E1898" s="2">
        <v>2005</v>
      </c>
      <c r="F1898" s="3" t="s">
        <v>297</v>
      </c>
      <c r="G1898" s="3" t="s">
        <v>3683</v>
      </c>
      <c r="H1898" s="3" t="s">
        <v>3692</v>
      </c>
      <c r="I1898" s="3" t="s">
        <v>3717</v>
      </c>
      <c r="J1898" s="3" t="s">
        <v>29</v>
      </c>
    </row>
    <row r="1899" spans="1:10" outlineLevel="3" x14ac:dyDescent="0.2">
      <c r="A1899" s="3" t="s">
        <v>3694</v>
      </c>
      <c r="B1899" s="3" t="s">
        <v>3692</v>
      </c>
      <c r="C1899" s="3" t="s">
        <v>10</v>
      </c>
      <c r="D1899" s="3" t="s">
        <v>3718</v>
      </c>
      <c r="E1899" s="2">
        <v>2005</v>
      </c>
      <c r="F1899" s="3" t="s">
        <v>297</v>
      </c>
      <c r="G1899" s="3" t="s">
        <v>3683</v>
      </c>
      <c r="H1899" s="3" t="s">
        <v>3692</v>
      </c>
      <c r="I1899" s="3" t="s">
        <v>3719</v>
      </c>
      <c r="J1899" s="3" t="s">
        <v>29</v>
      </c>
    </row>
    <row r="1900" spans="1:10" outlineLevel="3" x14ac:dyDescent="0.2">
      <c r="A1900" s="3" t="s">
        <v>3694</v>
      </c>
      <c r="B1900" s="3" t="s">
        <v>3692</v>
      </c>
      <c r="C1900" s="3" t="s">
        <v>10</v>
      </c>
      <c r="D1900" s="3" t="s">
        <v>3720</v>
      </c>
      <c r="E1900" s="2">
        <v>2006</v>
      </c>
      <c r="F1900" s="3" t="s">
        <v>297</v>
      </c>
      <c r="G1900" s="3" t="s">
        <v>3683</v>
      </c>
      <c r="H1900" s="3" t="s">
        <v>3692</v>
      </c>
      <c r="I1900" s="3" t="s">
        <v>3721</v>
      </c>
      <c r="J1900" s="3" t="s">
        <v>35</v>
      </c>
    </row>
    <row r="1901" spans="1:10" outlineLevel="3" x14ac:dyDescent="0.2">
      <c r="A1901" s="3" t="s">
        <v>3694</v>
      </c>
      <c r="B1901" s="3" t="s">
        <v>3692</v>
      </c>
      <c r="C1901" s="3" t="s">
        <v>10</v>
      </c>
      <c r="D1901" s="3" t="s">
        <v>3722</v>
      </c>
      <c r="E1901" s="2">
        <v>2006</v>
      </c>
      <c r="F1901" s="3" t="s">
        <v>297</v>
      </c>
      <c r="G1901" s="3" t="s">
        <v>3683</v>
      </c>
      <c r="H1901" s="3" t="s">
        <v>3692</v>
      </c>
      <c r="I1901" s="3" t="s">
        <v>3723</v>
      </c>
      <c r="J1901" s="3" t="s">
        <v>26</v>
      </c>
    </row>
    <row r="1902" spans="1:10" outlineLevel="3" x14ac:dyDescent="0.2">
      <c r="A1902" s="3" t="s">
        <v>3694</v>
      </c>
      <c r="B1902" s="3" t="s">
        <v>3692</v>
      </c>
      <c r="C1902" s="3" t="s">
        <v>10</v>
      </c>
      <c r="D1902" s="3" t="s">
        <v>3724</v>
      </c>
      <c r="E1902" s="2">
        <v>2006</v>
      </c>
      <c r="F1902" s="3" t="s">
        <v>297</v>
      </c>
      <c r="G1902" s="3" t="s">
        <v>3683</v>
      </c>
      <c r="H1902" s="3" t="s">
        <v>3692</v>
      </c>
      <c r="I1902" s="3" t="s">
        <v>3725</v>
      </c>
      <c r="J1902" s="3" t="s">
        <v>29</v>
      </c>
    </row>
    <row r="1903" spans="1:10" outlineLevel="3" x14ac:dyDescent="0.2">
      <c r="A1903" s="3" t="s">
        <v>3694</v>
      </c>
      <c r="B1903" s="3" t="s">
        <v>3692</v>
      </c>
      <c r="C1903" s="3" t="s">
        <v>10</v>
      </c>
      <c r="D1903" s="3" t="s">
        <v>3726</v>
      </c>
      <c r="E1903" s="2">
        <v>2006</v>
      </c>
      <c r="F1903" s="3" t="s">
        <v>297</v>
      </c>
      <c r="G1903" s="3" t="s">
        <v>3683</v>
      </c>
      <c r="H1903" s="3" t="s">
        <v>3692</v>
      </c>
      <c r="I1903" s="3" t="s">
        <v>3727</v>
      </c>
      <c r="J1903" s="3" t="s">
        <v>29</v>
      </c>
    </row>
    <row r="1904" spans="1:10" outlineLevel="3" x14ac:dyDescent="0.2">
      <c r="A1904" s="3" t="s">
        <v>3694</v>
      </c>
      <c r="B1904" s="3" t="s">
        <v>3692</v>
      </c>
      <c r="C1904" s="3" t="s">
        <v>10</v>
      </c>
      <c r="D1904" s="3" t="s">
        <v>3728</v>
      </c>
      <c r="E1904" s="2">
        <v>2006</v>
      </c>
      <c r="F1904" s="3" t="s">
        <v>297</v>
      </c>
      <c r="G1904" s="3" t="s">
        <v>3683</v>
      </c>
      <c r="H1904" s="3" t="s">
        <v>3692</v>
      </c>
      <c r="I1904" s="3" t="s">
        <v>3729</v>
      </c>
      <c r="J1904" s="3" t="s">
        <v>2626</v>
      </c>
    </row>
    <row r="1905" spans="1:10" outlineLevel="3" x14ac:dyDescent="0.2">
      <c r="A1905" s="3" t="s">
        <v>3694</v>
      </c>
      <c r="B1905" s="3" t="s">
        <v>3692</v>
      </c>
      <c r="C1905" s="3" t="s">
        <v>10</v>
      </c>
      <c r="D1905" s="3" t="s">
        <v>3730</v>
      </c>
      <c r="E1905" s="2">
        <v>2006</v>
      </c>
      <c r="F1905" s="3" t="s">
        <v>297</v>
      </c>
      <c r="G1905" s="3" t="s">
        <v>3683</v>
      </c>
      <c r="H1905" s="3" t="s">
        <v>3692</v>
      </c>
      <c r="I1905" s="3" t="s">
        <v>3731</v>
      </c>
      <c r="J1905" s="3" t="s">
        <v>29</v>
      </c>
    </row>
    <row r="1906" spans="1:10" outlineLevel="3" x14ac:dyDescent="0.2">
      <c r="A1906" s="3" t="s">
        <v>3694</v>
      </c>
      <c r="B1906" s="3" t="s">
        <v>3692</v>
      </c>
      <c r="C1906" s="3" t="s">
        <v>10</v>
      </c>
      <c r="D1906" s="3" t="s">
        <v>3732</v>
      </c>
      <c r="E1906" s="2">
        <v>2006</v>
      </c>
      <c r="F1906" s="3" t="s">
        <v>297</v>
      </c>
      <c r="G1906" s="3" t="s">
        <v>3683</v>
      </c>
      <c r="H1906" s="3" t="s">
        <v>3692</v>
      </c>
      <c r="I1906" s="3" t="s">
        <v>3733</v>
      </c>
      <c r="J1906" s="3" t="s">
        <v>1038</v>
      </c>
    </row>
    <row r="1907" spans="1:10" outlineLevel="3" x14ac:dyDescent="0.2">
      <c r="A1907" s="3" t="s">
        <v>3694</v>
      </c>
      <c r="B1907" s="3" t="s">
        <v>3692</v>
      </c>
      <c r="C1907" s="3" t="s">
        <v>10</v>
      </c>
      <c r="D1907" s="3" t="s">
        <v>3734</v>
      </c>
      <c r="E1907" s="2">
        <v>2006</v>
      </c>
      <c r="F1907" s="3" t="s">
        <v>2734</v>
      </c>
      <c r="G1907" s="3" t="s">
        <v>3697</v>
      </c>
      <c r="H1907" s="3" t="s">
        <v>3692</v>
      </c>
      <c r="I1907" s="3" t="s">
        <v>3735</v>
      </c>
      <c r="J1907" s="3" t="s">
        <v>29</v>
      </c>
    </row>
    <row r="1908" spans="1:10" outlineLevel="3" x14ac:dyDescent="0.2">
      <c r="A1908" s="3" t="s">
        <v>3694</v>
      </c>
      <c r="B1908" s="3" t="s">
        <v>3692</v>
      </c>
      <c r="C1908" s="3" t="s">
        <v>10</v>
      </c>
      <c r="D1908" s="3" t="s">
        <v>3736</v>
      </c>
      <c r="E1908" s="2">
        <v>2000</v>
      </c>
      <c r="F1908" s="3" t="s">
        <v>297</v>
      </c>
      <c r="G1908" s="3" t="s">
        <v>3683</v>
      </c>
      <c r="H1908" s="3" t="s">
        <v>3692</v>
      </c>
      <c r="I1908" s="3" t="s">
        <v>3737</v>
      </c>
      <c r="J1908" s="3" t="s">
        <v>74</v>
      </c>
    </row>
    <row r="1909" spans="1:10" outlineLevel="3" x14ac:dyDescent="0.2">
      <c r="A1909" s="3" t="s">
        <v>3694</v>
      </c>
      <c r="B1909" s="3" t="s">
        <v>3692</v>
      </c>
      <c r="C1909" s="3" t="s">
        <v>10</v>
      </c>
      <c r="D1909" s="3" t="s">
        <v>3738</v>
      </c>
      <c r="E1909" s="2">
        <v>2004</v>
      </c>
      <c r="F1909" s="3" t="s">
        <v>297</v>
      </c>
      <c r="G1909" s="3" t="s">
        <v>3683</v>
      </c>
      <c r="H1909" s="3" t="s">
        <v>3692</v>
      </c>
      <c r="I1909" s="3" t="s">
        <v>3739</v>
      </c>
      <c r="J1909" s="3" t="s">
        <v>123</v>
      </c>
    </row>
    <row r="1910" spans="1:10" outlineLevel="3" x14ac:dyDescent="0.2">
      <c r="A1910" s="3" t="s">
        <v>3694</v>
      </c>
      <c r="B1910" s="3" t="s">
        <v>3692</v>
      </c>
      <c r="C1910" s="3" t="s">
        <v>10</v>
      </c>
      <c r="D1910" s="3" t="s">
        <v>3740</v>
      </c>
      <c r="E1910" s="2">
        <v>2004</v>
      </c>
      <c r="F1910" s="3" t="s">
        <v>297</v>
      </c>
      <c r="G1910" s="3" t="s">
        <v>3683</v>
      </c>
      <c r="H1910" s="3" t="s">
        <v>3692</v>
      </c>
      <c r="I1910" s="3" t="s">
        <v>3741</v>
      </c>
      <c r="J1910" s="3" t="s">
        <v>203</v>
      </c>
    </row>
    <row r="1911" spans="1:10" outlineLevel="3" x14ac:dyDescent="0.2">
      <c r="A1911" s="3" t="s">
        <v>3694</v>
      </c>
      <c r="B1911" s="3" t="s">
        <v>3692</v>
      </c>
      <c r="C1911" s="3" t="s">
        <v>10</v>
      </c>
      <c r="D1911" s="3" t="s">
        <v>3742</v>
      </c>
      <c r="E1911" s="2">
        <v>2007</v>
      </c>
      <c r="F1911" s="3" t="s">
        <v>2576</v>
      </c>
      <c r="G1911" s="3" t="s">
        <v>3743</v>
      </c>
      <c r="H1911" s="3" t="s">
        <v>3744</v>
      </c>
      <c r="I1911" s="3" t="s">
        <v>3745</v>
      </c>
      <c r="J1911" s="3" t="s">
        <v>133</v>
      </c>
    </row>
    <row r="1912" spans="1:10" outlineLevel="3" x14ac:dyDescent="0.2">
      <c r="A1912" s="3" t="s">
        <v>3694</v>
      </c>
      <c r="B1912" s="3" t="s">
        <v>3692</v>
      </c>
      <c r="C1912" s="3" t="s">
        <v>10</v>
      </c>
      <c r="D1912" s="3" t="s">
        <v>3746</v>
      </c>
      <c r="E1912" s="2">
        <v>2007</v>
      </c>
      <c r="F1912" s="3" t="s">
        <v>2576</v>
      </c>
      <c r="G1912" s="3" t="s">
        <v>3743</v>
      </c>
      <c r="H1912" s="3" t="s">
        <v>3692</v>
      </c>
      <c r="I1912" s="3" t="s">
        <v>3747</v>
      </c>
      <c r="J1912" s="3" t="s">
        <v>29</v>
      </c>
    </row>
    <row r="1913" spans="1:10" outlineLevel="3" x14ac:dyDescent="0.2">
      <c r="A1913" s="3" t="s">
        <v>3694</v>
      </c>
      <c r="B1913" s="3" t="s">
        <v>3692</v>
      </c>
      <c r="C1913" s="3" t="s">
        <v>10</v>
      </c>
      <c r="D1913" s="3" t="s">
        <v>3748</v>
      </c>
      <c r="E1913" s="2">
        <v>2007</v>
      </c>
      <c r="F1913" s="3" t="s">
        <v>2576</v>
      </c>
      <c r="G1913" s="3" t="s">
        <v>3743</v>
      </c>
      <c r="H1913" s="3" t="s">
        <v>3692</v>
      </c>
      <c r="I1913" s="3" t="s">
        <v>3749</v>
      </c>
      <c r="J1913" s="3" t="s">
        <v>123</v>
      </c>
    </row>
    <row r="1914" spans="1:10" outlineLevel="3" x14ac:dyDescent="0.2">
      <c r="A1914" s="3" t="s">
        <v>3694</v>
      </c>
      <c r="B1914" s="3" t="s">
        <v>3692</v>
      </c>
      <c r="C1914" s="3" t="s">
        <v>10</v>
      </c>
      <c r="D1914" s="3" t="s">
        <v>3750</v>
      </c>
      <c r="E1914" s="2">
        <v>2007</v>
      </c>
      <c r="F1914" s="3" t="s">
        <v>2576</v>
      </c>
      <c r="G1914" s="3" t="s">
        <v>3743</v>
      </c>
      <c r="H1914" s="3" t="s">
        <v>3692</v>
      </c>
      <c r="I1914" s="3" t="s">
        <v>3751</v>
      </c>
      <c r="J1914" s="3" t="s">
        <v>26</v>
      </c>
    </row>
    <row r="1915" spans="1:10" outlineLevel="3" x14ac:dyDescent="0.2">
      <c r="A1915" s="3" t="s">
        <v>3694</v>
      </c>
      <c r="B1915" s="3" t="s">
        <v>3692</v>
      </c>
      <c r="C1915" s="3" t="s">
        <v>10</v>
      </c>
      <c r="D1915" s="3" t="s">
        <v>3752</v>
      </c>
      <c r="E1915" s="2">
        <v>2007</v>
      </c>
      <c r="F1915" s="3" t="s">
        <v>2576</v>
      </c>
      <c r="G1915" s="3" t="s">
        <v>3743</v>
      </c>
      <c r="H1915" s="3" t="s">
        <v>3692</v>
      </c>
      <c r="I1915" s="3" t="s">
        <v>3753</v>
      </c>
      <c r="J1915" s="3" t="s">
        <v>35</v>
      </c>
    </row>
    <row r="1916" spans="1:10" outlineLevel="3" x14ac:dyDescent="0.2">
      <c r="A1916" s="3" t="s">
        <v>3694</v>
      </c>
      <c r="B1916" s="3" t="s">
        <v>3692</v>
      </c>
      <c r="C1916" s="3" t="s">
        <v>10</v>
      </c>
      <c r="D1916" s="3" t="s">
        <v>3754</v>
      </c>
      <c r="E1916" s="2">
        <v>2008</v>
      </c>
      <c r="F1916" s="3" t="s">
        <v>2576</v>
      </c>
      <c r="G1916" s="3" t="s">
        <v>3743</v>
      </c>
      <c r="H1916" s="3" t="s">
        <v>3692</v>
      </c>
      <c r="I1916" s="3" t="s">
        <v>3755</v>
      </c>
      <c r="J1916" s="3" t="s">
        <v>26</v>
      </c>
    </row>
    <row r="1917" spans="1:10" outlineLevel="3" x14ac:dyDescent="0.2">
      <c r="A1917" s="3" t="s">
        <v>3694</v>
      </c>
      <c r="B1917" s="3" t="s">
        <v>3692</v>
      </c>
      <c r="C1917" s="3" t="s">
        <v>10</v>
      </c>
      <c r="D1917" s="3" t="s">
        <v>3756</v>
      </c>
      <c r="E1917" s="2">
        <v>2008</v>
      </c>
      <c r="F1917" s="3" t="s">
        <v>2576</v>
      </c>
      <c r="G1917" s="3" t="s">
        <v>3691</v>
      </c>
      <c r="H1917" s="3" t="s">
        <v>3692</v>
      </c>
      <c r="I1917" s="3" t="s">
        <v>3757</v>
      </c>
      <c r="J1917" s="3" t="s">
        <v>546</v>
      </c>
    </row>
    <row r="1918" spans="1:10" outlineLevel="3" x14ac:dyDescent="0.2">
      <c r="A1918" s="3" t="s">
        <v>3694</v>
      </c>
      <c r="B1918" s="3" t="s">
        <v>3692</v>
      </c>
      <c r="C1918" s="3" t="s">
        <v>10</v>
      </c>
      <c r="D1918" s="3" t="s">
        <v>3758</v>
      </c>
      <c r="E1918" s="2">
        <v>2005</v>
      </c>
      <c r="F1918" s="3" t="s">
        <v>2576</v>
      </c>
      <c r="G1918" s="3" t="s">
        <v>3691</v>
      </c>
      <c r="H1918" s="3" t="s">
        <v>3692</v>
      </c>
      <c r="I1918" s="3" t="s">
        <v>3759</v>
      </c>
      <c r="J1918" s="3" t="s">
        <v>29</v>
      </c>
    </row>
    <row r="1919" spans="1:10" outlineLevel="3" x14ac:dyDescent="0.2">
      <c r="A1919" s="3" t="s">
        <v>3694</v>
      </c>
      <c r="B1919" s="3" t="s">
        <v>3692</v>
      </c>
      <c r="C1919" s="3" t="s">
        <v>10</v>
      </c>
      <c r="D1919" s="3" t="s">
        <v>3760</v>
      </c>
      <c r="E1919" s="2">
        <v>2005</v>
      </c>
      <c r="F1919" s="3" t="s">
        <v>2734</v>
      </c>
      <c r="G1919" s="3" t="s">
        <v>3697</v>
      </c>
      <c r="H1919" s="3" t="s">
        <v>3692</v>
      </c>
      <c r="I1919" s="3" t="s">
        <v>3761</v>
      </c>
      <c r="J1919" s="3" t="s">
        <v>136</v>
      </c>
    </row>
    <row r="1920" spans="1:10" outlineLevel="3" x14ac:dyDescent="0.2">
      <c r="A1920" s="3" t="s">
        <v>3694</v>
      </c>
      <c r="B1920" s="3" t="s">
        <v>3692</v>
      </c>
      <c r="C1920" s="3" t="s">
        <v>10</v>
      </c>
      <c r="D1920" s="3" t="s">
        <v>3762</v>
      </c>
      <c r="E1920" s="2">
        <v>2013</v>
      </c>
      <c r="F1920" s="3" t="s">
        <v>2576</v>
      </c>
      <c r="G1920" s="3" t="s">
        <v>3743</v>
      </c>
      <c r="H1920" s="3" t="s">
        <v>3692</v>
      </c>
      <c r="I1920" s="3" t="s">
        <v>3763</v>
      </c>
      <c r="J1920" s="3" t="s">
        <v>26</v>
      </c>
    </row>
    <row r="1921" spans="1:10" outlineLevel="3" x14ac:dyDescent="0.2">
      <c r="A1921" s="3" t="s">
        <v>3694</v>
      </c>
      <c r="B1921" s="3" t="s">
        <v>3692</v>
      </c>
      <c r="C1921" s="3" t="s">
        <v>10</v>
      </c>
      <c r="D1921" s="3" t="s">
        <v>3764</v>
      </c>
      <c r="E1921" s="2">
        <v>2013</v>
      </c>
      <c r="F1921" s="3" t="s">
        <v>2576</v>
      </c>
      <c r="G1921" s="3" t="s">
        <v>3743</v>
      </c>
      <c r="H1921" s="3" t="s">
        <v>3692</v>
      </c>
      <c r="I1921" s="3" t="s">
        <v>3765</v>
      </c>
      <c r="J1921" s="3" t="s">
        <v>26</v>
      </c>
    </row>
    <row r="1922" spans="1:10" outlineLevel="3" x14ac:dyDescent="0.2">
      <c r="A1922" s="3" t="s">
        <v>3694</v>
      </c>
      <c r="B1922" s="3" t="s">
        <v>3692</v>
      </c>
      <c r="C1922" s="3" t="s">
        <v>10</v>
      </c>
      <c r="D1922" s="3" t="s">
        <v>3766</v>
      </c>
      <c r="E1922" s="2">
        <v>2007</v>
      </c>
      <c r="F1922" s="3" t="s">
        <v>297</v>
      </c>
      <c r="G1922" s="3" t="s">
        <v>3683</v>
      </c>
      <c r="H1922" s="3" t="s">
        <v>3692</v>
      </c>
      <c r="I1922" s="3" t="s">
        <v>3767</v>
      </c>
      <c r="J1922" s="3" t="s">
        <v>29</v>
      </c>
    </row>
    <row r="1923" spans="1:10" outlineLevel="3" x14ac:dyDescent="0.2">
      <c r="A1923" s="3" t="s">
        <v>3694</v>
      </c>
      <c r="B1923" s="3" t="s">
        <v>3692</v>
      </c>
      <c r="C1923" s="3" t="s">
        <v>10</v>
      </c>
      <c r="D1923" s="3" t="s">
        <v>3768</v>
      </c>
      <c r="E1923" s="2">
        <v>2008</v>
      </c>
      <c r="F1923" s="3" t="s">
        <v>2576</v>
      </c>
      <c r="G1923" s="3" t="s">
        <v>3769</v>
      </c>
      <c r="H1923" s="3" t="s">
        <v>3692</v>
      </c>
      <c r="I1923" s="3" t="s">
        <v>3770</v>
      </c>
      <c r="J1923" s="3" t="s">
        <v>18</v>
      </c>
    </row>
    <row r="1924" spans="1:10" outlineLevel="3" x14ac:dyDescent="0.2">
      <c r="A1924" s="3" t="s">
        <v>3694</v>
      </c>
      <c r="B1924" s="3" t="s">
        <v>3692</v>
      </c>
      <c r="C1924" s="3" t="s">
        <v>10</v>
      </c>
      <c r="D1924" s="3" t="s">
        <v>3771</v>
      </c>
      <c r="E1924" s="2">
        <v>2013</v>
      </c>
      <c r="F1924" s="3" t="s">
        <v>2576</v>
      </c>
      <c r="G1924" s="3" t="s">
        <v>3743</v>
      </c>
      <c r="H1924" s="3" t="s">
        <v>3692</v>
      </c>
      <c r="I1924" s="3" t="s">
        <v>3772</v>
      </c>
      <c r="J1924" s="3" t="s">
        <v>35</v>
      </c>
    </row>
    <row r="1925" spans="1:10" outlineLevel="3" x14ac:dyDescent="0.2">
      <c r="A1925" s="3" t="s">
        <v>3694</v>
      </c>
      <c r="B1925" s="3" t="s">
        <v>3692</v>
      </c>
      <c r="C1925" s="3" t="s">
        <v>10</v>
      </c>
      <c r="D1925" s="3" t="s">
        <v>3773</v>
      </c>
      <c r="E1925" s="2">
        <v>2005</v>
      </c>
      <c r="F1925" s="3" t="s">
        <v>297</v>
      </c>
      <c r="G1925" s="3" t="s">
        <v>3683</v>
      </c>
      <c r="H1925" s="3" t="s">
        <v>3692</v>
      </c>
      <c r="I1925" s="3" t="s">
        <v>3774</v>
      </c>
      <c r="J1925" s="3" t="s">
        <v>29</v>
      </c>
    </row>
    <row r="1926" spans="1:10" outlineLevel="3" x14ac:dyDescent="0.2">
      <c r="A1926" s="3" t="s">
        <v>3694</v>
      </c>
      <c r="B1926" s="3" t="s">
        <v>3692</v>
      </c>
      <c r="C1926" s="3" t="s">
        <v>10</v>
      </c>
      <c r="D1926" s="3" t="s">
        <v>3775</v>
      </c>
      <c r="E1926" s="2">
        <v>1997</v>
      </c>
      <c r="F1926" s="3" t="s">
        <v>297</v>
      </c>
      <c r="G1926" s="3" t="s">
        <v>3776</v>
      </c>
      <c r="H1926" s="3" t="s">
        <v>3692</v>
      </c>
      <c r="I1926" s="3" t="s">
        <v>3777</v>
      </c>
      <c r="J1926" s="3" t="s">
        <v>29</v>
      </c>
    </row>
    <row r="1927" spans="1:10" outlineLevel="3" x14ac:dyDescent="0.2">
      <c r="A1927" s="3" t="s">
        <v>3694</v>
      </c>
      <c r="B1927" s="3" t="s">
        <v>3692</v>
      </c>
      <c r="C1927" s="3" t="s">
        <v>10</v>
      </c>
      <c r="D1927" s="3" t="s">
        <v>3778</v>
      </c>
      <c r="E1927" s="2">
        <v>2013</v>
      </c>
      <c r="F1927" s="3" t="s">
        <v>2576</v>
      </c>
      <c r="G1927" s="3" t="s">
        <v>3743</v>
      </c>
      <c r="H1927" s="3" t="s">
        <v>3692</v>
      </c>
      <c r="I1927" s="3" t="s">
        <v>3779</v>
      </c>
      <c r="J1927" s="3" t="s">
        <v>26</v>
      </c>
    </row>
    <row r="1928" spans="1:10" outlineLevel="3" x14ac:dyDescent="0.2">
      <c r="A1928" s="3" t="s">
        <v>3694</v>
      </c>
      <c r="B1928" s="3" t="s">
        <v>3692</v>
      </c>
      <c r="C1928" s="3" t="s">
        <v>10</v>
      </c>
      <c r="D1928" s="3" t="s">
        <v>3780</v>
      </c>
      <c r="E1928" s="2">
        <v>2013</v>
      </c>
      <c r="F1928" s="3" t="s">
        <v>2576</v>
      </c>
      <c r="G1928" s="3" t="s">
        <v>3743</v>
      </c>
      <c r="H1928" s="3" t="s">
        <v>3692</v>
      </c>
      <c r="I1928" s="3" t="s">
        <v>3781</v>
      </c>
      <c r="J1928" s="3" t="s">
        <v>26</v>
      </c>
    </row>
    <row r="1929" spans="1:10" outlineLevel="3" x14ac:dyDescent="0.2">
      <c r="A1929" s="3" t="s">
        <v>3694</v>
      </c>
      <c r="B1929" s="3" t="s">
        <v>3692</v>
      </c>
      <c r="C1929" s="3" t="s">
        <v>10</v>
      </c>
      <c r="D1929" s="3" t="s">
        <v>3782</v>
      </c>
      <c r="E1929" s="2">
        <v>2008</v>
      </c>
      <c r="F1929" s="3" t="s">
        <v>2576</v>
      </c>
      <c r="G1929" s="3" t="s">
        <v>3769</v>
      </c>
      <c r="H1929" s="3" t="s">
        <v>3692</v>
      </c>
      <c r="I1929" s="3" t="s">
        <v>3783</v>
      </c>
      <c r="J1929" s="3" t="s">
        <v>81</v>
      </c>
    </row>
    <row r="1930" spans="1:10" outlineLevel="3" x14ac:dyDescent="0.2">
      <c r="A1930" s="3" t="s">
        <v>3694</v>
      </c>
      <c r="B1930" s="3" t="s">
        <v>3692</v>
      </c>
      <c r="C1930" s="3" t="s">
        <v>10</v>
      </c>
      <c r="D1930" s="3" t="s">
        <v>3786</v>
      </c>
      <c r="E1930" s="2">
        <v>2006</v>
      </c>
      <c r="F1930" s="3" t="s">
        <v>297</v>
      </c>
      <c r="G1930" s="3" t="s">
        <v>3683</v>
      </c>
      <c r="H1930" s="3" t="s">
        <v>3692</v>
      </c>
      <c r="I1930" s="3" t="s">
        <v>3787</v>
      </c>
      <c r="J1930" s="3" t="s">
        <v>18</v>
      </c>
    </row>
    <row r="1931" spans="1:10" outlineLevel="3" x14ac:dyDescent="0.2">
      <c r="A1931" s="3" t="s">
        <v>3694</v>
      </c>
      <c r="B1931" s="3" t="s">
        <v>3692</v>
      </c>
      <c r="C1931" s="3" t="s">
        <v>10</v>
      </c>
      <c r="D1931" s="3" t="s">
        <v>3929</v>
      </c>
      <c r="E1931" s="2">
        <v>2005</v>
      </c>
      <c r="F1931" s="3" t="s">
        <v>2734</v>
      </c>
      <c r="G1931" s="3" t="s">
        <v>3697</v>
      </c>
      <c r="H1931" s="3" t="s">
        <v>3692</v>
      </c>
      <c r="I1931" s="3" t="s">
        <v>3930</v>
      </c>
      <c r="J1931" s="3" t="s">
        <v>136</v>
      </c>
    </row>
    <row r="1932" spans="1:10" outlineLevel="3" x14ac:dyDescent="0.2">
      <c r="A1932" s="3" t="s">
        <v>3694</v>
      </c>
      <c r="B1932" s="3" t="s">
        <v>3692</v>
      </c>
      <c r="C1932" s="3" t="s">
        <v>10</v>
      </c>
      <c r="D1932" s="3" t="s">
        <v>3788</v>
      </c>
      <c r="E1932" s="2">
        <v>2005</v>
      </c>
      <c r="F1932" s="3" t="s">
        <v>297</v>
      </c>
      <c r="G1932" s="3" t="s">
        <v>3683</v>
      </c>
      <c r="H1932" s="3" t="s">
        <v>3692</v>
      </c>
      <c r="I1932" s="3" t="s">
        <v>3789</v>
      </c>
      <c r="J1932" s="3" t="s">
        <v>29</v>
      </c>
    </row>
    <row r="1933" spans="1:10" outlineLevel="3" x14ac:dyDescent="0.2">
      <c r="A1933" s="3" t="s">
        <v>3694</v>
      </c>
      <c r="B1933" s="3" t="s">
        <v>3692</v>
      </c>
      <c r="C1933" s="3" t="s">
        <v>10</v>
      </c>
      <c r="D1933" s="3" t="s">
        <v>3790</v>
      </c>
      <c r="E1933" s="2">
        <v>2005</v>
      </c>
      <c r="F1933" s="3" t="s">
        <v>297</v>
      </c>
      <c r="G1933" s="3" t="s">
        <v>3683</v>
      </c>
      <c r="H1933" s="3" t="s">
        <v>3692</v>
      </c>
      <c r="I1933" s="3" t="s">
        <v>3791</v>
      </c>
      <c r="J1933" s="3" t="s">
        <v>29</v>
      </c>
    </row>
    <row r="1934" spans="1:10" outlineLevel="3" x14ac:dyDescent="0.2">
      <c r="A1934" s="3" t="s">
        <v>3694</v>
      </c>
      <c r="B1934" s="3" t="s">
        <v>3692</v>
      </c>
      <c r="C1934" s="3" t="s">
        <v>10</v>
      </c>
      <c r="D1934" s="3" t="s">
        <v>3792</v>
      </c>
      <c r="E1934" s="2">
        <v>2005</v>
      </c>
      <c r="F1934" s="3" t="s">
        <v>2734</v>
      </c>
      <c r="G1934" s="3" t="s">
        <v>3697</v>
      </c>
      <c r="H1934" s="3" t="s">
        <v>3692</v>
      </c>
      <c r="I1934" s="3" t="s">
        <v>3793</v>
      </c>
      <c r="J1934" s="3" t="s">
        <v>29</v>
      </c>
    </row>
    <row r="1935" spans="1:10" outlineLevel="3" x14ac:dyDescent="0.2">
      <c r="A1935" s="3" t="s">
        <v>3694</v>
      </c>
      <c r="B1935" s="3" t="s">
        <v>3692</v>
      </c>
      <c r="C1935" s="3" t="s">
        <v>10</v>
      </c>
      <c r="D1935" s="3" t="s">
        <v>3794</v>
      </c>
      <c r="E1935" s="2">
        <v>2005</v>
      </c>
      <c r="F1935" s="3" t="s">
        <v>297</v>
      </c>
      <c r="G1935" s="3" t="s">
        <v>3683</v>
      </c>
      <c r="H1935" s="3" t="s">
        <v>3692</v>
      </c>
      <c r="I1935" s="3" t="s">
        <v>3795</v>
      </c>
      <c r="J1935" s="3" t="s">
        <v>29</v>
      </c>
    </row>
    <row r="1936" spans="1:10" outlineLevel="3" x14ac:dyDescent="0.2">
      <c r="A1936" s="3" t="s">
        <v>3694</v>
      </c>
      <c r="B1936" s="3" t="s">
        <v>3692</v>
      </c>
      <c r="C1936" s="3" t="s">
        <v>10</v>
      </c>
      <c r="D1936" s="3" t="s">
        <v>3796</v>
      </c>
      <c r="E1936" s="2">
        <v>2005</v>
      </c>
      <c r="F1936" s="3" t="s">
        <v>297</v>
      </c>
      <c r="G1936" s="3" t="s">
        <v>3683</v>
      </c>
      <c r="H1936" s="3" t="s">
        <v>3692</v>
      </c>
      <c r="I1936" s="3" t="s">
        <v>3797</v>
      </c>
      <c r="J1936" s="3" t="s">
        <v>29</v>
      </c>
    </row>
    <row r="1937" spans="1:10" outlineLevel="3" x14ac:dyDescent="0.2">
      <c r="A1937" s="3" t="s">
        <v>3694</v>
      </c>
      <c r="B1937" s="3" t="s">
        <v>3692</v>
      </c>
      <c r="C1937" s="3" t="s">
        <v>10</v>
      </c>
      <c r="D1937" s="3" t="s">
        <v>3798</v>
      </c>
      <c r="E1937" s="2">
        <v>1999</v>
      </c>
      <c r="F1937" s="3" t="s">
        <v>297</v>
      </c>
      <c r="G1937" s="3" t="s">
        <v>3683</v>
      </c>
      <c r="H1937" s="3" t="s">
        <v>3692</v>
      </c>
      <c r="I1937" s="3" t="s">
        <v>3799</v>
      </c>
      <c r="J1937" s="3" t="s">
        <v>29</v>
      </c>
    </row>
    <row r="1938" spans="1:10" outlineLevel="3" x14ac:dyDescent="0.2">
      <c r="A1938" s="3" t="s">
        <v>3694</v>
      </c>
      <c r="B1938" s="3" t="s">
        <v>3692</v>
      </c>
      <c r="C1938" s="3" t="s">
        <v>10</v>
      </c>
      <c r="D1938" s="3" t="s">
        <v>3800</v>
      </c>
      <c r="E1938" s="2">
        <v>2005</v>
      </c>
      <c r="F1938" s="3" t="s">
        <v>2576</v>
      </c>
      <c r="G1938" s="3" t="s">
        <v>3743</v>
      </c>
      <c r="H1938" s="3" t="s">
        <v>3692</v>
      </c>
      <c r="I1938" s="3" t="s">
        <v>3801</v>
      </c>
      <c r="J1938" s="3" t="s">
        <v>29</v>
      </c>
    </row>
    <row r="1939" spans="1:10" outlineLevel="3" x14ac:dyDescent="0.2">
      <c r="A1939" s="3" t="s">
        <v>3694</v>
      </c>
      <c r="B1939" s="3" t="s">
        <v>3692</v>
      </c>
      <c r="C1939" s="3" t="s">
        <v>10</v>
      </c>
      <c r="D1939" s="3" t="s">
        <v>3802</v>
      </c>
      <c r="E1939" s="2">
        <v>2006</v>
      </c>
      <c r="F1939" s="3" t="s">
        <v>297</v>
      </c>
      <c r="G1939" s="3" t="s">
        <v>3803</v>
      </c>
      <c r="H1939" s="3" t="s">
        <v>3692</v>
      </c>
      <c r="I1939" s="3" t="s">
        <v>3804</v>
      </c>
      <c r="J1939" s="3" t="s">
        <v>29</v>
      </c>
    </row>
    <row r="1940" spans="1:10" outlineLevel="3" x14ac:dyDescent="0.2">
      <c r="A1940" s="3" t="s">
        <v>3694</v>
      </c>
      <c r="B1940" s="3" t="s">
        <v>3692</v>
      </c>
      <c r="C1940" s="3" t="s">
        <v>10</v>
      </c>
      <c r="D1940" s="3" t="s">
        <v>3805</v>
      </c>
      <c r="E1940" s="2">
        <v>2006</v>
      </c>
      <c r="F1940" s="3" t="s">
        <v>297</v>
      </c>
      <c r="G1940" s="3" t="s">
        <v>3803</v>
      </c>
      <c r="H1940" s="3" t="s">
        <v>3692</v>
      </c>
      <c r="I1940" s="3" t="s">
        <v>3806</v>
      </c>
      <c r="J1940" s="3" t="s">
        <v>29</v>
      </c>
    </row>
    <row r="1941" spans="1:10" outlineLevel="3" x14ac:dyDescent="0.2">
      <c r="A1941" s="3" t="s">
        <v>3694</v>
      </c>
      <c r="B1941" s="3" t="s">
        <v>3692</v>
      </c>
      <c r="C1941" s="3" t="s">
        <v>10</v>
      </c>
      <c r="D1941" s="3" t="s">
        <v>3807</v>
      </c>
      <c r="E1941" s="2">
        <v>2008</v>
      </c>
      <c r="F1941" s="3" t="s">
        <v>2576</v>
      </c>
      <c r="G1941" s="3" t="s">
        <v>3743</v>
      </c>
      <c r="H1941" s="3" t="s">
        <v>3692</v>
      </c>
      <c r="I1941" s="3" t="s">
        <v>3808</v>
      </c>
      <c r="J1941" s="3" t="s">
        <v>29</v>
      </c>
    </row>
    <row r="1942" spans="1:10" outlineLevel="3" x14ac:dyDescent="0.2">
      <c r="A1942" s="3" t="s">
        <v>3694</v>
      </c>
      <c r="B1942" s="3" t="s">
        <v>3692</v>
      </c>
      <c r="C1942" s="3" t="s">
        <v>10</v>
      </c>
      <c r="D1942" s="3" t="s">
        <v>3809</v>
      </c>
      <c r="E1942" s="2">
        <v>1999</v>
      </c>
      <c r="F1942" s="3" t="s">
        <v>297</v>
      </c>
      <c r="G1942" s="3" t="s">
        <v>3683</v>
      </c>
      <c r="H1942" s="3" t="s">
        <v>3692</v>
      </c>
      <c r="I1942" s="3" t="s">
        <v>3810</v>
      </c>
      <c r="J1942" s="3" t="s">
        <v>29</v>
      </c>
    </row>
    <row r="1943" spans="1:10" outlineLevel="3" x14ac:dyDescent="0.2">
      <c r="A1943" s="3" t="s">
        <v>3694</v>
      </c>
      <c r="B1943" s="3" t="s">
        <v>3692</v>
      </c>
      <c r="C1943" s="3" t="s">
        <v>10</v>
      </c>
      <c r="D1943" s="3" t="s">
        <v>3811</v>
      </c>
      <c r="E1943" s="2">
        <v>2005</v>
      </c>
      <c r="F1943" s="3" t="s">
        <v>297</v>
      </c>
      <c r="G1943" s="3" t="s">
        <v>3683</v>
      </c>
      <c r="H1943" s="3" t="s">
        <v>3692</v>
      </c>
      <c r="I1943" s="3" t="s">
        <v>3812</v>
      </c>
      <c r="J1943" s="3" t="s">
        <v>29</v>
      </c>
    </row>
    <row r="1944" spans="1:10" outlineLevel="3" x14ac:dyDescent="0.2">
      <c r="A1944" s="3" t="s">
        <v>3694</v>
      </c>
      <c r="B1944" s="3" t="s">
        <v>3692</v>
      </c>
      <c r="C1944" s="3" t="s">
        <v>10</v>
      </c>
      <c r="D1944" s="3" t="s">
        <v>3813</v>
      </c>
      <c r="E1944" s="2">
        <v>2005</v>
      </c>
      <c r="F1944" s="3" t="s">
        <v>297</v>
      </c>
      <c r="G1944" s="3" t="s">
        <v>3683</v>
      </c>
      <c r="H1944" s="3" t="s">
        <v>3692</v>
      </c>
      <c r="I1944" s="3" t="s">
        <v>3814</v>
      </c>
      <c r="J1944" s="3" t="s">
        <v>29</v>
      </c>
    </row>
    <row r="1945" spans="1:10" outlineLevel="3" x14ac:dyDescent="0.2">
      <c r="A1945" s="3" t="s">
        <v>3694</v>
      </c>
      <c r="B1945" s="3" t="s">
        <v>3692</v>
      </c>
      <c r="C1945" s="3" t="s">
        <v>10</v>
      </c>
      <c r="D1945" s="3" t="s">
        <v>3815</v>
      </c>
      <c r="E1945" s="2">
        <v>2005</v>
      </c>
      <c r="F1945" s="3" t="s">
        <v>297</v>
      </c>
      <c r="G1945" s="3" t="s">
        <v>3683</v>
      </c>
      <c r="H1945" s="3" t="s">
        <v>3692</v>
      </c>
      <c r="I1945" s="3" t="s">
        <v>3816</v>
      </c>
      <c r="J1945" s="3" t="s">
        <v>29</v>
      </c>
    </row>
    <row r="1946" spans="1:10" outlineLevel="3" x14ac:dyDescent="0.2">
      <c r="A1946" s="3" t="s">
        <v>3694</v>
      </c>
      <c r="B1946" s="3" t="s">
        <v>3692</v>
      </c>
      <c r="C1946" s="3" t="s">
        <v>10</v>
      </c>
      <c r="D1946" s="3" t="s">
        <v>3817</v>
      </c>
      <c r="E1946" s="2">
        <v>2005</v>
      </c>
      <c r="F1946" s="3" t="s">
        <v>297</v>
      </c>
      <c r="G1946" s="3" t="s">
        <v>3683</v>
      </c>
      <c r="H1946" s="3" t="s">
        <v>3692</v>
      </c>
      <c r="I1946" s="3" t="s">
        <v>3818</v>
      </c>
      <c r="J1946" s="3" t="s">
        <v>29</v>
      </c>
    </row>
    <row r="1947" spans="1:10" outlineLevel="3" x14ac:dyDescent="0.2">
      <c r="A1947" s="3" t="s">
        <v>3694</v>
      </c>
      <c r="B1947" s="3" t="s">
        <v>3692</v>
      </c>
      <c r="C1947" s="3" t="s">
        <v>10</v>
      </c>
      <c r="D1947" s="3" t="s">
        <v>3819</v>
      </c>
      <c r="E1947" s="2">
        <v>2005</v>
      </c>
      <c r="F1947" s="3" t="s">
        <v>297</v>
      </c>
      <c r="G1947" s="3" t="s">
        <v>3683</v>
      </c>
      <c r="H1947" s="3" t="s">
        <v>3692</v>
      </c>
      <c r="I1947" s="3" t="s">
        <v>3820</v>
      </c>
      <c r="J1947" s="3" t="s">
        <v>29</v>
      </c>
    </row>
    <row r="1948" spans="1:10" outlineLevel="3" x14ac:dyDescent="0.2">
      <c r="A1948" s="3" t="s">
        <v>3694</v>
      </c>
      <c r="B1948" s="3" t="s">
        <v>3692</v>
      </c>
      <c r="C1948" s="3" t="s">
        <v>10</v>
      </c>
      <c r="D1948" s="3" t="s">
        <v>3821</v>
      </c>
      <c r="E1948" s="2">
        <v>2005</v>
      </c>
      <c r="F1948" s="3" t="s">
        <v>297</v>
      </c>
      <c r="G1948" s="3" t="s">
        <v>3683</v>
      </c>
      <c r="H1948" s="3" t="s">
        <v>3692</v>
      </c>
      <c r="I1948" s="3" t="s">
        <v>3822</v>
      </c>
      <c r="J1948" s="3" t="s">
        <v>29</v>
      </c>
    </row>
    <row r="1949" spans="1:10" outlineLevel="3" x14ac:dyDescent="0.2">
      <c r="A1949" s="3" t="s">
        <v>3694</v>
      </c>
      <c r="B1949" s="3" t="s">
        <v>3692</v>
      </c>
      <c r="C1949" s="3" t="s">
        <v>10</v>
      </c>
      <c r="D1949" s="3" t="s">
        <v>3823</v>
      </c>
      <c r="E1949" s="2">
        <v>2007</v>
      </c>
      <c r="F1949" s="3" t="s">
        <v>2576</v>
      </c>
      <c r="G1949" s="3" t="s">
        <v>3743</v>
      </c>
      <c r="H1949" s="3" t="s">
        <v>3692</v>
      </c>
      <c r="I1949" s="3" t="s">
        <v>3824</v>
      </c>
      <c r="J1949" s="3" t="s">
        <v>29</v>
      </c>
    </row>
    <row r="1950" spans="1:10" outlineLevel="3" x14ac:dyDescent="0.2">
      <c r="A1950" s="3" t="s">
        <v>3694</v>
      </c>
      <c r="B1950" s="3" t="s">
        <v>3692</v>
      </c>
      <c r="C1950" s="3" t="s">
        <v>10</v>
      </c>
      <c r="D1950" s="3" t="s">
        <v>3825</v>
      </c>
      <c r="E1950" s="2">
        <v>2006</v>
      </c>
      <c r="F1950" s="3" t="s">
        <v>297</v>
      </c>
      <c r="G1950" s="3" t="s">
        <v>3803</v>
      </c>
      <c r="H1950" s="3" t="s">
        <v>3692</v>
      </c>
      <c r="I1950" s="3" t="s">
        <v>3826</v>
      </c>
      <c r="J1950" s="3" t="s">
        <v>29</v>
      </c>
    </row>
    <row r="1951" spans="1:10" outlineLevel="3" x14ac:dyDescent="0.2">
      <c r="A1951" s="3" t="s">
        <v>3694</v>
      </c>
      <c r="B1951" s="3" t="s">
        <v>3692</v>
      </c>
      <c r="C1951" s="3" t="s">
        <v>10</v>
      </c>
      <c r="D1951" s="3" t="s">
        <v>3827</v>
      </c>
      <c r="E1951" s="2">
        <v>2006</v>
      </c>
      <c r="F1951" s="3" t="s">
        <v>2576</v>
      </c>
      <c r="G1951" s="3" t="s">
        <v>3743</v>
      </c>
      <c r="H1951" s="3" t="s">
        <v>3692</v>
      </c>
      <c r="I1951" s="3" t="s">
        <v>3828</v>
      </c>
      <c r="J1951" s="3" t="s">
        <v>29</v>
      </c>
    </row>
    <row r="1952" spans="1:10" outlineLevel="3" x14ac:dyDescent="0.2">
      <c r="A1952" s="3" t="s">
        <v>3694</v>
      </c>
      <c r="B1952" s="3" t="s">
        <v>3692</v>
      </c>
      <c r="C1952" s="3" t="s">
        <v>10</v>
      </c>
      <c r="D1952" s="3" t="s">
        <v>3829</v>
      </c>
      <c r="E1952" s="2">
        <v>2008</v>
      </c>
      <c r="F1952" s="3" t="s">
        <v>2576</v>
      </c>
      <c r="G1952" s="3" t="s">
        <v>3743</v>
      </c>
      <c r="H1952" s="3" t="s">
        <v>3692</v>
      </c>
      <c r="I1952" s="3" t="s">
        <v>3830</v>
      </c>
      <c r="J1952" s="3" t="s">
        <v>29</v>
      </c>
    </row>
    <row r="1953" spans="1:10" outlineLevel="3" x14ac:dyDescent="0.2">
      <c r="A1953" s="3" t="s">
        <v>3694</v>
      </c>
      <c r="B1953" s="3" t="s">
        <v>3692</v>
      </c>
      <c r="C1953" s="3" t="s">
        <v>10</v>
      </c>
      <c r="D1953" s="3" t="s">
        <v>3831</v>
      </c>
      <c r="E1953" s="2">
        <v>2005</v>
      </c>
      <c r="F1953" s="3" t="s">
        <v>297</v>
      </c>
      <c r="G1953" s="3" t="s">
        <v>3683</v>
      </c>
      <c r="H1953" s="3" t="s">
        <v>3692</v>
      </c>
      <c r="I1953" s="3" t="s">
        <v>3832</v>
      </c>
      <c r="J1953" s="3" t="s">
        <v>29</v>
      </c>
    </row>
    <row r="1954" spans="1:10" outlineLevel="3" x14ac:dyDescent="0.2">
      <c r="A1954" s="3" t="s">
        <v>3694</v>
      </c>
      <c r="B1954" s="3" t="s">
        <v>3692</v>
      </c>
      <c r="C1954" s="3" t="s">
        <v>10</v>
      </c>
      <c r="D1954" s="3" t="s">
        <v>3833</v>
      </c>
      <c r="E1954" s="2">
        <v>2007</v>
      </c>
      <c r="F1954" s="3" t="s">
        <v>2576</v>
      </c>
      <c r="G1954" s="3" t="s">
        <v>3743</v>
      </c>
      <c r="H1954" s="3" t="s">
        <v>3692</v>
      </c>
      <c r="I1954" s="3" t="s">
        <v>3834</v>
      </c>
      <c r="J1954" s="3" t="s">
        <v>29</v>
      </c>
    </row>
    <row r="1955" spans="1:10" outlineLevel="3" x14ac:dyDescent="0.2">
      <c r="A1955" s="3" t="s">
        <v>3694</v>
      </c>
      <c r="B1955" s="3" t="s">
        <v>3692</v>
      </c>
      <c r="C1955" s="3" t="s">
        <v>10</v>
      </c>
      <c r="D1955" s="3" t="s">
        <v>3835</v>
      </c>
      <c r="E1955" s="2">
        <v>2008</v>
      </c>
      <c r="F1955" s="3" t="s">
        <v>2576</v>
      </c>
      <c r="G1955" s="3" t="s">
        <v>3743</v>
      </c>
      <c r="H1955" s="3" t="s">
        <v>3692</v>
      </c>
      <c r="I1955" s="3" t="s">
        <v>3836</v>
      </c>
      <c r="J1955" s="3" t="s">
        <v>29</v>
      </c>
    </row>
    <row r="1956" spans="1:10" outlineLevel="3" x14ac:dyDescent="0.2">
      <c r="A1956" s="3" t="s">
        <v>3694</v>
      </c>
      <c r="B1956" s="3" t="s">
        <v>3692</v>
      </c>
      <c r="C1956" s="3" t="s">
        <v>10</v>
      </c>
      <c r="D1956" s="3" t="s">
        <v>3837</v>
      </c>
      <c r="E1956" s="2">
        <v>2008</v>
      </c>
      <c r="F1956" s="3" t="s">
        <v>2576</v>
      </c>
      <c r="G1956" s="3" t="s">
        <v>3743</v>
      </c>
      <c r="H1956" s="3" t="s">
        <v>3692</v>
      </c>
      <c r="I1956" s="3" t="s">
        <v>3838</v>
      </c>
      <c r="J1956" s="3" t="s">
        <v>29</v>
      </c>
    </row>
    <row r="1957" spans="1:10" outlineLevel="3" x14ac:dyDescent="0.2">
      <c r="A1957" s="3" t="s">
        <v>3694</v>
      </c>
      <c r="B1957" s="3" t="s">
        <v>3692</v>
      </c>
      <c r="C1957" s="3" t="s">
        <v>10</v>
      </c>
      <c r="D1957" s="3" t="s">
        <v>3839</v>
      </c>
      <c r="E1957" s="2">
        <v>2008</v>
      </c>
      <c r="F1957" s="3" t="s">
        <v>2576</v>
      </c>
      <c r="G1957" s="3" t="s">
        <v>3743</v>
      </c>
      <c r="H1957" s="3" t="s">
        <v>3692</v>
      </c>
      <c r="I1957" s="3" t="s">
        <v>3840</v>
      </c>
      <c r="J1957" s="3" t="s">
        <v>29</v>
      </c>
    </row>
    <row r="1958" spans="1:10" outlineLevel="3" x14ac:dyDescent="0.2">
      <c r="A1958" s="3" t="s">
        <v>3694</v>
      </c>
      <c r="B1958" s="3" t="s">
        <v>3692</v>
      </c>
      <c r="C1958" s="3" t="s">
        <v>10</v>
      </c>
      <c r="D1958" s="3" t="s">
        <v>3841</v>
      </c>
      <c r="E1958" s="2">
        <v>2008</v>
      </c>
      <c r="F1958" s="3" t="s">
        <v>2576</v>
      </c>
      <c r="G1958" s="3" t="s">
        <v>3743</v>
      </c>
      <c r="H1958" s="3" t="s">
        <v>3692</v>
      </c>
      <c r="I1958" s="3" t="s">
        <v>3842</v>
      </c>
      <c r="J1958" s="3" t="s">
        <v>29</v>
      </c>
    </row>
    <row r="1959" spans="1:10" outlineLevel="3" x14ac:dyDescent="0.2">
      <c r="A1959" s="3" t="s">
        <v>3694</v>
      </c>
      <c r="B1959" s="3" t="s">
        <v>3692</v>
      </c>
      <c r="C1959" s="3" t="s">
        <v>10</v>
      </c>
      <c r="D1959" s="3" t="s">
        <v>3843</v>
      </c>
      <c r="E1959" s="2">
        <v>2008</v>
      </c>
      <c r="F1959" s="3" t="s">
        <v>2576</v>
      </c>
      <c r="G1959" s="3" t="s">
        <v>3743</v>
      </c>
      <c r="H1959" s="3" t="s">
        <v>3692</v>
      </c>
      <c r="I1959" s="3" t="s">
        <v>3844</v>
      </c>
      <c r="J1959" s="3" t="s">
        <v>29</v>
      </c>
    </row>
    <row r="1960" spans="1:10" outlineLevel="3" x14ac:dyDescent="0.2">
      <c r="A1960" s="3" t="s">
        <v>3694</v>
      </c>
      <c r="B1960" s="3" t="s">
        <v>3692</v>
      </c>
      <c r="C1960" s="3" t="s">
        <v>10</v>
      </c>
      <c r="D1960" s="3" t="s">
        <v>3845</v>
      </c>
      <c r="E1960" s="2">
        <v>2008</v>
      </c>
      <c r="F1960" s="3" t="s">
        <v>2576</v>
      </c>
      <c r="G1960" s="3" t="s">
        <v>3743</v>
      </c>
      <c r="H1960" s="3" t="s">
        <v>3692</v>
      </c>
      <c r="I1960" s="3" t="s">
        <v>3846</v>
      </c>
      <c r="J1960" s="3" t="s">
        <v>29</v>
      </c>
    </row>
    <row r="1961" spans="1:10" outlineLevel="3" x14ac:dyDescent="0.2">
      <c r="A1961" s="3" t="s">
        <v>3694</v>
      </c>
      <c r="B1961" s="3" t="s">
        <v>3692</v>
      </c>
      <c r="C1961" s="3" t="s">
        <v>10</v>
      </c>
      <c r="D1961" s="3" t="s">
        <v>3847</v>
      </c>
      <c r="E1961" s="2">
        <v>2005</v>
      </c>
      <c r="F1961" s="3" t="s">
        <v>2734</v>
      </c>
      <c r="G1961" s="3" t="s">
        <v>3697</v>
      </c>
      <c r="H1961" s="3" t="s">
        <v>3692</v>
      </c>
      <c r="I1961" s="3" t="s">
        <v>3848</v>
      </c>
      <c r="J1961" s="3" t="s">
        <v>35</v>
      </c>
    </row>
    <row r="1962" spans="1:10" outlineLevel="3" x14ac:dyDescent="0.2">
      <c r="A1962" s="3" t="s">
        <v>3694</v>
      </c>
      <c r="B1962" s="3" t="s">
        <v>3692</v>
      </c>
      <c r="C1962" s="3" t="s">
        <v>10</v>
      </c>
      <c r="D1962" s="3" t="s">
        <v>3849</v>
      </c>
      <c r="E1962" s="2">
        <v>2008</v>
      </c>
      <c r="F1962" s="3" t="s">
        <v>2576</v>
      </c>
      <c r="G1962" s="3" t="s">
        <v>3743</v>
      </c>
      <c r="H1962" s="3" t="s">
        <v>3692</v>
      </c>
      <c r="I1962" s="3" t="s">
        <v>3850</v>
      </c>
      <c r="J1962" s="3" t="s">
        <v>74</v>
      </c>
    </row>
    <row r="1963" spans="1:10" outlineLevel="3" x14ac:dyDescent="0.2">
      <c r="A1963" s="3" t="s">
        <v>3694</v>
      </c>
      <c r="B1963" s="3" t="s">
        <v>3692</v>
      </c>
      <c r="C1963" s="3" t="s">
        <v>10</v>
      </c>
      <c r="D1963" s="3" t="s">
        <v>3851</v>
      </c>
      <c r="E1963" s="2">
        <v>2014</v>
      </c>
      <c r="F1963" s="3" t="s">
        <v>2576</v>
      </c>
      <c r="G1963" s="3" t="s">
        <v>3743</v>
      </c>
      <c r="H1963" s="3" t="s">
        <v>3692</v>
      </c>
      <c r="I1963" s="3" t="s">
        <v>3852</v>
      </c>
      <c r="J1963" s="3" t="s">
        <v>2898</v>
      </c>
    </row>
    <row r="1964" spans="1:10" outlineLevel="3" x14ac:dyDescent="0.2">
      <c r="A1964" s="3" t="s">
        <v>3694</v>
      </c>
      <c r="B1964" s="3" t="s">
        <v>3692</v>
      </c>
      <c r="C1964" s="3" t="s">
        <v>10</v>
      </c>
      <c r="D1964" s="3" t="s">
        <v>3853</v>
      </c>
      <c r="E1964" s="2">
        <v>2014</v>
      </c>
      <c r="F1964" s="3" t="s">
        <v>2576</v>
      </c>
      <c r="G1964" s="3" t="s">
        <v>3743</v>
      </c>
      <c r="H1964" s="3" t="s">
        <v>3692</v>
      </c>
      <c r="I1964" s="3" t="s">
        <v>3854</v>
      </c>
      <c r="J1964" s="3" t="s">
        <v>2898</v>
      </c>
    </row>
    <row r="1965" spans="1:10" outlineLevel="3" x14ac:dyDescent="0.2">
      <c r="A1965" s="3" t="s">
        <v>3694</v>
      </c>
      <c r="B1965" s="3" t="s">
        <v>3692</v>
      </c>
      <c r="C1965" s="3" t="s">
        <v>10</v>
      </c>
      <c r="D1965" s="3" t="s">
        <v>3855</v>
      </c>
      <c r="E1965" s="2">
        <v>2008</v>
      </c>
      <c r="F1965" s="3" t="s">
        <v>2576</v>
      </c>
      <c r="G1965" s="3" t="s">
        <v>3743</v>
      </c>
      <c r="H1965" s="3" t="s">
        <v>3692</v>
      </c>
      <c r="I1965" s="3" t="s">
        <v>3856</v>
      </c>
      <c r="J1965" s="3" t="s">
        <v>133</v>
      </c>
    </row>
    <row r="1966" spans="1:10" outlineLevel="3" x14ac:dyDescent="0.2">
      <c r="A1966" s="3" t="s">
        <v>3694</v>
      </c>
      <c r="B1966" s="3" t="s">
        <v>3692</v>
      </c>
      <c r="C1966" s="3" t="s">
        <v>10</v>
      </c>
      <c r="D1966" s="3" t="s">
        <v>3857</v>
      </c>
      <c r="E1966" s="2">
        <v>2014</v>
      </c>
      <c r="F1966" s="3" t="s">
        <v>297</v>
      </c>
      <c r="G1966" s="3" t="s">
        <v>3683</v>
      </c>
      <c r="H1966" s="3" t="s">
        <v>3692</v>
      </c>
      <c r="I1966" s="3" t="s">
        <v>3858</v>
      </c>
      <c r="J1966" s="3" t="s">
        <v>26</v>
      </c>
    </row>
    <row r="1967" spans="1:10" outlineLevel="3" x14ac:dyDescent="0.2">
      <c r="A1967" s="3" t="s">
        <v>3694</v>
      </c>
      <c r="B1967" s="3" t="s">
        <v>3692</v>
      </c>
      <c r="C1967" s="3" t="s">
        <v>10</v>
      </c>
      <c r="D1967" s="3" t="s">
        <v>3859</v>
      </c>
      <c r="E1967" s="2">
        <v>2015</v>
      </c>
      <c r="F1967" s="3" t="s">
        <v>297</v>
      </c>
      <c r="G1967" s="3" t="s">
        <v>3683</v>
      </c>
      <c r="H1967" s="3" t="s">
        <v>3692</v>
      </c>
      <c r="I1967" s="3" t="s">
        <v>3860</v>
      </c>
      <c r="J1967" s="3" t="s">
        <v>26</v>
      </c>
    </row>
    <row r="1968" spans="1:10" outlineLevel="3" x14ac:dyDescent="0.2">
      <c r="A1968" s="3" t="s">
        <v>3694</v>
      </c>
      <c r="B1968" s="3" t="s">
        <v>3692</v>
      </c>
      <c r="C1968" s="3" t="s">
        <v>10</v>
      </c>
      <c r="D1968" s="3" t="s">
        <v>3861</v>
      </c>
      <c r="E1968" s="2">
        <v>2015</v>
      </c>
      <c r="F1968" s="3" t="s">
        <v>297</v>
      </c>
      <c r="G1968" s="3" t="s">
        <v>3683</v>
      </c>
      <c r="H1968" s="3" t="s">
        <v>3692</v>
      </c>
      <c r="I1968" s="3" t="s">
        <v>3862</v>
      </c>
      <c r="J1968" s="3" t="s">
        <v>26</v>
      </c>
    </row>
    <row r="1969" spans="1:10" outlineLevel="3" x14ac:dyDescent="0.2">
      <c r="A1969" s="3" t="s">
        <v>3694</v>
      </c>
      <c r="B1969" s="3" t="s">
        <v>3692</v>
      </c>
      <c r="C1969" s="3" t="s">
        <v>10</v>
      </c>
      <c r="D1969" s="3" t="s">
        <v>3863</v>
      </c>
      <c r="E1969" s="2">
        <v>2014</v>
      </c>
      <c r="F1969" s="3" t="s">
        <v>2576</v>
      </c>
      <c r="G1969" s="3" t="s">
        <v>3743</v>
      </c>
      <c r="H1969" s="3" t="s">
        <v>3692</v>
      </c>
      <c r="I1969" s="3" t="s">
        <v>3864</v>
      </c>
      <c r="J1969" s="3" t="s">
        <v>599</v>
      </c>
    </row>
    <row r="1970" spans="1:10" outlineLevel="3" x14ac:dyDescent="0.2">
      <c r="A1970" s="3" t="s">
        <v>3694</v>
      </c>
      <c r="B1970" s="3" t="s">
        <v>3692</v>
      </c>
      <c r="C1970" s="3" t="s">
        <v>10</v>
      </c>
      <c r="D1970" s="3" t="s">
        <v>3865</v>
      </c>
      <c r="E1970" s="2">
        <v>2014</v>
      </c>
      <c r="F1970" s="3" t="s">
        <v>2576</v>
      </c>
      <c r="G1970" s="3" t="s">
        <v>3743</v>
      </c>
      <c r="H1970" s="3" t="s">
        <v>3692</v>
      </c>
      <c r="I1970" s="3" t="s">
        <v>3866</v>
      </c>
      <c r="J1970" s="3" t="s">
        <v>599</v>
      </c>
    </row>
    <row r="1971" spans="1:10" outlineLevel="3" x14ac:dyDescent="0.2">
      <c r="A1971" s="3" t="s">
        <v>3694</v>
      </c>
      <c r="B1971" s="3" t="s">
        <v>3692</v>
      </c>
      <c r="C1971" s="3" t="s">
        <v>10</v>
      </c>
      <c r="D1971" s="3" t="s">
        <v>3867</v>
      </c>
      <c r="E1971" s="2">
        <v>2015</v>
      </c>
      <c r="F1971" s="3" t="s">
        <v>2576</v>
      </c>
      <c r="G1971" s="3" t="s">
        <v>3743</v>
      </c>
      <c r="H1971" s="3" t="s">
        <v>3692</v>
      </c>
      <c r="I1971" s="3" t="s">
        <v>3868</v>
      </c>
      <c r="J1971" s="3" t="s">
        <v>26</v>
      </c>
    </row>
    <row r="1972" spans="1:10" outlineLevel="3" x14ac:dyDescent="0.2">
      <c r="A1972" s="3" t="s">
        <v>3694</v>
      </c>
      <c r="B1972" s="3" t="s">
        <v>3692</v>
      </c>
      <c r="C1972" s="3" t="s">
        <v>10</v>
      </c>
      <c r="D1972" s="3" t="s">
        <v>3869</v>
      </c>
      <c r="E1972" s="2">
        <v>2014</v>
      </c>
      <c r="F1972" s="3" t="s">
        <v>2576</v>
      </c>
      <c r="G1972" s="3" t="s">
        <v>3743</v>
      </c>
      <c r="H1972" s="3" t="s">
        <v>3692</v>
      </c>
      <c r="I1972" s="3" t="s">
        <v>3870</v>
      </c>
      <c r="J1972" s="3" t="s">
        <v>599</v>
      </c>
    </row>
    <row r="1973" spans="1:10" outlineLevel="3" x14ac:dyDescent="0.2">
      <c r="A1973" s="3" t="s">
        <v>3694</v>
      </c>
      <c r="B1973" s="3" t="s">
        <v>3692</v>
      </c>
      <c r="C1973" s="3" t="s">
        <v>10</v>
      </c>
      <c r="D1973" s="3" t="s">
        <v>3871</v>
      </c>
      <c r="E1973" s="2">
        <v>2014</v>
      </c>
      <c r="F1973" s="3" t="s">
        <v>2576</v>
      </c>
      <c r="G1973" s="3" t="s">
        <v>3743</v>
      </c>
      <c r="H1973" s="3" t="s">
        <v>3692</v>
      </c>
      <c r="I1973" s="3" t="s">
        <v>3872</v>
      </c>
      <c r="J1973" s="3" t="s">
        <v>599</v>
      </c>
    </row>
    <row r="1974" spans="1:10" outlineLevel="3" x14ac:dyDescent="0.2">
      <c r="A1974" s="3" t="s">
        <v>3694</v>
      </c>
      <c r="B1974" s="3" t="s">
        <v>3692</v>
      </c>
      <c r="C1974" s="3" t="s">
        <v>10</v>
      </c>
      <c r="D1974" s="3" t="s">
        <v>3873</v>
      </c>
      <c r="E1974" s="2">
        <v>2014</v>
      </c>
      <c r="F1974" s="3" t="s">
        <v>2576</v>
      </c>
      <c r="G1974" s="3" t="s">
        <v>3743</v>
      </c>
      <c r="H1974" s="3" t="s">
        <v>3692</v>
      </c>
      <c r="I1974" s="3" t="s">
        <v>3874</v>
      </c>
      <c r="J1974" s="3" t="s">
        <v>26</v>
      </c>
    </row>
    <row r="1975" spans="1:10" outlineLevel="3" x14ac:dyDescent="0.2">
      <c r="A1975" s="3" t="s">
        <v>3694</v>
      </c>
      <c r="B1975" s="3" t="s">
        <v>3692</v>
      </c>
      <c r="C1975" s="3" t="s">
        <v>10</v>
      </c>
      <c r="D1975" s="3" t="s">
        <v>3875</v>
      </c>
      <c r="E1975" s="2">
        <v>2014</v>
      </c>
      <c r="F1975" s="3" t="s">
        <v>2576</v>
      </c>
      <c r="G1975" s="3" t="s">
        <v>3743</v>
      </c>
      <c r="H1975" s="3" t="s">
        <v>3692</v>
      </c>
      <c r="I1975" s="3" t="s">
        <v>3876</v>
      </c>
      <c r="J1975" s="3" t="s">
        <v>599</v>
      </c>
    </row>
    <row r="1976" spans="1:10" outlineLevel="3" x14ac:dyDescent="0.2">
      <c r="A1976" s="3" t="s">
        <v>3694</v>
      </c>
      <c r="B1976" s="3" t="s">
        <v>3692</v>
      </c>
      <c r="C1976" s="3" t="s">
        <v>10</v>
      </c>
      <c r="D1976" s="3" t="s">
        <v>3877</v>
      </c>
      <c r="E1976" s="2">
        <v>2014</v>
      </c>
      <c r="F1976" s="3" t="s">
        <v>2576</v>
      </c>
      <c r="G1976" s="3" t="s">
        <v>3743</v>
      </c>
      <c r="H1976" s="3" t="s">
        <v>3692</v>
      </c>
      <c r="I1976" s="3" t="s">
        <v>3878</v>
      </c>
      <c r="J1976" s="3" t="s">
        <v>26</v>
      </c>
    </row>
    <row r="1977" spans="1:10" outlineLevel="3" x14ac:dyDescent="0.2">
      <c r="A1977" s="3" t="s">
        <v>3694</v>
      </c>
      <c r="B1977" s="3" t="s">
        <v>3692</v>
      </c>
      <c r="C1977" s="3" t="s">
        <v>10</v>
      </c>
      <c r="D1977" s="3" t="s">
        <v>3879</v>
      </c>
      <c r="E1977" s="2">
        <v>2014</v>
      </c>
      <c r="F1977" s="3" t="s">
        <v>2576</v>
      </c>
      <c r="G1977" s="3" t="s">
        <v>3743</v>
      </c>
      <c r="H1977" s="3" t="s">
        <v>3692</v>
      </c>
      <c r="I1977" s="3" t="s">
        <v>3880</v>
      </c>
      <c r="J1977" s="3" t="s">
        <v>26</v>
      </c>
    </row>
    <row r="1978" spans="1:10" outlineLevel="3" x14ac:dyDescent="0.2">
      <c r="A1978" s="3" t="s">
        <v>3694</v>
      </c>
      <c r="B1978" s="3" t="s">
        <v>3692</v>
      </c>
      <c r="C1978" s="3" t="s">
        <v>10</v>
      </c>
      <c r="D1978" s="3" t="s">
        <v>3881</v>
      </c>
      <c r="E1978" s="2">
        <v>2014</v>
      </c>
      <c r="F1978" s="3" t="s">
        <v>2576</v>
      </c>
      <c r="G1978" s="3" t="s">
        <v>3743</v>
      </c>
      <c r="H1978" s="3" t="s">
        <v>3692</v>
      </c>
      <c r="I1978" s="3" t="s">
        <v>3882</v>
      </c>
      <c r="J1978" s="3" t="s">
        <v>26</v>
      </c>
    </row>
    <row r="1979" spans="1:10" outlineLevel="3" x14ac:dyDescent="0.2">
      <c r="A1979" s="3" t="s">
        <v>3694</v>
      </c>
      <c r="B1979" s="3" t="s">
        <v>3692</v>
      </c>
      <c r="C1979" s="3" t="s">
        <v>10</v>
      </c>
      <c r="D1979" s="3" t="s">
        <v>3883</v>
      </c>
      <c r="E1979" s="2">
        <v>2014</v>
      </c>
      <c r="F1979" s="3" t="s">
        <v>2576</v>
      </c>
      <c r="G1979" s="3" t="s">
        <v>3743</v>
      </c>
      <c r="H1979" s="3" t="s">
        <v>3692</v>
      </c>
      <c r="I1979" s="3" t="s">
        <v>3884</v>
      </c>
      <c r="J1979" s="3" t="s">
        <v>26</v>
      </c>
    </row>
    <row r="1980" spans="1:10" outlineLevel="3" x14ac:dyDescent="0.2">
      <c r="A1980" s="3" t="s">
        <v>3694</v>
      </c>
      <c r="B1980" s="3" t="s">
        <v>3692</v>
      </c>
      <c r="C1980" s="3" t="s">
        <v>10</v>
      </c>
      <c r="D1980" s="3" t="s">
        <v>3885</v>
      </c>
      <c r="E1980" s="2">
        <v>2014</v>
      </c>
      <c r="F1980" s="3" t="s">
        <v>2576</v>
      </c>
      <c r="G1980" s="3" t="s">
        <v>3743</v>
      </c>
      <c r="H1980" s="3" t="s">
        <v>3692</v>
      </c>
      <c r="I1980" s="3" t="s">
        <v>3886</v>
      </c>
      <c r="J1980" s="3" t="s">
        <v>26</v>
      </c>
    </row>
    <row r="1981" spans="1:10" outlineLevel="3" x14ac:dyDescent="0.2">
      <c r="A1981" s="3" t="s">
        <v>3694</v>
      </c>
      <c r="B1981" s="3" t="s">
        <v>3692</v>
      </c>
      <c r="C1981" s="3" t="s">
        <v>10</v>
      </c>
      <c r="D1981" s="3" t="s">
        <v>3887</v>
      </c>
      <c r="E1981" s="2">
        <v>2014</v>
      </c>
      <c r="F1981" s="3" t="s">
        <v>2576</v>
      </c>
      <c r="G1981" s="3" t="s">
        <v>3743</v>
      </c>
      <c r="H1981" s="3" t="s">
        <v>3692</v>
      </c>
      <c r="I1981" s="3" t="s">
        <v>3888</v>
      </c>
      <c r="J1981" s="3" t="s">
        <v>26</v>
      </c>
    </row>
    <row r="1982" spans="1:10" outlineLevel="3" x14ac:dyDescent="0.2">
      <c r="A1982" s="3" t="s">
        <v>3694</v>
      </c>
      <c r="B1982" s="3" t="s">
        <v>3692</v>
      </c>
      <c r="C1982" s="3" t="s">
        <v>10</v>
      </c>
      <c r="D1982" s="3" t="s">
        <v>3889</v>
      </c>
      <c r="E1982" s="2">
        <v>2014</v>
      </c>
      <c r="F1982" s="3" t="s">
        <v>2576</v>
      </c>
      <c r="G1982" s="3" t="s">
        <v>3743</v>
      </c>
      <c r="H1982" s="3" t="s">
        <v>3692</v>
      </c>
      <c r="I1982" s="3" t="s">
        <v>3890</v>
      </c>
      <c r="J1982" s="3" t="s">
        <v>26</v>
      </c>
    </row>
    <row r="1983" spans="1:10" outlineLevel="3" x14ac:dyDescent="0.2">
      <c r="A1983" s="3" t="s">
        <v>3694</v>
      </c>
      <c r="B1983" s="3" t="s">
        <v>3692</v>
      </c>
      <c r="C1983" s="3" t="s">
        <v>10</v>
      </c>
      <c r="D1983" s="3" t="s">
        <v>3891</v>
      </c>
      <c r="E1983" s="2">
        <v>2014</v>
      </c>
      <c r="F1983" s="3" t="s">
        <v>2576</v>
      </c>
      <c r="G1983" s="3" t="s">
        <v>3743</v>
      </c>
      <c r="H1983" s="3" t="s">
        <v>3692</v>
      </c>
      <c r="I1983" s="3" t="s">
        <v>3892</v>
      </c>
      <c r="J1983" s="3" t="s">
        <v>26</v>
      </c>
    </row>
    <row r="1984" spans="1:10" outlineLevel="3" x14ac:dyDescent="0.2">
      <c r="A1984" s="3" t="s">
        <v>3694</v>
      </c>
      <c r="B1984" s="3" t="s">
        <v>3692</v>
      </c>
      <c r="C1984" s="3" t="s">
        <v>10</v>
      </c>
      <c r="D1984" s="3" t="s">
        <v>3893</v>
      </c>
      <c r="E1984" s="2">
        <v>2014</v>
      </c>
      <c r="F1984" s="3" t="s">
        <v>2576</v>
      </c>
      <c r="G1984" s="3" t="s">
        <v>3743</v>
      </c>
      <c r="H1984" s="3" t="s">
        <v>3692</v>
      </c>
      <c r="I1984" s="3" t="s">
        <v>3894</v>
      </c>
      <c r="J1984" s="3" t="s">
        <v>26</v>
      </c>
    </row>
    <row r="1985" spans="1:10" outlineLevel="3" x14ac:dyDescent="0.2">
      <c r="A1985" s="3" t="s">
        <v>3694</v>
      </c>
      <c r="B1985" s="3" t="s">
        <v>3692</v>
      </c>
      <c r="C1985" s="3" t="s">
        <v>10</v>
      </c>
      <c r="D1985" s="3" t="s">
        <v>3895</v>
      </c>
      <c r="E1985" s="2">
        <v>2014</v>
      </c>
      <c r="F1985" s="3" t="s">
        <v>2576</v>
      </c>
      <c r="G1985" s="3" t="s">
        <v>3743</v>
      </c>
      <c r="H1985" s="3" t="s">
        <v>3692</v>
      </c>
      <c r="I1985" s="3" t="s">
        <v>3896</v>
      </c>
      <c r="J1985" s="3" t="s">
        <v>26</v>
      </c>
    </row>
    <row r="1986" spans="1:10" outlineLevel="3" x14ac:dyDescent="0.2">
      <c r="A1986" s="3" t="s">
        <v>3694</v>
      </c>
      <c r="B1986" s="3" t="s">
        <v>3692</v>
      </c>
      <c r="C1986" s="3" t="s">
        <v>10</v>
      </c>
      <c r="D1986" s="3" t="s">
        <v>3897</v>
      </c>
      <c r="E1986" s="2">
        <v>2014</v>
      </c>
      <c r="F1986" s="3" t="s">
        <v>297</v>
      </c>
      <c r="G1986" s="3" t="s">
        <v>3683</v>
      </c>
      <c r="H1986" s="3" t="s">
        <v>3692</v>
      </c>
      <c r="I1986" s="3" t="s">
        <v>3898</v>
      </c>
      <c r="J1986" s="3" t="s">
        <v>26</v>
      </c>
    </row>
    <row r="1987" spans="1:10" outlineLevel="3" x14ac:dyDescent="0.2">
      <c r="A1987" s="3" t="s">
        <v>3694</v>
      </c>
      <c r="B1987" s="3" t="s">
        <v>3692</v>
      </c>
      <c r="C1987" s="3" t="s">
        <v>10</v>
      </c>
      <c r="D1987" s="3" t="s">
        <v>3899</v>
      </c>
      <c r="E1987" s="2">
        <v>2015</v>
      </c>
      <c r="F1987" s="3" t="s">
        <v>297</v>
      </c>
      <c r="G1987" s="3" t="s">
        <v>3683</v>
      </c>
      <c r="H1987" s="3" t="s">
        <v>3692</v>
      </c>
      <c r="I1987" s="3" t="s">
        <v>3900</v>
      </c>
      <c r="J1987" s="3" t="s">
        <v>26</v>
      </c>
    </row>
    <row r="1988" spans="1:10" outlineLevel="3" x14ac:dyDescent="0.2">
      <c r="A1988" s="3" t="s">
        <v>3694</v>
      </c>
      <c r="B1988" s="3" t="s">
        <v>3692</v>
      </c>
      <c r="C1988" s="3" t="s">
        <v>10</v>
      </c>
      <c r="D1988" s="3" t="s">
        <v>3901</v>
      </c>
      <c r="E1988" s="2">
        <v>2015</v>
      </c>
      <c r="F1988" s="3" t="s">
        <v>297</v>
      </c>
      <c r="G1988" s="3" t="s">
        <v>3683</v>
      </c>
      <c r="H1988" s="3" t="s">
        <v>3692</v>
      </c>
      <c r="I1988" s="3" t="s">
        <v>3902</v>
      </c>
      <c r="J1988" s="3" t="s">
        <v>26</v>
      </c>
    </row>
    <row r="1989" spans="1:10" outlineLevel="3" x14ac:dyDescent="0.2">
      <c r="A1989" s="3" t="s">
        <v>3694</v>
      </c>
      <c r="B1989" s="3" t="s">
        <v>3692</v>
      </c>
      <c r="C1989" s="3" t="s">
        <v>10</v>
      </c>
      <c r="D1989" s="3" t="s">
        <v>3903</v>
      </c>
      <c r="E1989" s="2">
        <v>2015</v>
      </c>
      <c r="F1989" s="3" t="s">
        <v>297</v>
      </c>
      <c r="G1989" s="3" t="s">
        <v>3683</v>
      </c>
      <c r="H1989" s="3" t="s">
        <v>3692</v>
      </c>
      <c r="I1989" s="3" t="s">
        <v>3904</v>
      </c>
      <c r="J1989" s="3" t="s">
        <v>26</v>
      </c>
    </row>
    <row r="1990" spans="1:10" outlineLevel="3" x14ac:dyDescent="0.2">
      <c r="A1990" s="3" t="s">
        <v>3694</v>
      </c>
      <c r="B1990" s="3" t="s">
        <v>3692</v>
      </c>
      <c r="C1990" s="3" t="s">
        <v>10</v>
      </c>
      <c r="D1990" s="3" t="s">
        <v>3905</v>
      </c>
      <c r="E1990" s="2">
        <v>2015</v>
      </c>
      <c r="F1990" s="3" t="s">
        <v>297</v>
      </c>
      <c r="G1990" s="3" t="s">
        <v>3683</v>
      </c>
      <c r="H1990" s="3" t="s">
        <v>3692</v>
      </c>
      <c r="I1990" s="3" t="s">
        <v>3906</v>
      </c>
      <c r="J1990" s="3" t="s">
        <v>26</v>
      </c>
    </row>
    <row r="1991" spans="1:10" outlineLevel="3" x14ac:dyDescent="0.2">
      <c r="A1991" s="3" t="s">
        <v>3694</v>
      </c>
      <c r="B1991" s="3" t="s">
        <v>3692</v>
      </c>
      <c r="C1991" s="3" t="s">
        <v>10</v>
      </c>
      <c r="D1991" s="3" t="s">
        <v>3907</v>
      </c>
      <c r="E1991" s="2">
        <v>2015</v>
      </c>
      <c r="F1991" s="3" t="s">
        <v>297</v>
      </c>
      <c r="G1991" s="3" t="s">
        <v>3683</v>
      </c>
      <c r="H1991" s="3" t="s">
        <v>3692</v>
      </c>
      <c r="I1991" s="3" t="s">
        <v>3908</v>
      </c>
      <c r="J1991" s="3" t="s">
        <v>26</v>
      </c>
    </row>
    <row r="1992" spans="1:10" outlineLevel="3" x14ac:dyDescent="0.2">
      <c r="A1992" s="3" t="s">
        <v>3694</v>
      </c>
      <c r="B1992" s="3" t="s">
        <v>3692</v>
      </c>
      <c r="C1992" s="3" t="s">
        <v>10</v>
      </c>
      <c r="D1992" s="3" t="s">
        <v>3909</v>
      </c>
      <c r="E1992" s="2">
        <v>2015</v>
      </c>
      <c r="F1992" s="3" t="s">
        <v>297</v>
      </c>
      <c r="G1992" s="3" t="s">
        <v>3683</v>
      </c>
      <c r="H1992" s="3" t="s">
        <v>3692</v>
      </c>
      <c r="I1992" s="3" t="s">
        <v>3910</v>
      </c>
      <c r="J1992" s="3" t="s">
        <v>26</v>
      </c>
    </row>
    <row r="1993" spans="1:10" outlineLevel="3" x14ac:dyDescent="0.2">
      <c r="A1993" s="3" t="s">
        <v>3694</v>
      </c>
      <c r="B1993" s="3" t="s">
        <v>3692</v>
      </c>
      <c r="C1993" s="3" t="s">
        <v>10</v>
      </c>
      <c r="D1993" s="3" t="s">
        <v>3911</v>
      </c>
      <c r="E1993" s="2">
        <v>2015</v>
      </c>
      <c r="F1993" s="3" t="s">
        <v>297</v>
      </c>
      <c r="G1993" s="3" t="s">
        <v>3683</v>
      </c>
      <c r="H1993" s="3" t="s">
        <v>3692</v>
      </c>
      <c r="I1993" s="3" t="s">
        <v>3912</v>
      </c>
      <c r="J1993" s="3" t="s">
        <v>26</v>
      </c>
    </row>
    <row r="1994" spans="1:10" outlineLevel="3" x14ac:dyDescent="0.2">
      <c r="A1994" s="3" t="s">
        <v>3694</v>
      </c>
      <c r="B1994" s="3" t="s">
        <v>3692</v>
      </c>
      <c r="C1994" s="3" t="s">
        <v>10</v>
      </c>
      <c r="D1994" s="3" t="s">
        <v>3913</v>
      </c>
      <c r="E1994" s="2">
        <v>2015</v>
      </c>
      <c r="F1994" s="3" t="s">
        <v>297</v>
      </c>
      <c r="G1994" s="3" t="s">
        <v>3683</v>
      </c>
      <c r="H1994" s="3" t="s">
        <v>3692</v>
      </c>
      <c r="I1994" s="3" t="s">
        <v>3914</v>
      </c>
      <c r="J1994" s="3" t="s">
        <v>26</v>
      </c>
    </row>
    <row r="1995" spans="1:10" outlineLevel="3" x14ac:dyDescent="0.2">
      <c r="A1995" s="3" t="s">
        <v>3694</v>
      </c>
      <c r="B1995" s="3" t="s">
        <v>3692</v>
      </c>
      <c r="C1995" s="3" t="s">
        <v>10</v>
      </c>
      <c r="D1995" s="3" t="s">
        <v>3915</v>
      </c>
      <c r="E1995" s="2">
        <v>2015</v>
      </c>
      <c r="F1995" s="3" t="s">
        <v>297</v>
      </c>
      <c r="G1995" s="3" t="s">
        <v>3683</v>
      </c>
      <c r="H1995" s="3" t="s">
        <v>3692</v>
      </c>
      <c r="I1995" s="3" t="s">
        <v>3916</v>
      </c>
      <c r="J1995" s="3" t="s">
        <v>26</v>
      </c>
    </row>
    <row r="1996" spans="1:10" outlineLevel="3" x14ac:dyDescent="0.2">
      <c r="A1996" s="3" t="s">
        <v>3694</v>
      </c>
      <c r="B1996" s="3" t="s">
        <v>3692</v>
      </c>
      <c r="C1996" s="3" t="s">
        <v>10</v>
      </c>
      <c r="D1996" s="3" t="s">
        <v>3917</v>
      </c>
      <c r="E1996" s="2">
        <v>2015</v>
      </c>
      <c r="F1996" s="3" t="s">
        <v>297</v>
      </c>
      <c r="G1996" s="3" t="s">
        <v>3683</v>
      </c>
      <c r="H1996" s="3" t="s">
        <v>3692</v>
      </c>
      <c r="I1996" s="3" t="s">
        <v>3918</v>
      </c>
      <c r="J1996" s="3" t="s">
        <v>26</v>
      </c>
    </row>
    <row r="1997" spans="1:10" outlineLevel="3" x14ac:dyDescent="0.2">
      <c r="A1997" s="3" t="s">
        <v>3694</v>
      </c>
      <c r="B1997" s="3" t="s">
        <v>3692</v>
      </c>
      <c r="C1997" s="3" t="s">
        <v>10</v>
      </c>
      <c r="D1997" s="3" t="s">
        <v>3919</v>
      </c>
      <c r="E1997" s="2">
        <v>2015</v>
      </c>
      <c r="F1997" s="3" t="s">
        <v>297</v>
      </c>
      <c r="G1997" s="3" t="s">
        <v>3683</v>
      </c>
      <c r="H1997" s="3" t="s">
        <v>3692</v>
      </c>
      <c r="I1997" s="3" t="s">
        <v>3920</v>
      </c>
      <c r="J1997" s="3" t="s">
        <v>26</v>
      </c>
    </row>
    <row r="1998" spans="1:10" outlineLevel="2" x14ac:dyDescent="0.2">
      <c r="C1998" s="5" t="s">
        <v>7969</v>
      </c>
      <c r="D1998" s="3">
        <f>SUBTOTAL(3,D1888:D1997)</f>
        <v>110</v>
      </c>
    </row>
    <row r="1999" spans="1:10" outlineLevel="3" x14ac:dyDescent="0.2">
      <c r="A1999" s="3" t="s">
        <v>3694</v>
      </c>
      <c r="B1999" s="3" t="s">
        <v>3692</v>
      </c>
      <c r="C1999" s="3" t="s">
        <v>1255</v>
      </c>
      <c r="D1999" s="3" t="s">
        <v>3961</v>
      </c>
      <c r="E1999" s="2">
        <v>2005</v>
      </c>
      <c r="F1999" s="3" t="s">
        <v>297</v>
      </c>
      <c r="G1999" s="3" t="s">
        <v>3683</v>
      </c>
      <c r="H1999" s="3" t="s">
        <v>3692</v>
      </c>
      <c r="I1999" s="3" t="s">
        <v>3962</v>
      </c>
      <c r="J1999" s="3" t="s">
        <v>420</v>
      </c>
    </row>
    <row r="2000" spans="1:10" outlineLevel="3" x14ac:dyDescent="0.2">
      <c r="A2000" s="3" t="s">
        <v>3694</v>
      </c>
      <c r="B2000" s="3" t="s">
        <v>3692</v>
      </c>
      <c r="C2000" s="3" t="s">
        <v>1255</v>
      </c>
      <c r="D2000" s="3" t="s">
        <v>3963</v>
      </c>
      <c r="E2000" s="2">
        <v>2005</v>
      </c>
      <c r="F2000" s="3" t="s">
        <v>297</v>
      </c>
      <c r="G2000" s="3" t="s">
        <v>3683</v>
      </c>
      <c r="H2000" s="3" t="s">
        <v>3692</v>
      </c>
      <c r="I2000" s="3" t="s">
        <v>3964</v>
      </c>
      <c r="J2000" s="3" t="s">
        <v>420</v>
      </c>
    </row>
    <row r="2001" spans="1:10" outlineLevel="3" x14ac:dyDescent="0.2">
      <c r="A2001" s="3" t="s">
        <v>3694</v>
      </c>
      <c r="B2001" s="3" t="s">
        <v>3692</v>
      </c>
      <c r="C2001" s="3" t="s">
        <v>1255</v>
      </c>
      <c r="D2001" s="3" t="s">
        <v>3921</v>
      </c>
      <c r="E2001" s="2">
        <v>2006</v>
      </c>
      <c r="F2001" s="3" t="s">
        <v>297</v>
      </c>
      <c r="G2001" s="3" t="s">
        <v>3683</v>
      </c>
      <c r="H2001" s="3" t="s">
        <v>3692</v>
      </c>
      <c r="I2001" s="3" t="s">
        <v>3922</v>
      </c>
      <c r="J2001" s="3" t="s">
        <v>29</v>
      </c>
    </row>
    <row r="2002" spans="1:10" outlineLevel="3" x14ac:dyDescent="0.2">
      <c r="A2002" s="3" t="s">
        <v>3694</v>
      </c>
      <c r="B2002" s="3" t="s">
        <v>3692</v>
      </c>
      <c r="C2002" s="3" t="s">
        <v>1255</v>
      </c>
      <c r="D2002" s="3" t="s">
        <v>3923</v>
      </c>
      <c r="E2002" s="2">
        <v>2006</v>
      </c>
      <c r="F2002" s="3" t="s">
        <v>2734</v>
      </c>
      <c r="G2002" s="3" t="s">
        <v>3697</v>
      </c>
      <c r="H2002" s="3" t="s">
        <v>3692</v>
      </c>
      <c r="I2002" s="3" t="s">
        <v>3924</v>
      </c>
      <c r="J2002" s="3" t="s">
        <v>29</v>
      </c>
    </row>
    <row r="2003" spans="1:10" outlineLevel="3" x14ac:dyDescent="0.2">
      <c r="A2003" s="3" t="s">
        <v>3694</v>
      </c>
      <c r="B2003" s="3" t="s">
        <v>3692</v>
      </c>
      <c r="C2003" s="3" t="s">
        <v>1255</v>
      </c>
      <c r="D2003" s="3" t="s">
        <v>3925</v>
      </c>
      <c r="E2003" s="2">
        <v>2008</v>
      </c>
      <c r="F2003" s="3" t="s">
        <v>2576</v>
      </c>
      <c r="G2003" s="3" t="s">
        <v>3743</v>
      </c>
      <c r="H2003" s="3" t="s">
        <v>3692</v>
      </c>
      <c r="I2003" s="3" t="s">
        <v>3926</v>
      </c>
      <c r="J2003" s="3" t="s">
        <v>29</v>
      </c>
    </row>
    <row r="2004" spans="1:10" outlineLevel="3" x14ac:dyDescent="0.2">
      <c r="A2004" s="3" t="s">
        <v>3694</v>
      </c>
      <c r="B2004" s="3" t="s">
        <v>3692</v>
      </c>
      <c r="C2004" s="3" t="s">
        <v>1255</v>
      </c>
      <c r="D2004" s="3" t="s">
        <v>3927</v>
      </c>
      <c r="E2004" s="2">
        <v>2008</v>
      </c>
      <c r="F2004" s="3" t="s">
        <v>2576</v>
      </c>
      <c r="G2004" s="3" t="s">
        <v>3743</v>
      </c>
      <c r="H2004" s="3" t="s">
        <v>3692</v>
      </c>
      <c r="I2004" s="3" t="s">
        <v>3928</v>
      </c>
      <c r="J2004" s="3" t="s">
        <v>18</v>
      </c>
    </row>
    <row r="2005" spans="1:10" outlineLevel="3" x14ac:dyDescent="0.2">
      <c r="A2005" s="3" t="s">
        <v>3694</v>
      </c>
      <c r="B2005" s="3" t="s">
        <v>3692</v>
      </c>
      <c r="C2005" s="3" t="s">
        <v>1255</v>
      </c>
      <c r="D2005" s="3" t="s">
        <v>3933</v>
      </c>
      <c r="E2005" s="2">
        <v>2005</v>
      </c>
      <c r="F2005" s="3" t="s">
        <v>297</v>
      </c>
      <c r="G2005" s="3" t="s">
        <v>3683</v>
      </c>
      <c r="H2005" s="3" t="s">
        <v>3692</v>
      </c>
      <c r="I2005" s="3" t="s">
        <v>3934</v>
      </c>
      <c r="J2005" s="3" t="s">
        <v>69</v>
      </c>
    </row>
    <row r="2006" spans="1:10" outlineLevel="2" x14ac:dyDescent="0.2">
      <c r="C2006" s="5" t="s">
        <v>7970</v>
      </c>
      <c r="D2006" s="3">
        <f>SUBTOTAL(3,D1999:D2005)</f>
        <v>7</v>
      </c>
    </row>
    <row r="2007" spans="1:10" outlineLevel="3" x14ac:dyDescent="0.2">
      <c r="A2007" s="3" t="s">
        <v>3694</v>
      </c>
      <c r="B2007" s="3" t="s">
        <v>3692</v>
      </c>
      <c r="C2007" s="3" t="s">
        <v>1301</v>
      </c>
      <c r="D2007" s="3" t="s">
        <v>3935</v>
      </c>
      <c r="E2007" s="2">
        <v>2003</v>
      </c>
      <c r="F2007" s="3" t="s">
        <v>297</v>
      </c>
      <c r="G2007" s="3" t="s">
        <v>3683</v>
      </c>
      <c r="H2007" s="3" t="s">
        <v>3692</v>
      </c>
      <c r="I2007" s="3" t="s">
        <v>3936</v>
      </c>
      <c r="J2007" s="3" t="s">
        <v>1302</v>
      </c>
    </row>
    <row r="2008" spans="1:10" outlineLevel="3" x14ac:dyDescent="0.2">
      <c r="A2008" s="3" t="s">
        <v>3694</v>
      </c>
      <c r="B2008" s="3" t="s">
        <v>3692</v>
      </c>
      <c r="C2008" s="3" t="s">
        <v>1301</v>
      </c>
      <c r="D2008" s="3" t="s">
        <v>3937</v>
      </c>
      <c r="E2008" s="2">
        <v>2005</v>
      </c>
      <c r="F2008" s="3" t="s">
        <v>297</v>
      </c>
      <c r="G2008" s="3" t="s">
        <v>3683</v>
      </c>
      <c r="H2008" s="3" t="s">
        <v>3692</v>
      </c>
      <c r="I2008" s="3" t="s">
        <v>3938</v>
      </c>
      <c r="J2008" s="3" t="s">
        <v>1302</v>
      </c>
    </row>
    <row r="2009" spans="1:10" outlineLevel="3" x14ac:dyDescent="0.2">
      <c r="A2009" s="3" t="s">
        <v>3694</v>
      </c>
      <c r="B2009" s="3" t="s">
        <v>3692</v>
      </c>
      <c r="C2009" s="3" t="s">
        <v>1301</v>
      </c>
      <c r="D2009" s="3" t="s">
        <v>3939</v>
      </c>
      <c r="E2009" s="2">
        <v>2008</v>
      </c>
      <c r="F2009" s="3" t="s">
        <v>2576</v>
      </c>
      <c r="G2009" s="3" t="s">
        <v>3743</v>
      </c>
      <c r="H2009" s="3" t="s">
        <v>3692</v>
      </c>
      <c r="I2009" s="3" t="s">
        <v>3940</v>
      </c>
      <c r="J2009" s="3" t="s">
        <v>1302</v>
      </c>
    </row>
    <row r="2010" spans="1:10" outlineLevel="3" x14ac:dyDescent="0.2">
      <c r="A2010" s="3" t="s">
        <v>3694</v>
      </c>
      <c r="B2010" s="3" t="s">
        <v>3692</v>
      </c>
      <c r="C2010" s="3" t="s">
        <v>1301</v>
      </c>
      <c r="D2010" s="3" t="s">
        <v>3941</v>
      </c>
      <c r="E2010" s="2">
        <v>2005</v>
      </c>
      <c r="F2010" s="3" t="s">
        <v>2576</v>
      </c>
      <c r="G2010" s="3" t="s">
        <v>3691</v>
      </c>
      <c r="H2010" s="3" t="s">
        <v>3692</v>
      </c>
      <c r="I2010" s="3" t="s">
        <v>3942</v>
      </c>
      <c r="J2010" s="3" t="s">
        <v>1302</v>
      </c>
    </row>
    <row r="2011" spans="1:10" outlineLevel="3" x14ac:dyDescent="0.2">
      <c r="A2011" s="3" t="s">
        <v>3694</v>
      </c>
      <c r="B2011" s="3" t="s">
        <v>3692</v>
      </c>
      <c r="C2011" s="3" t="s">
        <v>1301</v>
      </c>
      <c r="D2011" s="3" t="s">
        <v>3943</v>
      </c>
      <c r="E2011" s="2">
        <v>2013</v>
      </c>
      <c r="F2011" s="3" t="s">
        <v>2576</v>
      </c>
      <c r="G2011" s="3" t="s">
        <v>3743</v>
      </c>
      <c r="H2011" s="3" t="s">
        <v>3692</v>
      </c>
      <c r="I2011" s="3" t="s">
        <v>3944</v>
      </c>
      <c r="J2011" s="3" t="s">
        <v>1302</v>
      </c>
    </row>
    <row r="2012" spans="1:10" outlineLevel="3" x14ac:dyDescent="0.2">
      <c r="A2012" s="3" t="s">
        <v>3694</v>
      </c>
      <c r="B2012" s="3" t="s">
        <v>3692</v>
      </c>
      <c r="C2012" s="3" t="s">
        <v>1301</v>
      </c>
      <c r="D2012" s="3" t="s">
        <v>3945</v>
      </c>
      <c r="E2012" s="2">
        <v>2008</v>
      </c>
      <c r="F2012" s="3" t="s">
        <v>2576</v>
      </c>
      <c r="G2012" s="3" t="s">
        <v>3769</v>
      </c>
      <c r="H2012" s="3" t="s">
        <v>3692</v>
      </c>
      <c r="I2012" s="3" t="s">
        <v>3946</v>
      </c>
      <c r="J2012" s="3" t="s">
        <v>1302</v>
      </c>
    </row>
    <row r="2013" spans="1:10" outlineLevel="3" x14ac:dyDescent="0.2">
      <c r="A2013" s="3" t="s">
        <v>3694</v>
      </c>
      <c r="B2013" s="3" t="s">
        <v>3692</v>
      </c>
      <c r="C2013" s="3" t="s">
        <v>1301</v>
      </c>
      <c r="D2013" s="3" t="s">
        <v>3947</v>
      </c>
      <c r="E2013" s="2">
        <v>2008</v>
      </c>
      <c r="F2013" s="3" t="s">
        <v>2576</v>
      </c>
      <c r="G2013" s="3" t="s">
        <v>3743</v>
      </c>
      <c r="H2013" s="3" t="s">
        <v>3692</v>
      </c>
      <c r="I2013" s="3" t="s">
        <v>3948</v>
      </c>
      <c r="J2013" s="3" t="s">
        <v>1302</v>
      </c>
    </row>
    <row r="2014" spans="1:10" outlineLevel="3" x14ac:dyDescent="0.2">
      <c r="A2014" s="3" t="s">
        <v>3694</v>
      </c>
      <c r="B2014" s="3" t="s">
        <v>3692</v>
      </c>
      <c r="C2014" s="3" t="s">
        <v>1301</v>
      </c>
      <c r="D2014" s="3" t="s">
        <v>3949</v>
      </c>
      <c r="E2014" s="2">
        <v>2005</v>
      </c>
      <c r="F2014" s="3" t="s">
        <v>297</v>
      </c>
      <c r="G2014" s="3" t="s">
        <v>3683</v>
      </c>
      <c r="H2014" s="3" t="s">
        <v>3692</v>
      </c>
      <c r="I2014" s="3" t="s">
        <v>3950</v>
      </c>
      <c r="J2014" s="3" t="s">
        <v>1302</v>
      </c>
    </row>
    <row r="2015" spans="1:10" outlineLevel="3" x14ac:dyDescent="0.2">
      <c r="A2015" s="3" t="s">
        <v>3694</v>
      </c>
      <c r="B2015" s="3" t="s">
        <v>3692</v>
      </c>
      <c r="C2015" s="3" t="s">
        <v>1301</v>
      </c>
      <c r="D2015" s="3" t="s">
        <v>3951</v>
      </c>
      <c r="E2015" s="2">
        <v>2006</v>
      </c>
      <c r="F2015" s="3" t="s">
        <v>297</v>
      </c>
      <c r="G2015" s="3" t="s">
        <v>3683</v>
      </c>
      <c r="H2015" s="3" t="s">
        <v>3692</v>
      </c>
      <c r="I2015" s="3" t="s">
        <v>3952</v>
      </c>
      <c r="J2015" s="3" t="s">
        <v>1302</v>
      </c>
    </row>
    <row r="2016" spans="1:10" outlineLevel="3" x14ac:dyDescent="0.2">
      <c r="A2016" s="3" t="s">
        <v>3694</v>
      </c>
      <c r="B2016" s="3" t="s">
        <v>3692</v>
      </c>
      <c r="C2016" s="3" t="s">
        <v>1301</v>
      </c>
      <c r="D2016" s="3" t="s">
        <v>3953</v>
      </c>
      <c r="E2016" s="2">
        <v>2007</v>
      </c>
      <c r="F2016" s="3" t="s">
        <v>297</v>
      </c>
      <c r="G2016" s="3" t="s">
        <v>3683</v>
      </c>
      <c r="H2016" s="3" t="s">
        <v>3692</v>
      </c>
      <c r="I2016" s="3" t="s">
        <v>3954</v>
      </c>
      <c r="J2016" s="3" t="s">
        <v>1302</v>
      </c>
    </row>
    <row r="2017" spans="1:10" outlineLevel="3" x14ac:dyDescent="0.2">
      <c r="A2017" s="3" t="s">
        <v>3694</v>
      </c>
      <c r="B2017" s="3" t="s">
        <v>3692</v>
      </c>
      <c r="C2017" s="3" t="s">
        <v>1301</v>
      </c>
      <c r="D2017" s="3" t="s">
        <v>3955</v>
      </c>
      <c r="E2017" s="2">
        <v>2008</v>
      </c>
      <c r="F2017" s="3" t="s">
        <v>2576</v>
      </c>
      <c r="G2017" s="3" t="s">
        <v>3743</v>
      </c>
      <c r="H2017" s="3" t="s">
        <v>3692</v>
      </c>
      <c r="I2017" s="3" t="s">
        <v>3956</v>
      </c>
      <c r="J2017" s="3" t="s">
        <v>1302</v>
      </c>
    </row>
    <row r="2018" spans="1:10" outlineLevel="3" x14ac:dyDescent="0.2">
      <c r="A2018" s="3" t="s">
        <v>3694</v>
      </c>
      <c r="B2018" s="3" t="s">
        <v>3692</v>
      </c>
      <c r="C2018" s="3" t="s">
        <v>1301</v>
      </c>
      <c r="D2018" s="3" t="s">
        <v>3957</v>
      </c>
      <c r="E2018" s="2">
        <v>2010</v>
      </c>
      <c r="F2018" s="3" t="s">
        <v>2576</v>
      </c>
      <c r="G2018" s="3" t="s">
        <v>3743</v>
      </c>
      <c r="H2018" s="3" t="s">
        <v>3692</v>
      </c>
      <c r="I2018" s="3" t="s">
        <v>3958</v>
      </c>
      <c r="J2018" s="3" t="s">
        <v>1302</v>
      </c>
    </row>
    <row r="2019" spans="1:10" outlineLevel="3" x14ac:dyDescent="0.2">
      <c r="A2019" s="3" t="s">
        <v>3694</v>
      </c>
      <c r="B2019" s="3" t="s">
        <v>3692</v>
      </c>
      <c r="C2019" s="3" t="s">
        <v>1301</v>
      </c>
      <c r="D2019" s="3" t="s">
        <v>4065</v>
      </c>
      <c r="E2019" s="2">
        <v>2005</v>
      </c>
      <c r="F2019" s="3" t="s">
        <v>297</v>
      </c>
      <c r="G2019" s="3" t="s">
        <v>3683</v>
      </c>
      <c r="H2019" s="3" t="s">
        <v>3692</v>
      </c>
      <c r="I2019" s="3" t="s">
        <v>4066</v>
      </c>
      <c r="J2019" s="3" t="s">
        <v>1302</v>
      </c>
    </row>
    <row r="2020" spans="1:10" outlineLevel="3" x14ac:dyDescent="0.2">
      <c r="A2020" s="3" t="s">
        <v>3694</v>
      </c>
      <c r="B2020" s="3" t="s">
        <v>3692</v>
      </c>
      <c r="C2020" s="3" t="s">
        <v>1301</v>
      </c>
      <c r="D2020" s="3" t="s">
        <v>3959</v>
      </c>
      <c r="E2020" s="2">
        <v>2007</v>
      </c>
      <c r="F2020" s="3" t="s">
        <v>2576</v>
      </c>
      <c r="G2020" s="3" t="s">
        <v>3743</v>
      </c>
      <c r="H2020" s="3" t="s">
        <v>3692</v>
      </c>
      <c r="I2020" s="3" t="s">
        <v>3960</v>
      </c>
      <c r="J2020" s="3" t="s">
        <v>1302</v>
      </c>
    </row>
    <row r="2021" spans="1:10" outlineLevel="2" x14ac:dyDescent="0.2">
      <c r="C2021" s="5" t="s">
        <v>7971</v>
      </c>
      <c r="D2021" s="3">
        <f>SUBTOTAL(3,D2007:D2020)</f>
        <v>14</v>
      </c>
    </row>
    <row r="2022" spans="1:10" outlineLevel="3" x14ac:dyDescent="0.2">
      <c r="A2022" s="3" t="s">
        <v>3694</v>
      </c>
      <c r="B2022" s="3" t="s">
        <v>3692</v>
      </c>
      <c r="C2022" s="3" t="s">
        <v>1563</v>
      </c>
      <c r="D2022" s="3" t="s">
        <v>3784</v>
      </c>
      <c r="E2022" s="2">
        <v>2006</v>
      </c>
      <c r="F2022" s="3" t="s">
        <v>297</v>
      </c>
      <c r="G2022" s="3" t="s">
        <v>3683</v>
      </c>
      <c r="H2022" s="3" t="s">
        <v>3692</v>
      </c>
      <c r="I2022" s="3" t="s">
        <v>3785</v>
      </c>
      <c r="J2022" s="3" t="s">
        <v>133</v>
      </c>
    </row>
    <row r="2023" spans="1:10" outlineLevel="3" x14ac:dyDescent="0.2">
      <c r="A2023" s="3" t="s">
        <v>3694</v>
      </c>
      <c r="B2023" s="3" t="s">
        <v>3692</v>
      </c>
      <c r="C2023" s="3" t="s">
        <v>1563</v>
      </c>
      <c r="D2023" s="3" t="s">
        <v>3931</v>
      </c>
      <c r="E2023" s="2">
        <v>2006</v>
      </c>
      <c r="F2023" s="3" t="s">
        <v>297</v>
      </c>
      <c r="G2023" s="3" t="s">
        <v>3683</v>
      </c>
      <c r="H2023" s="3" t="s">
        <v>3692</v>
      </c>
      <c r="I2023" s="3" t="s">
        <v>3932</v>
      </c>
      <c r="J2023" s="3" t="s">
        <v>133</v>
      </c>
    </row>
    <row r="2024" spans="1:10" outlineLevel="2" x14ac:dyDescent="0.2">
      <c r="C2024" s="5" t="s">
        <v>7972</v>
      </c>
      <c r="D2024" s="3">
        <f>SUBTOTAL(3,D2022:D2023)</f>
        <v>2</v>
      </c>
    </row>
    <row r="2025" spans="1:10" outlineLevel="1" x14ac:dyDescent="0.2">
      <c r="A2025" s="5" t="s">
        <v>7901</v>
      </c>
      <c r="D2025" s="3">
        <f>SUBTOTAL(3,D1888:D2023)</f>
        <v>133</v>
      </c>
    </row>
    <row r="2026" spans="1:10" outlineLevel="3" x14ac:dyDescent="0.2">
      <c r="A2026" s="3" t="s">
        <v>3965</v>
      </c>
      <c r="B2026" s="3" t="s">
        <v>3966</v>
      </c>
      <c r="C2026" s="3" t="s">
        <v>10</v>
      </c>
      <c r="D2026" s="3" t="s">
        <v>3967</v>
      </c>
      <c r="E2026" s="2">
        <v>2008</v>
      </c>
      <c r="F2026" s="3" t="s">
        <v>2734</v>
      </c>
      <c r="G2026" s="3" t="s">
        <v>3968</v>
      </c>
      <c r="H2026" s="3" t="s">
        <v>3966</v>
      </c>
      <c r="I2026" s="3" t="s">
        <v>3969</v>
      </c>
      <c r="J2026" s="3" t="s">
        <v>268</v>
      </c>
    </row>
    <row r="2027" spans="1:10" outlineLevel="3" x14ac:dyDescent="0.2">
      <c r="A2027" s="3" t="s">
        <v>3965</v>
      </c>
      <c r="B2027" s="3" t="s">
        <v>3966</v>
      </c>
      <c r="C2027" s="3" t="s">
        <v>10</v>
      </c>
      <c r="D2027" s="3" t="s">
        <v>3970</v>
      </c>
      <c r="E2027" s="2">
        <v>2008</v>
      </c>
      <c r="F2027" s="3" t="s">
        <v>2734</v>
      </c>
      <c r="G2027" s="3" t="s">
        <v>3968</v>
      </c>
      <c r="H2027" s="3" t="s">
        <v>3966</v>
      </c>
      <c r="I2027" s="3" t="s">
        <v>3971</v>
      </c>
      <c r="J2027" s="3" t="s">
        <v>29</v>
      </c>
    </row>
    <row r="2028" spans="1:10" outlineLevel="3" x14ac:dyDescent="0.2">
      <c r="A2028" s="3" t="s">
        <v>3965</v>
      </c>
      <c r="B2028" s="3" t="s">
        <v>3966</v>
      </c>
      <c r="C2028" s="3" t="s">
        <v>10</v>
      </c>
      <c r="D2028" s="3" t="s">
        <v>3972</v>
      </c>
      <c r="E2028" s="2">
        <v>2008</v>
      </c>
      <c r="F2028" s="3" t="s">
        <v>2734</v>
      </c>
      <c r="G2028" s="3" t="s">
        <v>3968</v>
      </c>
      <c r="H2028" s="3" t="s">
        <v>3966</v>
      </c>
      <c r="I2028" s="3" t="s">
        <v>3973</v>
      </c>
      <c r="J2028" s="3" t="s">
        <v>29</v>
      </c>
    </row>
    <row r="2029" spans="1:10" outlineLevel="3" x14ac:dyDescent="0.2">
      <c r="A2029" s="3" t="s">
        <v>3965</v>
      </c>
      <c r="B2029" s="3" t="s">
        <v>3966</v>
      </c>
      <c r="C2029" s="3" t="s">
        <v>10</v>
      </c>
      <c r="D2029" s="3" t="s">
        <v>3976</v>
      </c>
      <c r="E2029" s="2">
        <v>2008</v>
      </c>
      <c r="F2029" s="3" t="s">
        <v>2734</v>
      </c>
      <c r="G2029" s="3" t="s">
        <v>3968</v>
      </c>
      <c r="H2029" s="3" t="s">
        <v>3966</v>
      </c>
      <c r="I2029" s="3" t="s">
        <v>3977</v>
      </c>
      <c r="J2029" s="3" t="s">
        <v>29</v>
      </c>
    </row>
    <row r="2030" spans="1:10" outlineLevel="3" x14ac:dyDescent="0.2">
      <c r="A2030" s="3" t="s">
        <v>3965</v>
      </c>
      <c r="B2030" s="3" t="s">
        <v>3966</v>
      </c>
      <c r="C2030" s="3" t="s">
        <v>10</v>
      </c>
      <c r="D2030" s="3" t="s">
        <v>3978</v>
      </c>
      <c r="E2030" s="2">
        <v>2008</v>
      </c>
      <c r="F2030" s="3" t="s">
        <v>2734</v>
      </c>
      <c r="G2030" s="3" t="s">
        <v>3968</v>
      </c>
      <c r="H2030" s="3" t="s">
        <v>3966</v>
      </c>
      <c r="I2030" s="3" t="s">
        <v>3979</v>
      </c>
      <c r="J2030" s="3" t="s">
        <v>29</v>
      </c>
    </row>
    <row r="2031" spans="1:10" outlineLevel="3" x14ac:dyDescent="0.2">
      <c r="A2031" s="3" t="s">
        <v>3965</v>
      </c>
      <c r="B2031" s="3" t="s">
        <v>3966</v>
      </c>
      <c r="C2031" s="3" t="s">
        <v>10</v>
      </c>
      <c r="D2031" s="3" t="s">
        <v>3980</v>
      </c>
      <c r="E2031" s="2">
        <v>2008</v>
      </c>
      <c r="F2031" s="3" t="s">
        <v>2734</v>
      </c>
      <c r="G2031" s="3" t="s">
        <v>3968</v>
      </c>
      <c r="H2031" s="3" t="s">
        <v>3966</v>
      </c>
      <c r="I2031" s="3" t="s">
        <v>3981</v>
      </c>
      <c r="J2031" s="3" t="s">
        <v>29</v>
      </c>
    </row>
    <row r="2032" spans="1:10" outlineLevel="3" x14ac:dyDescent="0.2">
      <c r="A2032" s="3" t="s">
        <v>3965</v>
      </c>
      <c r="B2032" s="3" t="s">
        <v>3966</v>
      </c>
      <c r="C2032" s="3" t="s">
        <v>10</v>
      </c>
      <c r="D2032" s="3" t="s">
        <v>3982</v>
      </c>
      <c r="E2032" s="2">
        <v>2008</v>
      </c>
      <c r="F2032" s="3" t="s">
        <v>2734</v>
      </c>
      <c r="G2032" s="3" t="s">
        <v>3968</v>
      </c>
      <c r="H2032" s="3" t="s">
        <v>3966</v>
      </c>
      <c r="I2032" s="3" t="s">
        <v>3983</v>
      </c>
      <c r="J2032" s="3" t="s">
        <v>29</v>
      </c>
    </row>
    <row r="2033" spans="1:10" outlineLevel="2" x14ac:dyDescent="0.2">
      <c r="C2033" s="5" t="s">
        <v>7969</v>
      </c>
      <c r="D2033" s="3">
        <f>SUBTOTAL(3,D2026:D2032)</f>
        <v>7</v>
      </c>
    </row>
    <row r="2034" spans="1:10" outlineLevel="3" x14ac:dyDescent="0.2">
      <c r="A2034" s="3" t="s">
        <v>3965</v>
      </c>
      <c r="B2034" s="3" t="s">
        <v>3966</v>
      </c>
      <c r="C2034" s="3" t="s">
        <v>1563</v>
      </c>
      <c r="D2034" s="3" t="s">
        <v>3974</v>
      </c>
      <c r="E2034" s="2">
        <v>2008</v>
      </c>
      <c r="F2034" s="3" t="s">
        <v>2734</v>
      </c>
      <c r="G2034" s="3" t="s">
        <v>3968</v>
      </c>
      <c r="H2034" s="3" t="s">
        <v>3966</v>
      </c>
      <c r="I2034" s="3" t="s">
        <v>3975</v>
      </c>
      <c r="J2034" s="3" t="s">
        <v>133</v>
      </c>
    </row>
    <row r="2035" spans="1:10" outlineLevel="2" x14ac:dyDescent="0.2">
      <c r="C2035" s="5" t="s">
        <v>7972</v>
      </c>
      <c r="D2035" s="3">
        <f>SUBTOTAL(3,D2034:D2034)</f>
        <v>1</v>
      </c>
    </row>
    <row r="2036" spans="1:10" outlineLevel="1" x14ac:dyDescent="0.2">
      <c r="A2036" s="5" t="s">
        <v>7902</v>
      </c>
      <c r="D2036" s="3">
        <f>SUBTOTAL(3,D2026:D2034)</f>
        <v>8</v>
      </c>
    </row>
    <row r="2037" spans="1:10" outlineLevel="3" x14ac:dyDescent="0.2">
      <c r="A2037" s="3" t="s">
        <v>3984</v>
      </c>
      <c r="B2037" s="3" t="s">
        <v>3985</v>
      </c>
      <c r="C2037" s="3" t="s">
        <v>10</v>
      </c>
      <c r="D2037" s="3" t="s">
        <v>3986</v>
      </c>
      <c r="E2037" s="2">
        <v>2008</v>
      </c>
      <c r="F2037" s="3" t="s">
        <v>2734</v>
      </c>
      <c r="G2037" s="3" t="s">
        <v>3968</v>
      </c>
      <c r="H2037" s="3" t="s">
        <v>3966</v>
      </c>
      <c r="I2037" s="3" t="s">
        <v>3987</v>
      </c>
      <c r="J2037" s="3" t="s">
        <v>420</v>
      </c>
    </row>
    <row r="2038" spans="1:10" outlineLevel="3" x14ac:dyDescent="0.2">
      <c r="A2038" s="3" t="s">
        <v>3984</v>
      </c>
      <c r="B2038" s="3" t="s">
        <v>3985</v>
      </c>
      <c r="C2038" s="3" t="s">
        <v>10</v>
      </c>
      <c r="D2038" s="3" t="s">
        <v>3988</v>
      </c>
      <c r="E2038" s="2">
        <v>2008</v>
      </c>
      <c r="F2038" s="3" t="s">
        <v>2734</v>
      </c>
      <c r="G2038" s="3" t="s">
        <v>3968</v>
      </c>
      <c r="H2038" s="3" t="s">
        <v>3966</v>
      </c>
      <c r="I2038" s="3" t="s">
        <v>3989</v>
      </c>
      <c r="J2038" s="3" t="s">
        <v>599</v>
      </c>
    </row>
    <row r="2039" spans="1:10" outlineLevel="3" x14ac:dyDescent="0.2">
      <c r="A2039" s="3" t="s">
        <v>3984</v>
      </c>
      <c r="B2039" s="3" t="s">
        <v>3985</v>
      </c>
      <c r="C2039" s="3" t="s">
        <v>10</v>
      </c>
      <c r="D2039" s="3" t="s">
        <v>3990</v>
      </c>
      <c r="E2039" s="2">
        <v>2008</v>
      </c>
      <c r="F2039" s="3" t="s">
        <v>2734</v>
      </c>
      <c r="G2039" s="3" t="s">
        <v>3968</v>
      </c>
      <c r="H2039" s="3" t="s">
        <v>3966</v>
      </c>
      <c r="I2039" s="3" t="s">
        <v>3991</v>
      </c>
      <c r="J2039" s="3" t="s">
        <v>599</v>
      </c>
    </row>
    <row r="2040" spans="1:10" outlineLevel="2" x14ac:dyDescent="0.2">
      <c r="C2040" s="5" t="s">
        <v>7969</v>
      </c>
      <c r="D2040" s="3">
        <f>SUBTOTAL(3,D2037:D2039)</f>
        <v>3</v>
      </c>
    </row>
    <row r="2041" spans="1:10" outlineLevel="1" x14ac:dyDescent="0.2">
      <c r="A2041" s="5" t="s">
        <v>7903</v>
      </c>
      <c r="D2041" s="3">
        <f>SUBTOTAL(3,D2037:D2039)</f>
        <v>3</v>
      </c>
    </row>
    <row r="2042" spans="1:10" outlineLevel="3" x14ac:dyDescent="0.2">
      <c r="A2042" s="3" t="s">
        <v>3992</v>
      </c>
      <c r="B2042" s="3" t="s">
        <v>3993</v>
      </c>
      <c r="C2042" s="3" t="s">
        <v>10</v>
      </c>
      <c r="D2042" s="3" t="s">
        <v>3994</v>
      </c>
      <c r="E2042" s="2">
        <v>2006</v>
      </c>
      <c r="F2042" s="3" t="s">
        <v>297</v>
      </c>
      <c r="G2042" s="3" t="s">
        <v>3683</v>
      </c>
      <c r="H2042" s="3" t="s">
        <v>3692</v>
      </c>
      <c r="I2042" s="3" t="s">
        <v>3995</v>
      </c>
      <c r="J2042" s="3" t="s">
        <v>133</v>
      </c>
    </row>
    <row r="2043" spans="1:10" outlineLevel="3" x14ac:dyDescent="0.2">
      <c r="A2043" s="3" t="s">
        <v>3992</v>
      </c>
      <c r="B2043" s="3" t="s">
        <v>3993</v>
      </c>
      <c r="C2043" s="3" t="s">
        <v>10</v>
      </c>
      <c r="D2043" s="3" t="s">
        <v>3996</v>
      </c>
      <c r="E2043" s="2">
        <v>2004</v>
      </c>
      <c r="F2043" s="3" t="s">
        <v>297</v>
      </c>
      <c r="G2043" s="3" t="s">
        <v>3683</v>
      </c>
      <c r="H2043" s="3" t="s">
        <v>3692</v>
      </c>
      <c r="I2043" s="3" t="s">
        <v>3997</v>
      </c>
      <c r="J2043" s="3" t="s">
        <v>133</v>
      </c>
    </row>
    <row r="2044" spans="1:10" outlineLevel="3" x14ac:dyDescent="0.2">
      <c r="A2044" s="3" t="s">
        <v>3992</v>
      </c>
      <c r="B2044" s="3" t="s">
        <v>3993</v>
      </c>
      <c r="C2044" s="3" t="s">
        <v>10</v>
      </c>
      <c r="D2044" s="3" t="s">
        <v>3998</v>
      </c>
      <c r="E2044" s="2">
        <v>2004</v>
      </c>
      <c r="F2044" s="3" t="s">
        <v>2734</v>
      </c>
      <c r="G2044" s="3" t="s">
        <v>3697</v>
      </c>
      <c r="H2044" s="3" t="s">
        <v>3692</v>
      </c>
      <c r="I2044" s="3" t="s">
        <v>3999</v>
      </c>
      <c r="J2044" s="3" t="s">
        <v>2743</v>
      </c>
    </row>
    <row r="2045" spans="1:10" outlineLevel="2" x14ac:dyDescent="0.2">
      <c r="C2045" s="5" t="s">
        <v>7969</v>
      </c>
      <c r="D2045" s="3">
        <f>SUBTOTAL(3,D2042:D2044)</f>
        <v>3</v>
      </c>
    </row>
    <row r="2046" spans="1:10" outlineLevel="1" x14ac:dyDescent="0.2">
      <c r="A2046" s="5" t="s">
        <v>7904</v>
      </c>
      <c r="D2046" s="3">
        <f>SUBTOTAL(3,D2042:D2044)</f>
        <v>3</v>
      </c>
    </row>
    <row r="2047" spans="1:10" outlineLevel="3" x14ac:dyDescent="0.2">
      <c r="A2047" s="3" t="s">
        <v>4000</v>
      </c>
      <c r="B2047" s="3" t="s">
        <v>4001</v>
      </c>
      <c r="C2047" s="3" t="s">
        <v>10</v>
      </c>
      <c r="D2047" s="3" t="s">
        <v>4002</v>
      </c>
      <c r="E2047" s="2">
        <v>2008</v>
      </c>
      <c r="F2047" s="3" t="s">
        <v>2576</v>
      </c>
      <c r="G2047" s="3" t="s">
        <v>3743</v>
      </c>
      <c r="H2047" s="3" t="s">
        <v>3692</v>
      </c>
      <c r="I2047" s="3" t="s">
        <v>4003</v>
      </c>
      <c r="J2047" s="3" t="s">
        <v>40</v>
      </c>
    </row>
    <row r="2048" spans="1:10" outlineLevel="3" x14ac:dyDescent="0.2">
      <c r="A2048" s="3" t="s">
        <v>4000</v>
      </c>
      <c r="B2048" s="3" t="s">
        <v>4001</v>
      </c>
      <c r="C2048" s="3" t="s">
        <v>10</v>
      </c>
      <c r="D2048" s="3" t="s">
        <v>4004</v>
      </c>
      <c r="E2048" s="2">
        <v>2006</v>
      </c>
      <c r="F2048" s="3" t="s">
        <v>297</v>
      </c>
      <c r="G2048" s="3" t="s">
        <v>3683</v>
      </c>
      <c r="H2048" s="3" t="s">
        <v>3692</v>
      </c>
      <c r="I2048" s="3" t="s">
        <v>4005</v>
      </c>
      <c r="J2048" s="3" t="s">
        <v>32</v>
      </c>
    </row>
    <row r="2049" spans="1:10" outlineLevel="3" x14ac:dyDescent="0.2">
      <c r="A2049" s="3" t="s">
        <v>4000</v>
      </c>
      <c r="B2049" s="3" t="s">
        <v>4001</v>
      </c>
      <c r="C2049" s="3" t="s">
        <v>10</v>
      </c>
      <c r="D2049" s="3" t="s">
        <v>4006</v>
      </c>
      <c r="E2049" s="2">
        <v>2005</v>
      </c>
      <c r="F2049" s="3" t="s">
        <v>2576</v>
      </c>
      <c r="G2049" s="3" t="s">
        <v>3691</v>
      </c>
      <c r="H2049" s="3" t="s">
        <v>3692</v>
      </c>
      <c r="I2049" s="3" t="s">
        <v>4007</v>
      </c>
      <c r="J2049" s="3" t="s">
        <v>81</v>
      </c>
    </row>
    <row r="2050" spans="1:10" outlineLevel="3" x14ac:dyDescent="0.2">
      <c r="A2050" s="3" t="s">
        <v>4000</v>
      </c>
      <c r="B2050" s="3" t="s">
        <v>4001</v>
      </c>
      <c r="C2050" s="3" t="s">
        <v>10</v>
      </c>
      <c r="D2050" s="3" t="s">
        <v>4008</v>
      </c>
      <c r="E2050" s="2">
        <v>2007</v>
      </c>
      <c r="F2050" s="3" t="s">
        <v>2576</v>
      </c>
      <c r="G2050" s="3" t="s">
        <v>3743</v>
      </c>
      <c r="H2050" s="3" t="s">
        <v>3692</v>
      </c>
      <c r="I2050" s="3" t="s">
        <v>4009</v>
      </c>
      <c r="J2050" s="3" t="s">
        <v>420</v>
      </c>
    </row>
    <row r="2051" spans="1:10" outlineLevel="3" x14ac:dyDescent="0.2">
      <c r="A2051" s="3" t="s">
        <v>4000</v>
      </c>
      <c r="B2051" s="3" t="s">
        <v>4001</v>
      </c>
      <c r="C2051" s="3" t="s">
        <v>10</v>
      </c>
      <c r="D2051" s="3" t="s">
        <v>4010</v>
      </c>
      <c r="E2051" s="2">
        <v>2007</v>
      </c>
      <c r="F2051" s="3" t="s">
        <v>2576</v>
      </c>
      <c r="G2051" s="3" t="s">
        <v>3743</v>
      </c>
      <c r="H2051" s="3" t="s">
        <v>3692</v>
      </c>
      <c r="I2051" s="3" t="s">
        <v>4011</v>
      </c>
      <c r="J2051" s="3" t="s">
        <v>420</v>
      </c>
    </row>
    <row r="2052" spans="1:10" outlineLevel="3" x14ac:dyDescent="0.2">
      <c r="A2052" s="3" t="s">
        <v>4000</v>
      </c>
      <c r="B2052" s="3" t="s">
        <v>4001</v>
      </c>
      <c r="C2052" s="3" t="s">
        <v>10</v>
      </c>
      <c r="D2052" s="3" t="s">
        <v>4012</v>
      </c>
      <c r="E2052" s="2">
        <v>2007</v>
      </c>
      <c r="F2052" s="3" t="s">
        <v>64</v>
      </c>
      <c r="G2052" s="3" t="s">
        <v>65</v>
      </c>
      <c r="H2052" s="3" t="s">
        <v>9</v>
      </c>
      <c r="I2052" s="3" t="s">
        <v>4013</v>
      </c>
      <c r="J2052" s="3" t="s">
        <v>1038</v>
      </c>
    </row>
    <row r="2053" spans="1:10" outlineLevel="3" x14ac:dyDescent="0.2">
      <c r="A2053" s="3" t="s">
        <v>4000</v>
      </c>
      <c r="B2053" s="3" t="s">
        <v>4001</v>
      </c>
      <c r="C2053" s="3" t="s">
        <v>10</v>
      </c>
      <c r="D2053" s="3" t="s">
        <v>4014</v>
      </c>
      <c r="E2053" s="2">
        <v>2000</v>
      </c>
      <c r="F2053" s="3" t="s">
        <v>2734</v>
      </c>
      <c r="G2053" s="3" t="s">
        <v>3697</v>
      </c>
      <c r="H2053" s="3" t="s">
        <v>3692</v>
      </c>
      <c r="I2053" s="3" t="s">
        <v>4015</v>
      </c>
      <c r="J2053" s="3" t="s">
        <v>40</v>
      </c>
    </row>
    <row r="2054" spans="1:10" outlineLevel="3" x14ac:dyDescent="0.2">
      <c r="A2054" s="3" t="s">
        <v>4000</v>
      </c>
      <c r="B2054" s="3" t="s">
        <v>4001</v>
      </c>
      <c r="C2054" s="3" t="s">
        <v>10</v>
      </c>
      <c r="D2054" s="3" t="s">
        <v>4016</v>
      </c>
      <c r="E2054" s="2">
        <v>2010</v>
      </c>
      <c r="F2054" s="3" t="s">
        <v>2734</v>
      </c>
      <c r="G2054" s="3" t="s">
        <v>4017</v>
      </c>
      <c r="H2054" s="3" t="s">
        <v>3692</v>
      </c>
      <c r="I2054" s="3" t="s">
        <v>4018</v>
      </c>
      <c r="J2054" s="3" t="s">
        <v>81</v>
      </c>
    </row>
    <row r="2055" spans="1:10" outlineLevel="3" x14ac:dyDescent="0.2">
      <c r="A2055" s="3" t="s">
        <v>4000</v>
      </c>
      <c r="B2055" s="3" t="s">
        <v>4001</v>
      </c>
      <c r="C2055" s="3" t="s">
        <v>10</v>
      </c>
      <c r="D2055" s="3" t="s">
        <v>4019</v>
      </c>
      <c r="E2055" s="2">
        <v>2010</v>
      </c>
      <c r="F2055" s="3" t="s">
        <v>2734</v>
      </c>
      <c r="G2055" s="3" t="s">
        <v>4017</v>
      </c>
      <c r="H2055" s="3" t="s">
        <v>3692</v>
      </c>
      <c r="I2055" s="3" t="s">
        <v>4020</v>
      </c>
      <c r="J2055" s="3" t="s">
        <v>81</v>
      </c>
    </row>
    <row r="2056" spans="1:10" outlineLevel="3" x14ac:dyDescent="0.2">
      <c r="A2056" s="3" t="s">
        <v>4000</v>
      </c>
      <c r="B2056" s="3" t="s">
        <v>4001</v>
      </c>
      <c r="C2056" s="3" t="s">
        <v>10</v>
      </c>
      <c r="D2056" s="3" t="s">
        <v>4021</v>
      </c>
      <c r="E2056" s="2">
        <v>2007</v>
      </c>
      <c r="F2056" s="3" t="s">
        <v>64</v>
      </c>
      <c r="G2056" s="3" t="s">
        <v>65</v>
      </c>
      <c r="H2056" s="3" t="s">
        <v>3692</v>
      </c>
      <c r="I2056" s="3" t="s">
        <v>4022</v>
      </c>
      <c r="J2056" s="3" t="s">
        <v>1038</v>
      </c>
    </row>
    <row r="2057" spans="1:10" outlineLevel="3" x14ac:dyDescent="0.2">
      <c r="A2057" s="3" t="s">
        <v>4000</v>
      </c>
      <c r="B2057" s="3" t="s">
        <v>4001</v>
      </c>
      <c r="C2057" s="3" t="s">
        <v>10</v>
      </c>
      <c r="D2057" s="3" t="s">
        <v>4023</v>
      </c>
      <c r="E2057" s="2">
        <v>2008</v>
      </c>
      <c r="F2057" s="3" t="s">
        <v>2576</v>
      </c>
      <c r="G2057" s="3" t="s">
        <v>3743</v>
      </c>
      <c r="H2057" s="3" t="s">
        <v>3692</v>
      </c>
      <c r="I2057" s="3" t="s">
        <v>4024</v>
      </c>
      <c r="J2057" s="3" t="s">
        <v>599</v>
      </c>
    </row>
    <row r="2058" spans="1:10" outlineLevel="3" x14ac:dyDescent="0.2">
      <c r="A2058" s="3" t="s">
        <v>4000</v>
      </c>
      <c r="B2058" s="3" t="s">
        <v>4001</v>
      </c>
      <c r="C2058" s="3" t="s">
        <v>10</v>
      </c>
      <c r="D2058" s="3" t="s">
        <v>4025</v>
      </c>
      <c r="E2058" s="2">
        <v>2008</v>
      </c>
      <c r="F2058" s="3" t="s">
        <v>2576</v>
      </c>
      <c r="G2058" s="3" t="s">
        <v>3743</v>
      </c>
      <c r="H2058" s="3" t="s">
        <v>3692</v>
      </c>
      <c r="I2058" s="3" t="s">
        <v>4026</v>
      </c>
      <c r="J2058" s="3" t="s">
        <v>599</v>
      </c>
    </row>
    <row r="2059" spans="1:10" outlineLevel="3" x14ac:dyDescent="0.2">
      <c r="A2059" s="3" t="s">
        <v>4000</v>
      </c>
      <c r="B2059" s="3" t="s">
        <v>4001</v>
      </c>
      <c r="C2059" s="3" t="s">
        <v>10</v>
      </c>
      <c r="D2059" s="3" t="s">
        <v>4027</v>
      </c>
      <c r="E2059" s="2">
        <v>2008</v>
      </c>
      <c r="F2059" s="3" t="s">
        <v>2576</v>
      </c>
      <c r="G2059" s="3" t="s">
        <v>3743</v>
      </c>
      <c r="H2059" s="3" t="s">
        <v>3692</v>
      </c>
      <c r="I2059" s="3" t="s">
        <v>4028</v>
      </c>
      <c r="J2059" s="3" t="s">
        <v>599</v>
      </c>
    </row>
    <row r="2060" spans="1:10" outlineLevel="3" x14ac:dyDescent="0.2">
      <c r="A2060" s="3" t="s">
        <v>4000</v>
      </c>
      <c r="B2060" s="3" t="s">
        <v>4001</v>
      </c>
      <c r="C2060" s="3" t="s">
        <v>10</v>
      </c>
      <c r="D2060" s="3" t="s">
        <v>4029</v>
      </c>
      <c r="E2060" s="2">
        <v>2005</v>
      </c>
      <c r="F2060" s="3" t="s">
        <v>297</v>
      </c>
      <c r="G2060" s="3" t="s">
        <v>3683</v>
      </c>
      <c r="H2060" s="3" t="s">
        <v>3692</v>
      </c>
      <c r="I2060" s="3" t="s">
        <v>4030</v>
      </c>
      <c r="J2060" s="3" t="s">
        <v>599</v>
      </c>
    </row>
    <row r="2061" spans="1:10" outlineLevel="3" x14ac:dyDescent="0.2">
      <c r="A2061" s="3" t="s">
        <v>4000</v>
      </c>
      <c r="B2061" s="3" t="s">
        <v>4001</v>
      </c>
      <c r="C2061" s="3" t="s">
        <v>10</v>
      </c>
      <c r="D2061" s="3" t="s">
        <v>4031</v>
      </c>
      <c r="E2061" s="2">
        <v>2007</v>
      </c>
      <c r="F2061" s="3" t="s">
        <v>2576</v>
      </c>
      <c r="G2061" s="3" t="s">
        <v>3743</v>
      </c>
      <c r="H2061" s="3" t="s">
        <v>3692</v>
      </c>
      <c r="I2061" s="3" t="s">
        <v>4032</v>
      </c>
      <c r="J2061" s="3" t="s">
        <v>599</v>
      </c>
    </row>
    <row r="2062" spans="1:10" outlineLevel="3" x14ac:dyDescent="0.2">
      <c r="A2062" s="3" t="s">
        <v>4000</v>
      </c>
      <c r="B2062" s="3" t="s">
        <v>4001</v>
      </c>
      <c r="C2062" s="3" t="s">
        <v>10</v>
      </c>
      <c r="D2062" s="3" t="s">
        <v>4033</v>
      </c>
      <c r="E2062" s="2">
        <v>2007</v>
      </c>
      <c r="F2062" s="3" t="s">
        <v>2576</v>
      </c>
      <c r="G2062" s="3" t="s">
        <v>3743</v>
      </c>
      <c r="H2062" s="3" t="s">
        <v>3692</v>
      </c>
      <c r="I2062" s="3" t="s">
        <v>4034</v>
      </c>
      <c r="J2062" s="3" t="s">
        <v>599</v>
      </c>
    </row>
    <row r="2063" spans="1:10" outlineLevel="3" x14ac:dyDescent="0.2">
      <c r="A2063" s="3" t="s">
        <v>4000</v>
      </c>
      <c r="B2063" s="3" t="s">
        <v>4001</v>
      </c>
      <c r="C2063" s="3" t="s">
        <v>10</v>
      </c>
      <c r="D2063" s="3" t="s">
        <v>4035</v>
      </c>
      <c r="E2063" s="2">
        <v>2001</v>
      </c>
      <c r="F2063" s="3" t="s">
        <v>2576</v>
      </c>
      <c r="G2063" s="3" t="s">
        <v>3691</v>
      </c>
      <c r="H2063" s="3" t="s">
        <v>3692</v>
      </c>
      <c r="I2063" s="3" t="s">
        <v>4036</v>
      </c>
      <c r="J2063" s="3" t="s">
        <v>599</v>
      </c>
    </row>
    <row r="2064" spans="1:10" outlineLevel="3" x14ac:dyDescent="0.2">
      <c r="A2064" s="3" t="s">
        <v>4000</v>
      </c>
      <c r="B2064" s="3" t="s">
        <v>4001</v>
      </c>
      <c r="C2064" s="3" t="s">
        <v>10</v>
      </c>
      <c r="D2064" s="3" t="s">
        <v>4037</v>
      </c>
      <c r="E2064" s="2">
        <v>2005</v>
      </c>
      <c r="F2064" s="3" t="s">
        <v>297</v>
      </c>
      <c r="G2064" s="3" t="s">
        <v>3683</v>
      </c>
      <c r="H2064" s="3" t="s">
        <v>3692</v>
      </c>
      <c r="I2064" s="3" t="s">
        <v>4038</v>
      </c>
      <c r="J2064" s="3" t="s">
        <v>1038</v>
      </c>
    </row>
    <row r="2065" spans="1:10" outlineLevel="3" x14ac:dyDescent="0.2">
      <c r="A2065" s="3" t="s">
        <v>4000</v>
      </c>
      <c r="B2065" s="3" t="s">
        <v>4001</v>
      </c>
      <c r="C2065" s="3" t="s">
        <v>10</v>
      </c>
      <c r="D2065" s="3" t="s">
        <v>4039</v>
      </c>
      <c r="E2065" s="2">
        <v>2005</v>
      </c>
      <c r="F2065" s="3" t="s">
        <v>297</v>
      </c>
      <c r="G2065" s="3" t="s">
        <v>3683</v>
      </c>
      <c r="H2065" s="3" t="s">
        <v>3692</v>
      </c>
      <c r="I2065" s="3" t="s">
        <v>4040</v>
      </c>
      <c r="J2065" s="3" t="s">
        <v>1038</v>
      </c>
    </row>
    <row r="2066" spans="1:10" outlineLevel="3" x14ac:dyDescent="0.2">
      <c r="A2066" s="3" t="s">
        <v>4000</v>
      </c>
      <c r="B2066" s="3" t="s">
        <v>4001</v>
      </c>
      <c r="C2066" s="3" t="s">
        <v>10</v>
      </c>
      <c r="D2066" s="3" t="s">
        <v>4041</v>
      </c>
      <c r="E2066" s="2">
        <v>2005</v>
      </c>
      <c r="F2066" s="3" t="s">
        <v>297</v>
      </c>
      <c r="G2066" s="3" t="s">
        <v>3683</v>
      </c>
      <c r="H2066" s="3" t="s">
        <v>3692</v>
      </c>
      <c r="I2066" s="3" t="s">
        <v>4042</v>
      </c>
      <c r="J2066" s="3" t="s">
        <v>1038</v>
      </c>
    </row>
    <row r="2067" spans="1:10" outlineLevel="3" x14ac:dyDescent="0.2">
      <c r="A2067" s="3" t="s">
        <v>4000</v>
      </c>
      <c r="B2067" s="3" t="s">
        <v>4001</v>
      </c>
      <c r="C2067" s="3" t="s">
        <v>10</v>
      </c>
      <c r="D2067" s="3" t="s">
        <v>4043</v>
      </c>
      <c r="E2067" s="2">
        <v>2004</v>
      </c>
      <c r="F2067" s="3" t="s">
        <v>297</v>
      </c>
      <c r="G2067" s="3" t="s">
        <v>3683</v>
      </c>
      <c r="H2067" s="3" t="s">
        <v>3692</v>
      </c>
      <c r="I2067" s="3" t="s">
        <v>4044</v>
      </c>
      <c r="J2067" s="3" t="s">
        <v>1038</v>
      </c>
    </row>
    <row r="2068" spans="1:10" outlineLevel="3" x14ac:dyDescent="0.2">
      <c r="A2068" s="3" t="s">
        <v>4000</v>
      </c>
      <c r="B2068" s="3" t="s">
        <v>4001</v>
      </c>
      <c r="C2068" s="3" t="s">
        <v>10</v>
      </c>
      <c r="D2068" s="3" t="s">
        <v>4045</v>
      </c>
      <c r="E2068" s="2">
        <v>2005</v>
      </c>
      <c r="F2068" s="3" t="s">
        <v>297</v>
      </c>
      <c r="G2068" s="3" t="s">
        <v>3683</v>
      </c>
      <c r="H2068" s="3" t="s">
        <v>3692</v>
      </c>
      <c r="I2068" s="3" t="s">
        <v>4046</v>
      </c>
      <c r="J2068" s="3" t="s">
        <v>1038</v>
      </c>
    </row>
    <row r="2069" spans="1:10" outlineLevel="3" x14ac:dyDescent="0.2">
      <c r="A2069" s="3" t="s">
        <v>4000</v>
      </c>
      <c r="B2069" s="3" t="s">
        <v>4001</v>
      </c>
      <c r="C2069" s="3" t="s">
        <v>10</v>
      </c>
      <c r="D2069" s="3" t="s">
        <v>4047</v>
      </c>
      <c r="E2069" s="2">
        <v>2004</v>
      </c>
      <c r="F2069" s="3" t="s">
        <v>297</v>
      </c>
      <c r="G2069" s="3" t="s">
        <v>3683</v>
      </c>
      <c r="H2069" s="3" t="s">
        <v>3692</v>
      </c>
      <c r="I2069" s="3" t="s">
        <v>4048</v>
      </c>
      <c r="J2069" s="3" t="s">
        <v>1038</v>
      </c>
    </row>
    <row r="2070" spans="1:10" outlineLevel="3" x14ac:dyDescent="0.2">
      <c r="A2070" s="3" t="s">
        <v>4000</v>
      </c>
      <c r="B2070" s="3" t="s">
        <v>4001</v>
      </c>
      <c r="C2070" s="3" t="s">
        <v>10</v>
      </c>
      <c r="D2070" s="3" t="s">
        <v>4049</v>
      </c>
      <c r="E2070" s="2">
        <v>2004</v>
      </c>
      <c r="F2070" s="3" t="s">
        <v>297</v>
      </c>
      <c r="G2070" s="3" t="s">
        <v>3683</v>
      </c>
      <c r="H2070" s="3" t="s">
        <v>3692</v>
      </c>
      <c r="I2070" s="3" t="s">
        <v>4050</v>
      </c>
      <c r="J2070" s="3" t="s">
        <v>1038</v>
      </c>
    </row>
    <row r="2071" spans="1:10" outlineLevel="3" x14ac:dyDescent="0.2">
      <c r="A2071" s="3" t="s">
        <v>4000</v>
      </c>
      <c r="B2071" s="3" t="s">
        <v>4001</v>
      </c>
      <c r="C2071" s="3" t="s">
        <v>10</v>
      </c>
      <c r="D2071" s="3" t="s">
        <v>4051</v>
      </c>
      <c r="E2071" s="2">
        <v>2001</v>
      </c>
      <c r="F2071" s="3" t="s">
        <v>297</v>
      </c>
      <c r="G2071" s="3" t="s">
        <v>3683</v>
      </c>
      <c r="H2071" s="3" t="s">
        <v>3692</v>
      </c>
      <c r="I2071" s="3" t="s">
        <v>4052</v>
      </c>
      <c r="J2071" s="3" t="s">
        <v>1038</v>
      </c>
    </row>
    <row r="2072" spans="1:10" outlineLevel="3" x14ac:dyDescent="0.2">
      <c r="A2072" s="3" t="s">
        <v>4000</v>
      </c>
      <c r="B2072" s="3" t="s">
        <v>4001</v>
      </c>
      <c r="C2072" s="3" t="s">
        <v>10</v>
      </c>
      <c r="D2072" s="3" t="s">
        <v>4053</v>
      </c>
      <c r="E2072" s="2">
        <v>2005</v>
      </c>
      <c r="F2072" s="3" t="s">
        <v>297</v>
      </c>
      <c r="G2072" s="3" t="s">
        <v>3683</v>
      </c>
      <c r="H2072" s="3" t="s">
        <v>3692</v>
      </c>
      <c r="I2072" s="3" t="s">
        <v>4054</v>
      </c>
      <c r="J2072" s="3" t="s">
        <v>1038</v>
      </c>
    </row>
    <row r="2073" spans="1:10" outlineLevel="3" x14ac:dyDescent="0.2">
      <c r="A2073" s="3" t="s">
        <v>4000</v>
      </c>
      <c r="B2073" s="3" t="s">
        <v>4001</v>
      </c>
      <c r="C2073" s="3" t="s">
        <v>10</v>
      </c>
      <c r="D2073" s="3" t="s">
        <v>4055</v>
      </c>
      <c r="E2073" s="2">
        <v>2006</v>
      </c>
      <c r="F2073" s="3" t="s">
        <v>297</v>
      </c>
      <c r="G2073" s="3" t="s">
        <v>3683</v>
      </c>
      <c r="H2073" s="3" t="s">
        <v>3692</v>
      </c>
      <c r="I2073" s="3" t="s">
        <v>4056</v>
      </c>
      <c r="J2073" s="3" t="s">
        <v>1038</v>
      </c>
    </row>
    <row r="2074" spans="1:10" outlineLevel="3" x14ac:dyDescent="0.2">
      <c r="A2074" s="3" t="s">
        <v>4000</v>
      </c>
      <c r="B2074" s="3" t="s">
        <v>4001</v>
      </c>
      <c r="C2074" s="3" t="s">
        <v>10</v>
      </c>
      <c r="D2074" s="3" t="s">
        <v>4057</v>
      </c>
      <c r="E2074" s="2">
        <v>2001</v>
      </c>
      <c r="F2074" s="3" t="s">
        <v>297</v>
      </c>
      <c r="G2074" s="3" t="s">
        <v>3683</v>
      </c>
      <c r="H2074" s="3" t="s">
        <v>3692</v>
      </c>
      <c r="I2074" s="3" t="s">
        <v>4058</v>
      </c>
      <c r="J2074" s="3" t="s">
        <v>1038</v>
      </c>
    </row>
    <row r="2075" spans="1:10" outlineLevel="3" x14ac:dyDescent="0.2">
      <c r="A2075" s="3" t="s">
        <v>4000</v>
      </c>
      <c r="B2075" s="3" t="s">
        <v>4001</v>
      </c>
      <c r="C2075" s="3" t="s">
        <v>10</v>
      </c>
      <c r="D2075" s="3" t="s">
        <v>4059</v>
      </c>
      <c r="E2075" s="2">
        <v>2005</v>
      </c>
      <c r="F2075" s="3" t="s">
        <v>297</v>
      </c>
      <c r="G2075" s="3" t="s">
        <v>3683</v>
      </c>
      <c r="H2075" s="3" t="s">
        <v>3692</v>
      </c>
      <c r="I2075" s="3" t="s">
        <v>4060</v>
      </c>
      <c r="J2075" s="3" t="s">
        <v>1038</v>
      </c>
    </row>
    <row r="2076" spans="1:10" outlineLevel="3" x14ac:dyDescent="0.2">
      <c r="A2076" s="3" t="s">
        <v>4000</v>
      </c>
      <c r="B2076" s="3" t="s">
        <v>4001</v>
      </c>
      <c r="C2076" s="3" t="s">
        <v>10</v>
      </c>
      <c r="D2076" s="3" t="s">
        <v>4061</v>
      </c>
      <c r="E2076" s="2">
        <v>2005</v>
      </c>
      <c r="F2076" s="3" t="s">
        <v>297</v>
      </c>
      <c r="G2076" s="3" t="s">
        <v>3683</v>
      </c>
      <c r="H2076" s="3" t="s">
        <v>3692</v>
      </c>
      <c r="I2076" s="3" t="s">
        <v>4062</v>
      </c>
      <c r="J2076" s="3" t="s">
        <v>1038</v>
      </c>
    </row>
    <row r="2077" spans="1:10" outlineLevel="3" x14ac:dyDescent="0.2">
      <c r="A2077" s="3" t="s">
        <v>4000</v>
      </c>
      <c r="B2077" s="3" t="s">
        <v>4001</v>
      </c>
      <c r="C2077" s="3" t="s">
        <v>10</v>
      </c>
      <c r="D2077" s="3" t="s">
        <v>4063</v>
      </c>
      <c r="E2077" s="2">
        <v>2004</v>
      </c>
      <c r="F2077" s="3" t="s">
        <v>2734</v>
      </c>
      <c r="G2077" s="3" t="s">
        <v>3697</v>
      </c>
      <c r="H2077" s="3" t="s">
        <v>3692</v>
      </c>
      <c r="I2077" s="3" t="s">
        <v>4064</v>
      </c>
      <c r="J2077" s="3" t="s">
        <v>1038</v>
      </c>
    </row>
    <row r="2078" spans="1:10" outlineLevel="2" x14ac:dyDescent="0.2">
      <c r="C2078" s="5" t="s">
        <v>7969</v>
      </c>
      <c r="D2078" s="3">
        <f>SUBTOTAL(3,D2047:D2077)</f>
        <v>31</v>
      </c>
    </row>
    <row r="2079" spans="1:10" outlineLevel="1" x14ac:dyDescent="0.2">
      <c r="A2079" s="5" t="s">
        <v>7905</v>
      </c>
      <c r="D2079" s="3">
        <f>SUBTOTAL(3,D2047:D2077)</f>
        <v>31</v>
      </c>
    </row>
    <row r="2080" spans="1:10" outlineLevel="3" x14ac:dyDescent="0.2">
      <c r="A2080" s="3" t="s">
        <v>4067</v>
      </c>
      <c r="B2080" s="3" t="s">
        <v>4068</v>
      </c>
      <c r="C2080" s="3" t="s">
        <v>10</v>
      </c>
      <c r="D2080" s="3" t="s">
        <v>4069</v>
      </c>
      <c r="E2080" s="2">
        <v>1999</v>
      </c>
      <c r="F2080" s="3" t="s">
        <v>297</v>
      </c>
      <c r="G2080" s="3" t="s">
        <v>4070</v>
      </c>
      <c r="H2080" s="3" t="s">
        <v>4068</v>
      </c>
      <c r="I2080" s="3" t="s">
        <v>4071</v>
      </c>
      <c r="J2080" s="3" t="s">
        <v>29</v>
      </c>
    </row>
    <row r="2081" spans="1:10" outlineLevel="3" x14ac:dyDescent="0.2">
      <c r="A2081" s="3" t="s">
        <v>4067</v>
      </c>
      <c r="B2081" s="3" t="s">
        <v>4068</v>
      </c>
      <c r="C2081" s="3" t="s">
        <v>10</v>
      </c>
      <c r="D2081" s="3" t="s">
        <v>4072</v>
      </c>
      <c r="E2081" s="2">
        <v>2001</v>
      </c>
      <c r="F2081" s="3" t="s">
        <v>297</v>
      </c>
      <c r="G2081" s="3" t="s">
        <v>4070</v>
      </c>
      <c r="H2081" s="3" t="s">
        <v>4068</v>
      </c>
      <c r="I2081" s="3" t="s">
        <v>4073</v>
      </c>
      <c r="J2081" s="3" t="s">
        <v>29</v>
      </c>
    </row>
    <row r="2082" spans="1:10" outlineLevel="3" x14ac:dyDescent="0.2">
      <c r="A2082" s="3" t="s">
        <v>4067</v>
      </c>
      <c r="B2082" s="3" t="s">
        <v>4068</v>
      </c>
      <c r="C2082" s="3" t="s">
        <v>10</v>
      </c>
      <c r="D2082" s="3" t="s">
        <v>4074</v>
      </c>
      <c r="E2082" s="2">
        <v>2001</v>
      </c>
      <c r="F2082" s="3" t="s">
        <v>297</v>
      </c>
      <c r="G2082" s="3" t="s">
        <v>4070</v>
      </c>
      <c r="H2082" s="3" t="s">
        <v>4068</v>
      </c>
      <c r="I2082" s="3" t="s">
        <v>4075</v>
      </c>
      <c r="J2082" s="3" t="s">
        <v>29</v>
      </c>
    </row>
    <row r="2083" spans="1:10" outlineLevel="3" x14ac:dyDescent="0.2">
      <c r="A2083" s="3" t="s">
        <v>4067</v>
      </c>
      <c r="B2083" s="3" t="s">
        <v>4068</v>
      </c>
      <c r="C2083" s="3" t="s">
        <v>10</v>
      </c>
      <c r="D2083" s="3" t="s">
        <v>4076</v>
      </c>
      <c r="E2083" s="2">
        <v>2005</v>
      </c>
      <c r="F2083" s="3" t="s">
        <v>297</v>
      </c>
      <c r="G2083" s="3" t="s">
        <v>4070</v>
      </c>
      <c r="H2083" s="3" t="s">
        <v>4068</v>
      </c>
      <c r="I2083" s="3" t="s">
        <v>4077</v>
      </c>
      <c r="J2083" s="3" t="s">
        <v>29</v>
      </c>
    </row>
    <row r="2084" spans="1:10" outlineLevel="3" x14ac:dyDescent="0.2">
      <c r="A2084" s="3" t="s">
        <v>4067</v>
      </c>
      <c r="B2084" s="3" t="s">
        <v>4068</v>
      </c>
      <c r="C2084" s="3" t="s">
        <v>10</v>
      </c>
      <c r="D2084" s="3" t="s">
        <v>4078</v>
      </c>
      <c r="E2084" s="2">
        <v>2014</v>
      </c>
      <c r="F2084" s="3" t="s">
        <v>297</v>
      </c>
      <c r="G2084" s="3" t="s">
        <v>4079</v>
      </c>
      <c r="H2084" s="3" t="s">
        <v>4068</v>
      </c>
      <c r="I2084" s="3" t="s">
        <v>4080</v>
      </c>
      <c r="J2084" s="3" t="s">
        <v>74</v>
      </c>
    </row>
    <row r="2085" spans="1:10" outlineLevel="3" x14ac:dyDescent="0.2">
      <c r="A2085" s="3" t="s">
        <v>4067</v>
      </c>
      <c r="B2085" s="3" t="s">
        <v>4068</v>
      </c>
      <c r="C2085" s="3" t="s">
        <v>10</v>
      </c>
      <c r="D2085" s="3" t="s">
        <v>4081</v>
      </c>
      <c r="E2085" s="2">
        <v>2014</v>
      </c>
      <c r="F2085" s="3" t="s">
        <v>297</v>
      </c>
      <c r="G2085" s="3" t="s">
        <v>4079</v>
      </c>
      <c r="H2085" s="3" t="s">
        <v>4068</v>
      </c>
      <c r="I2085" s="3" t="s">
        <v>4082</v>
      </c>
      <c r="J2085" s="3" t="s">
        <v>74</v>
      </c>
    </row>
    <row r="2086" spans="1:10" outlineLevel="3" x14ac:dyDescent="0.2">
      <c r="A2086" s="3" t="s">
        <v>4067</v>
      </c>
      <c r="B2086" s="3" t="s">
        <v>4068</v>
      </c>
      <c r="C2086" s="3" t="s">
        <v>10</v>
      </c>
      <c r="D2086" s="3" t="s">
        <v>4083</v>
      </c>
      <c r="E2086" s="2">
        <v>2014</v>
      </c>
      <c r="F2086" s="3" t="s">
        <v>297</v>
      </c>
      <c r="G2086" s="3" t="s">
        <v>4079</v>
      </c>
      <c r="H2086" s="3" t="s">
        <v>4068</v>
      </c>
      <c r="I2086" s="3" t="s">
        <v>4084</v>
      </c>
      <c r="J2086" s="3" t="s">
        <v>74</v>
      </c>
    </row>
    <row r="2087" spans="1:10" outlineLevel="3" x14ac:dyDescent="0.2">
      <c r="A2087" s="3" t="s">
        <v>4067</v>
      </c>
      <c r="B2087" s="3" t="s">
        <v>4068</v>
      </c>
      <c r="C2087" s="3" t="s">
        <v>10</v>
      </c>
      <c r="D2087" s="3" t="s">
        <v>4085</v>
      </c>
      <c r="E2087" s="2">
        <v>2014</v>
      </c>
      <c r="F2087" s="3" t="s">
        <v>297</v>
      </c>
      <c r="G2087" s="3" t="s">
        <v>4079</v>
      </c>
      <c r="H2087" s="3" t="s">
        <v>4068</v>
      </c>
      <c r="I2087" s="3" t="s">
        <v>4086</v>
      </c>
      <c r="J2087" s="3" t="s">
        <v>74</v>
      </c>
    </row>
    <row r="2088" spans="1:10" outlineLevel="3" x14ac:dyDescent="0.2">
      <c r="A2088" s="3" t="s">
        <v>4067</v>
      </c>
      <c r="B2088" s="3" t="s">
        <v>4068</v>
      </c>
      <c r="C2088" s="3" t="s">
        <v>10</v>
      </c>
      <c r="D2088" s="3" t="s">
        <v>4087</v>
      </c>
      <c r="E2088" s="2">
        <v>2014</v>
      </c>
      <c r="F2088" s="3" t="s">
        <v>297</v>
      </c>
      <c r="G2088" s="3" t="s">
        <v>4079</v>
      </c>
      <c r="H2088" s="3" t="s">
        <v>4068</v>
      </c>
      <c r="I2088" s="3" t="s">
        <v>4088</v>
      </c>
      <c r="J2088" s="3" t="s">
        <v>74</v>
      </c>
    </row>
    <row r="2089" spans="1:10" outlineLevel="3" x14ac:dyDescent="0.2">
      <c r="A2089" s="3" t="s">
        <v>4067</v>
      </c>
      <c r="B2089" s="3" t="s">
        <v>4068</v>
      </c>
      <c r="C2089" s="3" t="s">
        <v>10</v>
      </c>
      <c r="D2089" s="3" t="s">
        <v>4089</v>
      </c>
      <c r="E2089" s="2">
        <v>2014</v>
      </c>
      <c r="F2089" s="3" t="s">
        <v>297</v>
      </c>
      <c r="G2089" s="3" t="s">
        <v>4079</v>
      </c>
      <c r="H2089" s="3" t="s">
        <v>4068</v>
      </c>
      <c r="I2089" s="3" t="s">
        <v>4090</v>
      </c>
      <c r="J2089" s="3" t="s">
        <v>74</v>
      </c>
    </row>
    <row r="2090" spans="1:10" outlineLevel="3" x14ac:dyDescent="0.2">
      <c r="A2090" s="3" t="s">
        <v>4067</v>
      </c>
      <c r="B2090" s="3" t="s">
        <v>4068</v>
      </c>
      <c r="C2090" s="3" t="s">
        <v>10</v>
      </c>
      <c r="D2090" s="3" t="s">
        <v>4091</v>
      </c>
      <c r="E2090" s="2">
        <v>2014</v>
      </c>
      <c r="F2090" s="3" t="s">
        <v>297</v>
      </c>
      <c r="G2090" s="3" t="s">
        <v>4079</v>
      </c>
      <c r="H2090" s="3" t="s">
        <v>4068</v>
      </c>
      <c r="I2090" s="3" t="s">
        <v>4092</v>
      </c>
      <c r="J2090" s="3" t="s">
        <v>74</v>
      </c>
    </row>
    <row r="2091" spans="1:10" outlineLevel="3" x14ac:dyDescent="0.2">
      <c r="A2091" s="3" t="s">
        <v>4067</v>
      </c>
      <c r="B2091" s="3" t="s">
        <v>4068</v>
      </c>
      <c r="C2091" s="3" t="s">
        <v>10</v>
      </c>
      <c r="D2091" s="3" t="s">
        <v>4093</v>
      </c>
      <c r="E2091" s="2">
        <v>2014</v>
      </c>
      <c r="F2091" s="3" t="s">
        <v>297</v>
      </c>
      <c r="G2091" s="3" t="s">
        <v>4079</v>
      </c>
      <c r="H2091" s="3" t="s">
        <v>4068</v>
      </c>
      <c r="I2091" s="3" t="s">
        <v>4094</v>
      </c>
      <c r="J2091" s="3" t="s">
        <v>74</v>
      </c>
    </row>
    <row r="2092" spans="1:10" outlineLevel="3" x14ac:dyDescent="0.2">
      <c r="A2092" s="3" t="s">
        <v>4067</v>
      </c>
      <c r="B2092" s="3" t="s">
        <v>4068</v>
      </c>
      <c r="C2092" s="3" t="s">
        <v>10</v>
      </c>
      <c r="D2092" s="3" t="s">
        <v>4095</v>
      </c>
      <c r="E2092" s="2">
        <v>2014</v>
      </c>
      <c r="F2092" s="3" t="s">
        <v>297</v>
      </c>
      <c r="G2092" s="3" t="s">
        <v>4079</v>
      </c>
      <c r="H2092" s="3" t="s">
        <v>4068</v>
      </c>
      <c r="I2092" s="3" t="s">
        <v>4096</v>
      </c>
      <c r="J2092" s="3" t="s">
        <v>74</v>
      </c>
    </row>
    <row r="2093" spans="1:10" outlineLevel="3" x14ac:dyDescent="0.2">
      <c r="A2093" s="3" t="s">
        <v>4067</v>
      </c>
      <c r="B2093" s="3" t="s">
        <v>4068</v>
      </c>
      <c r="C2093" s="3" t="s">
        <v>10</v>
      </c>
      <c r="D2093" s="3" t="s">
        <v>4097</v>
      </c>
      <c r="E2093" s="2">
        <v>2014</v>
      </c>
      <c r="F2093" s="3" t="s">
        <v>297</v>
      </c>
      <c r="G2093" s="3" t="s">
        <v>4079</v>
      </c>
      <c r="H2093" s="3" t="s">
        <v>4068</v>
      </c>
      <c r="I2093" s="3" t="s">
        <v>4098</v>
      </c>
      <c r="J2093" s="3" t="s">
        <v>74</v>
      </c>
    </row>
    <row r="2094" spans="1:10" outlineLevel="3" x14ac:dyDescent="0.2">
      <c r="A2094" s="3" t="s">
        <v>4067</v>
      </c>
      <c r="B2094" s="3" t="s">
        <v>4068</v>
      </c>
      <c r="C2094" s="3" t="s">
        <v>10</v>
      </c>
      <c r="D2094" s="3" t="s">
        <v>4099</v>
      </c>
      <c r="E2094" s="2">
        <v>2014</v>
      </c>
      <c r="F2094" s="3" t="s">
        <v>297</v>
      </c>
      <c r="G2094" s="3" t="s">
        <v>4079</v>
      </c>
      <c r="H2094" s="3" t="s">
        <v>4068</v>
      </c>
      <c r="I2094" s="3" t="s">
        <v>4100</v>
      </c>
      <c r="J2094" s="3" t="s">
        <v>74</v>
      </c>
    </row>
    <row r="2095" spans="1:10" outlineLevel="3" x14ac:dyDescent="0.2">
      <c r="A2095" s="3" t="s">
        <v>4067</v>
      </c>
      <c r="B2095" s="3" t="s">
        <v>4068</v>
      </c>
      <c r="C2095" s="3" t="s">
        <v>10</v>
      </c>
      <c r="D2095" s="3" t="s">
        <v>4101</v>
      </c>
      <c r="E2095" s="2">
        <v>2015</v>
      </c>
      <c r="F2095" s="3" t="s">
        <v>297</v>
      </c>
      <c r="G2095" s="3" t="s">
        <v>4079</v>
      </c>
      <c r="H2095" s="3" t="s">
        <v>4068</v>
      </c>
      <c r="I2095" s="3" t="s">
        <v>4102</v>
      </c>
      <c r="J2095" s="3" t="s">
        <v>74</v>
      </c>
    </row>
    <row r="2096" spans="1:10" outlineLevel="2" x14ac:dyDescent="0.2">
      <c r="C2096" s="5" t="s">
        <v>7969</v>
      </c>
      <c r="D2096" s="3">
        <f>SUBTOTAL(3,D2080:D2095)</f>
        <v>16</v>
      </c>
    </row>
    <row r="2097" spans="1:10" outlineLevel="1" x14ac:dyDescent="0.2">
      <c r="A2097" s="5" t="s">
        <v>7906</v>
      </c>
      <c r="D2097" s="3">
        <f>SUBTOTAL(3,D2080:D2095)</f>
        <v>16</v>
      </c>
    </row>
    <row r="2098" spans="1:10" outlineLevel="3" x14ac:dyDescent="0.2">
      <c r="A2098" s="3" t="s">
        <v>4103</v>
      </c>
      <c r="B2098" s="3" t="s">
        <v>4104</v>
      </c>
      <c r="C2098" s="3" t="s">
        <v>10</v>
      </c>
      <c r="D2098" s="3" t="s">
        <v>4105</v>
      </c>
      <c r="E2098" s="2">
        <v>2014</v>
      </c>
      <c r="F2098" s="3" t="s">
        <v>2576</v>
      </c>
      <c r="G2098" s="3" t="s">
        <v>4106</v>
      </c>
      <c r="H2098" s="3" t="s">
        <v>9</v>
      </c>
      <c r="I2098" s="3" t="s">
        <v>4107</v>
      </c>
      <c r="J2098" s="3" t="s">
        <v>74</v>
      </c>
    </row>
    <row r="2099" spans="1:10" outlineLevel="3" x14ac:dyDescent="0.2">
      <c r="A2099" s="3" t="s">
        <v>4103</v>
      </c>
      <c r="B2099" s="3" t="s">
        <v>4104</v>
      </c>
      <c r="C2099" s="3" t="s">
        <v>10</v>
      </c>
      <c r="D2099" s="3" t="s">
        <v>4108</v>
      </c>
      <c r="E2099" s="2">
        <v>2015</v>
      </c>
      <c r="F2099" s="3" t="s">
        <v>2576</v>
      </c>
      <c r="G2099" s="3" t="s">
        <v>4106</v>
      </c>
      <c r="H2099" s="3" t="s">
        <v>9</v>
      </c>
      <c r="I2099" s="3" t="s">
        <v>4109</v>
      </c>
      <c r="J2099" s="3" t="s">
        <v>1038</v>
      </c>
    </row>
    <row r="2100" spans="1:10" outlineLevel="3" x14ac:dyDescent="0.2">
      <c r="A2100" s="3" t="s">
        <v>4103</v>
      </c>
      <c r="B2100" s="3" t="s">
        <v>4104</v>
      </c>
      <c r="C2100" s="3" t="s">
        <v>10</v>
      </c>
      <c r="D2100" s="3" t="s">
        <v>4110</v>
      </c>
      <c r="E2100" s="2">
        <v>2016</v>
      </c>
      <c r="F2100" s="3" t="s">
        <v>297</v>
      </c>
      <c r="G2100" s="3" t="s">
        <v>1626</v>
      </c>
      <c r="H2100" s="3" t="s">
        <v>4111</v>
      </c>
      <c r="I2100" s="3" t="s">
        <v>4112</v>
      </c>
      <c r="J2100" s="3" t="s">
        <v>1038</v>
      </c>
    </row>
    <row r="2101" spans="1:10" outlineLevel="3" x14ac:dyDescent="0.2">
      <c r="A2101" s="3" t="s">
        <v>4103</v>
      </c>
      <c r="B2101" s="3" t="s">
        <v>4104</v>
      </c>
      <c r="C2101" s="3" t="s">
        <v>10</v>
      </c>
      <c r="D2101" s="3" t="s">
        <v>4113</v>
      </c>
      <c r="E2101" s="2">
        <v>2016</v>
      </c>
      <c r="F2101" s="3" t="s">
        <v>297</v>
      </c>
      <c r="G2101" s="3" t="s">
        <v>1626</v>
      </c>
      <c r="H2101" s="3" t="s">
        <v>4111</v>
      </c>
      <c r="I2101" s="3" t="s">
        <v>4114</v>
      </c>
      <c r="J2101" s="3" t="s">
        <v>1038</v>
      </c>
    </row>
    <row r="2102" spans="1:10" outlineLevel="2" x14ac:dyDescent="0.2">
      <c r="C2102" s="5" t="s">
        <v>7969</v>
      </c>
      <c r="D2102" s="3">
        <f>SUBTOTAL(3,D2098:D2101)</f>
        <v>4</v>
      </c>
    </row>
    <row r="2103" spans="1:10" outlineLevel="1" x14ac:dyDescent="0.2">
      <c r="A2103" s="5" t="s">
        <v>7907</v>
      </c>
      <c r="D2103" s="3">
        <f>SUBTOTAL(3,D2098:D2101)</f>
        <v>4</v>
      </c>
    </row>
    <row r="2104" spans="1:10" outlineLevel="3" x14ac:dyDescent="0.2">
      <c r="A2104" s="3" t="s">
        <v>4115</v>
      </c>
      <c r="B2104" s="3" t="s">
        <v>3684</v>
      </c>
      <c r="C2104" s="3" t="s">
        <v>10</v>
      </c>
      <c r="D2104" s="3" t="s">
        <v>4116</v>
      </c>
      <c r="E2104" s="2">
        <v>2005</v>
      </c>
      <c r="F2104" s="3" t="s">
        <v>297</v>
      </c>
      <c r="G2104" s="3" t="s">
        <v>3683</v>
      </c>
      <c r="H2104" s="3" t="s">
        <v>3684</v>
      </c>
      <c r="I2104" s="3" t="s">
        <v>4117</v>
      </c>
      <c r="J2104" s="3" t="s">
        <v>4118</v>
      </c>
    </row>
    <row r="2105" spans="1:10" outlineLevel="3" x14ac:dyDescent="0.2">
      <c r="A2105" s="3" t="s">
        <v>4115</v>
      </c>
      <c r="B2105" s="3" t="s">
        <v>3684</v>
      </c>
      <c r="C2105" s="3" t="s">
        <v>10</v>
      </c>
      <c r="D2105" s="3" t="s">
        <v>4119</v>
      </c>
      <c r="E2105" s="2">
        <v>2005</v>
      </c>
      <c r="F2105" s="3" t="s">
        <v>297</v>
      </c>
      <c r="G2105" s="3" t="s">
        <v>3683</v>
      </c>
      <c r="H2105" s="3" t="s">
        <v>3684</v>
      </c>
      <c r="I2105" s="3" t="s">
        <v>4120</v>
      </c>
      <c r="J2105" s="3" t="s">
        <v>29</v>
      </c>
    </row>
    <row r="2106" spans="1:10" outlineLevel="3" x14ac:dyDescent="0.2">
      <c r="A2106" s="3" t="s">
        <v>4115</v>
      </c>
      <c r="B2106" s="3" t="s">
        <v>3684</v>
      </c>
      <c r="C2106" s="3" t="s">
        <v>10</v>
      </c>
      <c r="D2106" s="3" t="s">
        <v>4121</v>
      </c>
      <c r="E2106" s="2">
        <v>2005</v>
      </c>
      <c r="F2106" s="3" t="s">
        <v>297</v>
      </c>
      <c r="G2106" s="3" t="s">
        <v>3683</v>
      </c>
      <c r="H2106" s="3" t="s">
        <v>3684</v>
      </c>
      <c r="I2106" s="3" t="s">
        <v>4122</v>
      </c>
      <c r="J2106" s="3" t="s">
        <v>35</v>
      </c>
    </row>
    <row r="2107" spans="1:10" outlineLevel="2" x14ac:dyDescent="0.2">
      <c r="C2107" s="5" t="s">
        <v>7969</v>
      </c>
      <c r="D2107" s="3">
        <f>SUBTOTAL(3,D2104:D2106)</f>
        <v>3</v>
      </c>
    </row>
    <row r="2108" spans="1:10" outlineLevel="3" x14ac:dyDescent="0.2">
      <c r="A2108" s="3" t="s">
        <v>4115</v>
      </c>
      <c r="B2108" s="3" t="s">
        <v>3684</v>
      </c>
      <c r="C2108" s="3" t="s">
        <v>1301</v>
      </c>
      <c r="D2108" s="3" t="s">
        <v>4123</v>
      </c>
      <c r="E2108" s="2">
        <v>2005</v>
      </c>
      <c r="F2108" s="3" t="s">
        <v>297</v>
      </c>
      <c r="G2108" s="3" t="s">
        <v>3683</v>
      </c>
      <c r="H2108" s="3" t="s">
        <v>3684</v>
      </c>
      <c r="I2108" s="3" t="s">
        <v>4124</v>
      </c>
      <c r="J2108" s="3" t="s">
        <v>1302</v>
      </c>
    </row>
    <row r="2109" spans="1:10" outlineLevel="2" x14ac:dyDescent="0.2">
      <c r="C2109" s="5" t="s">
        <v>7971</v>
      </c>
      <c r="D2109" s="3">
        <f>SUBTOTAL(3,D2108:D2108)</f>
        <v>1</v>
      </c>
    </row>
    <row r="2110" spans="1:10" outlineLevel="1" x14ac:dyDescent="0.2">
      <c r="A2110" s="5" t="s">
        <v>7908</v>
      </c>
      <c r="D2110" s="3">
        <f>SUBTOTAL(3,D2104:D2108)</f>
        <v>4</v>
      </c>
    </row>
    <row r="2111" spans="1:10" outlineLevel="3" x14ac:dyDescent="0.2">
      <c r="A2111" s="3" t="s">
        <v>4125</v>
      </c>
      <c r="B2111" s="3" t="s">
        <v>4126</v>
      </c>
      <c r="C2111" s="3" t="s">
        <v>10</v>
      </c>
      <c r="D2111" s="3" t="s">
        <v>4127</v>
      </c>
      <c r="E2111" s="2">
        <v>2001</v>
      </c>
      <c r="F2111" s="3" t="s">
        <v>297</v>
      </c>
      <c r="G2111" s="3" t="s">
        <v>3683</v>
      </c>
      <c r="H2111" s="3" t="s">
        <v>3684</v>
      </c>
      <c r="I2111" s="3" t="s">
        <v>4128</v>
      </c>
      <c r="J2111" s="3" t="s">
        <v>2130</v>
      </c>
    </row>
    <row r="2112" spans="1:10" outlineLevel="3" x14ac:dyDescent="0.2">
      <c r="A2112" s="3" t="s">
        <v>4125</v>
      </c>
      <c r="B2112" s="3" t="s">
        <v>4126</v>
      </c>
      <c r="C2112" s="3" t="s">
        <v>10</v>
      </c>
      <c r="D2112" s="3" t="s">
        <v>4129</v>
      </c>
      <c r="E2112" s="2">
        <v>2002</v>
      </c>
      <c r="F2112" s="3" t="s">
        <v>297</v>
      </c>
      <c r="G2112" s="3" t="s">
        <v>3683</v>
      </c>
      <c r="H2112" s="3" t="s">
        <v>3684</v>
      </c>
      <c r="I2112" s="3" t="s">
        <v>4130</v>
      </c>
      <c r="J2112" s="3" t="s">
        <v>81</v>
      </c>
    </row>
    <row r="2113" spans="1:10" outlineLevel="3" x14ac:dyDescent="0.2">
      <c r="A2113" s="3" t="s">
        <v>4125</v>
      </c>
      <c r="B2113" s="3" t="s">
        <v>4126</v>
      </c>
      <c r="C2113" s="3" t="s">
        <v>10</v>
      </c>
      <c r="D2113" s="3" t="s">
        <v>4131</v>
      </c>
      <c r="E2113" s="2">
        <v>2005</v>
      </c>
      <c r="F2113" s="3" t="s">
        <v>297</v>
      </c>
      <c r="G2113" s="3" t="s">
        <v>3683</v>
      </c>
      <c r="H2113" s="3" t="s">
        <v>3684</v>
      </c>
      <c r="I2113" s="3" t="s">
        <v>4132</v>
      </c>
      <c r="J2113" s="3" t="s">
        <v>81</v>
      </c>
    </row>
    <row r="2114" spans="1:10" outlineLevel="3" x14ac:dyDescent="0.2">
      <c r="A2114" s="3" t="s">
        <v>4125</v>
      </c>
      <c r="B2114" s="3" t="s">
        <v>4126</v>
      </c>
      <c r="C2114" s="3" t="s">
        <v>10</v>
      </c>
      <c r="D2114" s="3" t="s">
        <v>4133</v>
      </c>
      <c r="E2114" s="2">
        <v>2005</v>
      </c>
      <c r="F2114" s="3" t="s">
        <v>297</v>
      </c>
      <c r="G2114" s="3" t="s">
        <v>3683</v>
      </c>
      <c r="H2114" s="3" t="s">
        <v>3684</v>
      </c>
      <c r="I2114" s="3" t="s">
        <v>4134</v>
      </c>
      <c r="J2114" s="3" t="s">
        <v>81</v>
      </c>
    </row>
    <row r="2115" spans="1:10" outlineLevel="3" x14ac:dyDescent="0.2">
      <c r="A2115" s="3" t="s">
        <v>4125</v>
      </c>
      <c r="B2115" s="3" t="s">
        <v>4126</v>
      </c>
      <c r="C2115" s="3" t="s">
        <v>10</v>
      </c>
      <c r="D2115" s="3" t="s">
        <v>4135</v>
      </c>
      <c r="E2115" s="2">
        <v>2002</v>
      </c>
      <c r="F2115" s="3" t="s">
        <v>297</v>
      </c>
      <c r="G2115" s="3" t="s">
        <v>3683</v>
      </c>
      <c r="H2115" s="3" t="s">
        <v>3692</v>
      </c>
      <c r="I2115" s="3" t="s">
        <v>4136</v>
      </c>
      <c r="J2115" s="3" t="s">
        <v>599</v>
      </c>
    </row>
    <row r="2116" spans="1:10" outlineLevel="2" x14ac:dyDescent="0.2">
      <c r="C2116" s="5" t="s">
        <v>7969</v>
      </c>
      <c r="D2116" s="3">
        <f>SUBTOTAL(3,D2111:D2115)</f>
        <v>5</v>
      </c>
    </row>
    <row r="2117" spans="1:10" outlineLevel="1" x14ac:dyDescent="0.2">
      <c r="A2117" s="5" t="s">
        <v>7909</v>
      </c>
      <c r="D2117" s="3">
        <f>SUBTOTAL(3,D2111:D2115)</f>
        <v>5</v>
      </c>
    </row>
    <row r="2118" spans="1:10" outlineLevel="3" x14ac:dyDescent="0.2">
      <c r="A2118" s="3" t="s">
        <v>4137</v>
      </c>
      <c r="B2118" s="3" t="s">
        <v>4138</v>
      </c>
      <c r="C2118" s="3" t="s">
        <v>10</v>
      </c>
      <c r="D2118" s="3" t="s">
        <v>4139</v>
      </c>
      <c r="E2118" s="2">
        <v>2005</v>
      </c>
      <c r="F2118" s="3" t="s">
        <v>4140</v>
      </c>
      <c r="G2118" s="3" t="s">
        <v>3295</v>
      </c>
      <c r="H2118" s="3" t="s">
        <v>4138</v>
      </c>
      <c r="I2118" s="3" t="s">
        <v>4141</v>
      </c>
      <c r="J2118" s="3" t="s">
        <v>133</v>
      </c>
    </row>
    <row r="2119" spans="1:10" outlineLevel="3" x14ac:dyDescent="0.2">
      <c r="A2119" s="3" t="s">
        <v>4137</v>
      </c>
      <c r="B2119" s="3" t="s">
        <v>4138</v>
      </c>
      <c r="C2119" s="3" t="s">
        <v>10</v>
      </c>
      <c r="D2119" s="3" t="s">
        <v>4142</v>
      </c>
      <c r="E2119" s="2">
        <v>2007</v>
      </c>
      <c r="F2119" s="3" t="s">
        <v>4140</v>
      </c>
      <c r="G2119" s="3" t="s">
        <v>3295</v>
      </c>
      <c r="H2119" s="3" t="s">
        <v>4138</v>
      </c>
      <c r="I2119" s="3" t="s">
        <v>4143</v>
      </c>
      <c r="J2119" s="3" t="s">
        <v>21</v>
      </c>
    </row>
    <row r="2120" spans="1:10" outlineLevel="3" x14ac:dyDescent="0.2">
      <c r="A2120" s="3" t="s">
        <v>4137</v>
      </c>
      <c r="B2120" s="3" t="s">
        <v>4138</v>
      </c>
      <c r="C2120" s="3" t="s">
        <v>10</v>
      </c>
      <c r="D2120" s="3" t="s">
        <v>4144</v>
      </c>
      <c r="E2120" s="2">
        <v>2006</v>
      </c>
      <c r="F2120" s="3" t="s">
        <v>4140</v>
      </c>
      <c r="G2120" s="3" t="s">
        <v>3295</v>
      </c>
      <c r="H2120" s="3" t="s">
        <v>4138</v>
      </c>
      <c r="I2120" s="3" t="s">
        <v>4145</v>
      </c>
      <c r="J2120" s="3" t="s">
        <v>29</v>
      </c>
    </row>
    <row r="2121" spans="1:10" outlineLevel="2" x14ac:dyDescent="0.2">
      <c r="C2121" s="5" t="s">
        <v>7969</v>
      </c>
      <c r="D2121" s="3">
        <f>SUBTOTAL(3,D2118:D2120)</f>
        <v>3</v>
      </c>
    </row>
    <row r="2122" spans="1:10" outlineLevel="1" x14ac:dyDescent="0.2">
      <c r="A2122" s="5" t="s">
        <v>7910</v>
      </c>
      <c r="D2122" s="3">
        <f>SUBTOTAL(3,D2118:D2120)</f>
        <v>3</v>
      </c>
    </row>
    <row r="2123" spans="1:10" outlineLevel="3" x14ac:dyDescent="0.2">
      <c r="A2123" s="3" t="s">
        <v>4146</v>
      </c>
      <c r="B2123" s="3" t="s">
        <v>4147</v>
      </c>
      <c r="C2123" s="3" t="s">
        <v>10</v>
      </c>
      <c r="D2123" s="3" t="s">
        <v>4148</v>
      </c>
      <c r="E2123" s="2">
        <v>2003</v>
      </c>
      <c r="F2123" s="3" t="s">
        <v>4149</v>
      </c>
      <c r="G2123" s="3" t="s">
        <v>4150</v>
      </c>
      <c r="H2123" s="3" t="s">
        <v>4147</v>
      </c>
      <c r="I2123" s="3" t="s">
        <v>4151</v>
      </c>
      <c r="J2123" s="3" t="s">
        <v>133</v>
      </c>
    </row>
    <row r="2124" spans="1:10" outlineLevel="3" x14ac:dyDescent="0.2">
      <c r="A2124" s="3" t="s">
        <v>4146</v>
      </c>
      <c r="B2124" s="3" t="s">
        <v>4147</v>
      </c>
      <c r="C2124" s="3" t="s">
        <v>10</v>
      </c>
      <c r="D2124" s="3" t="s">
        <v>4152</v>
      </c>
      <c r="E2124" s="2">
        <v>2015</v>
      </c>
      <c r="F2124" s="3" t="s">
        <v>297</v>
      </c>
      <c r="G2124" s="3" t="s">
        <v>4149</v>
      </c>
      <c r="H2124" s="3" t="s">
        <v>4147</v>
      </c>
      <c r="I2124" s="3" t="s">
        <v>4153</v>
      </c>
      <c r="J2124" s="3" t="s">
        <v>133</v>
      </c>
    </row>
    <row r="2125" spans="1:10" outlineLevel="3" x14ac:dyDescent="0.2">
      <c r="A2125" s="3" t="s">
        <v>4146</v>
      </c>
      <c r="B2125" s="3" t="s">
        <v>4147</v>
      </c>
      <c r="C2125" s="3" t="s">
        <v>10</v>
      </c>
      <c r="D2125" s="3" t="s">
        <v>4154</v>
      </c>
      <c r="E2125" s="2">
        <v>2015</v>
      </c>
      <c r="F2125" s="3" t="s">
        <v>297</v>
      </c>
      <c r="G2125" s="3" t="s">
        <v>4149</v>
      </c>
      <c r="H2125" s="3" t="s">
        <v>4147</v>
      </c>
      <c r="I2125" s="3" t="s">
        <v>4155</v>
      </c>
      <c r="J2125" s="3" t="s">
        <v>133</v>
      </c>
    </row>
    <row r="2126" spans="1:10" outlineLevel="3" x14ac:dyDescent="0.2">
      <c r="A2126" s="3" t="s">
        <v>4146</v>
      </c>
      <c r="B2126" s="3" t="s">
        <v>4147</v>
      </c>
      <c r="C2126" s="3" t="s">
        <v>10</v>
      </c>
      <c r="D2126" s="3" t="s">
        <v>4156</v>
      </c>
      <c r="E2126" s="2">
        <v>2015</v>
      </c>
      <c r="F2126" s="3" t="s">
        <v>297</v>
      </c>
      <c r="G2126" s="3" t="s">
        <v>4149</v>
      </c>
      <c r="H2126" s="3" t="s">
        <v>4147</v>
      </c>
      <c r="I2126" s="3" t="s">
        <v>4157</v>
      </c>
      <c r="J2126" s="3" t="s">
        <v>133</v>
      </c>
    </row>
    <row r="2127" spans="1:10" outlineLevel="3" x14ac:dyDescent="0.2">
      <c r="A2127" s="3" t="s">
        <v>4146</v>
      </c>
      <c r="B2127" s="3" t="s">
        <v>4147</v>
      </c>
      <c r="C2127" s="3" t="s">
        <v>10</v>
      </c>
      <c r="D2127" s="3" t="s">
        <v>8093</v>
      </c>
      <c r="E2127" s="2">
        <v>2014</v>
      </c>
      <c r="F2127" s="3" t="s">
        <v>2576</v>
      </c>
      <c r="G2127" s="3" t="s">
        <v>8094</v>
      </c>
      <c r="H2127" s="3" t="s">
        <v>3142</v>
      </c>
      <c r="I2127" s="3" t="s">
        <v>8095</v>
      </c>
      <c r="J2127" s="3" t="s">
        <v>29</v>
      </c>
    </row>
    <row r="2128" spans="1:10" outlineLevel="2" x14ac:dyDescent="0.2">
      <c r="C2128" s="5" t="s">
        <v>7969</v>
      </c>
      <c r="D2128" s="3">
        <f>SUBTOTAL(3,D2123:D2127)</f>
        <v>5</v>
      </c>
    </row>
    <row r="2129" spans="1:10" outlineLevel="1" x14ac:dyDescent="0.2">
      <c r="A2129" s="5" t="s">
        <v>7911</v>
      </c>
      <c r="D2129" s="3">
        <f>SUBTOTAL(3,D2123:D2127)</f>
        <v>5</v>
      </c>
    </row>
    <row r="2130" spans="1:10" outlineLevel="3" x14ac:dyDescent="0.2">
      <c r="A2130" s="3" t="s">
        <v>4158</v>
      </c>
      <c r="B2130" s="3" t="s">
        <v>4159</v>
      </c>
      <c r="C2130" s="3" t="s">
        <v>10</v>
      </c>
      <c r="D2130" s="3" t="s">
        <v>4160</v>
      </c>
      <c r="E2130" s="2">
        <v>1997</v>
      </c>
      <c r="F2130" s="3" t="s">
        <v>2576</v>
      </c>
      <c r="G2130" s="3" t="s">
        <v>4161</v>
      </c>
      <c r="H2130" s="3" t="s">
        <v>4147</v>
      </c>
      <c r="I2130" s="3" t="s">
        <v>4162</v>
      </c>
      <c r="J2130" s="3" t="s">
        <v>133</v>
      </c>
    </row>
    <row r="2131" spans="1:10" outlineLevel="2" x14ac:dyDescent="0.2">
      <c r="C2131" s="5" t="s">
        <v>7969</v>
      </c>
      <c r="D2131" s="3">
        <f>SUBTOTAL(3,D2130:D2130)</f>
        <v>1</v>
      </c>
    </row>
    <row r="2132" spans="1:10" outlineLevel="1" x14ac:dyDescent="0.2">
      <c r="A2132" s="5" t="s">
        <v>7912</v>
      </c>
      <c r="D2132" s="3">
        <f>SUBTOTAL(3,D2130:D2130)</f>
        <v>1</v>
      </c>
    </row>
    <row r="2133" spans="1:10" outlineLevel="3" x14ac:dyDescent="0.2">
      <c r="A2133" s="3" t="s">
        <v>4163</v>
      </c>
      <c r="B2133" s="3" t="s">
        <v>4164</v>
      </c>
      <c r="C2133" s="3" t="s">
        <v>10</v>
      </c>
      <c r="D2133" s="3" t="s">
        <v>4165</v>
      </c>
      <c r="E2133" s="2">
        <v>1997</v>
      </c>
      <c r="F2133" s="3" t="s">
        <v>2576</v>
      </c>
      <c r="G2133" s="3" t="s">
        <v>4161</v>
      </c>
      <c r="H2133" s="3" t="s">
        <v>4147</v>
      </c>
      <c r="I2133" s="3" t="s">
        <v>4166</v>
      </c>
      <c r="J2133" s="3" t="s">
        <v>40</v>
      </c>
    </row>
    <row r="2134" spans="1:10" outlineLevel="2" x14ac:dyDescent="0.2">
      <c r="C2134" s="5" t="s">
        <v>7969</v>
      </c>
      <c r="D2134" s="3">
        <f>SUBTOTAL(3,D2133:D2133)</f>
        <v>1</v>
      </c>
    </row>
    <row r="2135" spans="1:10" outlineLevel="1" x14ac:dyDescent="0.2">
      <c r="A2135" s="5" t="s">
        <v>7913</v>
      </c>
      <c r="D2135" s="3">
        <f>SUBTOTAL(3,D2133:D2133)</f>
        <v>1</v>
      </c>
    </row>
    <row r="2136" spans="1:10" outlineLevel="3" x14ac:dyDescent="0.2">
      <c r="A2136" s="3" t="s">
        <v>4167</v>
      </c>
      <c r="B2136" s="3" t="s">
        <v>4168</v>
      </c>
      <c r="C2136" s="3" t="s">
        <v>10</v>
      </c>
      <c r="D2136" s="3" t="s">
        <v>4169</v>
      </c>
      <c r="E2136" s="2">
        <v>2003</v>
      </c>
      <c r="F2136" s="3" t="s">
        <v>2576</v>
      </c>
      <c r="G2136" s="3" t="s">
        <v>4170</v>
      </c>
      <c r="H2136" s="3" t="s">
        <v>4171</v>
      </c>
      <c r="I2136" s="3" t="s">
        <v>4172</v>
      </c>
      <c r="J2136" s="3" t="s">
        <v>81</v>
      </c>
    </row>
    <row r="2137" spans="1:10" outlineLevel="3" x14ac:dyDescent="0.2">
      <c r="A2137" s="3" t="s">
        <v>4167</v>
      </c>
      <c r="B2137" s="3" t="s">
        <v>4168</v>
      </c>
      <c r="C2137" s="3" t="s">
        <v>10</v>
      </c>
      <c r="D2137" s="3" t="s">
        <v>4173</v>
      </c>
      <c r="E2137" s="2">
        <v>2003</v>
      </c>
      <c r="F2137" s="3" t="s">
        <v>2576</v>
      </c>
      <c r="G2137" s="3" t="s">
        <v>4170</v>
      </c>
      <c r="H2137" s="3" t="s">
        <v>4171</v>
      </c>
      <c r="I2137" s="3" t="s">
        <v>4174</v>
      </c>
      <c r="J2137" s="3" t="s">
        <v>35</v>
      </c>
    </row>
    <row r="2138" spans="1:10" outlineLevel="3" x14ac:dyDescent="0.2">
      <c r="A2138" s="3" t="s">
        <v>4167</v>
      </c>
      <c r="B2138" s="3" t="s">
        <v>4168</v>
      </c>
      <c r="C2138" s="3" t="s">
        <v>10</v>
      </c>
      <c r="D2138" s="3" t="s">
        <v>4175</v>
      </c>
      <c r="E2138" s="2">
        <v>2007</v>
      </c>
      <c r="F2138" s="3" t="s">
        <v>2576</v>
      </c>
      <c r="G2138" s="3" t="s">
        <v>4170</v>
      </c>
      <c r="H2138" s="3" t="s">
        <v>4168</v>
      </c>
      <c r="I2138" s="3" t="s">
        <v>4176</v>
      </c>
      <c r="J2138" s="3" t="s">
        <v>29</v>
      </c>
    </row>
    <row r="2139" spans="1:10" outlineLevel="3" x14ac:dyDescent="0.2">
      <c r="A2139" s="3" t="s">
        <v>4167</v>
      </c>
      <c r="B2139" s="3" t="s">
        <v>4168</v>
      </c>
      <c r="C2139" s="3" t="s">
        <v>10</v>
      </c>
      <c r="D2139" s="3" t="s">
        <v>4177</v>
      </c>
      <c r="E2139" s="2">
        <v>2013</v>
      </c>
      <c r="F2139" s="3" t="s">
        <v>297</v>
      </c>
      <c r="G2139" s="3" t="s">
        <v>4178</v>
      </c>
      <c r="H2139" s="3" t="s">
        <v>4171</v>
      </c>
      <c r="I2139" s="3" t="s">
        <v>4179</v>
      </c>
      <c r="J2139" s="3" t="s">
        <v>136</v>
      </c>
    </row>
    <row r="2140" spans="1:10" outlineLevel="3" x14ac:dyDescent="0.2">
      <c r="A2140" s="3" t="s">
        <v>4167</v>
      </c>
      <c r="B2140" s="3" t="s">
        <v>4168</v>
      </c>
      <c r="C2140" s="3" t="s">
        <v>10</v>
      </c>
      <c r="D2140" s="3" t="s">
        <v>4180</v>
      </c>
      <c r="E2140" s="2">
        <v>2013</v>
      </c>
      <c r="F2140" s="3" t="s">
        <v>297</v>
      </c>
      <c r="G2140" s="3" t="s">
        <v>4178</v>
      </c>
      <c r="H2140" s="3" t="s">
        <v>4171</v>
      </c>
      <c r="I2140" s="3" t="s">
        <v>4181</v>
      </c>
      <c r="J2140" s="3" t="s">
        <v>81</v>
      </c>
    </row>
    <row r="2141" spans="1:10" outlineLevel="3" x14ac:dyDescent="0.2">
      <c r="A2141" s="3" t="s">
        <v>4167</v>
      </c>
      <c r="B2141" s="3" t="s">
        <v>4168</v>
      </c>
      <c r="C2141" s="3" t="s">
        <v>10</v>
      </c>
      <c r="D2141" s="3" t="s">
        <v>4182</v>
      </c>
      <c r="E2141" s="2">
        <v>2013</v>
      </c>
      <c r="F2141" s="3" t="s">
        <v>297</v>
      </c>
      <c r="G2141" s="3" t="s">
        <v>4178</v>
      </c>
      <c r="H2141" s="3" t="s">
        <v>4171</v>
      </c>
      <c r="I2141" s="3" t="s">
        <v>4183</v>
      </c>
      <c r="J2141" s="3" t="s">
        <v>136</v>
      </c>
    </row>
    <row r="2142" spans="1:10" outlineLevel="2" x14ac:dyDescent="0.2">
      <c r="C2142" s="5" t="s">
        <v>7969</v>
      </c>
      <c r="D2142" s="3">
        <f>SUBTOTAL(3,D2136:D2141)</f>
        <v>6</v>
      </c>
    </row>
    <row r="2143" spans="1:10" outlineLevel="3" x14ac:dyDescent="0.2">
      <c r="A2143" s="3" t="s">
        <v>4167</v>
      </c>
      <c r="B2143" s="3" t="s">
        <v>4168</v>
      </c>
      <c r="C2143" s="3" t="s">
        <v>1255</v>
      </c>
      <c r="D2143" s="3" t="s">
        <v>4184</v>
      </c>
      <c r="E2143" s="2">
        <v>2008</v>
      </c>
      <c r="F2143" s="3" t="s">
        <v>2576</v>
      </c>
      <c r="G2143" s="3" t="s">
        <v>4170</v>
      </c>
      <c r="H2143" s="3" t="s">
        <v>4171</v>
      </c>
      <c r="I2143" s="3" t="s">
        <v>4185</v>
      </c>
      <c r="J2143" s="3" t="s">
        <v>136</v>
      </c>
    </row>
    <row r="2144" spans="1:10" outlineLevel="2" x14ac:dyDescent="0.2">
      <c r="C2144" s="5" t="s">
        <v>7970</v>
      </c>
      <c r="D2144" s="3">
        <f>SUBTOTAL(3,D2143:D2143)</f>
        <v>1</v>
      </c>
    </row>
    <row r="2145" spans="1:10" outlineLevel="3" x14ac:dyDescent="0.2">
      <c r="A2145" s="3" t="s">
        <v>4167</v>
      </c>
      <c r="B2145" s="3" t="s">
        <v>4168</v>
      </c>
      <c r="C2145" s="3" t="s">
        <v>1563</v>
      </c>
      <c r="D2145" s="3" t="s">
        <v>4186</v>
      </c>
      <c r="E2145" s="2">
        <v>2008</v>
      </c>
      <c r="F2145" s="3" t="s">
        <v>2576</v>
      </c>
      <c r="G2145" s="3" t="s">
        <v>4170</v>
      </c>
      <c r="H2145" s="3" t="s">
        <v>4187</v>
      </c>
      <c r="I2145" s="3" t="s">
        <v>4188</v>
      </c>
      <c r="J2145" s="3" t="s">
        <v>133</v>
      </c>
    </row>
    <row r="2146" spans="1:10" outlineLevel="2" x14ac:dyDescent="0.2">
      <c r="C2146" s="5" t="s">
        <v>7972</v>
      </c>
      <c r="D2146" s="3">
        <f>SUBTOTAL(3,D2145:D2145)</f>
        <v>1</v>
      </c>
    </row>
    <row r="2147" spans="1:10" outlineLevel="1" x14ac:dyDescent="0.2">
      <c r="A2147" s="5" t="s">
        <v>7914</v>
      </c>
      <c r="D2147" s="3">
        <f>SUBTOTAL(3,D2136:D2145)</f>
        <v>8</v>
      </c>
    </row>
    <row r="2148" spans="1:10" outlineLevel="3" x14ac:dyDescent="0.2">
      <c r="A2148" s="3" t="s">
        <v>4189</v>
      </c>
      <c r="B2148" s="3" t="s">
        <v>4190</v>
      </c>
      <c r="C2148" s="3" t="s">
        <v>10</v>
      </c>
      <c r="D2148" s="3" t="s">
        <v>4191</v>
      </c>
      <c r="E2148" s="2">
        <v>2003</v>
      </c>
      <c r="F2148" s="3" t="s">
        <v>2576</v>
      </c>
      <c r="G2148" s="3" t="s">
        <v>4170</v>
      </c>
      <c r="H2148" s="3" t="s">
        <v>4171</v>
      </c>
      <c r="I2148" s="3" t="s">
        <v>4192</v>
      </c>
      <c r="J2148" s="3" t="s">
        <v>133</v>
      </c>
    </row>
    <row r="2149" spans="1:10" outlineLevel="3" x14ac:dyDescent="0.2">
      <c r="A2149" s="3" t="s">
        <v>4189</v>
      </c>
      <c r="B2149" s="3" t="s">
        <v>4190</v>
      </c>
      <c r="C2149" s="3" t="s">
        <v>10</v>
      </c>
      <c r="D2149" s="3" t="s">
        <v>4193</v>
      </c>
      <c r="E2149" s="2">
        <v>1986</v>
      </c>
      <c r="F2149" s="3" t="s">
        <v>12</v>
      </c>
      <c r="G2149" s="3" t="s">
        <v>4194</v>
      </c>
      <c r="H2149" s="3" t="s">
        <v>4195</v>
      </c>
      <c r="I2149" s="3" t="s">
        <v>4196</v>
      </c>
      <c r="J2149" s="3" t="s">
        <v>133</v>
      </c>
    </row>
    <row r="2150" spans="1:10" outlineLevel="2" x14ac:dyDescent="0.2">
      <c r="C2150" s="5" t="s">
        <v>7969</v>
      </c>
      <c r="D2150" s="3">
        <f>SUBTOTAL(3,D2148:D2149)</f>
        <v>2</v>
      </c>
    </row>
    <row r="2151" spans="1:10" outlineLevel="1" x14ac:dyDescent="0.2">
      <c r="A2151" s="5" t="s">
        <v>7915</v>
      </c>
      <c r="D2151" s="3">
        <f>SUBTOTAL(3,D2148:D2149)</f>
        <v>2</v>
      </c>
    </row>
    <row r="2152" spans="1:10" outlineLevel="3" x14ac:dyDescent="0.2">
      <c r="A2152" s="3" t="s">
        <v>4197</v>
      </c>
      <c r="B2152" s="3" t="s">
        <v>4198</v>
      </c>
      <c r="C2152" s="3" t="s">
        <v>10</v>
      </c>
      <c r="D2152" s="3" t="s">
        <v>4199</v>
      </c>
      <c r="E2152" s="2">
        <v>2008</v>
      </c>
      <c r="F2152" s="3" t="s">
        <v>297</v>
      </c>
      <c r="G2152" s="3" t="s">
        <v>4178</v>
      </c>
      <c r="H2152" s="3" t="s">
        <v>4171</v>
      </c>
      <c r="I2152" s="3" t="s">
        <v>4200</v>
      </c>
      <c r="J2152" s="3" t="s">
        <v>81</v>
      </c>
    </row>
    <row r="2153" spans="1:10" outlineLevel="3" x14ac:dyDescent="0.2">
      <c r="A2153" s="3" t="s">
        <v>4197</v>
      </c>
      <c r="B2153" s="3" t="s">
        <v>4198</v>
      </c>
      <c r="C2153" s="3" t="s">
        <v>10</v>
      </c>
      <c r="D2153" s="3" t="s">
        <v>4201</v>
      </c>
      <c r="E2153" s="2">
        <v>2010</v>
      </c>
      <c r="F2153" s="3" t="s">
        <v>297</v>
      </c>
      <c r="G2153" s="3" t="s">
        <v>4178</v>
      </c>
      <c r="H2153" s="3" t="s">
        <v>4187</v>
      </c>
      <c r="I2153" s="3" t="s">
        <v>4202</v>
      </c>
      <c r="J2153" s="3" t="s">
        <v>81</v>
      </c>
    </row>
    <row r="2154" spans="1:10" outlineLevel="3" x14ac:dyDescent="0.2">
      <c r="A2154" s="3" t="s">
        <v>4197</v>
      </c>
      <c r="B2154" s="3" t="s">
        <v>4198</v>
      </c>
      <c r="C2154" s="3" t="s">
        <v>10</v>
      </c>
      <c r="D2154" s="3" t="s">
        <v>4205</v>
      </c>
      <c r="E2154" s="2">
        <v>1999</v>
      </c>
      <c r="F2154" s="3" t="s">
        <v>2576</v>
      </c>
      <c r="G2154" s="3" t="s">
        <v>4170</v>
      </c>
      <c r="H2154" s="3" t="s">
        <v>4168</v>
      </c>
      <c r="I2154" s="3" t="s">
        <v>4206</v>
      </c>
      <c r="J2154" s="3" t="s">
        <v>1038</v>
      </c>
    </row>
    <row r="2155" spans="1:10" outlineLevel="3" x14ac:dyDescent="0.2">
      <c r="A2155" s="3" t="s">
        <v>4197</v>
      </c>
      <c r="B2155" s="3" t="s">
        <v>4198</v>
      </c>
      <c r="C2155" s="3" t="s">
        <v>10</v>
      </c>
      <c r="D2155" s="3" t="s">
        <v>4207</v>
      </c>
      <c r="E2155" s="2">
        <v>2001</v>
      </c>
      <c r="F2155" s="3" t="s">
        <v>2576</v>
      </c>
      <c r="G2155" s="3" t="s">
        <v>4170</v>
      </c>
      <c r="H2155" s="3" t="s">
        <v>4168</v>
      </c>
      <c r="I2155" s="3" t="s">
        <v>4208</v>
      </c>
      <c r="J2155" s="3" t="s">
        <v>1038</v>
      </c>
    </row>
    <row r="2156" spans="1:10" outlineLevel="2" x14ac:dyDescent="0.2">
      <c r="C2156" s="5" t="s">
        <v>7969</v>
      </c>
      <c r="D2156" s="3">
        <f>SUBTOTAL(3,D2152:D2155)</f>
        <v>4</v>
      </c>
    </row>
    <row r="2157" spans="1:10" outlineLevel="1" x14ac:dyDescent="0.2">
      <c r="A2157" s="5" t="s">
        <v>7916</v>
      </c>
      <c r="D2157" s="3">
        <f>SUBTOTAL(3,D2152:D2155)</f>
        <v>4</v>
      </c>
    </row>
    <row r="2158" spans="1:10" outlineLevel="3" x14ac:dyDescent="0.2">
      <c r="A2158" s="3" t="s">
        <v>7974</v>
      </c>
      <c r="B2158" s="3" t="s">
        <v>4168</v>
      </c>
      <c r="C2158" s="3" t="s">
        <v>10</v>
      </c>
      <c r="D2158" s="3" t="s">
        <v>4203</v>
      </c>
      <c r="E2158" s="2">
        <v>2001</v>
      </c>
      <c r="F2158" s="3" t="s">
        <v>2576</v>
      </c>
      <c r="G2158" s="3" t="s">
        <v>4170</v>
      </c>
      <c r="H2158" s="3" t="s">
        <v>4168</v>
      </c>
      <c r="I2158" s="3" t="s">
        <v>4204</v>
      </c>
      <c r="J2158" s="3" t="s">
        <v>1038</v>
      </c>
    </row>
    <row r="2159" spans="1:10" outlineLevel="2" x14ac:dyDescent="0.2">
      <c r="C2159" s="5" t="s">
        <v>7969</v>
      </c>
      <c r="D2159" s="3">
        <f>SUBTOTAL(3,D2158:D2158)</f>
        <v>1</v>
      </c>
    </row>
    <row r="2160" spans="1:10" outlineLevel="1" x14ac:dyDescent="0.2">
      <c r="A2160" s="5" t="s">
        <v>8212</v>
      </c>
      <c r="D2160" s="3">
        <f>SUBTOTAL(3,D2158:D2158)</f>
        <v>1</v>
      </c>
    </row>
    <row r="2161" spans="1:10" outlineLevel="3" x14ac:dyDescent="0.2">
      <c r="A2161" s="3" t="s">
        <v>4209</v>
      </c>
      <c r="B2161" s="3" t="s">
        <v>4210</v>
      </c>
      <c r="C2161" s="3" t="s">
        <v>10</v>
      </c>
      <c r="D2161" s="3" t="s">
        <v>4211</v>
      </c>
      <c r="E2161" s="2">
        <v>2002</v>
      </c>
      <c r="F2161" s="3" t="s">
        <v>2734</v>
      </c>
      <c r="G2161" s="3" t="s">
        <v>4212</v>
      </c>
      <c r="H2161" s="3" t="s">
        <v>4213</v>
      </c>
      <c r="I2161" s="3" t="s">
        <v>4214</v>
      </c>
      <c r="J2161" s="3" t="s">
        <v>69</v>
      </c>
    </row>
    <row r="2162" spans="1:10" outlineLevel="3" x14ac:dyDescent="0.2">
      <c r="A2162" s="3" t="s">
        <v>4209</v>
      </c>
      <c r="B2162" s="3" t="s">
        <v>4210</v>
      </c>
      <c r="C2162" s="3" t="s">
        <v>10</v>
      </c>
      <c r="D2162" s="3" t="s">
        <v>4215</v>
      </c>
      <c r="E2162" s="2">
        <v>2006</v>
      </c>
      <c r="F2162" s="3" t="s">
        <v>2576</v>
      </c>
      <c r="G2162" s="3" t="s">
        <v>4170</v>
      </c>
      <c r="H2162" s="3" t="s">
        <v>4216</v>
      </c>
      <c r="I2162" s="3" t="s">
        <v>4217</v>
      </c>
      <c r="J2162" s="3" t="s">
        <v>2743</v>
      </c>
    </row>
    <row r="2163" spans="1:10" outlineLevel="3" x14ac:dyDescent="0.2">
      <c r="A2163" s="3" t="s">
        <v>4209</v>
      </c>
      <c r="B2163" s="3" t="s">
        <v>4210</v>
      </c>
      <c r="C2163" s="3" t="s">
        <v>10</v>
      </c>
      <c r="D2163" s="3" t="s">
        <v>4218</v>
      </c>
      <c r="E2163" s="2">
        <v>2013</v>
      </c>
      <c r="F2163" s="3" t="s">
        <v>297</v>
      </c>
      <c r="G2163" s="3" t="s">
        <v>3312</v>
      </c>
      <c r="H2163" s="3" t="s">
        <v>4213</v>
      </c>
      <c r="I2163" s="3" t="s">
        <v>4219</v>
      </c>
      <c r="J2163" s="3" t="s">
        <v>81</v>
      </c>
    </row>
    <row r="2164" spans="1:10" outlineLevel="3" x14ac:dyDescent="0.2">
      <c r="A2164" s="3" t="s">
        <v>4209</v>
      </c>
      <c r="B2164" s="3" t="s">
        <v>4210</v>
      </c>
      <c r="C2164" s="3" t="s">
        <v>10</v>
      </c>
      <c r="D2164" s="3" t="s">
        <v>4220</v>
      </c>
      <c r="E2164" s="2">
        <v>2012</v>
      </c>
      <c r="F2164" s="3" t="s">
        <v>297</v>
      </c>
      <c r="G2164" s="3" t="s">
        <v>3312</v>
      </c>
      <c r="H2164" s="3" t="s">
        <v>4213</v>
      </c>
      <c r="I2164" s="3" t="s">
        <v>4221</v>
      </c>
      <c r="J2164" s="3" t="s">
        <v>81</v>
      </c>
    </row>
    <row r="2165" spans="1:10" outlineLevel="3" x14ac:dyDescent="0.2">
      <c r="A2165" s="3" t="s">
        <v>4209</v>
      </c>
      <c r="B2165" s="3" t="s">
        <v>4210</v>
      </c>
      <c r="C2165" s="3" t="s">
        <v>10</v>
      </c>
      <c r="D2165" s="3" t="s">
        <v>4222</v>
      </c>
      <c r="E2165" s="2">
        <v>2015</v>
      </c>
      <c r="F2165" s="3" t="s">
        <v>297</v>
      </c>
      <c r="G2165" s="3" t="s">
        <v>3312</v>
      </c>
      <c r="H2165" s="3" t="s">
        <v>4210</v>
      </c>
      <c r="I2165" s="3" t="s">
        <v>4223</v>
      </c>
      <c r="J2165" s="3" t="s">
        <v>81</v>
      </c>
    </row>
    <row r="2166" spans="1:10" outlineLevel="2" x14ac:dyDescent="0.2">
      <c r="C2166" s="5" t="s">
        <v>7969</v>
      </c>
      <c r="D2166" s="3">
        <f>SUBTOTAL(3,D2161:D2165)</f>
        <v>5</v>
      </c>
    </row>
    <row r="2167" spans="1:10" outlineLevel="1" x14ac:dyDescent="0.2">
      <c r="A2167" s="5" t="s">
        <v>7917</v>
      </c>
      <c r="D2167" s="3">
        <f>SUBTOTAL(3,D2161:D2165)</f>
        <v>5</v>
      </c>
    </row>
    <row r="2168" spans="1:10" outlineLevel="3" x14ac:dyDescent="0.2">
      <c r="A2168" s="3" t="s">
        <v>4224</v>
      </c>
      <c r="B2168" s="3" t="s">
        <v>4225</v>
      </c>
      <c r="C2168" s="3" t="s">
        <v>10</v>
      </c>
      <c r="D2168" s="3" t="s">
        <v>4226</v>
      </c>
      <c r="E2168" s="2">
        <v>2008</v>
      </c>
      <c r="F2168" s="3" t="s">
        <v>297</v>
      </c>
      <c r="G2168" s="3" t="s">
        <v>3312</v>
      </c>
      <c r="H2168" s="3" t="s">
        <v>4210</v>
      </c>
      <c r="I2168" s="3" t="s">
        <v>4227</v>
      </c>
      <c r="J2168" s="3" t="s">
        <v>133</v>
      </c>
    </row>
    <row r="2169" spans="1:10" outlineLevel="2" x14ac:dyDescent="0.2">
      <c r="C2169" s="5" t="s">
        <v>7969</v>
      </c>
      <c r="D2169" s="3">
        <f>SUBTOTAL(3,D2168:D2168)</f>
        <v>1</v>
      </c>
    </row>
    <row r="2170" spans="1:10" outlineLevel="1" x14ac:dyDescent="0.2">
      <c r="A2170" s="5" t="s">
        <v>7918</v>
      </c>
      <c r="D2170" s="3">
        <f>SUBTOTAL(3,D2168:D2168)</f>
        <v>1</v>
      </c>
    </row>
    <row r="2171" spans="1:10" outlineLevel="3" x14ac:dyDescent="0.2">
      <c r="A2171" s="3" t="s">
        <v>4228</v>
      </c>
      <c r="B2171" s="3" t="s">
        <v>4229</v>
      </c>
      <c r="C2171" s="3" t="s">
        <v>10</v>
      </c>
      <c r="D2171" s="3" t="s">
        <v>4230</v>
      </c>
      <c r="E2171" s="2">
        <v>2008</v>
      </c>
      <c r="F2171" s="3" t="s">
        <v>297</v>
      </c>
      <c r="G2171" s="3" t="s">
        <v>3312</v>
      </c>
      <c r="H2171" s="3" t="s">
        <v>4210</v>
      </c>
      <c r="I2171" s="3" t="s">
        <v>4231</v>
      </c>
      <c r="J2171" s="3" t="s">
        <v>81</v>
      </c>
    </row>
    <row r="2172" spans="1:10" outlineLevel="3" x14ac:dyDescent="0.2">
      <c r="A2172" s="3" t="s">
        <v>4228</v>
      </c>
      <c r="B2172" s="3" t="s">
        <v>4229</v>
      </c>
      <c r="C2172" s="3" t="s">
        <v>10</v>
      </c>
      <c r="D2172" s="3" t="s">
        <v>4232</v>
      </c>
      <c r="E2172" s="2">
        <v>2008</v>
      </c>
      <c r="F2172" s="3" t="s">
        <v>297</v>
      </c>
      <c r="G2172" s="3" t="s">
        <v>3312</v>
      </c>
      <c r="H2172" s="3" t="s">
        <v>4210</v>
      </c>
      <c r="I2172" s="3" t="s">
        <v>4233</v>
      </c>
      <c r="J2172" s="3" t="s">
        <v>81</v>
      </c>
    </row>
    <row r="2173" spans="1:10" outlineLevel="3" x14ac:dyDescent="0.2">
      <c r="A2173" s="3" t="s">
        <v>4228</v>
      </c>
      <c r="B2173" s="3" t="s">
        <v>4229</v>
      </c>
      <c r="C2173" s="3" t="s">
        <v>10</v>
      </c>
      <c r="D2173" s="3" t="s">
        <v>4234</v>
      </c>
      <c r="E2173" s="2">
        <v>2002</v>
      </c>
      <c r="F2173" s="3" t="s">
        <v>2734</v>
      </c>
      <c r="G2173" s="3" t="s">
        <v>4212</v>
      </c>
      <c r="H2173" s="3" t="s">
        <v>4210</v>
      </c>
      <c r="I2173" s="3" t="s">
        <v>4235</v>
      </c>
      <c r="J2173" s="3" t="s">
        <v>81</v>
      </c>
    </row>
    <row r="2174" spans="1:10" outlineLevel="2" x14ac:dyDescent="0.2">
      <c r="C2174" s="5" t="s">
        <v>7969</v>
      </c>
      <c r="D2174" s="3">
        <f>SUBTOTAL(3,D2171:D2173)</f>
        <v>3</v>
      </c>
    </row>
    <row r="2175" spans="1:10" outlineLevel="1" x14ac:dyDescent="0.2">
      <c r="A2175" s="5" t="s">
        <v>7919</v>
      </c>
      <c r="D2175" s="3">
        <f>SUBTOTAL(3,D2171:D2173)</f>
        <v>3</v>
      </c>
    </row>
    <row r="2176" spans="1:10" outlineLevel="3" x14ac:dyDescent="0.2">
      <c r="A2176" s="3" t="s">
        <v>4236</v>
      </c>
      <c r="B2176" s="3" t="s">
        <v>4237</v>
      </c>
      <c r="C2176" s="3" t="s">
        <v>10</v>
      </c>
      <c r="D2176" s="3" t="s">
        <v>4238</v>
      </c>
      <c r="E2176" s="2">
        <v>2013</v>
      </c>
      <c r="F2176" s="3" t="s">
        <v>297</v>
      </c>
      <c r="G2176" s="3" t="s">
        <v>3312</v>
      </c>
      <c r="H2176" s="3" t="s">
        <v>4213</v>
      </c>
      <c r="I2176" s="3" t="s">
        <v>4239</v>
      </c>
      <c r="J2176" s="3" t="s">
        <v>81</v>
      </c>
    </row>
    <row r="2177" spans="1:10" outlineLevel="3" x14ac:dyDescent="0.2">
      <c r="A2177" s="3" t="s">
        <v>4236</v>
      </c>
      <c r="B2177" s="3" t="s">
        <v>4237</v>
      </c>
      <c r="C2177" s="3" t="s">
        <v>10</v>
      </c>
      <c r="D2177" s="3" t="s">
        <v>4240</v>
      </c>
      <c r="E2177" s="2">
        <v>2013</v>
      </c>
      <c r="F2177" s="3" t="s">
        <v>297</v>
      </c>
      <c r="G2177" s="3" t="s">
        <v>3312</v>
      </c>
      <c r="H2177" s="3" t="s">
        <v>4213</v>
      </c>
      <c r="I2177" s="3" t="s">
        <v>4241</v>
      </c>
      <c r="J2177" s="3" t="s">
        <v>81</v>
      </c>
    </row>
    <row r="2178" spans="1:10" outlineLevel="2" x14ac:dyDescent="0.2">
      <c r="C2178" s="5" t="s">
        <v>7969</v>
      </c>
      <c r="D2178" s="3">
        <f>SUBTOTAL(3,D2176:D2177)</f>
        <v>2</v>
      </c>
    </row>
    <row r="2179" spans="1:10" outlineLevel="1" x14ac:dyDescent="0.2">
      <c r="A2179" s="5" t="s">
        <v>7920</v>
      </c>
      <c r="D2179" s="3">
        <f>SUBTOTAL(3,D2176:D2177)</f>
        <v>2</v>
      </c>
    </row>
    <row r="2180" spans="1:10" outlineLevel="3" x14ac:dyDescent="0.2">
      <c r="A2180" s="3" t="s">
        <v>4242</v>
      </c>
      <c r="B2180" s="3" t="s">
        <v>4243</v>
      </c>
      <c r="C2180" s="3" t="s">
        <v>10</v>
      </c>
      <c r="D2180" s="3" t="s">
        <v>4244</v>
      </c>
      <c r="E2180" s="2">
        <v>1991</v>
      </c>
      <c r="F2180" s="3" t="s">
        <v>297</v>
      </c>
      <c r="G2180" s="3" t="s">
        <v>4245</v>
      </c>
      <c r="H2180" s="3" t="s">
        <v>4246</v>
      </c>
      <c r="I2180" s="3" t="s">
        <v>4247</v>
      </c>
      <c r="J2180" s="3" t="s">
        <v>1038</v>
      </c>
    </row>
    <row r="2181" spans="1:10" outlineLevel="2" x14ac:dyDescent="0.2">
      <c r="C2181" s="5" t="s">
        <v>7969</v>
      </c>
      <c r="D2181" s="3">
        <f>SUBTOTAL(3,D2180:D2180)</f>
        <v>1</v>
      </c>
    </row>
    <row r="2182" spans="1:10" outlineLevel="1" x14ac:dyDescent="0.2">
      <c r="A2182" s="5" t="s">
        <v>7921</v>
      </c>
      <c r="D2182" s="3">
        <f>SUBTOTAL(3,D2180:D2180)</f>
        <v>1</v>
      </c>
    </row>
    <row r="2183" spans="1:10" outlineLevel="3" x14ac:dyDescent="0.2">
      <c r="A2183" s="3" t="s">
        <v>4248</v>
      </c>
      <c r="B2183" s="3" t="s">
        <v>4249</v>
      </c>
      <c r="C2183" s="3" t="s">
        <v>10</v>
      </c>
      <c r="D2183" s="3" t="s">
        <v>4250</v>
      </c>
      <c r="E2183" s="2">
        <v>1999</v>
      </c>
      <c r="F2183" s="3" t="s">
        <v>2703</v>
      </c>
      <c r="G2183" s="3" t="s">
        <v>4251</v>
      </c>
      <c r="H2183" s="3" t="s">
        <v>4252</v>
      </c>
      <c r="I2183" s="3" t="s">
        <v>4253</v>
      </c>
      <c r="J2183" s="3" t="s">
        <v>40</v>
      </c>
    </row>
    <row r="2184" spans="1:10" outlineLevel="3" x14ac:dyDescent="0.2">
      <c r="A2184" s="3" t="s">
        <v>4248</v>
      </c>
      <c r="B2184" s="3" t="s">
        <v>4249</v>
      </c>
      <c r="C2184" s="3" t="s">
        <v>10</v>
      </c>
      <c r="D2184" s="3" t="s">
        <v>4254</v>
      </c>
      <c r="E2184" s="2">
        <v>2012</v>
      </c>
      <c r="F2184" s="3" t="s">
        <v>2576</v>
      </c>
      <c r="G2184" s="3" t="s">
        <v>4255</v>
      </c>
      <c r="H2184" s="3" t="s">
        <v>4252</v>
      </c>
      <c r="I2184" s="3" t="s">
        <v>4256</v>
      </c>
      <c r="J2184" s="3" t="s">
        <v>136</v>
      </c>
    </row>
    <row r="2185" spans="1:10" outlineLevel="2" x14ac:dyDescent="0.2">
      <c r="C2185" s="5" t="s">
        <v>7969</v>
      </c>
      <c r="D2185" s="3">
        <f>SUBTOTAL(3,D2183:D2184)</f>
        <v>2</v>
      </c>
    </row>
    <row r="2186" spans="1:10" outlineLevel="1" x14ac:dyDescent="0.2">
      <c r="A2186" s="5" t="s">
        <v>7922</v>
      </c>
      <c r="D2186" s="3">
        <f>SUBTOTAL(3,D2183:D2184)</f>
        <v>2</v>
      </c>
    </row>
    <row r="2187" spans="1:10" outlineLevel="3" x14ac:dyDescent="0.2">
      <c r="A2187" s="3" t="s">
        <v>4257</v>
      </c>
      <c r="B2187" s="3" t="s">
        <v>4258</v>
      </c>
      <c r="C2187" s="3" t="s">
        <v>10</v>
      </c>
      <c r="D2187" s="3" t="s">
        <v>4259</v>
      </c>
      <c r="E2187" s="2">
        <v>1996</v>
      </c>
      <c r="F2187" s="3" t="s">
        <v>297</v>
      </c>
      <c r="G2187" s="3" t="s">
        <v>4260</v>
      </c>
      <c r="H2187" s="3" t="s">
        <v>4261</v>
      </c>
      <c r="I2187" s="3" t="s">
        <v>4262</v>
      </c>
      <c r="J2187" s="3" t="s">
        <v>133</v>
      </c>
    </row>
    <row r="2188" spans="1:10" outlineLevel="3" x14ac:dyDescent="0.2">
      <c r="A2188" s="3" t="s">
        <v>4257</v>
      </c>
      <c r="B2188" s="3" t="s">
        <v>4258</v>
      </c>
      <c r="C2188" s="3" t="s">
        <v>10</v>
      </c>
      <c r="D2188" s="3" t="s">
        <v>4263</v>
      </c>
      <c r="E2188" s="2">
        <v>1997</v>
      </c>
      <c r="F2188" s="3" t="s">
        <v>2703</v>
      </c>
      <c r="G2188" s="3" t="s">
        <v>4251</v>
      </c>
      <c r="H2188" s="3" t="s">
        <v>4261</v>
      </c>
      <c r="I2188" s="3" t="s">
        <v>4264</v>
      </c>
      <c r="J2188" s="3" t="s">
        <v>133</v>
      </c>
    </row>
    <row r="2189" spans="1:10" outlineLevel="3" x14ac:dyDescent="0.2">
      <c r="A2189" s="3" t="s">
        <v>4257</v>
      </c>
      <c r="B2189" s="3" t="s">
        <v>4258</v>
      </c>
      <c r="C2189" s="3" t="s">
        <v>10</v>
      </c>
      <c r="D2189" s="3" t="s">
        <v>4265</v>
      </c>
      <c r="E2189" s="2">
        <v>1994</v>
      </c>
      <c r="F2189" s="3" t="s">
        <v>2703</v>
      </c>
      <c r="G2189" s="3" t="s">
        <v>4251</v>
      </c>
      <c r="H2189" s="3" t="s">
        <v>4261</v>
      </c>
      <c r="I2189" s="3" t="s">
        <v>4266</v>
      </c>
      <c r="J2189" s="3" t="s">
        <v>133</v>
      </c>
    </row>
    <row r="2190" spans="1:10" outlineLevel="3" x14ac:dyDescent="0.2">
      <c r="A2190" s="3" t="s">
        <v>4257</v>
      </c>
      <c r="B2190" s="3" t="s">
        <v>4258</v>
      </c>
      <c r="C2190" s="3" t="s">
        <v>10</v>
      </c>
      <c r="D2190" s="3" t="s">
        <v>4267</v>
      </c>
      <c r="E2190" s="2">
        <v>1999</v>
      </c>
      <c r="F2190" s="3" t="s">
        <v>2703</v>
      </c>
      <c r="G2190" s="3" t="s">
        <v>4251</v>
      </c>
      <c r="H2190" s="3" t="s">
        <v>4268</v>
      </c>
      <c r="I2190" s="3" t="s">
        <v>4269</v>
      </c>
      <c r="J2190" s="3" t="s">
        <v>133</v>
      </c>
    </row>
    <row r="2191" spans="1:10" outlineLevel="2" x14ac:dyDescent="0.2">
      <c r="C2191" s="5" t="s">
        <v>7969</v>
      </c>
      <c r="D2191" s="3">
        <f>SUBTOTAL(3,D2187:D2190)</f>
        <v>4</v>
      </c>
    </row>
    <row r="2192" spans="1:10" outlineLevel="1" x14ac:dyDescent="0.2">
      <c r="A2192" s="5" t="s">
        <v>7923</v>
      </c>
      <c r="D2192" s="3">
        <f>SUBTOTAL(3,D2187:D2190)</f>
        <v>4</v>
      </c>
    </row>
    <row r="2193" spans="1:10" outlineLevel="3" x14ac:dyDescent="0.2">
      <c r="A2193" s="3" t="s">
        <v>4270</v>
      </c>
      <c r="B2193" s="3" t="s">
        <v>4271</v>
      </c>
      <c r="C2193" s="3" t="s">
        <v>10</v>
      </c>
      <c r="D2193" s="3" t="s">
        <v>4272</v>
      </c>
      <c r="E2193" s="2">
        <v>2007</v>
      </c>
      <c r="F2193" s="3" t="s">
        <v>297</v>
      </c>
      <c r="G2193" s="3" t="s">
        <v>4260</v>
      </c>
      <c r="H2193" s="3" t="s">
        <v>4249</v>
      </c>
      <c r="I2193" s="3" t="s">
        <v>4273</v>
      </c>
      <c r="J2193" s="3" t="s">
        <v>81</v>
      </c>
    </row>
    <row r="2194" spans="1:10" outlineLevel="3" x14ac:dyDescent="0.2">
      <c r="A2194" s="3" t="s">
        <v>4270</v>
      </c>
      <c r="B2194" s="3" t="s">
        <v>4271</v>
      </c>
      <c r="C2194" s="3" t="s">
        <v>10</v>
      </c>
      <c r="D2194" s="3" t="s">
        <v>4274</v>
      </c>
      <c r="E2194" s="2">
        <v>2010</v>
      </c>
      <c r="F2194" s="3" t="s">
        <v>2576</v>
      </c>
      <c r="G2194" s="3" t="s">
        <v>4255</v>
      </c>
      <c r="H2194" s="3" t="s">
        <v>4268</v>
      </c>
      <c r="I2194" s="3" t="s">
        <v>4275</v>
      </c>
      <c r="J2194" s="3" t="s">
        <v>81</v>
      </c>
    </row>
    <row r="2195" spans="1:10" outlineLevel="3" x14ac:dyDescent="0.2">
      <c r="A2195" s="3" t="s">
        <v>4270</v>
      </c>
      <c r="B2195" s="3" t="s">
        <v>4271</v>
      </c>
      <c r="C2195" s="3" t="s">
        <v>10</v>
      </c>
      <c r="D2195" s="3" t="s">
        <v>4276</v>
      </c>
      <c r="E2195" s="2">
        <v>1998</v>
      </c>
      <c r="F2195" s="3" t="s">
        <v>297</v>
      </c>
      <c r="G2195" s="3" t="s">
        <v>4260</v>
      </c>
      <c r="H2195" s="3" t="s">
        <v>4249</v>
      </c>
      <c r="I2195" s="3" t="s">
        <v>4277</v>
      </c>
      <c r="J2195" s="3" t="s">
        <v>81</v>
      </c>
    </row>
    <row r="2196" spans="1:10" outlineLevel="2" x14ac:dyDescent="0.2">
      <c r="C2196" s="5" t="s">
        <v>7969</v>
      </c>
      <c r="D2196" s="3">
        <f>SUBTOTAL(3,D2193:D2195)</f>
        <v>3</v>
      </c>
    </row>
    <row r="2197" spans="1:10" outlineLevel="1" x14ac:dyDescent="0.2">
      <c r="A2197" s="5" t="s">
        <v>7924</v>
      </c>
      <c r="D2197" s="3">
        <f>SUBTOTAL(3,D2193:D2195)</f>
        <v>3</v>
      </c>
    </row>
    <row r="2198" spans="1:10" outlineLevel="3" x14ac:dyDescent="0.2">
      <c r="A2198" s="3" t="s">
        <v>4278</v>
      </c>
      <c r="B2198" s="3" t="s">
        <v>4279</v>
      </c>
      <c r="C2198" s="3" t="s">
        <v>10</v>
      </c>
      <c r="D2198" s="3" t="s">
        <v>4280</v>
      </c>
      <c r="E2198" s="2">
        <v>2013</v>
      </c>
      <c r="F2198" s="3" t="s">
        <v>297</v>
      </c>
      <c r="G2198" s="3" t="s">
        <v>3312</v>
      </c>
      <c r="H2198" s="3" t="s">
        <v>4281</v>
      </c>
      <c r="I2198" s="3" t="s">
        <v>4282</v>
      </c>
      <c r="J2198" s="3" t="s">
        <v>136</v>
      </c>
    </row>
    <row r="2199" spans="1:10" outlineLevel="3" x14ac:dyDescent="0.2">
      <c r="A2199" s="3" t="s">
        <v>4278</v>
      </c>
      <c r="B2199" s="3" t="s">
        <v>4279</v>
      </c>
      <c r="C2199" s="3" t="s">
        <v>10</v>
      </c>
      <c r="D2199" s="3" t="s">
        <v>4283</v>
      </c>
      <c r="E2199" s="2">
        <v>2013</v>
      </c>
      <c r="F2199" s="3" t="s">
        <v>297</v>
      </c>
      <c r="G2199" s="3" t="s">
        <v>4245</v>
      </c>
      <c r="H2199" s="3" t="s">
        <v>4284</v>
      </c>
      <c r="I2199" s="3" t="s">
        <v>4285</v>
      </c>
      <c r="J2199" s="3" t="s">
        <v>136</v>
      </c>
    </row>
    <row r="2200" spans="1:10" outlineLevel="3" x14ac:dyDescent="0.2">
      <c r="A2200" s="3" t="s">
        <v>4278</v>
      </c>
      <c r="B2200" s="3" t="s">
        <v>4279</v>
      </c>
      <c r="C2200" s="3" t="s">
        <v>10</v>
      </c>
      <c r="D2200" s="3" t="s">
        <v>4286</v>
      </c>
      <c r="E2200" s="2">
        <v>2015</v>
      </c>
      <c r="F2200" s="3" t="s">
        <v>297</v>
      </c>
      <c r="G2200" s="3" t="s">
        <v>4245</v>
      </c>
      <c r="H2200" s="3" t="s">
        <v>4287</v>
      </c>
      <c r="I2200" s="3" t="s">
        <v>4288</v>
      </c>
      <c r="J2200" s="3" t="s">
        <v>136</v>
      </c>
    </row>
    <row r="2201" spans="1:10" outlineLevel="3" x14ac:dyDescent="0.2">
      <c r="A2201" s="3" t="s">
        <v>4278</v>
      </c>
      <c r="B2201" s="3" t="s">
        <v>4279</v>
      </c>
      <c r="C2201" s="3" t="s">
        <v>10</v>
      </c>
      <c r="D2201" s="3" t="s">
        <v>4289</v>
      </c>
      <c r="E2201" s="2">
        <v>2015</v>
      </c>
      <c r="F2201" s="3" t="s">
        <v>297</v>
      </c>
      <c r="G2201" s="3" t="s">
        <v>4245</v>
      </c>
      <c r="H2201" s="3" t="s">
        <v>4287</v>
      </c>
      <c r="I2201" s="3" t="s">
        <v>4290</v>
      </c>
      <c r="J2201" s="3" t="s">
        <v>136</v>
      </c>
    </row>
    <row r="2202" spans="1:10" outlineLevel="2" x14ac:dyDescent="0.2">
      <c r="C2202" s="5" t="s">
        <v>7969</v>
      </c>
      <c r="D2202" s="3">
        <f>SUBTOTAL(3,D2198:D2201)</f>
        <v>4</v>
      </c>
    </row>
    <row r="2203" spans="1:10" outlineLevel="1" x14ac:dyDescent="0.2">
      <c r="A2203" s="5" t="s">
        <v>7925</v>
      </c>
      <c r="D2203" s="3">
        <f>SUBTOTAL(3,D2198:D2201)</f>
        <v>4</v>
      </c>
    </row>
    <row r="2204" spans="1:10" outlineLevel="3" x14ac:dyDescent="0.2">
      <c r="A2204" s="3" t="s">
        <v>4291</v>
      </c>
      <c r="B2204" s="3" t="s">
        <v>4292</v>
      </c>
      <c r="C2204" s="3" t="s">
        <v>10</v>
      </c>
      <c r="D2204" s="3" t="s">
        <v>4293</v>
      </c>
      <c r="E2204" s="2">
        <v>2001</v>
      </c>
      <c r="F2204" s="3" t="s">
        <v>297</v>
      </c>
      <c r="G2204" s="3" t="s">
        <v>4294</v>
      </c>
      <c r="H2204" s="3" t="s">
        <v>4279</v>
      </c>
      <c r="I2204" s="3" t="s">
        <v>4295</v>
      </c>
      <c r="J2204" s="3" t="s">
        <v>133</v>
      </c>
    </row>
    <row r="2205" spans="1:10" outlineLevel="2" x14ac:dyDescent="0.2">
      <c r="C2205" s="5" t="s">
        <v>7969</v>
      </c>
      <c r="D2205" s="3">
        <f>SUBTOTAL(3,D2204:D2204)</f>
        <v>1</v>
      </c>
    </row>
    <row r="2206" spans="1:10" outlineLevel="1" x14ac:dyDescent="0.2">
      <c r="A2206" s="5" t="s">
        <v>7926</v>
      </c>
      <c r="D2206" s="3">
        <f>SUBTOTAL(3,D2204:D2204)</f>
        <v>1</v>
      </c>
    </row>
    <row r="2207" spans="1:10" outlineLevel="3" x14ac:dyDescent="0.2">
      <c r="A2207" s="3" t="s">
        <v>4296</v>
      </c>
      <c r="B2207" s="3" t="s">
        <v>4297</v>
      </c>
      <c r="C2207" s="3" t="s">
        <v>10</v>
      </c>
      <c r="D2207" s="3" t="s">
        <v>4298</v>
      </c>
      <c r="E2207" s="2">
        <v>2008</v>
      </c>
      <c r="F2207" s="3" t="s">
        <v>297</v>
      </c>
      <c r="G2207" s="3" t="s">
        <v>4245</v>
      </c>
      <c r="H2207" s="3" t="s">
        <v>4279</v>
      </c>
      <c r="I2207" s="3" t="s">
        <v>4299</v>
      </c>
      <c r="J2207" s="3" t="s">
        <v>1038</v>
      </c>
    </row>
    <row r="2208" spans="1:10" outlineLevel="3" x14ac:dyDescent="0.2">
      <c r="A2208" s="3" t="s">
        <v>4296</v>
      </c>
      <c r="B2208" s="3" t="s">
        <v>4297</v>
      </c>
      <c r="C2208" s="3" t="s">
        <v>10</v>
      </c>
      <c r="D2208" s="3" t="s">
        <v>4300</v>
      </c>
      <c r="E2208" s="2">
        <v>2011</v>
      </c>
      <c r="F2208" s="3" t="s">
        <v>297</v>
      </c>
      <c r="G2208" s="3" t="s">
        <v>4245</v>
      </c>
      <c r="H2208" s="3" t="s">
        <v>4279</v>
      </c>
      <c r="I2208" s="3" t="s">
        <v>4301</v>
      </c>
      <c r="J2208" s="3" t="s">
        <v>1038</v>
      </c>
    </row>
    <row r="2209" spans="1:10" outlineLevel="3" x14ac:dyDescent="0.2">
      <c r="A2209" s="3" t="s">
        <v>4296</v>
      </c>
      <c r="B2209" s="3" t="s">
        <v>4297</v>
      </c>
      <c r="C2209" s="3" t="s">
        <v>10</v>
      </c>
      <c r="D2209" s="3" t="s">
        <v>4302</v>
      </c>
      <c r="E2209" s="2">
        <v>2005</v>
      </c>
      <c r="F2209" s="3" t="s">
        <v>2576</v>
      </c>
      <c r="G2209" s="3" t="s">
        <v>4303</v>
      </c>
      <c r="H2209" s="3" t="s">
        <v>4279</v>
      </c>
      <c r="I2209" s="3" t="s">
        <v>4304</v>
      </c>
      <c r="J2209" s="3" t="s">
        <v>1038</v>
      </c>
    </row>
    <row r="2210" spans="1:10" outlineLevel="3" x14ac:dyDescent="0.2">
      <c r="A2210" s="3" t="s">
        <v>4296</v>
      </c>
      <c r="B2210" s="3" t="s">
        <v>4297</v>
      </c>
      <c r="C2210" s="3" t="s">
        <v>10</v>
      </c>
      <c r="D2210" s="3" t="s">
        <v>4305</v>
      </c>
      <c r="E2210" s="2">
        <v>1997</v>
      </c>
      <c r="F2210" s="3" t="s">
        <v>2703</v>
      </c>
      <c r="G2210" s="3" t="s">
        <v>4306</v>
      </c>
      <c r="H2210" s="3" t="s">
        <v>4307</v>
      </c>
      <c r="I2210" s="3" t="s">
        <v>4308</v>
      </c>
      <c r="J2210" s="3" t="s">
        <v>1038</v>
      </c>
    </row>
    <row r="2211" spans="1:10" outlineLevel="2" x14ac:dyDescent="0.2">
      <c r="C2211" s="5" t="s">
        <v>7969</v>
      </c>
      <c r="D2211" s="3">
        <f>SUBTOTAL(3,D2207:D2210)</f>
        <v>4</v>
      </c>
    </row>
    <row r="2212" spans="1:10" outlineLevel="1" x14ac:dyDescent="0.2">
      <c r="A2212" s="5" t="s">
        <v>7927</v>
      </c>
      <c r="D2212" s="3">
        <f>SUBTOTAL(3,D2207:D2210)</f>
        <v>4</v>
      </c>
    </row>
    <row r="2213" spans="1:10" outlineLevel="3" x14ac:dyDescent="0.2">
      <c r="A2213" s="3" t="s">
        <v>4309</v>
      </c>
      <c r="B2213" s="3" t="s">
        <v>4310</v>
      </c>
      <c r="C2213" s="3" t="s">
        <v>10</v>
      </c>
      <c r="D2213" s="3" t="s">
        <v>4311</v>
      </c>
      <c r="E2213" s="2">
        <v>2011</v>
      </c>
      <c r="F2213" s="3" t="s">
        <v>297</v>
      </c>
      <c r="G2213" s="3" t="s">
        <v>4245</v>
      </c>
      <c r="H2213" s="3" t="s">
        <v>4312</v>
      </c>
      <c r="I2213" s="3" t="s">
        <v>4313</v>
      </c>
      <c r="J2213" s="3" t="s">
        <v>81</v>
      </c>
    </row>
    <row r="2214" spans="1:10" outlineLevel="3" x14ac:dyDescent="0.2">
      <c r="A2214" s="3" t="s">
        <v>4309</v>
      </c>
      <c r="B2214" s="3" t="s">
        <v>4310</v>
      </c>
      <c r="C2214" s="3" t="s">
        <v>10</v>
      </c>
      <c r="D2214" s="3" t="s">
        <v>4314</v>
      </c>
      <c r="E2214" s="2">
        <v>2014</v>
      </c>
      <c r="F2214" s="3" t="s">
        <v>297</v>
      </c>
      <c r="G2214" s="3" t="s">
        <v>4245</v>
      </c>
      <c r="H2214" s="3" t="s">
        <v>4279</v>
      </c>
      <c r="I2214" s="3" t="s">
        <v>4315</v>
      </c>
      <c r="J2214" s="3" t="s">
        <v>136</v>
      </c>
    </row>
    <row r="2215" spans="1:10" outlineLevel="3" x14ac:dyDescent="0.2">
      <c r="A2215" s="3" t="s">
        <v>4309</v>
      </c>
      <c r="B2215" s="3" t="s">
        <v>4310</v>
      </c>
      <c r="C2215" s="3" t="s">
        <v>10</v>
      </c>
      <c r="D2215" s="3" t="s">
        <v>4316</v>
      </c>
      <c r="E2215" s="2">
        <v>2013</v>
      </c>
      <c r="F2215" s="3" t="s">
        <v>297</v>
      </c>
      <c r="G2215" s="3" t="s">
        <v>4245</v>
      </c>
      <c r="H2215" s="3" t="s">
        <v>4317</v>
      </c>
      <c r="I2215" s="3" t="s">
        <v>4318</v>
      </c>
      <c r="J2215" s="3" t="s">
        <v>136</v>
      </c>
    </row>
    <row r="2216" spans="1:10" outlineLevel="3" x14ac:dyDescent="0.2">
      <c r="A2216" s="3" t="s">
        <v>4309</v>
      </c>
      <c r="B2216" s="3" t="s">
        <v>4310</v>
      </c>
      <c r="C2216" s="3" t="s">
        <v>10</v>
      </c>
      <c r="D2216" s="3" t="s">
        <v>4319</v>
      </c>
      <c r="E2216" s="2">
        <v>2015</v>
      </c>
      <c r="F2216" s="3" t="s">
        <v>297</v>
      </c>
      <c r="G2216" s="3" t="s">
        <v>4245</v>
      </c>
      <c r="H2216" s="3" t="s">
        <v>4320</v>
      </c>
      <c r="I2216" s="3" t="s">
        <v>4321</v>
      </c>
      <c r="J2216" s="3" t="s">
        <v>81</v>
      </c>
    </row>
    <row r="2217" spans="1:10" outlineLevel="3" x14ac:dyDescent="0.2">
      <c r="A2217" s="3" t="s">
        <v>4309</v>
      </c>
      <c r="B2217" s="3" t="s">
        <v>4310</v>
      </c>
      <c r="C2217" s="3" t="s">
        <v>10</v>
      </c>
      <c r="D2217" s="3" t="s">
        <v>4322</v>
      </c>
      <c r="E2217" s="2">
        <v>2015</v>
      </c>
      <c r="F2217" s="3" t="s">
        <v>297</v>
      </c>
      <c r="G2217" s="3" t="s">
        <v>4245</v>
      </c>
      <c r="H2217" s="3" t="s">
        <v>4320</v>
      </c>
      <c r="I2217" s="3" t="s">
        <v>4323</v>
      </c>
      <c r="J2217" s="3" t="s">
        <v>136</v>
      </c>
    </row>
    <row r="2218" spans="1:10" outlineLevel="3" x14ac:dyDescent="0.2">
      <c r="A2218" s="3" t="s">
        <v>4309</v>
      </c>
      <c r="B2218" s="3" t="s">
        <v>4310</v>
      </c>
      <c r="C2218" s="3" t="s">
        <v>10</v>
      </c>
      <c r="D2218" s="3" t="s">
        <v>4324</v>
      </c>
      <c r="E2218" s="2">
        <v>2015</v>
      </c>
      <c r="F2218" s="3" t="s">
        <v>297</v>
      </c>
      <c r="G2218" s="3" t="s">
        <v>4245</v>
      </c>
      <c r="H2218" s="3" t="s">
        <v>4325</v>
      </c>
      <c r="I2218" s="3" t="s">
        <v>4326</v>
      </c>
      <c r="J2218" s="3" t="s">
        <v>136</v>
      </c>
    </row>
    <row r="2219" spans="1:10" outlineLevel="3" x14ac:dyDescent="0.2">
      <c r="A2219" s="3" t="s">
        <v>4309</v>
      </c>
      <c r="B2219" s="3" t="s">
        <v>4310</v>
      </c>
      <c r="C2219" s="3" t="s">
        <v>10</v>
      </c>
      <c r="D2219" s="3" t="s">
        <v>4327</v>
      </c>
      <c r="E2219" s="2">
        <v>2015</v>
      </c>
      <c r="F2219" s="3" t="s">
        <v>297</v>
      </c>
      <c r="G2219" s="3" t="s">
        <v>4245</v>
      </c>
      <c r="H2219" s="3" t="s">
        <v>4310</v>
      </c>
      <c r="I2219" s="3" t="s">
        <v>4328</v>
      </c>
      <c r="J2219" s="3" t="s">
        <v>136</v>
      </c>
    </row>
    <row r="2220" spans="1:10" outlineLevel="3" x14ac:dyDescent="0.2">
      <c r="A2220" s="3" t="s">
        <v>4309</v>
      </c>
      <c r="B2220" s="3" t="s">
        <v>4310</v>
      </c>
      <c r="C2220" s="3" t="s">
        <v>10</v>
      </c>
      <c r="D2220" s="3" t="s">
        <v>4329</v>
      </c>
      <c r="E2220" s="2">
        <v>2015</v>
      </c>
      <c r="F2220" s="3" t="s">
        <v>2576</v>
      </c>
      <c r="G2220" s="3" t="s">
        <v>4170</v>
      </c>
      <c r="H2220" s="3" t="s">
        <v>4330</v>
      </c>
      <c r="I2220" s="3" t="s">
        <v>4331</v>
      </c>
      <c r="J2220" s="3" t="s">
        <v>21</v>
      </c>
    </row>
    <row r="2221" spans="1:10" outlineLevel="2" x14ac:dyDescent="0.2">
      <c r="C2221" s="5" t="s">
        <v>7969</v>
      </c>
      <c r="D2221" s="3">
        <f>SUBTOTAL(3,D2213:D2220)</f>
        <v>8</v>
      </c>
    </row>
    <row r="2222" spans="1:10" outlineLevel="1" x14ac:dyDescent="0.2">
      <c r="A2222" s="5" t="s">
        <v>7928</v>
      </c>
      <c r="D2222" s="3">
        <f>SUBTOTAL(3,D2213:D2220)</f>
        <v>8</v>
      </c>
    </row>
    <row r="2223" spans="1:10" outlineLevel="3" x14ac:dyDescent="0.2">
      <c r="A2223" s="3" t="s">
        <v>4332</v>
      </c>
      <c r="B2223" s="3" t="s">
        <v>4333</v>
      </c>
      <c r="C2223" s="3" t="s">
        <v>10</v>
      </c>
      <c r="D2223" s="3" t="s">
        <v>4334</v>
      </c>
      <c r="E2223" s="2">
        <v>2015</v>
      </c>
      <c r="F2223" s="3" t="s">
        <v>297</v>
      </c>
      <c r="G2223" s="3" t="s">
        <v>4294</v>
      </c>
      <c r="H2223" s="3" t="s">
        <v>4279</v>
      </c>
      <c r="I2223" s="3" t="s">
        <v>4335</v>
      </c>
      <c r="J2223" s="3" t="s">
        <v>1038</v>
      </c>
    </row>
    <row r="2224" spans="1:10" outlineLevel="2" x14ac:dyDescent="0.2">
      <c r="C2224" s="5" t="s">
        <v>7969</v>
      </c>
      <c r="D2224" s="3">
        <f>SUBTOTAL(3,D2223:D2223)</f>
        <v>1</v>
      </c>
    </row>
    <row r="2225" spans="1:10" outlineLevel="1" x14ac:dyDescent="0.2">
      <c r="A2225" s="5" t="s">
        <v>7929</v>
      </c>
      <c r="D2225" s="3">
        <f>SUBTOTAL(3,D2223:D2223)</f>
        <v>1</v>
      </c>
    </row>
    <row r="2226" spans="1:10" outlineLevel="3" x14ac:dyDescent="0.2">
      <c r="A2226" s="3" t="s">
        <v>4336</v>
      </c>
      <c r="B2226" s="3" t="s">
        <v>4337</v>
      </c>
      <c r="C2226" s="3" t="s">
        <v>10</v>
      </c>
      <c r="D2226" s="3" t="s">
        <v>4338</v>
      </c>
      <c r="E2226" s="2">
        <v>2001</v>
      </c>
      <c r="F2226" s="3" t="s">
        <v>297</v>
      </c>
      <c r="G2226" s="3" t="s">
        <v>4339</v>
      </c>
      <c r="H2226" s="3" t="s">
        <v>4337</v>
      </c>
      <c r="I2226" s="3" t="s">
        <v>4340</v>
      </c>
      <c r="J2226" s="3" t="s">
        <v>21</v>
      </c>
    </row>
    <row r="2227" spans="1:10" outlineLevel="3" x14ac:dyDescent="0.2">
      <c r="A2227" s="3" t="s">
        <v>4336</v>
      </c>
      <c r="B2227" s="3" t="s">
        <v>4337</v>
      </c>
      <c r="C2227" s="3" t="s">
        <v>10</v>
      </c>
      <c r="D2227" s="3" t="s">
        <v>4341</v>
      </c>
      <c r="E2227" s="2">
        <v>2005</v>
      </c>
      <c r="F2227" s="3" t="s">
        <v>297</v>
      </c>
      <c r="G2227" s="3" t="s">
        <v>4342</v>
      </c>
      <c r="H2227" s="3" t="s">
        <v>4337</v>
      </c>
      <c r="I2227" s="3" t="s">
        <v>4343</v>
      </c>
      <c r="J2227" s="3" t="s">
        <v>29</v>
      </c>
    </row>
    <row r="2228" spans="1:10" outlineLevel="3" x14ac:dyDescent="0.2">
      <c r="A2228" s="3" t="s">
        <v>4336</v>
      </c>
      <c r="B2228" s="3" t="s">
        <v>4337</v>
      </c>
      <c r="C2228" s="3" t="s">
        <v>10</v>
      </c>
      <c r="D2228" s="3" t="s">
        <v>4344</v>
      </c>
      <c r="E2228" s="2">
        <v>2005</v>
      </c>
      <c r="F2228" s="3" t="s">
        <v>297</v>
      </c>
      <c r="G2228" s="3" t="s">
        <v>4342</v>
      </c>
      <c r="H2228" s="3" t="s">
        <v>4337</v>
      </c>
      <c r="I2228" s="3" t="s">
        <v>4345</v>
      </c>
      <c r="J2228" s="3" t="s">
        <v>35</v>
      </c>
    </row>
    <row r="2229" spans="1:10" outlineLevel="3" x14ac:dyDescent="0.2">
      <c r="A2229" s="3" t="s">
        <v>4336</v>
      </c>
      <c r="B2229" s="3" t="s">
        <v>4337</v>
      </c>
      <c r="C2229" s="3" t="s">
        <v>10</v>
      </c>
      <c r="D2229" s="3" t="s">
        <v>4346</v>
      </c>
      <c r="E2229" s="2">
        <v>2005</v>
      </c>
      <c r="F2229" s="3" t="s">
        <v>297</v>
      </c>
      <c r="G2229" s="3" t="s">
        <v>4342</v>
      </c>
      <c r="H2229" s="3" t="s">
        <v>4337</v>
      </c>
      <c r="I2229" s="3" t="s">
        <v>4347</v>
      </c>
      <c r="J2229" s="3" t="s">
        <v>35</v>
      </c>
    </row>
    <row r="2230" spans="1:10" outlineLevel="3" x14ac:dyDescent="0.2">
      <c r="A2230" s="3" t="s">
        <v>4336</v>
      </c>
      <c r="B2230" s="3" t="s">
        <v>4337</v>
      </c>
      <c r="C2230" s="3" t="s">
        <v>10</v>
      </c>
      <c r="D2230" s="3" t="s">
        <v>4348</v>
      </c>
      <c r="E2230" s="2">
        <v>2004</v>
      </c>
      <c r="F2230" s="3" t="s">
        <v>2576</v>
      </c>
      <c r="G2230" s="3" t="s">
        <v>4349</v>
      </c>
      <c r="H2230" s="3" t="s">
        <v>4337</v>
      </c>
      <c r="I2230" s="3" t="s">
        <v>4350</v>
      </c>
      <c r="J2230" s="3" t="s">
        <v>29</v>
      </c>
    </row>
    <row r="2231" spans="1:10" outlineLevel="3" x14ac:dyDescent="0.2">
      <c r="A2231" s="3" t="s">
        <v>4336</v>
      </c>
      <c r="B2231" s="3" t="s">
        <v>4337</v>
      </c>
      <c r="C2231" s="3" t="s">
        <v>10</v>
      </c>
      <c r="D2231" s="3" t="s">
        <v>4351</v>
      </c>
      <c r="E2231" s="2">
        <v>2008</v>
      </c>
      <c r="F2231" s="3" t="s">
        <v>297</v>
      </c>
      <c r="G2231" s="3" t="s">
        <v>4342</v>
      </c>
      <c r="H2231" s="3" t="s">
        <v>4337</v>
      </c>
      <c r="I2231" s="3" t="s">
        <v>4352</v>
      </c>
      <c r="J2231" s="3" t="s">
        <v>29</v>
      </c>
    </row>
    <row r="2232" spans="1:10" outlineLevel="3" x14ac:dyDescent="0.2">
      <c r="A2232" s="3" t="s">
        <v>4336</v>
      </c>
      <c r="B2232" s="3" t="s">
        <v>4337</v>
      </c>
      <c r="C2232" s="3" t="s">
        <v>10</v>
      </c>
      <c r="D2232" s="3" t="s">
        <v>4353</v>
      </c>
      <c r="E2232" s="2">
        <v>2008</v>
      </c>
      <c r="F2232" s="3" t="s">
        <v>297</v>
      </c>
      <c r="G2232" s="3" t="s">
        <v>4342</v>
      </c>
      <c r="H2232" s="3" t="s">
        <v>4337</v>
      </c>
      <c r="I2232" s="3" t="s">
        <v>4354</v>
      </c>
      <c r="J2232" s="3" t="s">
        <v>29</v>
      </c>
    </row>
    <row r="2233" spans="1:10" outlineLevel="3" x14ac:dyDescent="0.2">
      <c r="A2233" s="3" t="s">
        <v>4336</v>
      </c>
      <c r="B2233" s="3" t="s">
        <v>4337</v>
      </c>
      <c r="C2233" s="3" t="s">
        <v>10</v>
      </c>
      <c r="D2233" s="3" t="s">
        <v>4355</v>
      </c>
      <c r="E2233" s="2">
        <v>2008</v>
      </c>
      <c r="F2233" s="3" t="s">
        <v>297</v>
      </c>
      <c r="G2233" s="3" t="s">
        <v>4342</v>
      </c>
      <c r="H2233" s="3" t="s">
        <v>4337</v>
      </c>
      <c r="I2233" s="3" t="s">
        <v>4356</v>
      </c>
      <c r="J2233" s="3" t="s">
        <v>29</v>
      </c>
    </row>
    <row r="2234" spans="1:10" outlineLevel="3" x14ac:dyDescent="0.2">
      <c r="A2234" s="3" t="s">
        <v>4336</v>
      </c>
      <c r="B2234" s="3" t="s">
        <v>4337</v>
      </c>
      <c r="C2234" s="3" t="s">
        <v>10</v>
      </c>
      <c r="D2234" s="3" t="s">
        <v>4357</v>
      </c>
      <c r="E2234" s="2">
        <v>2008</v>
      </c>
      <c r="F2234" s="3" t="s">
        <v>2576</v>
      </c>
      <c r="G2234" s="3" t="s">
        <v>4349</v>
      </c>
      <c r="H2234" s="3" t="s">
        <v>4337</v>
      </c>
      <c r="I2234" s="3" t="s">
        <v>4358</v>
      </c>
      <c r="J2234" s="3" t="s">
        <v>35</v>
      </c>
    </row>
    <row r="2235" spans="1:10" outlineLevel="3" x14ac:dyDescent="0.2">
      <c r="A2235" s="3" t="s">
        <v>4336</v>
      </c>
      <c r="B2235" s="3" t="s">
        <v>4337</v>
      </c>
      <c r="C2235" s="3" t="s">
        <v>10</v>
      </c>
      <c r="D2235" s="3" t="s">
        <v>4359</v>
      </c>
      <c r="E2235" s="2">
        <v>2008</v>
      </c>
      <c r="F2235" s="3" t="s">
        <v>2576</v>
      </c>
      <c r="G2235" s="3" t="s">
        <v>4349</v>
      </c>
      <c r="H2235" s="3" t="s">
        <v>4337</v>
      </c>
      <c r="I2235" s="3" t="s">
        <v>4360</v>
      </c>
      <c r="J2235" s="3" t="s">
        <v>35</v>
      </c>
    </row>
    <row r="2236" spans="1:10" outlineLevel="3" x14ac:dyDescent="0.2">
      <c r="A2236" s="3" t="s">
        <v>4336</v>
      </c>
      <c r="B2236" s="3" t="s">
        <v>4337</v>
      </c>
      <c r="C2236" s="3" t="s">
        <v>10</v>
      </c>
      <c r="D2236" s="3" t="s">
        <v>4361</v>
      </c>
      <c r="E2236" s="2">
        <v>2005</v>
      </c>
      <c r="F2236" s="3" t="s">
        <v>297</v>
      </c>
      <c r="G2236" s="3" t="s">
        <v>4342</v>
      </c>
      <c r="H2236" s="3" t="s">
        <v>4337</v>
      </c>
      <c r="I2236" s="3" t="s">
        <v>4362</v>
      </c>
      <c r="J2236" s="3" t="s">
        <v>35</v>
      </c>
    </row>
    <row r="2237" spans="1:10" outlineLevel="3" x14ac:dyDescent="0.2">
      <c r="A2237" s="3" t="s">
        <v>4336</v>
      </c>
      <c r="B2237" s="3" t="s">
        <v>4337</v>
      </c>
      <c r="C2237" s="3" t="s">
        <v>10</v>
      </c>
      <c r="D2237" s="3" t="s">
        <v>4363</v>
      </c>
      <c r="E2237" s="2">
        <v>2013</v>
      </c>
      <c r="F2237" s="3" t="s">
        <v>2576</v>
      </c>
      <c r="G2237" s="3" t="s">
        <v>4349</v>
      </c>
      <c r="H2237" s="3" t="s">
        <v>4337</v>
      </c>
      <c r="I2237" s="3" t="s">
        <v>4364</v>
      </c>
      <c r="J2237" s="3" t="s">
        <v>136</v>
      </c>
    </row>
    <row r="2238" spans="1:10" outlineLevel="3" x14ac:dyDescent="0.2">
      <c r="A2238" s="3" t="s">
        <v>4336</v>
      </c>
      <c r="B2238" s="3" t="s">
        <v>4337</v>
      </c>
      <c r="C2238" s="3" t="s">
        <v>10</v>
      </c>
      <c r="D2238" s="3" t="s">
        <v>4365</v>
      </c>
      <c r="E2238" s="2">
        <v>2007</v>
      </c>
      <c r="F2238" s="3" t="s">
        <v>297</v>
      </c>
      <c r="G2238" s="3" t="s">
        <v>4342</v>
      </c>
      <c r="H2238" s="3" t="s">
        <v>4337</v>
      </c>
      <c r="I2238" s="3" t="s">
        <v>4366</v>
      </c>
      <c r="J2238" s="3" t="s">
        <v>29</v>
      </c>
    </row>
    <row r="2239" spans="1:10" outlineLevel="3" x14ac:dyDescent="0.2">
      <c r="A2239" s="3" t="s">
        <v>4336</v>
      </c>
      <c r="B2239" s="3" t="s">
        <v>4337</v>
      </c>
      <c r="C2239" s="3" t="s">
        <v>10</v>
      </c>
      <c r="D2239" s="3" t="s">
        <v>4367</v>
      </c>
      <c r="E2239" s="2">
        <v>2013</v>
      </c>
      <c r="F2239" s="3" t="s">
        <v>2576</v>
      </c>
      <c r="G2239" s="3" t="s">
        <v>4349</v>
      </c>
      <c r="H2239" s="3" t="s">
        <v>4337</v>
      </c>
      <c r="I2239" s="3" t="s">
        <v>4368</v>
      </c>
      <c r="J2239" s="3" t="s">
        <v>136</v>
      </c>
    </row>
    <row r="2240" spans="1:10" outlineLevel="3" x14ac:dyDescent="0.2">
      <c r="A2240" s="3" t="s">
        <v>4336</v>
      </c>
      <c r="B2240" s="3" t="s">
        <v>4337</v>
      </c>
      <c r="C2240" s="3" t="s">
        <v>10</v>
      </c>
      <c r="D2240" s="3" t="s">
        <v>4369</v>
      </c>
      <c r="E2240" s="2">
        <v>2013</v>
      </c>
      <c r="F2240" s="3" t="s">
        <v>2576</v>
      </c>
      <c r="G2240" s="3" t="s">
        <v>4349</v>
      </c>
      <c r="H2240" s="3" t="s">
        <v>4337</v>
      </c>
      <c r="I2240" s="3" t="s">
        <v>4370</v>
      </c>
      <c r="J2240" s="3" t="s">
        <v>136</v>
      </c>
    </row>
    <row r="2241" spans="1:10" outlineLevel="3" x14ac:dyDescent="0.2">
      <c r="A2241" s="3" t="s">
        <v>4336</v>
      </c>
      <c r="B2241" s="3" t="s">
        <v>4337</v>
      </c>
      <c r="C2241" s="3" t="s">
        <v>10</v>
      </c>
      <c r="D2241" s="3" t="s">
        <v>4371</v>
      </c>
      <c r="E2241" s="2">
        <v>2012</v>
      </c>
      <c r="F2241" s="3" t="s">
        <v>297</v>
      </c>
      <c r="G2241" s="3" t="s">
        <v>4342</v>
      </c>
      <c r="H2241" s="3" t="s">
        <v>4337</v>
      </c>
      <c r="I2241" s="3" t="s">
        <v>4372</v>
      </c>
      <c r="J2241" s="3" t="s">
        <v>29</v>
      </c>
    </row>
    <row r="2242" spans="1:10" outlineLevel="3" x14ac:dyDescent="0.2">
      <c r="A2242" s="3" t="s">
        <v>4336</v>
      </c>
      <c r="B2242" s="3" t="s">
        <v>4337</v>
      </c>
      <c r="C2242" s="3" t="s">
        <v>10</v>
      </c>
      <c r="D2242" s="3" t="s">
        <v>4373</v>
      </c>
      <c r="E2242" s="2">
        <v>2012</v>
      </c>
      <c r="F2242" s="3" t="s">
        <v>297</v>
      </c>
      <c r="G2242" s="3" t="s">
        <v>4342</v>
      </c>
      <c r="H2242" s="3" t="s">
        <v>4374</v>
      </c>
      <c r="I2242" s="3" t="s">
        <v>4375</v>
      </c>
      <c r="J2242" s="3" t="s">
        <v>29</v>
      </c>
    </row>
    <row r="2243" spans="1:10" outlineLevel="3" x14ac:dyDescent="0.2">
      <c r="A2243" s="3" t="s">
        <v>4336</v>
      </c>
      <c r="B2243" s="3" t="s">
        <v>4337</v>
      </c>
      <c r="C2243" s="3" t="s">
        <v>10</v>
      </c>
      <c r="D2243" s="3" t="s">
        <v>4376</v>
      </c>
      <c r="E2243" s="2">
        <v>2012</v>
      </c>
      <c r="F2243" s="3" t="s">
        <v>297</v>
      </c>
      <c r="G2243" s="3" t="s">
        <v>4342</v>
      </c>
      <c r="H2243" s="3" t="s">
        <v>4374</v>
      </c>
      <c r="I2243" s="3" t="s">
        <v>4377</v>
      </c>
      <c r="J2243" s="3" t="s">
        <v>29</v>
      </c>
    </row>
    <row r="2244" spans="1:10" outlineLevel="3" x14ac:dyDescent="0.2">
      <c r="A2244" s="3" t="s">
        <v>4336</v>
      </c>
      <c r="B2244" s="3" t="s">
        <v>4337</v>
      </c>
      <c r="C2244" s="3" t="s">
        <v>10</v>
      </c>
      <c r="D2244" s="3" t="s">
        <v>4378</v>
      </c>
      <c r="E2244" s="2">
        <v>2012</v>
      </c>
      <c r="F2244" s="3" t="s">
        <v>2576</v>
      </c>
      <c r="G2244" s="3" t="s">
        <v>4379</v>
      </c>
      <c r="H2244" s="3" t="s">
        <v>4337</v>
      </c>
      <c r="I2244" s="3" t="s">
        <v>4380</v>
      </c>
      <c r="J2244" s="3" t="s">
        <v>29</v>
      </c>
    </row>
    <row r="2245" spans="1:10" outlineLevel="3" x14ac:dyDescent="0.2">
      <c r="A2245" s="3" t="s">
        <v>4336</v>
      </c>
      <c r="B2245" s="3" t="s">
        <v>4337</v>
      </c>
      <c r="C2245" s="3" t="s">
        <v>10</v>
      </c>
      <c r="D2245" s="3" t="s">
        <v>4381</v>
      </c>
      <c r="E2245" s="2">
        <v>2012</v>
      </c>
      <c r="F2245" s="3" t="s">
        <v>2576</v>
      </c>
      <c r="G2245" s="3" t="s">
        <v>4379</v>
      </c>
      <c r="H2245" s="3" t="s">
        <v>4337</v>
      </c>
      <c r="I2245" s="3" t="s">
        <v>4382</v>
      </c>
      <c r="J2245" s="3" t="s">
        <v>29</v>
      </c>
    </row>
    <row r="2246" spans="1:10" outlineLevel="3" x14ac:dyDescent="0.2">
      <c r="A2246" s="3" t="s">
        <v>4336</v>
      </c>
      <c r="B2246" s="3" t="s">
        <v>4337</v>
      </c>
      <c r="C2246" s="3" t="s">
        <v>10</v>
      </c>
      <c r="D2246" s="3" t="s">
        <v>4383</v>
      </c>
      <c r="E2246" s="2">
        <v>2013</v>
      </c>
      <c r="F2246" s="3" t="s">
        <v>2576</v>
      </c>
      <c r="G2246" s="3" t="s">
        <v>4349</v>
      </c>
      <c r="H2246" s="3" t="s">
        <v>4337</v>
      </c>
      <c r="I2246" s="3" t="s">
        <v>4384</v>
      </c>
      <c r="J2246" s="3" t="s">
        <v>74</v>
      </c>
    </row>
    <row r="2247" spans="1:10" outlineLevel="3" x14ac:dyDescent="0.2">
      <c r="A2247" s="3" t="s">
        <v>4336</v>
      </c>
      <c r="B2247" s="3" t="s">
        <v>4337</v>
      </c>
      <c r="C2247" s="3" t="s">
        <v>10</v>
      </c>
      <c r="D2247" s="3" t="s">
        <v>4385</v>
      </c>
      <c r="E2247" s="2">
        <v>2013</v>
      </c>
      <c r="F2247" s="3" t="s">
        <v>2576</v>
      </c>
      <c r="G2247" s="3" t="s">
        <v>4349</v>
      </c>
      <c r="H2247" s="3" t="s">
        <v>4337</v>
      </c>
      <c r="I2247" s="3" t="s">
        <v>4386</v>
      </c>
      <c r="J2247" s="3" t="s">
        <v>74</v>
      </c>
    </row>
    <row r="2248" spans="1:10" outlineLevel="3" x14ac:dyDescent="0.2">
      <c r="A2248" s="3" t="s">
        <v>4336</v>
      </c>
      <c r="B2248" s="3" t="s">
        <v>4337</v>
      </c>
      <c r="C2248" s="3" t="s">
        <v>10</v>
      </c>
      <c r="D2248" s="3" t="s">
        <v>4387</v>
      </c>
      <c r="E2248" s="2">
        <v>2013</v>
      </c>
      <c r="F2248" s="3" t="s">
        <v>2576</v>
      </c>
      <c r="G2248" s="3" t="s">
        <v>4349</v>
      </c>
      <c r="H2248" s="3" t="s">
        <v>4337</v>
      </c>
      <c r="I2248" s="3" t="s">
        <v>4388</v>
      </c>
      <c r="J2248" s="3" t="s">
        <v>74</v>
      </c>
    </row>
    <row r="2249" spans="1:10" outlineLevel="3" x14ac:dyDescent="0.2">
      <c r="A2249" s="3" t="s">
        <v>4336</v>
      </c>
      <c r="B2249" s="3" t="s">
        <v>4337</v>
      </c>
      <c r="C2249" s="3" t="s">
        <v>10</v>
      </c>
      <c r="D2249" s="3" t="s">
        <v>4389</v>
      </c>
      <c r="E2249" s="2">
        <v>2013</v>
      </c>
      <c r="F2249" s="3" t="s">
        <v>2576</v>
      </c>
      <c r="G2249" s="3" t="s">
        <v>4349</v>
      </c>
      <c r="H2249" s="3" t="s">
        <v>4337</v>
      </c>
      <c r="I2249" s="3" t="s">
        <v>4390</v>
      </c>
      <c r="J2249" s="3" t="s">
        <v>74</v>
      </c>
    </row>
    <row r="2250" spans="1:10" outlineLevel="3" x14ac:dyDescent="0.2">
      <c r="A2250" s="3" t="s">
        <v>4336</v>
      </c>
      <c r="B2250" s="3" t="s">
        <v>4337</v>
      </c>
      <c r="C2250" s="3" t="s">
        <v>10</v>
      </c>
      <c r="D2250" s="3" t="s">
        <v>4391</v>
      </c>
      <c r="E2250" s="2">
        <v>2013</v>
      </c>
      <c r="F2250" s="3" t="s">
        <v>2576</v>
      </c>
      <c r="G2250" s="3" t="s">
        <v>4349</v>
      </c>
      <c r="H2250" s="3" t="s">
        <v>4337</v>
      </c>
      <c r="I2250" s="3" t="s">
        <v>4392</v>
      </c>
      <c r="J2250" s="3" t="s">
        <v>74</v>
      </c>
    </row>
    <row r="2251" spans="1:10" outlineLevel="3" x14ac:dyDescent="0.2">
      <c r="A2251" s="3" t="s">
        <v>4336</v>
      </c>
      <c r="B2251" s="3" t="s">
        <v>4337</v>
      </c>
      <c r="C2251" s="3" t="s">
        <v>10</v>
      </c>
      <c r="D2251" s="3" t="s">
        <v>4393</v>
      </c>
      <c r="E2251" s="2">
        <v>2013</v>
      </c>
      <c r="F2251" s="3" t="s">
        <v>2576</v>
      </c>
      <c r="G2251" s="3" t="s">
        <v>4349</v>
      </c>
      <c r="H2251" s="3" t="s">
        <v>4337</v>
      </c>
      <c r="I2251" s="3" t="s">
        <v>4394</v>
      </c>
      <c r="J2251" s="3" t="s">
        <v>74</v>
      </c>
    </row>
    <row r="2252" spans="1:10" outlineLevel="3" x14ac:dyDescent="0.2">
      <c r="A2252" s="3" t="s">
        <v>4336</v>
      </c>
      <c r="B2252" s="3" t="s">
        <v>4337</v>
      </c>
      <c r="C2252" s="3" t="s">
        <v>10</v>
      </c>
      <c r="D2252" s="3" t="s">
        <v>4395</v>
      </c>
      <c r="E2252" s="2">
        <v>2013</v>
      </c>
      <c r="F2252" s="3" t="s">
        <v>2576</v>
      </c>
      <c r="G2252" s="3" t="s">
        <v>4349</v>
      </c>
      <c r="H2252" s="3" t="s">
        <v>4337</v>
      </c>
      <c r="I2252" s="3" t="s">
        <v>4396</v>
      </c>
      <c r="J2252" s="3" t="s">
        <v>74</v>
      </c>
    </row>
    <row r="2253" spans="1:10" outlineLevel="3" x14ac:dyDescent="0.2">
      <c r="A2253" s="3" t="s">
        <v>4336</v>
      </c>
      <c r="B2253" s="3" t="s">
        <v>4337</v>
      </c>
      <c r="C2253" s="3" t="s">
        <v>10</v>
      </c>
      <c r="D2253" s="3" t="s">
        <v>4397</v>
      </c>
      <c r="E2253" s="2">
        <v>2013</v>
      </c>
      <c r="F2253" s="3" t="s">
        <v>2576</v>
      </c>
      <c r="G2253" s="3" t="s">
        <v>4349</v>
      </c>
      <c r="H2253" s="3" t="s">
        <v>4337</v>
      </c>
      <c r="I2253" s="3" t="s">
        <v>4398</v>
      </c>
      <c r="J2253" s="3" t="s">
        <v>74</v>
      </c>
    </row>
    <row r="2254" spans="1:10" outlineLevel="3" x14ac:dyDescent="0.2">
      <c r="A2254" s="3" t="s">
        <v>4336</v>
      </c>
      <c r="B2254" s="3" t="s">
        <v>4337</v>
      </c>
      <c r="C2254" s="3" t="s">
        <v>10</v>
      </c>
      <c r="D2254" s="3" t="s">
        <v>4399</v>
      </c>
      <c r="E2254" s="2">
        <v>2013</v>
      </c>
      <c r="F2254" s="3" t="s">
        <v>2576</v>
      </c>
      <c r="G2254" s="3" t="s">
        <v>4349</v>
      </c>
      <c r="H2254" s="3" t="s">
        <v>4337</v>
      </c>
      <c r="I2254" s="3" t="s">
        <v>4400</v>
      </c>
      <c r="J2254" s="3" t="s">
        <v>74</v>
      </c>
    </row>
    <row r="2255" spans="1:10" outlineLevel="3" x14ac:dyDescent="0.2">
      <c r="A2255" s="3" t="s">
        <v>4336</v>
      </c>
      <c r="B2255" s="3" t="s">
        <v>4337</v>
      </c>
      <c r="C2255" s="3" t="s">
        <v>10</v>
      </c>
      <c r="D2255" s="3" t="s">
        <v>4401</v>
      </c>
      <c r="E2255" s="2">
        <v>2013</v>
      </c>
      <c r="F2255" s="3" t="s">
        <v>2576</v>
      </c>
      <c r="G2255" s="3" t="s">
        <v>4349</v>
      </c>
      <c r="H2255" s="3" t="s">
        <v>4337</v>
      </c>
      <c r="I2255" s="3" t="s">
        <v>4402</v>
      </c>
      <c r="J2255" s="3" t="s">
        <v>74</v>
      </c>
    </row>
    <row r="2256" spans="1:10" outlineLevel="3" x14ac:dyDescent="0.2">
      <c r="A2256" s="3" t="s">
        <v>4336</v>
      </c>
      <c r="B2256" s="3" t="s">
        <v>4337</v>
      </c>
      <c r="C2256" s="3" t="s">
        <v>10</v>
      </c>
      <c r="D2256" s="3" t="s">
        <v>4403</v>
      </c>
      <c r="E2256" s="2">
        <v>2013</v>
      </c>
      <c r="F2256" s="3" t="s">
        <v>2576</v>
      </c>
      <c r="G2256" s="3" t="s">
        <v>4349</v>
      </c>
      <c r="H2256" s="3" t="s">
        <v>4337</v>
      </c>
      <c r="I2256" s="3" t="s">
        <v>4404</v>
      </c>
      <c r="J2256" s="3" t="s">
        <v>74</v>
      </c>
    </row>
    <row r="2257" spans="1:10" outlineLevel="3" x14ac:dyDescent="0.2">
      <c r="A2257" s="3" t="s">
        <v>4336</v>
      </c>
      <c r="B2257" s="3" t="s">
        <v>4337</v>
      </c>
      <c r="C2257" s="3" t="s">
        <v>10</v>
      </c>
      <c r="D2257" s="3" t="s">
        <v>4405</v>
      </c>
      <c r="E2257" s="2">
        <v>2013</v>
      </c>
      <c r="F2257" s="3" t="s">
        <v>2576</v>
      </c>
      <c r="G2257" s="3" t="s">
        <v>4349</v>
      </c>
      <c r="H2257" s="3" t="s">
        <v>4337</v>
      </c>
      <c r="I2257" s="3" t="s">
        <v>4406</v>
      </c>
      <c r="J2257" s="3" t="s">
        <v>74</v>
      </c>
    </row>
    <row r="2258" spans="1:10" outlineLevel="3" x14ac:dyDescent="0.2">
      <c r="A2258" s="3" t="s">
        <v>4336</v>
      </c>
      <c r="B2258" s="3" t="s">
        <v>4337</v>
      </c>
      <c r="C2258" s="3" t="s">
        <v>10</v>
      </c>
      <c r="D2258" s="3" t="s">
        <v>4407</v>
      </c>
      <c r="E2258" s="2">
        <v>2014</v>
      </c>
      <c r="F2258" s="3" t="s">
        <v>2576</v>
      </c>
      <c r="G2258" s="3" t="s">
        <v>4349</v>
      </c>
      <c r="H2258" s="3" t="s">
        <v>4337</v>
      </c>
      <c r="I2258" s="3" t="s">
        <v>4408</v>
      </c>
      <c r="J2258" s="3" t="s">
        <v>35</v>
      </c>
    </row>
    <row r="2259" spans="1:10" outlineLevel="3" x14ac:dyDescent="0.2">
      <c r="A2259" s="3" t="s">
        <v>4336</v>
      </c>
      <c r="B2259" s="3" t="s">
        <v>4337</v>
      </c>
      <c r="C2259" s="3" t="s">
        <v>10</v>
      </c>
      <c r="D2259" s="3" t="s">
        <v>4409</v>
      </c>
      <c r="E2259" s="2">
        <v>2015</v>
      </c>
      <c r="F2259" s="3" t="s">
        <v>2576</v>
      </c>
      <c r="G2259" s="3" t="s">
        <v>4349</v>
      </c>
      <c r="H2259" s="3" t="s">
        <v>4337</v>
      </c>
      <c r="I2259" s="3" t="s">
        <v>4410</v>
      </c>
      <c r="J2259" s="3" t="s">
        <v>74</v>
      </c>
    </row>
    <row r="2260" spans="1:10" outlineLevel="3" x14ac:dyDescent="0.2">
      <c r="A2260" s="3" t="s">
        <v>4336</v>
      </c>
      <c r="B2260" s="3" t="s">
        <v>4337</v>
      </c>
      <c r="C2260" s="3" t="s">
        <v>10</v>
      </c>
      <c r="D2260" s="3" t="s">
        <v>4411</v>
      </c>
      <c r="E2260" s="2">
        <v>2015</v>
      </c>
      <c r="F2260" s="3" t="s">
        <v>2576</v>
      </c>
      <c r="G2260" s="3" t="s">
        <v>4349</v>
      </c>
      <c r="H2260" s="3" t="s">
        <v>4337</v>
      </c>
      <c r="I2260" s="3" t="s">
        <v>4412</v>
      </c>
      <c r="J2260" s="3" t="s">
        <v>35</v>
      </c>
    </row>
    <row r="2261" spans="1:10" outlineLevel="3" x14ac:dyDescent="0.2">
      <c r="A2261" s="3" t="s">
        <v>4336</v>
      </c>
      <c r="B2261" s="3" t="s">
        <v>4337</v>
      </c>
      <c r="C2261" s="3" t="s">
        <v>10</v>
      </c>
      <c r="D2261" s="3" t="s">
        <v>4413</v>
      </c>
      <c r="E2261" s="2">
        <v>2014</v>
      </c>
      <c r="F2261" s="3" t="s">
        <v>297</v>
      </c>
      <c r="G2261" s="3" t="s">
        <v>4342</v>
      </c>
      <c r="H2261" s="3" t="s">
        <v>4337</v>
      </c>
      <c r="I2261" s="3" t="s">
        <v>4414</v>
      </c>
      <c r="J2261" s="3" t="s">
        <v>136</v>
      </c>
    </row>
    <row r="2262" spans="1:10" outlineLevel="3" x14ac:dyDescent="0.2">
      <c r="A2262" s="3" t="s">
        <v>4336</v>
      </c>
      <c r="B2262" s="3" t="s">
        <v>4337</v>
      </c>
      <c r="C2262" s="3" t="s">
        <v>10</v>
      </c>
      <c r="D2262" s="3" t="s">
        <v>4483</v>
      </c>
      <c r="E2262" s="2">
        <v>2014</v>
      </c>
      <c r="F2262" s="3" t="s">
        <v>297</v>
      </c>
      <c r="G2262" s="3" t="s">
        <v>4342</v>
      </c>
      <c r="H2262" s="3" t="s">
        <v>4337</v>
      </c>
      <c r="I2262" s="3" t="s">
        <v>4484</v>
      </c>
      <c r="J2262" s="3" t="s">
        <v>81</v>
      </c>
    </row>
    <row r="2263" spans="1:10" outlineLevel="3" x14ac:dyDescent="0.2">
      <c r="A2263" s="3" t="s">
        <v>4336</v>
      </c>
      <c r="B2263" s="3" t="s">
        <v>4337</v>
      </c>
      <c r="C2263" s="3" t="s">
        <v>10</v>
      </c>
      <c r="D2263" s="3" t="s">
        <v>4415</v>
      </c>
      <c r="E2263" s="2">
        <v>2014</v>
      </c>
      <c r="F2263" s="3" t="s">
        <v>297</v>
      </c>
      <c r="G2263" s="3" t="s">
        <v>4342</v>
      </c>
      <c r="H2263" s="3" t="s">
        <v>4337</v>
      </c>
      <c r="I2263" s="3" t="s">
        <v>4416</v>
      </c>
      <c r="J2263" s="3" t="s">
        <v>136</v>
      </c>
    </row>
    <row r="2264" spans="1:10" outlineLevel="3" x14ac:dyDescent="0.2">
      <c r="A2264" s="3" t="s">
        <v>4336</v>
      </c>
      <c r="B2264" s="3" t="s">
        <v>4337</v>
      </c>
      <c r="C2264" s="3" t="s">
        <v>10</v>
      </c>
      <c r="D2264" s="3" t="s">
        <v>4417</v>
      </c>
      <c r="E2264" s="2">
        <v>2015</v>
      </c>
      <c r="F2264" s="3" t="s">
        <v>2576</v>
      </c>
      <c r="G2264" s="3" t="s">
        <v>4349</v>
      </c>
      <c r="H2264" s="3" t="s">
        <v>4337</v>
      </c>
      <c r="I2264" s="3" t="s">
        <v>4418</v>
      </c>
      <c r="J2264" s="3" t="s">
        <v>74</v>
      </c>
    </row>
    <row r="2265" spans="1:10" outlineLevel="3" x14ac:dyDescent="0.2">
      <c r="A2265" s="3" t="s">
        <v>4336</v>
      </c>
      <c r="B2265" s="3" t="s">
        <v>4337</v>
      </c>
      <c r="C2265" s="3" t="s">
        <v>10</v>
      </c>
      <c r="D2265" s="3" t="s">
        <v>4419</v>
      </c>
      <c r="E2265" s="2">
        <v>2015</v>
      </c>
      <c r="F2265" s="3" t="s">
        <v>2576</v>
      </c>
      <c r="G2265" s="3" t="s">
        <v>4349</v>
      </c>
      <c r="H2265" s="3" t="s">
        <v>4337</v>
      </c>
      <c r="I2265" s="3" t="s">
        <v>4420</v>
      </c>
      <c r="J2265" s="3" t="s">
        <v>74</v>
      </c>
    </row>
    <row r="2266" spans="1:10" outlineLevel="3" x14ac:dyDescent="0.2">
      <c r="A2266" s="3" t="s">
        <v>4336</v>
      </c>
      <c r="B2266" s="3" t="s">
        <v>4337</v>
      </c>
      <c r="C2266" s="3" t="s">
        <v>10</v>
      </c>
      <c r="D2266" s="3" t="s">
        <v>4421</v>
      </c>
      <c r="E2266" s="2">
        <v>2015</v>
      </c>
      <c r="F2266" s="3" t="s">
        <v>2576</v>
      </c>
      <c r="G2266" s="3" t="s">
        <v>4349</v>
      </c>
      <c r="H2266" s="3" t="s">
        <v>4337</v>
      </c>
      <c r="I2266" s="3" t="s">
        <v>4422</v>
      </c>
      <c r="J2266" s="3" t="s">
        <v>74</v>
      </c>
    </row>
    <row r="2267" spans="1:10" outlineLevel="3" x14ac:dyDescent="0.2">
      <c r="A2267" s="3" t="s">
        <v>4336</v>
      </c>
      <c r="B2267" s="3" t="s">
        <v>4337</v>
      </c>
      <c r="C2267" s="3" t="s">
        <v>10</v>
      </c>
      <c r="D2267" s="3" t="s">
        <v>4423</v>
      </c>
      <c r="E2267" s="2">
        <v>2015</v>
      </c>
      <c r="F2267" s="3" t="s">
        <v>2576</v>
      </c>
      <c r="G2267" s="3" t="s">
        <v>4349</v>
      </c>
      <c r="H2267" s="3" t="s">
        <v>4337</v>
      </c>
      <c r="I2267" s="3" t="s">
        <v>4424</v>
      </c>
      <c r="J2267" s="3" t="s">
        <v>74</v>
      </c>
    </row>
    <row r="2268" spans="1:10" outlineLevel="3" x14ac:dyDescent="0.2">
      <c r="A2268" s="3" t="s">
        <v>4336</v>
      </c>
      <c r="B2268" s="3" t="s">
        <v>4337</v>
      </c>
      <c r="C2268" s="3" t="s">
        <v>10</v>
      </c>
      <c r="D2268" s="3" t="s">
        <v>4425</v>
      </c>
      <c r="E2268" s="2">
        <v>2015</v>
      </c>
      <c r="F2268" s="3" t="s">
        <v>2576</v>
      </c>
      <c r="G2268" s="3" t="s">
        <v>4379</v>
      </c>
      <c r="H2268" s="3" t="s">
        <v>4337</v>
      </c>
      <c r="I2268" s="3" t="s">
        <v>4426</v>
      </c>
      <c r="J2268" s="3" t="s">
        <v>21</v>
      </c>
    </row>
    <row r="2269" spans="1:10" outlineLevel="3" x14ac:dyDescent="0.2">
      <c r="A2269" s="3" t="s">
        <v>4336</v>
      </c>
      <c r="B2269" s="3" t="s">
        <v>4337</v>
      </c>
      <c r="C2269" s="3" t="s">
        <v>10</v>
      </c>
      <c r="D2269" s="3" t="s">
        <v>4427</v>
      </c>
      <c r="E2269" s="2">
        <v>2015</v>
      </c>
      <c r="F2269" s="3" t="s">
        <v>2576</v>
      </c>
      <c r="G2269" s="3" t="s">
        <v>4379</v>
      </c>
      <c r="H2269" s="3" t="s">
        <v>4337</v>
      </c>
      <c r="I2269" s="3" t="s">
        <v>4428</v>
      </c>
      <c r="J2269" s="3" t="s">
        <v>21</v>
      </c>
    </row>
    <row r="2270" spans="1:10" outlineLevel="3" x14ac:dyDescent="0.2">
      <c r="A2270" s="3" t="s">
        <v>4336</v>
      </c>
      <c r="B2270" s="3" t="s">
        <v>4337</v>
      </c>
      <c r="C2270" s="3" t="s">
        <v>10</v>
      </c>
      <c r="D2270" s="3" t="s">
        <v>4429</v>
      </c>
      <c r="E2270" s="2">
        <v>2015</v>
      </c>
      <c r="F2270" s="3" t="s">
        <v>2576</v>
      </c>
      <c r="G2270" s="3" t="s">
        <v>4349</v>
      </c>
      <c r="H2270" s="3" t="s">
        <v>4337</v>
      </c>
      <c r="I2270" s="3" t="s">
        <v>4430</v>
      </c>
      <c r="J2270" s="3" t="s">
        <v>74</v>
      </c>
    </row>
    <row r="2271" spans="1:10" outlineLevel="3" x14ac:dyDescent="0.2">
      <c r="A2271" s="3" t="s">
        <v>4336</v>
      </c>
      <c r="B2271" s="3" t="s">
        <v>4337</v>
      </c>
      <c r="C2271" s="3" t="s">
        <v>10</v>
      </c>
      <c r="D2271" s="3" t="s">
        <v>4431</v>
      </c>
      <c r="E2271" s="2">
        <v>2015</v>
      </c>
      <c r="F2271" s="3" t="s">
        <v>2576</v>
      </c>
      <c r="G2271" s="3" t="s">
        <v>4349</v>
      </c>
      <c r="H2271" s="3" t="s">
        <v>4337</v>
      </c>
      <c r="I2271" s="3" t="s">
        <v>4432</v>
      </c>
      <c r="J2271" s="3" t="s">
        <v>74</v>
      </c>
    </row>
    <row r="2272" spans="1:10" outlineLevel="3" x14ac:dyDescent="0.2">
      <c r="A2272" s="3" t="s">
        <v>4336</v>
      </c>
      <c r="B2272" s="3" t="s">
        <v>4337</v>
      </c>
      <c r="C2272" s="3" t="s">
        <v>10</v>
      </c>
      <c r="D2272" s="3" t="s">
        <v>4433</v>
      </c>
      <c r="E2272" s="2">
        <v>2015</v>
      </c>
      <c r="F2272" s="3" t="s">
        <v>2576</v>
      </c>
      <c r="G2272" s="3" t="s">
        <v>4349</v>
      </c>
      <c r="H2272" s="3" t="s">
        <v>4337</v>
      </c>
      <c r="I2272" s="3" t="s">
        <v>4434</v>
      </c>
      <c r="J2272" s="3" t="s">
        <v>74</v>
      </c>
    </row>
    <row r="2273" spans="1:10" outlineLevel="3" x14ac:dyDescent="0.2">
      <c r="A2273" s="3" t="s">
        <v>4336</v>
      </c>
      <c r="B2273" s="3" t="s">
        <v>4337</v>
      </c>
      <c r="C2273" s="3" t="s">
        <v>10</v>
      </c>
      <c r="D2273" s="3" t="s">
        <v>4435</v>
      </c>
      <c r="E2273" s="2">
        <v>2015</v>
      </c>
      <c r="F2273" s="3" t="s">
        <v>2576</v>
      </c>
      <c r="G2273" s="3" t="s">
        <v>4349</v>
      </c>
      <c r="H2273" s="3" t="s">
        <v>4337</v>
      </c>
      <c r="I2273" s="3" t="s">
        <v>4436</v>
      </c>
      <c r="J2273" s="3" t="s">
        <v>74</v>
      </c>
    </row>
    <row r="2274" spans="1:10" outlineLevel="3" x14ac:dyDescent="0.2">
      <c r="A2274" s="3" t="s">
        <v>4336</v>
      </c>
      <c r="B2274" s="3" t="s">
        <v>4337</v>
      </c>
      <c r="C2274" s="3" t="s">
        <v>10</v>
      </c>
      <c r="D2274" s="3" t="s">
        <v>4437</v>
      </c>
      <c r="E2274" s="2">
        <v>2015</v>
      </c>
      <c r="F2274" s="3" t="s">
        <v>2576</v>
      </c>
      <c r="G2274" s="3" t="s">
        <v>4349</v>
      </c>
      <c r="H2274" s="3" t="s">
        <v>4337</v>
      </c>
      <c r="I2274" s="3" t="s">
        <v>4438</v>
      </c>
      <c r="J2274" s="3" t="s">
        <v>35</v>
      </c>
    </row>
    <row r="2275" spans="1:10" outlineLevel="3" x14ac:dyDescent="0.2">
      <c r="A2275" s="3" t="s">
        <v>4336</v>
      </c>
      <c r="B2275" s="3" t="s">
        <v>4337</v>
      </c>
      <c r="C2275" s="3" t="s">
        <v>10</v>
      </c>
      <c r="D2275" s="3" t="s">
        <v>4439</v>
      </c>
      <c r="E2275" s="2">
        <v>2015</v>
      </c>
      <c r="F2275" s="3" t="s">
        <v>2576</v>
      </c>
      <c r="G2275" s="3" t="s">
        <v>4349</v>
      </c>
      <c r="H2275" s="3" t="s">
        <v>4337</v>
      </c>
      <c r="I2275" s="3" t="s">
        <v>4440</v>
      </c>
      <c r="J2275" s="3" t="s">
        <v>35</v>
      </c>
    </row>
    <row r="2276" spans="1:10" outlineLevel="3" x14ac:dyDescent="0.2">
      <c r="A2276" s="3" t="s">
        <v>4336</v>
      </c>
      <c r="B2276" s="3" t="s">
        <v>4337</v>
      </c>
      <c r="C2276" s="3" t="s">
        <v>10</v>
      </c>
      <c r="D2276" s="3" t="s">
        <v>4441</v>
      </c>
      <c r="E2276" s="2">
        <v>2015</v>
      </c>
      <c r="F2276" s="3" t="s">
        <v>2576</v>
      </c>
      <c r="G2276" s="3" t="s">
        <v>4349</v>
      </c>
      <c r="H2276" s="3" t="s">
        <v>4337</v>
      </c>
      <c r="I2276" s="3" t="s">
        <v>4442</v>
      </c>
      <c r="J2276" s="3" t="s">
        <v>35</v>
      </c>
    </row>
    <row r="2277" spans="1:10" outlineLevel="3" x14ac:dyDescent="0.2">
      <c r="A2277" s="3" t="s">
        <v>4336</v>
      </c>
      <c r="B2277" s="3" t="s">
        <v>4337</v>
      </c>
      <c r="C2277" s="3" t="s">
        <v>10</v>
      </c>
      <c r="D2277" s="3" t="s">
        <v>4443</v>
      </c>
      <c r="E2277" s="2">
        <v>2015</v>
      </c>
      <c r="F2277" s="3" t="s">
        <v>2576</v>
      </c>
      <c r="G2277" s="3" t="s">
        <v>4349</v>
      </c>
      <c r="H2277" s="3" t="s">
        <v>4337</v>
      </c>
      <c r="I2277" s="3" t="s">
        <v>4444</v>
      </c>
      <c r="J2277" s="3" t="s">
        <v>35</v>
      </c>
    </row>
    <row r="2278" spans="1:10" outlineLevel="3" x14ac:dyDescent="0.2">
      <c r="A2278" s="3" t="s">
        <v>4336</v>
      </c>
      <c r="B2278" s="3" t="s">
        <v>4337</v>
      </c>
      <c r="C2278" s="3" t="s">
        <v>10</v>
      </c>
      <c r="D2278" s="3" t="s">
        <v>4445</v>
      </c>
      <c r="E2278" s="2">
        <v>2015</v>
      </c>
      <c r="F2278" s="3" t="s">
        <v>2576</v>
      </c>
      <c r="G2278" s="3" t="s">
        <v>4349</v>
      </c>
      <c r="H2278" s="3" t="s">
        <v>4337</v>
      </c>
      <c r="I2278" s="3" t="s">
        <v>4446</v>
      </c>
      <c r="J2278" s="3" t="s">
        <v>35</v>
      </c>
    </row>
    <row r="2279" spans="1:10" outlineLevel="3" x14ac:dyDescent="0.2">
      <c r="A2279" s="3" t="s">
        <v>4336</v>
      </c>
      <c r="B2279" s="3" t="s">
        <v>4337</v>
      </c>
      <c r="C2279" s="3" t="s">
        <v>10</v>
      </c>
      <c r="D2279" s="3" t="s">
        <v>4447</v>
      </c>
      <c r="E2279" s="2">
        <v>2015</v>
      </c>
      <c r="F2279" s="3" t="s">
        <v>2576</v>
      </c>
      <c r="G2279" s="3" t="s">
        <v>4349</v>
      </c>
      <c r="H2279" s="3" t="s">
        <v>4337</v>
      </c>
      <c r="I2279" s="3" t="s">
        <v>4448</v>
      </c>
      <c r="J2279" s="3" t="s">
        <v>74</v>
      </c>
    </row>
    <row r="2280" spans="1:10" outlineLevel="3" x14ac:dyDescent="0.2">
      <c r="A2280" s="3" t="s">
        <v>4336</v>
      </c>
      <c r="B2280" s="3" t="s">
        <v>4337</v>
      </c>
      <c r="C2280" s="3" t="s">
        <v>10</v>
      </c>
      <c r="D2280" s="3" t="s">
        <v>4449</v>
      </c>
      <c r="E2280" s="2">
        <v>2015</v>
      </c>
      <c r="F2280" s="3" t="s">
        <v>2576</v>
      </c>
      <c r="G2280" s="3" t="s">
        <v>4349</v>
      </c>
      <c r="H2280" s="3" t="s">
        <v>4337</v>
      </c>
      <c r="I2280" s="3" t="s">
        <v>4450</v>
      </c>
      <c r="J2280" s="3" t="s">
        <v>74</v>
      </c>
    </row>
    <row r="2281" spans="1:10" outlineLevel="3" x14ac:dyDescent="0.2">
      <c r="A2281" s="3" t="s">
        <v>4336</v>
      </c>
      <c r="B2281" s="3" t="s">
        <v>4337</v>
      </c>
      <c r="C2281" s="3" t="s">
        <v>10</v>
      </c>
      <c r="D2281" s="3" t="s">
        <v>4451</v>
      </c>
      <c r="E2281" s="2">
        <v>2015</v>
      </c>
      <c r="F2281" s="3" t="s">
        <v>2576</v>
      </c>
      <c r="G2281" s="3" t="s">
        <v>4349</v>
      </c>
      <c r="H2281" s="3" t="s">
        <v>4337</v>
      </c>
      <c r="I2281" s="3" t="s">
        <v>4452</v>
      </c>
      <c r="J2281" s="3" t="s">
        <v>74</v>
      </c>
    </row>
    <row r="2282" spans="1:10" outlineLevel="3" x14ac:dyDescent="0.2">
      <c r="A2282" s="3" t="s">
        <v>4336</v>
      </c>
      <c r="B2282" s="3" t="s">
        <v>4337</v>
      </c>
      <c r="C2282" s="3" t="s">
        <v>10</v>
      </c>
      <c r="D2282" s="3" t="s">
        <v>4453</v>
      </c>
      <c r="E2282" s="2">
        <v>2015</v>
      </c>
      <c r="F2282" s="3" t="s">
        <v>2576</v>
      </c>
      <c r="G2282" s="3" t="s">
        <v>4349</v>
      </c>
      <c r="H2282" s="3" t="s">
        <v>4337</v>
      </c>
      <c r="I2282" s="3" t="s">
        <v>4454</v>
      </c>
      <c r="J2282" s="3" t="s">
        <v>74</v>
      </c>
    </row>
    <row r="2283" spans="1:10" outlineLevel="3" x14ac:dyDescent="0.2">
      <c r="A2283" s="3" t="s">
        <v>4336</v>
      </c>
      <c r="B2283" s="3" t="s">
        <v>4337</v>
      </c>
      <c r="C2283" s="3" t="s">
        <v>10</v>
      </c>
      <c r="D2283" s="3" t="s">
        <v>4455</v>
      </c>
      <c r="E2283" s="2">
        <v>2015</v>
      </c>
      <c r="F2283" s="3" t="s">
        <v>2576</v>
      </c>
      <c r="G2283" s="3" t="s">
        <v>4349</v>
      </c>
      <c r="H2283" s="3" t="s">
        <v>4337</v>
      </c>
      <c r="I2283" s="3" t="s">
        <v>4456</v>
      </c>
      <c r="J2283" s="3" t="s">
        <v>74</v>
      </c>
    </row>
    <row r="2284" spans="1:10" outlineLevel="3" x14ac:dyDescent="0.2">
      <c r="A2284" s="3" t="s">
        <v>4336</v>
      </c>
      <c r="B2284" s="3" t="s">
        <v>4337</v>
      </c>
      <c r="C2284" s="3" t="s">
        <v>10</v>
      </c>
      <c r="D2284" s="3" t="s">
        <v>4457</v>
      </c>
      <c r="E2284" s="2">
        <v>2015</v>
      </c>
      <c r="F2284" s="3" t="s">
        <v>2576</v>
      </c>
      <c r="G2284" s="3" t="s">
        <v>4349</v>
      </c>
      <c r="H2284" s="3" t="s">
        <v>4337</v>
      </c>
      <c r="I2284" s="3" t="s">
        <v>4458</v>
      </c>
      <c r="J2284" s="3" t="s">
        <v>74</v>
      </c>
    </row>
    <row r="2285" spans="1:10" outlineLevel="3" x14ac:dyDescent="0.2">
      <c r="A2285" s="3" t="s">
        <v>4336</v>
      </c>
      <c r="B2285" s="3" t="s">
        <v>4337</v>
      </c>
      <c r="C2285" s="3" t="s">
        <v>10</v>
      </c>
      <c r="D2285" s="3" t="s">
        <v>4459</v>
      </c>
      <c r="E2285" s="2">
        <v>2015</v>
      </c>
      <c r="F2285" s="3" t="s">
        <v>2576</v>
      </c>
      <c r="G2285" s="3" t="s">
        <v>4349</v>
      </c>
      <c r="H2285" s="3" t="s">
        <v>4337</v>
      </c>
      <c r="I2285" s="3" t="s">
        <v>4460</v>
      </c>
      <c r="J2285" s="3" t="s">
        <v>74</v>
      </c>
    </row>
    <row r="2286" spans="1:10" outlineLevel="3" x14ac:dyDescent="0.2">
      <c r="A2286" s="3" t="s">
        <v>4336</v>
      </c>
      <c r="B2286" s="3" t="s">
        <v>4337</v>
      </c>
      <c r="C2286" s="3" t="s">
        <v>10</v>
      </c>
      <c r="D2286" s="3" t="s">
        <v>4461</v>
      </c>
      <c r="E2286" s="2">
        <v>2015</v>
      </c>
      <c r="F2286" s="3" t="s">
        <v>297</v>
      </c>
      <c r="G2286" s="3" t="s">
        <v>4342</v>
      </c>
      <c r="H2286" s="3" t="s">
        <v>4337</v>
      </c>
      <c r="I2286" s="3" t="s">
        <v>4462</v>
      </c>
      <c r="J2286" s="3" t="s">
        <v>35</v>
      </c>
    </row>
    <row r="2287" spans="1:10" outlineLevel="3" x14ac:dyDescent="0.2">
      <c r="A2287" s="3" t="s">
        <v>4336</v>
      </c>
      <c r="B2287" s="3" t="s">
        <v>4337</v>
      </c>
      <c r="C2287" s="3" t="s">
        <v>10</v>
      </c>
      <c r="D2287" s="3" t="s">
        <v>4463</v>
      </c>
      <c r="E2287" s="2">
        <v>2015</v>
      </c>
      <c r="F2287" s="3" t="s">
        <v>2576</v>
      </c>
      <c r="G2287" s="3" t="s">
        <v>4349</v>
      </c>
      <c r="H2287" s="3" t="s">
        <v>4337</v>
      </c>
      <c r="I2287" s="3" t="s">
        <v>4464</v>
      </c>
      <c r="J2287" s="3" t="s">
        <v>74</v>
      </c>
    </row>
    <row r="2288" spans="1:10" outlineLevel="3" x14ac:dyDescent="0.2">
      <c r="A2288" s="3" t="s">
        <v>4336</v>
      </c>
      <c r="B2288" s="3" t="s">
        <v>4337</v>
      </c>
      <c r="C2288" s="3" t="s">
        <v>10</v>
      </c>
      <c r="D2288" s="3" t="s">
        <v>4465</v>
      </c>
      <c r="E2288" s="2">
        <v>2015</v>
      </c>
      <c r="F2288" s="3" t="s">
        <v>2576</v>
      </c>
      <c r="G2288" s="3" t="s">
        <v>4379</v>
      </c>
      <c r="H2288" s="3" t="s">
        <v>4337</v>
      </c>
      <c r="I2288" s="3" t="s">
        <v>4466</v>
      </c>
      <c r="J2288" s="3" t="s">
        <v>29</v>
      </c>
    </row>
    <row r="2289" spans="1:10" outlineLevel="3" x14ac:dyDescent="0.2">
      <c r="A2289" s="3" t="s">
        <v>4336</v>
      </c>
      <c r="B2289" s="3" t="s">
        <v>4337</v>
      </c>
      <c r="C2289" s="3" t="s">
        <v>10</v>
      </c>
      <c r="D2289" s="3" t="s">
        <v>4467</v>
      </c>
      <c r="E2289" s="2">
        <v>2015</v>
      </c>
      <c r="F2289" s="3" t="s">
        <v>2576</v>
      </c>
      <c r="G2289" s="3" t="s">
        <v>4379</v>
      </c>
      <c r="H2289" s="3" t="s">
        <v>4337</v>
      </c>
      <c r="I2289" s="3" t="s">
        <v>4468</v>
      </c>
      <c r="J2289" s="3" t="s">
        <v>29</v>
      </c>
    </row>
    <row r="2290" spans="1:10" outlineLevel="3" x14ac:dyDescent="0.2">
      <c r="A2290" s="3" t="s">
        <v>4336</v>
      </c>
      <c r="B2290" s="3" t="s">
        <v>4337</v>
      </c>
      <c r="C2290" s="3" t="s">
        <v>10</v>
      </c>
      <c r="D2290" s="3" t="s">
        <v>4469</v>
      </c>
      <c r="E2290" s="2">
        <v>2015</v>
      </c>
      <c r="F2290" s="3" t="s">
        <v>2576</v>
      </c>
      <c r="G2290" s="3" t="s">
        <v>4379</v>
      </c>
      <c r="H2290" s="3" t="s">
        <v>4337</v>
      </c>
      <c r="I2290" s="3" t="s">
        <v>4470</v>
      </c>
      <c r="J2290" s="3" t="s">
        <v>29</v>
      </c>
    </row>
    <row r="2291" spans="1:10" outlineLevel="3" x14ac:dyDescent="0.2">
      <c r="A2291" s="3" t="s">
        <v>4336</v>
      </c>
      <c r="B2291" s="3" t="s">
        <v>4337</v>
      </c>
      <c r="C2291" s="3" t="s">
        <v>10</v>
      </c>
      <c r="D2291" s="3" t="s">
        <v>4471</v>
      </c>
      <c r="E2291" s="2">
        <v>2015</v>
      </c>
      <c r="F2291" s="3" t="s">
        <v>2576</v>
      </c>
      <c r="G2291" s="3" t="s">
        <v>4349</v>
      </c>
      <c r="H2291" s="3" t="s">
        <v>4337</v>
      </c>
      <c r="I2291" s="3" t="s">
        <v>4472</v>
      </c>
      <c r="J2291" s="3" t="s">
        <v>35</v>
      </c>
    </row>
    <row r="2292" spans="1:10" outlineLevel="3" x14ac:dyDescent="0.2">
      <c r="A2292" s="3" t="s">
        <v>4336</v>
      </c>
      <c r="B2292" s="3" t="s">
        <v>4337</v>
      </c>
      <c r="C2292" s="3" t="s">
        <v>10</v>
      </c>
      <c r="D2292" s="3" t="s">
        <v>4473</v>
      </c>
      <c r="E2292" s="2">
        <v>2015</v>
      </c>
      <c r="F2292" s="3" t="s">
        <v>297</v>
      </c>
      <c r="G2292" s="3" t="s">
        <v>4342</v>
      </c>
      <c r="H2292" s="3" t="s">
        <v>4337</v>
      </c>
      <c r="I2292" s="3" t="s">
        <v>4474</v>
      </c>
      <c r="J2292" s="3" t="s">
        <v>35</v>
      </c>
    </row>
    <row r="2293" spans="1:10" outlineLevel="3" x14ac:dyDescent="0.2">
      <c r="A2293" s="3" t="s">
        <v>4336</v>
      </c>
      <c r="B2293" s="3" t="s">
        <v>4337</v>
      </c>
      <c r="C2293" s="3" t="s">
        <v>10</v>
      </c>
      <c r="D2293" s="3" t="s">
        <v>4475</v>
      </c>
      <c r="E2293" s="2">
        <v>2015</v>
      </c>
      <c r="F2293" s="3" t="s">
        <v>2576</v>
      </c>
      <c r="G2293" s="3" t="s">
        <v>4379</v>
      </c>
      <c r="H2293" s="3" t="s">
        <v>4337</v>
      </c>
      <c r="I2293" s="3" t="s">
        <v>4476</v>
      </c>
      <c r="J2293" s="3" t="s">
        <v>1038</v>
      </c>
    </row>
    <row r="2294" spans="1:10" outlineLevel="3" x14ac:dyDescent="0.2">
      <c r="A2294" s="3" t="s">
        <v>4336</v>
      </c>
      <c r="B2294" s="3" t="s">
        <v>4337</v>
      </c>
      <c r="C2294" s="3" t="s">
        <v>10</v>
      </c>
      <c r="D2294" s="3" t="s">
        <v>4477</v>
      </c>
      <c r="E2294" s="2">
        <v>2015</v>
      </c>
      <c r="F2294" s="3" t="s">
        <v>2576</v>
      </c>
      <c r="G2294" s="3" t="s">
        <v>4349</v>
      </c>
      <c r="H2294" s="3" t="s">
        <v>4337</v>
      </c>
      <c r="I2294" s="3" t="s">
        <v>4478</v>
      </c>
      <c r="J2294" s="3" t="s">
        <v>35</v>
      </c>
    </row>
    <row r="2295" spans="1:10" outlineLevel="3" x14ac:dyDescent="0.2">
      <c r="A2295" s="3" t="s">
        <v>4336</v>
      </c>
      <c r="B2295" s="3" t="s">
        <v>4337</v>
      </c>
      <c r="C2295" s="3" t="s">
        <v>10</v>
      </c>
      <c r="D2295" s="3" t="s">
        <v>4479</v>
      </c>
      <c r="E2295" s="2">
        <v>2016</v>
      </c>
      <c r="F2295" s="3" t="s">
        <v>2576</v>
      </c>
      <c r="G2295" s="3" t="s">
        <v>4349</v>
      </c>
      <c r="H2295" s="3" t="s">
        <v>4337</v>
      </c>
      <c r="I2295" s="3" t="s">
        <v>4480</v>
      </c>
      <c r="J2295" s="3" t="s">
        <v>35</v>
      </c>
    </row>
    <row r="2296" spans="1:10" outlineLevel="3" x14ac:dyDescent="0.2">
      <c r="A2296" s="3" t="s">
        <v>4336</v>
      </c>
      <c r="B2296" s="3" t="s">
        <v>4337</v>
      </c>
      <c r="C2296" s="3" t="s">
        <v>10</v>
      </c>
      <c r="D2296" s="3" t="s">
        <v>8096</v>
      </c>
      <c r="E2296" s="2">
        <v>2016</v>
      </c>
      <c r="F2296" s="3" t="s">
        <v>2576</v>
      </c>
      <c r="G2296" s="3" t="s">
        <v>4349</v>
      </c>
      <c r="H2296" s="3" t="s">
        <v>4337</v>
      </c>
      <c r="I2296" s="3" t="s">
        <v>8097</v>
      </c>
      <c r="J2296" s="3" t="s">
        <v>29</v>
      </c>
    </row>
    <row r="2297" spans="1:10" outlineLevel="3" x14ac:dyDescent="0.2">
      <c r="A2297" s="3" t="s">
        <v>4336</v>
      </c>
      <c r="B2297" s="3" t="s">
        <v>4337</v>
      </c>
      <c r="C2297" s="3" t="s">
        <v>10</v>
      </c>
      <c r="D2297" s="3" t="s">
        <v>8098</v>
      </c>
      <c r="E2297" s="2">
        <v>2016</v>
      </c>
      <c r="F2297" s="3" t="s">
        <v>297</v>
      </c>
      <c r="G2297" s="3" t="s">
        <v>4342</v>
      </c>
      <c r="H2297" s="3" t="s">
        <v>4337</v>
      </c>
      <c r="I2297" s="3" t="s">
        <v>8099</v>
      </c>
      <c r="J2297" s="3" t="s">
        <v>35</v>
      </c>
    </row>
    <row r="2298" spans="1:10" outlineLevel="3" x14ac:dyDescent="0.2">
      <c r="A2298" s="3" t="s">
        <v>4336</v>
      </c>
      <c r="B2298" s="3" t="s">
        <v>4337</v>
      </c>
      <c r="C2298" s="3" t="s">
        <v>10</v>
      </c>
      <c r="D2298" s="3" t="s">
        <v>8100</v>
      </c>
      <c r="E2298" s="2">
        <v>2016</v>
      </c>
      <c r="F2298" s="3" t="s">
        <v>297</v>
      </c>
      <c r="G2298" s="3" t="s">
        <v>4342</v>
      </c>
      <c r="H2298" s="3" t="s">
        <v>4337</v>
      </c>
      <c r="I2298" s="3" t="s">
        <v>8101</v>
      </c>
      <c r="J2298" s="3" t="s">
        <v>123</v>
      </c>
    </row>
    <row r="2299" spans="1:10" outlineLevel="3" x14ac:dyDescent="0.2">
      <c r="A2299" s="3" t="s">
        <v>4336</v>
      </c>
      <c r="B2299" s="3" t="s">
        <v>4337</v>
      </c>
      <c r="C2299" s="3" t="s">
        <v>10</v>
      </c>
      <c r="D2299" s="3" t="s">
        <v>8102</v>
      </c>
      <c r="E2299" s="2">
        <v>2016</v>
      </c>
      <c r="F2299" s="3" t="s">
        <v>297</v>
      </c>
      <c r="G2299" s="3" t="s">
        <v>4342</v>
      </c>
      <c r="H2299" s="3" t="s">
        <v>4337</v>
      </c>
      <c r="I2299" s="3" t="s">
        <v>8103</v>
      </c>
      <c r="J2299" s="3" t="s">
        <v>35</v>
      </c>
    </row>
    <row r="2300" spans="1:10" outlineLevel="2" x14ac:dyDescent="0.2">
      <c r="C2300" s="5" t="s">
        <v>7969</v>
      </c>
      <c r="D2300" s="3">
        <f>SUBTOTAL(3,D2226:D2299)</f>
        <v>74</v>
      </c>
    </row>
    <row r="2301" spans="1:10" outlineLevel="3" x14ac:dyDescent="0.2">
      <c r="A2301" s="3" t="s">
        <v>4336</v>
      </c>
      <c r="B2301" s="3" t="s">
        <v>4337</v>
      </c>
      <c r="C2301" s="3" t="s">
        <v>1301</v>
      </c>
      <c r="D2301" s="3" t="s">
        <v>4481</v>
      </c>
      <c r="E2301" s="2">
        <v>2012</v>
      </c>
      <c r="F2301" s="3" t="s">
        <v>2576</v>
      </c>
      <c r="G2301" s="3" t="s">
        <v>4379</v>
      </c>
      <c r="H2301" s="3" t="s">
        <v>4337</v>
      </c>
      <c r="I2301" s="3" t="s">
        <v>4482</v>
      </c>
      <c r="J2301" s="3" t="s">
        <v>1302</v>
      </c>
    </row>
    <row r="2302" spans="1:10" outlineLevel="2" x14ac:dyDescent="0.2">
      <c r="C2302" s="5" t="s">
        <v>7971</v>
      </c>
      <c r="D2302" s="3">
        <f>SUBTOTAL(3,D2301:D2301)</f>
        <v>1</v>
      </c>
    </row>
    <row r="2303" spans="1:10" outlineLevel="3" x14ac:dyDescent="0.2">
      <c r="A2303" s="3" t="s">
        <v>4336</v>
      </c>
      <c r="B2303" s="3" t="s">
        <v>4337</v>
      </c>
      <c r="C2303" s="3" t="s">
        <v>1563</v>
      </c>
      <c r="D2303" s="3" t="s">
        <v>4487</v>
      </c>
      <c r="E2303" s="2">
        <v>2003</v>
      </c>
      <c r="F2303" s="3" t="s">
        <v>297</v>
      </c>
      <c r="G2303" s="3" t="s">
        <v>4342</v>
      </c>
      <c r="H2303" s="3" t="s">
        <v>4337</v>
      </c>
      <c r="I2303" s="3" t="s">
        <v>4488</v>
      </c>
      <c r="J2303" s="3" t="s">
        <v>133</v>
      </c>
    </row>
    <row r="2304" spans="1:10" outlineLevel="2" x14ac:dyDescent="0.2">
      <c r="C2304" s="5" t="s">
        <v>7972</v>
      </c>
      <c r="D2304" s="3">
        <f>SUBTOTAL(3,D2303:D2303)</f>
        <v>1</v>
      </c>
    </row>
    <row r="2305" spans="1:10" outlineLevel="1" x14ac:dyDescent="0.2">
      <c r="A2305" s="5" t="s">
        <v>7930</v>
      </c>
      <c r="D2305" s="3">
        <f>SUBTOTAL(3,D2226:D2303)</f>
        <v>76</v>
      </c>
    </row>
    <row r="2306" spans="1:10" outlineLevel="3" x14ac:dyDescent="0.2">
      <c r="A2306" s="3" t="s">
        <v>4485</v>
      </c>
      <c r="B2306" s="3" t="s">
        <v>4486</v>
      </c>
      <c r="C2306" s="3" t="s">
        <v>10</v>
      </c>
      <c r="D2306" s="3" t="s">
        <v>4489</v>
      </c>
      <c r="E2306" s="2">
        <v>2003</v>
      </c>
      <c r="F2306" s="3" t="s">
        <v>297</v>
      </c>
      <c r="G2306" s="3" t="s">
        <v>4342</v>
      </c>
      <c r="H2306" s="3" t="s">
        <v>4337</v>
      </c>
      <c r="I2306" s="3" t="s">
        <v>4490</v>
      </c>
      <c r="J2306" s="3" t="s">
        <v>81</v>
      </c>
    </row>
    <row r="2307" spans="1:10" outlineLevel="3" x14ac:dyDescent="0.2">
      <c r="A2307" s="3" t="s">
        <v>4485</v>
      </c>
      <c r="B2307" s="3" t="s">
        <v>4486</v>
      </c>
      <c r="C2307" s="3" t="s">
        <v>10</v>
      </c>
      <c r="D2307" s="3" t="s">
        <v>4491</v>
      </c>
      <c r="E2307" s="2">
        <v>2008</v>
      </c>
      <c r="F2307" s="3" t="s">
        <v>297</v>
      </c>
      <c r="G2307" s="3" t="s">
        <v>4342</v>
      </c>
      <c r="H2307" s="3" t="s">
        <v>4337</v>
      </c>
      <c r="I2307" s="3" t="s">
        <v>4492</v>
      </c>
      <c r="J2307" s="3" t="s">
        <v>81</v>
      </c>
    </row>
    <row r="2308" spans="1:10" outlineLevel="3" x14ac:dyDescent="0.2">
      <c r="A2308" s="3" t="s">
        <v>4485</v>
      </c>
      <c r="B2308" s="3" t="s">
        <v>4486</v>
      </c>
      <c r="C2308" s="3" t="s">
        <v>10</v>
      </c>
      <c r="D2308" s="3" t="s">
        <v>4493</v>
      </c>
      <c r="E2308" s="2">
        <v>2005</v>
      </c>
      <c r="F2308" s="3" t="s">
        <v>2576</v>
      </c>
      <c r="G2308" s="3" t="s">
        <v>4349</v>
      </c>
      <c r="H2308" s="3" t="s">
        <v>4337</v>
      </c>
      <c r="I2308" s="3" t="s">
        <v>4494</v>
      </c>
      <c r="J2308" s="3" t="s">
        <v>420</v>
      </c>
    </row>
    <row r="2309" spans="1:10" outlineLevel="3" x14ac:dyDescent="0.2">
      <c r="A2309" s="3" t="s">
        <v>4485</v>
      </c>
      <c r="B2309" s="3" t="s">
        <v>4486</v>
      </c>
      <c r="C2309" s="3" t="s">
        <v>10</v>
      </c>
      <c r="D2309" s="3" t="s">
        <v>4495</v>
      </c>
      <c r="E2309" s="2">
        <v>2011</v>
      </c>
      <c r="F2309" s="3" t="s">
        <v>2576</v>
      </c>
      <c r="G2309" s="3" t="s">
        <v>4349</v>
      </c>
      <c r="H2309" s="3" t="s">
        <v>4337</v>
      </c>
      <c r="I2309" s="3" t="s">
        <v>4496</v>
      </c>
      <c r="J2309" s="3" t="s">
        <v>420</v>
      </c>
    </row>
    <row r="2310" spans="1:10" outlineLevel="3" x14ac:dyDescent="0.2">
      <c r="A2310" s="3" t="s">
        <v>4485</v>
      </c>
      <c r="B2310" s="3" t="s">
        <v>4486</v>
      </c>
      <c r="C2310" s="3" t="s">
        <v>10</v>
      </c>
      <c r="D2310" s="3" t="s">
        <v>4499</v>
      </c>
      <c r="E2310" s="2">
        <v>1999</v>
      </c>
      <c r="F2310" s="3" t="s">
        <v>2576</v>
      </c>
      <c r="G2310" s="3" t="s">
        <v>4379</v>
      </c>
      <c r="H2310" s="3" t="s">
        <v>4374</v>
      </c>
      <c r="I2310" s="3" t="s">
        <v>4500</v>
      </c>
      <c r="J2310" s="3" t="s">
        <v>1038</v>
      </c>
    </row>
    <row r="2311" spans="1:10" outlineLevel="3" x14ac:dyDescent="0.2">
      <c r="A2311" s="3" t="s">
        <v>4485</v>
      </c>
      <c r="B2311" s="3" t="s">
        <v>4486</v>
      </c>
      <c r="C2311" s="3" t="s">
        <v>10</v>
      </c>
      <c r="D2311" s="3" t="s">
        <v>4501</v>
      </c>
      <c r="E2311" s="2">
        <v>2003</v>
      </c>
      <c r="F2311" s="3" t="s">
        <v>2576</v>
      </c>
      <c r="G2311" s="3" t="s">
        <v>4349</v>
      </c>
      <c r="H2311" s="3" t="s">
        <v>4337</v>
      </c>
      <c r="I2311" s="3" t="s">
        <v>4502</v>
      </c>
      <c r="J2311" s="3" t="s">
        <v>1038</v>
      </c>
    </row>
    <row r="2312" spans="1:10" outlineLevel="3" x14ac:dyDescent="0.2">
      <c r="A2312" s="3" t="s">
        <v>4485</v>
      </c>
      <c r="B2312" s="3" t="s">
        <v>4486</v>
      </c>
      <c r="C2312" s="3" t="s">
        <v>10</v>
      </c>
      <c r="D2312" s="3" t="s">
        <v>4503</v>
      </c>
      <c r="E2312" s="2">
        <v>2007</v>
      </c>
      <c r="F2312" s="3" t="s">
        <v>297</v>
      </c>
      <c r="G2312" s="3" t="s">
        <v>4342</v>
      </c>
      <c r="H2312" s="3" t="s">
        <v>4374</v>
      </c>
      <c r="I2312" s="3" t="s">
        <v>4504</v>
      </c>
      <c r="J2312" s="3" t="s">
        <v>1038</v>
      </c>
    </row>
    <row r="2313" spans="1:10" outlineLevel="2" x14ac:dyDescent="0.2">
      <c r="C2313" s="5" t="s">
        <v>7969</v>
      </c>
      <c r="D2313" s="3">
        <f>SUBTOTAL(3,D2306:D2312)</f>
        <v>7</v>
      </c>
    </row>
    <row r="2314" spans="1:10" outlineLevel="1" x14ac:dyDescent="0.2">
      <c r="A2314" s="5" t="s">
        <v>7931</v>
      </c>
      <c r="D2314" s="3">
        <f>SUBTOTAL(3,D2306:D2312)</f>
        <v>7</v>
      </c>
    </row>
    <row r="2315" spans="1:10" outlineLevel="3" x14ac:dyDescent="0.2">
      <c r="A2315" s="3" t="s">
        <v>8104</v>
      </c>
      <c r="B2315" s="3" t="s">
        <v>4337</v>
      </c>
      <c r="C2315" s="3" t="s">
        <v>10</v>
      </c>
      <c r="D2315" s="3" t="s">
        <v>4497</v>
      </c>
      <c r="E2315" s="2">
        <v>2000</v>
      </c>
      <c r="F2315" s="3" t="s">
        <v>2576</v>
      </c>
      <c r="G2315" s="3" t="s">
        <v>4379</v>
      </c>
      <c r="H2315" s="3" t="s">
        <v>4374</v>
      </c>
      <c r="I2315" s="3" t="s">
        <v>4498</v>
      </c>
      <c r="J2315" s="3" t="s">
        <v>1038</v>
      </c>
    </row>
    <row r="2316" spans="1:10" outlineLevel="2" x14ac:dyDescent="0.2">
      <c r="C2316" s="5" t="s">
        <v>7969</v>
      </c>
      <c r="D2316" s="3">
        <f>SUBTOTAL(3,D2315:D2315)</f>
        <v>1</v>
      </c>
    </row>
    <row r="2317" spans="1:10" outlineLevel="1" x14ac:dyDescent="0.2">
      <c r="A2317" s="5" t="s">
        <v>8213</v>
      </c>
      <c r="D2317" s="3">
        <f>SUBTOTAL(3,D2315:D2315)</f>
        <v>1</v>
      </c>
    </row>
    <row r="2318" spans="1:10" outlineLevel="3" x14ac:dyDescent="0.2">
      <c r="A2318" s="3" t="s">
        <v>4505</v>
      </c>
      <c r="B2318" s="3" t="s">
        <v>4506</v>
      </c>
      <c r="C2318" s="3" t="s">
        <v>10</v>
      </c>
      <c r="D2318" s="3" t="s">
        <v>4507</v>
      </c>
      <c r="E2318" s="2">
        <v>2005</v>
      </c>
      <c r="F2318" s="3" t="s">
        <v>297</v>
      </c>
      <c r="G2318" s="3" t="s">
        <v>4508</v>
      </c>
      <c r="H2318" s="3" t="s">
        <v>4506</v>
      </c>
      <c r="I2318" s="3" t="s">
        <v>4509</v>
      </c>
      <c r="J2318" s="3" t="s">
        <v>21</v>
      </c>
    </row>
    <row r="2319" spans="1:10" outlineLevel="3" x14ac:dyDescent="0.2">
      <c r="A2319" s="3" t="s">
        <v>4505</v>
      </c>
      <c r="B2319" s="3" t="s">
        <v>4506</v>
      </c>
      <c r="C2319" s="3" t="s">
        <v>10</v>
      </c>
      <c r="D2319" s="3" t="s">
        <v>4510</v>
      </c>
      <c r="E2319" s="2">
        <v>2005</v>
      </c>
      <c r="F2319" s="3" t="s">
        <v>297</v>
      </c>
      <c r="G2319" s="3" t="s">
        <v>4508</v>
      </c>
      <c r="H2319" s="3" t="s">
        <v>4506</v>
      </c>
      <c r="I2319" s="3" t="s">
        <v>4511</v>
      </c>
      <c r="J2319" s="3" t="s">
        <v>29</v>
      </c>
    </row>
    <row r="2320" spans="1:10" outlineLevel="3" x14ac:dyDescent="0.2">
      <c r="A2320" s="3" t="s">
        <v>4505</v>
      </c>
      <c r="B2320" s="3" t="s">
        <v>4506</v>
      </c>
      <c r="C2320" s="3" t="s">
        <v>10</v>
      </c>
      <c r="D2320" s="3" t="s">
        <v>4512</v>
      </c>
      <c r="E2320" s="2">
        <v>2005</v>
      </c>
      <c r="F2320" s="3" t="s">
        <v>297</v>
      </c>
      <c r="G2320" s="3" t="s">
        <v>4508</v>
      </c>
      <c r="H2320" s="3" t="s">
        <v>4506</v>
      </c>
      <c r="I2320" s="3" t="s">
        <v>4513</v>
      </c>
      <c r="J2320" s="3" t="s">
        <v>123</v>
      </c>
    </row>
    <row r="2321" spans="1:10" outlineLevel="3" x14ac:dyDescent="0.2">
      <c r="A2321" s="3" t="s">
        <v>4505</v>
      </c>
      <c r="B2321" s="3" t="s">
        <v>4506</v>
      </c>
      <c r="C2321" s="3" t="s">
        <v>10</v>
      </c>
      <c r="D2321" s="3" t="s">
        <v>4514</v>
      </c>
      <c r="E2321" s="2">
        <v>2005</v>
      </c>
      <c r="F2321" s="3" t="s">
        <v>297</v>
      </c>
      <c r="G2321" s="3" t="s">
        <v>4508</v>
      </c>
      <c r="H2321" s="3" t="s">
        <v>4506</v>
      </c>
      <c r="I2321" s="3" t="s">
        <v>4515</v>
      </c>
      <c r="J2321" s="3" t="s">
        <v>29</v>
      </c>
    </row>
    <row r="2322" spans="1:10" outlineLevel="3" x14ac:dyDescent="0.2">
      <c r="A2322" s="3" t="s">
        <v>4505</v>
      </c>
      <c r="B2322" s="3" t="s">
        <v>4506</v>
      </c>
      <c r="C2322" s="3" t="s">
        <v>10</v>
      </c>
      <c r="D2322" s="3" t="s">
        <v>4516</v>
      </c>
      <c r="E2322" s="2">
        <v>2004</v>
      </c>
      <c r="F2322" s="3" t="s">
        <v>297</v>
      </c>
      <c r="G2322" s="3" t="s">
        <v>4508</v>
      </c>
      <c r="H2322" s="3" t="s">
        <v>4506</v>
      </c>
      <c r="I2322" s="3" t="s">
        <v>4517</v>
      </c>
      <c r="J2322" s="3" t="s">
        <v>35</v>
      </c>
    </row>
    <row r="2323" spans="1:10" outlineLevel="3" x14ac:dyDescent="0.2">
      <c r="A2323" s="3" t="s">
        <v>4505</v>
      </c>
      <c r="B2323" s="3" t="s">
        <v>4506</v>
      </c>
      <c r="C2323" s="3" t="s">
        <v>10</v>
      </c>
      <c r="D2323" s="3" t="s">
        <v>4518</v>
      </c>
      <c r="E2323" s="2">
        <v>2004</v>
      </c>
      <c r="F2323" s="3" t="s">
        <v>297</v>
      </c>
      <c r="G2323" s="3" t="s">
        <v>4508</v>
      </c>
      <c r="H2323" s="3" t="s">
        <v>4506</v>
      </c>
      <c r="I2323" s="3" t="s">
        <v>4519</v>
      </c>
      <c r="J2323" s="3" t="s">
        <v>128</v>
      </c>
    </row>
    <row r="2324" spans="1:10" outlineLevel="3" x14ac:dyDescent="0.2">
      <c r="A2324" s="3" t="s">
        <v>4505</v>
      </c>
      <c r="B2324" s="3" t="s">
        <v>4506</v>
      </c>
      <c r="C2324" s="3" t="s">
        <v>10</v>
      </c>
      <c r="D2324" s="3" t="s">
        <v>4520</v>
      </c>
      <c r="E2324" s="2">
        <v>2004</v>
      </c>
      <c r="F2324" s="3" t="s">
        <v>297</v>
      </c>
      <c r="G2324" s="3" t="s">
        <v>4508</v>
      </c>
      <c r="H2324" s="3" t="s">
        <v>4506</v>
      </c>
      <c r="I2324" s="3" t="s">
        <v>4521</v>
      </c>
      <c r="J2324" s="3" t="s">
        <v>29</v>
      </c>
    </row>
    <row r="2325" spans="1:10" outlineLevel="3" x14ac:dyDescent="0.2">
      <c r="A2325" s="3" t="s">
        <v>4505</v>
      </c>
      <c r="B2325" s="3" t="s">
        <v>4506</v>
      </c>
      <c r="C2325" s="3" t="s">
        <v>10</v>
      </c>
      <c r="D2325" s="3" t="s">
        <v>4522</v>
      </c>
      <c r="E2325" s="2">
        <v>2004</v>
      </c>
      <c r="F2325" s="3" t="s">
        <v>297</v>
      </c>
      <c r="G2325" s="3" t="s">
        <v>4508</v>
      </c>
      <c r="H2325" s="3" t="s">
        <v>4506</v>
      </c>
      <c r="I2325" s="3" t="s">
        <v>4523</v>
      </c>
      <c r="J2325" s="3" t="s">
        <v>21</v>
      </c>
    </row>
    <row r="2326" spans="1:10" outlineLevel="3" x14ac:dyDescent="0.2">
      <c r="A2326" s="3" t="s">
        <v>4505</v>
      </c>
      <c r="B2326" s="3" t="s">
        <v>4506</v>
      </c>
      <c r="C2326" s="3" t="s">
        <v>10</v>
      </c>
      <c r="D2326" s="3" t="s">
        <v>4524</v>
      </c>
      <c r="E2326" s="2">
        <v>2004</v>
      </c>
      <c r="F2326" s="3" t="s">
        <v>297</v>
      </c>
      <c r="G2326" s="3" t="s">
        <v>4508</v>
      </c>
      <c r="H2326" s="3" t="s">
        <v>4506</v>
      </c>
      <c r="I2326" s="3" t="s">
        <v>4525</v>
      </c>
      <c r="J2326" s="3" t="s">
        <v>29</v>
      </c>
    </row>
    <row r="2327" spans="1:10" outlineLevel="3" x14ac:dyDescent="0.2">
      <c r="A2327" s="3" t="s">
        <v>4505</v>
      </c>
      <c r="B2327" s="3" t="s">
        <v>4506</v>
      </c>
      <c r="C2327" s="3" t="s">
        <v>10</v>
      </c>
      <c r="D2327" s="3" t="s">
        <v>4526</v>
      </c>
      <c r="E2327" s="2">
        <v>2004</v>
      </c>
      <c r="F2327" s="3" t="s">
        <v>297</v>
      </c>
      <c r="G2327" s="3" t="s">
        <v>4508</v>
      </c>
      <c r="H2327" s="3" t="s">
        <v>4506</v>
      </c>
      <c r="I2327" s="3" t="s">
        <v>4527</v>
      </c>
      <c r="J2327" s="3" t="s">
        <v>29</v>
      </c>
    </row>
    <row r="2328" spans="1:10" outlineLevel="3" x14ac:dyDescent="0.2">
      <c r="A2328" s="3" t="s">
        <v>4505</v>
      </c>
      <c r="B2328" s="3" t="s">
        <v>4506</v>
      </c>
      <c r="C2328" s="3" t="s">
        <v>10</v>
      </c>
      <c r="D2328" s="3" t="s">
        <v>4528</v>
      </c>
      <c r="E2328" s="2">
        <v>2008</v>
      </c>
      <c r="F2328" s="3" t="s">
        <v>2576</v>
      </c>
      <c r="G2328" s="3" t="s">
        <v>4529</v>
      </c>
      <c r="H2328" s="3" t="s">
        <v>4506</v>
      </c>
      <c r="I2328" s="3" t="s">
        <v>4530</v>
      </c>
      <c r="J2328" s="3" t="s">
        <v>136</v>
      </c>
    </row>
    <row r="2329" spans="1:10" outlineLevel="3" x14ac:dyDescent="0.2">
      <c r="A2329" s="3" t="s">
        <v>4505</v>
      </c>
      <c r="B2329" s="3" t="s">
        <v>4506</v>
      </c>
      <c r="C2329" s="3" t="s">
        <v>10</v>
      </c>
      <c r="D2329" s="3" t="s">
        <v>4533</v>
      </c>
      <c r="E2329" s="2">
        <v>2010</v>
      </c>
      <c r="F2329" s="3" t="s">
        <v>297</v>
      </c>
      <c r="G2329" s="3" t="s">
        <v>4508</v>
      </c>
      <c r="H2329" s="3" t="s">
        <v>4506</v>
      </c>
      <c r="I2329" s="3" t="s">
        <v>4534</v>
      </c>
      <c r="J2329" s="3" t="s">
        <v>35</v>
      </c>
    </row>
    <row r="2330" spans="1:10" outlineLevel="3" x14ac:dyDescent="0.2">
      <c r="A2330" s="3" t="s">
        <v>4505</v>
      </c>
      <c r="B2330" s="3" t="s">
        <v>4506</v>
      </c>
      <c r="C2330" s="3" t="s">
        <v>10</v>
      </c>
      <c r="D2330" s="3" t="s">
        <v>4535</v>
      </c>
      <c r="E2330" s="2">
        <v>2010</v>
      </c>
      <c r="F2330" s="3" t="s">
        <v>297</v>
      </c>
      <c r="G2330" s="3" t="s">
        <v>4508</v>
      </c>
      <c r="H2330" s="3" t="s">
        <v>4506</v>
      </c>
      <c r="I2330" s="3" t="s">
        <v>4536</v>
      </c>
      <c r="J2330" s="3" t="s">
        <v>35</v>
      </c>
    </row>
    <row r="2331" spans="1:10" outlineLevel="3" x14ac:dyDescent="0.2">
      <c r="A2331" s="3" t="s">
        <v>4505</v>
      </c>
      <c r="B2331" s="3" t="s">
        <v>4506</v>
      </c>
      <c r="C2331" s="3" t="s">
        <v>10</v>
      </c>
      <c r="D2331" s="3" t="s">
        <v>4537</v>
      </c>
      <c r="E2331" s="2">
        <v>2010</v>
      </c>
      <c r="F2331" s="3" t="s">
        <v>297</v>
      </c>
      <c r="G2331" s="3" t="s">
        <v>4508</v>
      </c>
      <c r="H2331" s="3" t="s">
        <v>4506</v>
      </c>
      <c r="I2331" s="3" t="s">
        <v>4538</v>
      </c>
      <c r="J2331" s="3" t="s">
        <v>35</v>
      </c>
    </row>
    <row r="2332" spans="1:10" outlineLevel="3" x14ac:dyDescent="0.2">
      <c r="A2332" s="3" t="s">
        <v>4505</v>
      </c>
      <c r="B2332" s="3" t="s">
        <v>4506</v>
      </c>
      <c r="C2332" s="3" t="s">
        <v>10</v>
      </c>
      <c r="D2332" s="3" t="s">
        <v>4539</v>
      </c>
      <c r="E2332" s="2">
        <v>2010</v>
      </c>
      <c r="F2332" s="3" t="s">
        <v>297</v>
      </c>
      <c r="G2332" s="3" t="s">
        <v>4508</v>
      </c>
      <c r="H2332" s="3" t="s">
        <v>4506</v>
      </c>
      <c r="I2332" s="3" t="s">
        <v>4540</v>
      </c>
      <c r="J2332" s="3" t="s">
        <v>35</v>
      </c>
    </row>
    <row r="2333" spans="1:10" outlineLevel="3" x14ac:dyDescent="0.2">
      <c r="A2333" s="3" t="s">
        <v>4505</v>
      </c>
      <c r="B2333" s="3" t="s">
        <v>4506</v>
      </c>
      <c r="C2333" s="3" t="s">
        <v>10</v>
      </c>
      <c r="D2333" s="3" t="s">
        <v>4541</v>
      </c>
      <c r="E2333" s="2">
        <v>2010</v>
      </c>
      <c r="F2333" s="3" t="s">
        <v>297</v>
      </c>
      <c r="G2333" s="3" t="s">
        <v>4508</v>
      </c>
      <c r="H2333" s="3" t="s">
        <v>4506</v>
      </c>
      <c r="I2333" s="3" t="s">
        <v>4542</v>
      </c>
      <c r="J2333" s="3" t="s">
        <v>35</v>
      </c>
    </row>
    <row r="2334" spans="1:10" outlineLevel="3" x14ac:dyDescent="0.2">
      <c r="A2334" s="3" t="s">
        <v>4505</v>
      </c>
      <c r="B2334" s="3" t="s">
        <v>4506</v>
      </c>
      <c r="C2334" s="3" t="s">
        <v>10</v>
      </c>
      <c r="D2334" s="3" t="s">
        <v>4543</v>
      </c>
      <c r="E2334" s="2">
        <v>2010</v>
      </c>
      <c r="F2334" s="3" t="s">
        <v>297</v>
      </c>
      <c r="G2334" s="3" t="s">
        <v>4508</v>
      </c>
      <c r="H2334" s="3" t="s">
        <v>4506</v>
      </c>
      <c r="I2334" s="3" t="s">
        <v>4544</v>
      </c>
      <c r="J2334" s="3" t="s">
        <v>35</v>
      </c>
    </row>
    <row r="2335" spans="1:10" outlineLevel="3" x14ac:dyDescent="0.2">
      <c r="A2335" s="3" t="s">
        <v>4505</v>
      </c>
      <c r="B2335" s="3" t="s">
        <v>4506</v>
      </c>
      <c r="C2335" s="3" t="s">
        <v>10</v>
      </c>
      <c r="D2335" s="3" t="s">
        <v>4545</v>
      </c>
      <c r="E2335" s="2">
        <v>2012</v>
      </c>
      <c r="F2335" s="3" t="s">
        <v>297</v>
      </c>
      <c r="G2335" s="3" t="s">
        <v>4508</v>
      </c>
      <c r="H2335" s="3" t="s">
        <v>4506</v>
      </c>
      <c r="I2335" s="3" t="s">
        <v>4546</v>
      </c>
      <c r="J2335" s="3" t="s">
        <v>35</v>
      </c>
    </row>
    <row r="2336" spans="1:10" outlineLevel="3" x14ac:dyDescent="0.2">
      <c r="A2336" s="3" t="s">
        <v>4505</v>
      </c>
      <c r="B2336" s="3" t="s">
        <v>4506</v>
      </c>
      <c r="C2336" s="3" t="s">
        <v>10</v>
      </c>
      <c r="D2336" s="3" t="s">
        <v>4547</v>
      </c>
      <c r="E2336" s="2">
        <v>2013</v>
      </c>
      <c r="F2336" s="3" t="s">
        <v>297</v>
      </c>
      <c r="G2336" s="3" t="s">
        <v>4508</v>
      </c>
      <c r="H2336" s="3" t="s">
        <v>4506</v>
      </c>
      <c r="I2336" s="3" t="s">
        <v>4548</v>
      </c>
      <c r="J2336" s="3" t="s">
        <v>136</v>
      </c>
    </row>
    <row r="2337" spans="1:10" outlineLevel="3" x14ac:dyDescent="0.2">
      <c r="A2337" s="3" t="s">
        <v>4505</v>
      </c>
      <c r="B2337" s="3" t="s">
        <v>4506</v>
      </c>
      <c r="C2337" s="3" t="s">
        <v>10</v>
      </c>
      <c r="D2337" s="3" t="s">
        <v>4549</v>
      </c>
      <c r="E2337" s="2">
        <v>2004</v>
      </c>
      <c r="F2337" s="3" t="s">
        <v>297</v>
      </c>
      <c r="G2337" s="3" t="s">
        <v>4508</v>
      </c>
      <c r="H2337" s="3" t="s">
        <v>4506</v>
      </c>
      <c r="I2337" s="3" t="s">
        <v>4550</v>
      </c>
      <c r="J2337" s="3" t="s">
        <v>1038</v>
      </c>
    </row>
    <row r="2338" spans="1:10" outlineLevel="3" x14ac:dyDescent="0.2">
      <c r="A2338" s="3" t="s">
        <v>4505</v>
      </c>
      <c r="B2338" s="3" t="s">
        <v>4506</v>
      </c>
      <c r="C2338" s="3" t="s">
        <v>10</v>
      </c>
      <c r="D2338" s="3" t="s">
        <v>4551</v>
      </c>
      <c r="E2338" s="2">
        <v>1999</v>
      </c>
      <c r="F2338" s="3" t="s">
        <v>4552</v>
      </c>
      <c r="G2338" s="3" t="s">
        <v>4553</v>
      </c>
      <c r="H2338" s="3" t="s">
        <v>4506</v>
      </c>
      <c r="I2338" s="3" t="s">
        <v>4554</v>
      </c>
      <c r="J2338" s="3" t="s">
        <v>29</v>
      </c>
    </row>
    <row r="2339" spans="1:10" outlineLevel="3" x14ac:dyDescent="0.2">
      <c r="A2339" s="3" t="s">
        <v>4505</v>
      </c>
      <c r="B2339" s="3" t="s">
        <v>4506</v>
      </c>
      <c r="C2339" s="3" t="s">
        <v>10</v>
      </c>
      <c r="D2339" s="3" t="s">
        <v>4555</v>
      </c>
      <c r="E2339" s="2">
        <v>2002</v>
      </c>
      <c r="F2339" s="3" t="s">
        <v>2576</v>
      </c>
      <c r="G2339" s="3" t="s">
        <v>4556</v>
      </c>
      <c r="H2339" s="3" t="s">
        <v>4506</v>
      </c>
      <c r="I2339" s="3" t="s">
        <v>4557</v>
      </c>
      <c r="J2339" s="3" t="s">
        <v>29</v>
      </c>
    </row>
    <row r="2340" spans="1:10" outlineLevel="3" x14ac:dyDescent="0.2">
      <c r="A2340" s="3" t="s">
        <v>4505</v>
      </c>
      <c r="B2340" s="3" t="s">
        <v>4506</v>
      </c>
      <c r="C2340" s="3" t="s">
        <v>10</v>
      </c>
      <c r="D2340" s="3" t="s">
        <v>4558</v>
      </c>
      <c r="E2340" s="2">
        <v>2002</v>
      </c>
      <c r="F2340" s="3" t="s">
        <v>2576</v>
      </c>
      <c r="G2340" s="3" t="s">
        <v>4556</v>
      </c>
      <c r="H2340" s="3" t="s">
        <v>4506</v>
      </c>
      <c r="I2340" s="3" t="s">
        <v>4559</v>
      </c>
      <c r="J2340" s="3" t="s">
        <v>29</v>
      </c>
    </row>
    <row r="2341" spans="1:10" outlineLevel="3" x14ac:dyDescent="0.2">
      <c r="A2341" s="3" t="s">
        <v>4505</v>
      </c>
      <c r="B2341" s="3" t="s">
        <v>4506</v>
      </c>
      <c r="C2341" s="3" t="s">
        <v>10</v>
      </c>
      <c r="D2341" s="3" t="s">
        <v>4560</v>
      </c>
      <c r="E2341" s="2">
        <v>2013</v>
      </c>
      <c r="F2341" s="3" t="s">
        <v>297</v>
      </c>
      <c r="G2341" s="3" t="s">
        <v>4508</v>
      </c>
      <c r="H2341" s="3" t="s">
        <v>4506</v>
      </c>
      <c r="I2341" s="3" t="s">
        <v>4561</v>
      </c>
      <c r="J2341" s="3" t="s">
        <v>136</v>
      </c>
    </row>
    <row r="2342" spans="1:10" outlineLevel="3" x14ac:dyDescent="0.2">
      <c r="A2342" s="3" t="s">
        <v>4505</v>
      </c>
      <c r="B2342" s="3" t="s">
        <v>4506</v>
      </c>
      <c r="C2342" s="3" t="s">
        <v>10</v>
      </c>
      <c r="D2342" s="3" t="s">
        <v>4562</v>
      </c>
      <c r="E2342" s="2">
        <v>2013</v>
      </c>
      <c r="F2342" s="3" t="s">
        <v>297</v>
      </c>
      <c r="G2342" s="3" t="s">
        <v>4508</v>
      </c>
      <c r="H2342" s="3" t="s">
        <v>4506</v>
      </c>
      <c r="I2342" s="3" t="s">
        <v>4563</v>
      </c>
      <c r="J2342" s="3" t="s">
        <v>136</v>
      </c>
    </row>
    <row r="2343" spans="1:10" outlineLevel="3" x14ac:dyDescent="0.2">
      <c r="A2343" s="3" t="s">
        <v>4505</v>
      </c>
      <c r="B2343" s="3" t="s">
        <v>4506</v>
      </c>
      <c r="C2343" s="3" t="s">
        <v>10</v>
      </c>
      <c r="D2343" s="3" t="s">
        <v>4564</v>
      </c>
      <c r="E2343" s="2">
        <v>2005</v>
      </c>
      <c r="F2343" s="3" t="s">
        <v>297</v>
      </c>
      <c r="G2343" s="3" t="s">
        <v>4508</v>
      </c>
      <c r="H2343" s="3" t="s">
        <v>4506</v>
      </c>
      <c r="I2343" s="3" t="s">
        <v>4565</v>
      </c>
      <c r="J2343" s="3" t="s">
        <v>29</v>
      </c>
    </row>
    <row r="2344" spans="1:10" outlineLevel="3" x14ac:dyDescent="0.2">
      <c r="A2344" s="3" t="s">
        <v>4505</v>
      </c>
      <c r="B2344" s="3" t="s">
        <v>4506</v>
      </c>
      <c r="C2344" s="3" t="s">
        <v>10</v>
      </c>
      <c r="D2344" s="3" t="s">
        <v>4566</v>
      </c>
      <c r="E2344" s="2">
        <v>2005</v>
      </c>
      <c r="F2344" s="3" t="s">
        <v>4552</v>
      </c>
      <c r="G2344" s="3" t="s">
        <v>4567</v>
      </c>
      <c r="H2344" s="3" t="s">
        <v>4506</v>
      </c>
      <c r="I2344" s="3" t="s">
        <v>4568</v>
      </c>
      <c r="J2344" s="3" t="s">
        <v>29</v>
      </c>
    </row>
    <row r="2345" spans="1:10" outlineLevel="3" x14ac:dyDescent="0.2">
      <c r="A2345" s="3" t="s">
        <v>4505</v>
      </c>
      <c r="B2345" s="3" t="s">
        <v>4506</v>
      </c>
      <c r="C2345" s="3" t="s">
        <v>10</v>
      </c>
      <c r="D2345" s="3" t="s">
        <v>4569</v>
      </c>
      <c r="E2345" s="2">
        <v>2000</v>
      </c>
      <c r="F2345" s="3" t="s">
        <v>4552</v>
      </c>
      <c r="G2345" s="3" t="s">
        <v>4553</v>
      </c>
      <c r="H2345" s="3" t="s">
        <v>4506</v>
      </c>
      <c r="I2345" s="3" t="s">
        <v>4570</v>
      </c>
      <c r="J2345" s="3" t="s">
        <v>29</v>
      </c>
    </row>
    <row r="2346" spans="1:10" outlineLevel="3" x14ac:dyDescent="0.2">
      <c r="A2346" s="3" t="s">
        <v>4505</v>
      </c>
      <c r="B2346" s="3" t="s">
        <v>4506</v>
      </c>
      <c r="C2346" s="3" t="s">
        <v>10</v>
      </c>
      <c r="D2346" s="3" t="s">
        <v>4571</v>
      </c>
      <c r="E2346" s="2">
        <v>2003</v>
      </c>
      <c r="F2346" s="3" t="s">
        <v>2576</v>
      </c>
      <c r="G2346" s="3" t="s">
        <v>4556</v>
      </c>
      <c r="H2346" s="3" t="s">
        <v>4506</v>
      </c>
      <c r="I2346" s="3" t="s">
        <v>4572</v>
      </c>
      <c r="J2346" s="3" t="s">
        <v>29</v>
      </c>
    </row>
    <row r="2347" spans="1:10" outlineLevel="3" x14ac:dyDescent="0.2">
      <c r="A2347" s="3" t="s">
        <v>4505</v>
      </c>
      <c r="B2347" s="3" t="s">
        <v>4506</v>
      </c>
      <c r="C2347" s="3" t="s">
        <v>10</v>
      </c>
      <c r="D2347" s="3" t="s">
        <v>4573</v>
      </c>
      <c r="E2347" s="2">
        <v>2005</v>
      </c>
      <c r="F2347" s="3" t="s">
        <v>4552</v>
      </c>
      <c r="G2347" s="3" t="s">
        <v>4567</v>
      </c>
      <c r="H2347" s="3" t="s">
        <v>4506</v>
      </c>
      <c r="I2347" s="3" t="s">
        <v>4574</v>
      </c>
      <c r="J2347" s="3" t="s">
        <v>29</v>
      </c>
    </row>
    <row r="2348" spans="1:10" outlineLevel="3" x14ac:dyDescent="0.2">
      <c r="A2348" s="3" t="s">
        <v>4505</v>
      </c>
      <c r="B2348" s="3" t="s">
        <v>4506</v>
      </c>
      <c r="C2348" s="3" t="s">
        <v>10</v>
      </c>
      <c r="D2348" s="3" t="s">
        <v>4575</v>
      </c>
      <c r="E2348" s="2">
        <v>2004</v>
      </c>
      <c r="F2348" s="3" t="s">
        <v>2576</v>
      </c>
      <c r="G2348" s="3" t="s">
        <v>4556</v>
      </c>
      <c r="H2348" s="3" t="s">
        <v>4506</v>
      </c>
      <c r="I2348" s="3" t="s">
        <v>4576</v>
      </c>
      <c r="J2348" s="3" t="s">
        <v>29</v>
      </c>
    </row>
    <row r="2349" spans="1:10" outlineLevel="3" x14ac:dyDescent="0.2">
      <c r="A2349" s="3" t="s">
        <v>4505</v>
      </c>
      <c r="B2349" s="3" t="s">
        <v>4506</v>
      </c>
      <c r="C2349" s="3" t="s">
        <v>10</v>
      </c>
      <c r="D2349" s="3" t="s">
        <v>4577</v>
      </c>
      <c r="E2349" s="2">
        <v>2005</v>
      </c>
      <c r="F2349" s="3" t="s">
        <v>4552</v>
      </c>
      <c r="G2349" s="3" t="s">
        <v>4567</v>
      </c>
      <c r="H2349" s="3" t="s">
        <v>4506</v>
      </c>
      <c r="I2349" s="3" t="s">
        <v>4578</v>
      </c>
      <c r="J2349" s="3" t="s">
        <v>29</v>
      </c>
    </row>
    <row r="2350" spans="1:10" outlineLevel="3" x14ac:dyDescent="0.2">
      <c r="A2350" s="3" t="s">
        <v>4505</v>
      </c>
      <c r="B2350" s="3" t="s">
        <v>4506</v>
      </c>
      <c r="C2350" s="3" t="s">
        <v>10</v>
      </c>
      <c r="D2350" s="3" t="s">
        <v>4579</v>
      </c>
      <c r="E2350" s="2">
        <v>2014</v>
      </c>
      <c r="F2350" s="3" t="s">
        <v>297</v>
      </c>
      <c r="G2350" s="3" t="s">
        <v>4508</v>
      </c>
      <c r="H2350" s="3" t="s">
        <v>4506</v>
      </c>
      <c r="I2350" s="3" t="s">
        <v>4580</v>
      </c>
      <c r="J2350" s="3" t="s">
        <v>40</v>
      </c>
    </row>
    <row r="2351" spans="1:10" outlineLevel="3" x14ac:dyDescent="0.2">
      <c r="A2351" s="3" t="s">
        <v>4505</v>
      </c>
      <c r="B2351" s="3" t="s">
        <v>4506</v>
      </c>
      <c r="C2351" s="3" t="s">
        <v>10</v>
      </c>
      <c r="D2351" s="3" t="s">
        <v>4581</v>
      </c>
      <c r="E2351" s="2">
        <v>2013</v>
      </c>
      <c r="F2351" s="3" t="s">
        <v>297</v>
      </c>
      <c r="G2351" s="3" t="s">
        <v>4508</v>
      </c>
      <c r="H2351" s="3" t="s">
        <v>4506</v>
      </c>
      <c r="I2351" s="3" t="s">
        <v>4582</v>
      </c>
      <c r="J2351" s="3" t="s">
        <v>21</v>
      </c>
    </row>
    <row r="2352" spans="1:10" outlineLevel="3" x14ac:dyDescent="0.2">
      <c r="A2352" s="3" t="s">
        <v>4505</v>
      </c>
      <c r="B2352" s="3" t="s">
        <v>4506</v>
      </c>
      <c r="C2352" s="3" t="s">
        <v>10</v>
      </c>
      <c r="D2352" s="3" t="s">
        <v>4583</v>
      </c>
      <c r="E2352" s="2">
        <v>2014</v>
      </c>
      <c r="F2352" s="3" t="s">
        <v>297</v>
      </c>
      <c r="G2352" s="3" t="s">
        <v>4508</v>
      </c>
      <c r="H2352" s="3" t="s">
        <v>4506</v>
      </c>
      <c r="I2352" s="3" t="s">
        <v>4584</v>
      </c>
      <c r="J2352" s="3" t="s">
        <v>420</v>
      </c>
    </row>
    <row r="2353" spans="1:10" outlineLevel="3" x14ac:dyDescent="0.2">
      <c r="A2353" s="3" t="s">
        <v>4505</v>
      </c>
      <c r="B2353" s="3" t="s">
        <v>4506</v>
      </c>
      <c r="C2353" s="3" t="s">
        <v>10</v>
      </c>
      <c r="D2353" s="3" t="s">
        <v>4585</v>
      </c>
      <c r="E2353" s="2">
        <v>2013</v>
      </c>
      <c r="F2353" s="3" t="s">
        <v>297</v>
      </c>
      <c r="G2353" s="3" t="s">
        <v>4508</v>
      </c>
      <c r="H2353" s="3" t="s">
        <v>4506</v>
      </c>
      <c r="I2353" s="3" t="s">
        <v>4586</v>
      </c>
      <c r="J2353" s="3" t="s">
        <v>136</v>
      </c>
    </row>
    <row r="2354" spans="1:10" outlineLevel="3" x14ac:dyDescent="0.2">
      <c r="A2354" s="3" t="s">
        <v>4505</v>
      </c>
      <c r="B2354" s="3" t="s">
        <v>4506</v>
      </c>
      <c r="C2354" s="3" t="s">
        <v>10</v>
      </c>
      <c r="D2354" s="3" t="s">
        <v>4587</v>
      </c>
      <c r="E2354" s="2">
        <v>2013</v>
      </c>
      <c r="F2354" s="3" t="s">
        <v>297</v>
      </c>
      <c r="G2354" s="3" t="s">
        <v>4508</v>
      </c>
      <c r="H2354" s="3" t="s">
        <v>4506</v>
      </c>
      <c r="I2354" s="3" t="s">
        <v>4588</v>
      </c>
      <c r="J2354" s="3" t="s">
        <v>136</v>
      </c>
    </row>
    <row r="2355" spans="1:10" outlineLevel="3" x14ac:dyDescent="0.2">
      <c r="A2355" s="3" t="s">
        <v>4505</v>
      </c>
      <c r="B2355" s="3" t="s">
        <v>4506</v>
      </c>
      <c r="C2355" s="3" t="s">
        <v>10</v>
      </c>
      <c r="D2355" s="3" t="s">
        <v>4589</v>
      </c>
      <c r="E2355" s="2">
        <v>2013</v>
      </c>
      <c r="F2355" s="3" t="s">
        <v>297</v>
      </c>
      <c r="G2355" s="3" t="s">
        <v>4508</v>
      </c>
      <c r="H2355" s="3" t="s">
        <v>4506</v>
      </c>
      <c r="I2355" s="3" t="s">
        <v>4590</v>
      </c>
      <c r="J2355" s="3" t="s">
        <v>136</v>
      </c>
    </row>
    <row r="2356" spans="1:10" outlineLevel="3" x14ac:dyDescent="0.2">
      <c r="A2356" s="3" t="s">
        <v>4505</v>
      </c>
      <c r="B2356" s="3" t="s">
        <v>4506</v>
      </c>
      <c r="C2356" s="3" t="s">
        <v>10</v>
      </c>
      <c r="D2356" s="3" t="s">
        <v>4591</v>
      </c>
      <c r="E2356" s="2">
        <v>2013</v>
      </c>
      <c r="F2356" s="3" t="s">
        <v>297</v>
      </c>
      <c r="G2356" s="3" t="s">
        <v>4508</v>
      </c>
      <c r="H2356" s="3" t="s">
        <v>4506</v>
      </c>
      <c r="I2356" s="3" t="s">
        <v>4592</v>
      </c>
      <c r="J2356" s="3" t="s">
        <v>136</v>
      </c>
    </row>
    <row r="2357" spans="1:10" outlineLevel="3" x14ac:dyDescent="0.2">
      <c r="A2357" s="3" t="s">
        <v>4505</v>
      </c>
      <c r="B2357" s="3" t="s">
        <v>4506</v>
      </c>
      <c r="C2357" s="3" t="s">
        <v>10</v>
      </c>
      <c r="D2357" s="3" t="s">
        <v>4593</v>
      </c>
      <c r="E2357" s="2">
        <v>2001</v>
      </c>
      <c r="F2357" s="3" t="s">
        <v>2576</v>
      </c>
      <c r="G2357" s="3" t="s">
        <v>4556</v>
      </c>
      <c r="H2357" s="3" t="s">
        <v>4506</v>
      </c>
      <c r="I2357" s="3" t="s">
        <v>4594</v>
      </c>
      <c r="J2357" s="3" t="s">
        <v>35</v>
      </c>
    </row>
    <row r="2358" spans="1:10" outlineLevel="3" x14ac:dyDescent="0.2">
      <c r="A2358" s="3" t="s">
        <v>4505</v>
      </c>
      <c r="B2358" s="3" t="s">
        <v>4506</v>
      </c>
      <c r="C2358" s="3" t="s">
        <v>10</v>
      </c>
      <c r="D2358" s="3" t="s">
        <v>4595</v>
      </c>
      <c r="E2358" s="2">
        <v>2009</v>
      </c>
      <c r="F2358" s="3" t="s">
        <v>297</v>
      </c>
      <c r="G2358" s="3" t="s">
        <v>4596</v>
      </c>
      <c r="H2358" s="3" t="s">
        <v>4597</v>
      </c>
      <c r="I2358" s="3" t="s">
        <v>4598</v>
      </c>
      <c r="J2358" s="3" t="s">
        <v>4599</v>
      </c>
    </row>
    <row r="2359" spans="1:10" outlineLevel="3" x14ac:dyDescent="0.2">
      <c r="A2359" s="3" t="s">
        <v>4505</v>
      </c>
      <c r="B2359" s="3" t="s">
        <v>4506</v>
      </c>
      <c r="C2359" s="3" t="s">
        <v>10</v>
      </c>
      <c r="D2359" s="3" t="s">
        <v>4600</v>
      </c>
      <c r="E2359" s="2">
        <v>2009</v>
      </c>
      <c r="F2359" s="3" t="s">
        <v>297</v>
      </c>
      <c r="G2359" s="3" t="s">
        <v>4596</v>
      </c>
      <c r="H2359" s="3" t="s">
        <v>4597</v>
      </c>
      <c r="I2359" s="3" t="s">
        <v>4601</v>
      </c>
      <c r="J2359" s="3" t="s">
        <v>4599</v>
      </c>
    </row>
    <row r="2360" spans="1:10" outlineLevel="3" x14ac:dyDescent="0.2">
      <c r="A2360" s="3" t="s">
        <v>4505</v>
      </c>
      <c r="B2360" s="3" t="s">
        <v>4506</v>
      </c>
      <c r="C2360" s="3" t="s">
        <v>10</v>
      </c>
      <c r="D2360" s="3" t="s">
        <v>4602</v>
      </c>
      <c r="E2360" s="2">
        <v>2014</v>
      </c>
      <c r="F2360" s="3" t="s">
        <v>297</v>
      </c>
      <c r="G2360" s="3" t="s">
        <v>4508</v>
      </c>
      <c r="H2360" s="3" t="s">
        <v>4506</v>
      </c>
      <c r="I2360" s="3" t="s">
        <v>4603</v>
      </c>
      <c r="J2360" s="3" t="s">
        <v>136</v>
      </c>
    </row>
    <row r="2361" spans="1:10" outlineLevel="3" x14ac:dyDescent="0.2">
      <c r="A2361" s="3" t="s">
        <v>4505</v>
      </c>
      <c r="B2361" s="3" t="s">
        <v>4506</v>
      </c>
      <c r="C2361" s="3" t="s">
        <v>10</v>
      </c>
      <c r="D2361" s="3" t="s">
        <v>4604</v>
      </c>
      <c r="E2361" s="2">
        <v>2014</v>
      </c>
      <c r="F2361" s="3" t="s">
        <v>297</v>
      </c>
      <c r="G2361" s="3" t="s">
        <v>4508</v>
      </c>
      <c r="H2361" s="3" t="s">
        <v>4506</v>
      </c>
      <c r="I2361" s="3" t="s">
        <v>4605</v>
      </c>
      <c r="J2361" s="3" t="s">
        <v>2322</v>
      </c>
    </row>
    <row r="2362" spans="1:10" outlineLevel="3" x14ac:dyDescent="0.2">
      <c r="A2362" s="3" t="s">
        <v>4505</v>
      </c>
      <c r="B2362" s="3" t="s">
        <v>4506</v>
      </c>
      <c r="C2362" s="3" t="s">
        <v>10</v>
      </c>
      <c r="D2362" s="3" t="s">
        <v>4606</v>
      </c>
      <c r="E2362" s="2">
        <v>2014</v>
      </c>
      <c r="F2362" s="3" t="s">
        <v>297</v>
      </c>
      <c r="G2362" s="3" t="s">
        <v>4508</v>
      </c>
      <c r="H2362" s="3" t="s">
        <v>4506</v>
      </c>
      <c r="I2362" s="3" t="s">
        <v>4607</v>
      </c>
      <c r="J2362" s="3" t="s">
        <v>74</v>
      </c>
    </row>
    <row r="2363" spans="1:10" outlineLevel="3" x14ac:dyDescent="0.2">
      <c r="A2363" s="3" t="s">
        <v>4505</v>
      </c>
      <c r="B2363" s="3" t="s">
        <v>4506</v>
      </c>
      <c r="C2363" s="3" t="s">
        <v>10</v>
      </c>
      <c r="D2363" s="3" t="s">
        <v>4608</v>
      </c>
      <c r="E2363" s="2">
        <v>2014</v>
      </c>
      <c r="F2363" s="3" t="s">
        <v>297</v>
      </c>
      <c r="G2363" s="3" t="s">
        <v>4508</v>
      </c>
      <c r="H2363" s="3" t="s">
        <v>4506</v>
      </c>
      <c r="I2363" s="3" t="s">
        <v>4609</v>
      </c>
      <c r="J2363" s="3" t="s">
        <v>35</v>
      </c>
    </row>
    <row r="2364" spans="1:10" outlineLevel="3" x14ac:dyDescent="0.2">
      <c r="A2364" s="3" t="s">
        <v>4505</v>
      </c>
      <c r="B2364" s="3" t="s">
        <v>4506</v>
      </c>
      <c r="C2364" s="3" t="s">
        <v>10</v>
      </c>
      <c r="D2364" s="3" t="s">
        <v>4610</v>
      </c>
      <c r="E2364" s="2">
        <v>2014</v>
      </c>
      <c r="F2364" s="3" t="s">
        <v>297</v>
      </c>
      <c r="G2364" s="3" t="s">
        <v>4508</v>
      </c>
      <c r="H2364" s="3" t="s">
        <v>4506</v>
      </c>
      <c r="I2364" s="3" t="s">
        <v>4611</v>
      </c>
      <c r="J2364" s="3" t="s">
        <v>35</v>
      </c>
    </row>
    <row r="2365" spans="1:10" outlineLevel="3" x14ac:dyDescent="0.2">
      <c r="A2365" s="3" t="s">
        <v>4505</v>
      </c>
      <c r="B2365" s="3" t="s">
        <v>4506</v>
      </c>
      <c r="C2365" s="3" t="s">
        <v>10</v>
      </c>
      <c r="D2365" s="3" t="s">
        <v>4612</v>
      </c>
      <c r="E2365" s="2">
        <v>2015</v>
      </c>
      <c r="F2365" s="3" t="s">
        <v>297</v>
      </c>
      <c r="G2365" s="3" t="s">
        <v>4508</v>
      </c>
      <c r="H2365" s="3" t="s">
        <v>4506</v>
      </c>
      <c r="I2365" s="3" t="s">
        <v>4613</v>
      </c>
      <c r="J2365" s="3" t="s">
        <v>123</v>
      </c>
    </row>
    <row r="2366" spans="1:10" outlineLevel="3" x14ac:dyDescent="0.2">
      <c r="A2366" s="3" t="s">
        <v>4505</v>
      </c>
      <c r="B2366" s="3" t="s">
        <v>4506</v>
      </c>
      <c r="C2366" s="3" t="s">
        <v>10</v>
      </c>
      <c r="D2366" s="3" t="s">
        <v>4614</v>
      </c>
      <c r="E2366" s="2">
        <v>2015</v>
      </c>
      <c r="F2366" s="3" t="s">
        <v>297</v>
      </c>
      <c r="G2366" s="3" t="s">
        <v>4508</v>
      </c>
      <c r="H2366" s="3" t="s">
        <v>4506</v>
      </c>
      <c r="I2366" s="3" t="s">
        <v>4615</v>
      </c>
      <c r="J2366" s="3" t="s">
        <v>123</v>
      </c>
    </row>
    <row r="2367" spans="1:10" outlineLevel="3" x14ac:dyDescent="0.2">
      <c r="A2367" s="3" t="s">
        <v>4505</v>
      </c>
      <c r="B2367" s="3" t="s">
        <v>4506</v>
      </c>
      <c r="C2367" s="3" t="s">
        <v>10</v>
      </c>
      <c r="D2367" s="3" t="s">
        <v>4616</v>
      </c>
      <c r="E2367" s="2">
        <v>2014</v>
      </c>
      <c r="F2367" s="3" t="s">
        <v>297</v>
      </c>
      <c r="G2367" s="3" t="s">
        <v>4508</v>
      </c>
      <c r="H2367" s="3" t="s">
        <v>4506</v>
      </c>
      <c r="I2367" s="3" t="s">
        <v>4617</v>
      </c>
      <c r="J2367" s="3" t="s">
        <v>136</v>
      </c>
    </row>
    <row r="2368" spans="1:10" outlineLevel="3" x14ac:dyDescent="0.2">
      <c r="A2368" s="3" t="s">
        <v>4505</v>
      </c>
      <c r="B2368" s="3" t="s">
        <v>4506</v>
      </c>
      <c r="C2368" s="3" t="s">
        <v>10</v>
      </c>
      <c r="D2368" s="3" t="s">
        <v>4618</v>
      </c>
      <c r="E2368" s="2">
        <v>2014</v>
      </c>
      <c r="F2368" s="3" t="s">
        <v>297</v>
      </c>
      <c r="G2368" s="3" t="s">
        <v>4508</v>
      </c>
      <c r="H2368" s="3" t="s">
        <v>4506</v>
      </c>
      <c r="I2368" s="3" t="s">
        <v>4619</v>
      </c>
      <c r="J2368" s="3" t="s">
        <v>136</v>
      </c>
    </row>
    <row r="2369" spans="1:10" outlineLevel="3" x14ac:dyDescent="0.2">
      <c r="A2369" s="3" t="s">
        <v>4505</v>
      </c>
      <c r="B2369" s="3" t="s">
        <v>4506</v>
      </c>
      <c r="C2369" s="3" t="s">
        <v>10</v>
      </c>
      <c r="D2369" s="3" t="s">
        <v>4620</v>
      </c>
      <c r="E2369" s="2">
        <v>2014</v>
      </c>
      <c r="F2369" s="3" t="s">
        <v>297</v>
      </c>
      <c r="G2369" s="3" t="s">
        <v>4508</v>
      </c>
      <c r="H2369" s="3" t="s">
        <v>4506</v>
      </c>
      <c r="I2369" s="3" t="s">
        <v>4621</v>
      </c>
      <c r="J2369" s="3" t="s">
        <v>136</v>
      </c>
    </row>
    <row r="2370" spans="1:10" outlineLevel="3" x14ac:dyDescent="0.2">
      <c r="A2370" s="3" t="s">
        <v>4505</v>
      </c>
      <c r="B2370" s="3" t="s">
        <v>4506</v>
      </c>
      <c r="C2370" s="3" t="s">
        <v>10</v>
      </c>
      <c r="D2370" s="3" t="s">
        <v>4622</v>
      </c>
      <c r="E2370" s="2">
        <v>2014</v>
      </c>
      <c r="F2370" s="3" t="s">
        <v>297</v>
      </c>
      <c r="G2370" s="3" t="s">
        <v>4508</v>
      </c>
      <c r="H2370" s="3" t="s">
        <v>4506</v>
      </c>
      <c r="I2370" s="3" t="s">
        <v>4623</v>
      </c>
      <c r="J2370" s="3" t="s">
        <v>136</v>
      </c>
    </row>
    <row r="2371" spans="1:10" outlineLevel="3" x14ac:dyDescent="0.2">
      <c r="A2371" s="3" t="s">
        <v>4505</v>
      </c>
      <c r="B2371" s="3" t="s">
        <v>4506</v>
      </c>
      <c r="C2371" s="3" t="s">
        <v>10</v>
      </c>
      <c r="D2371" s="3" t="s">
        <v>4624</v>
      </c>
      <c r="E2371" s="2">
        <v>2014</v>
      </c>
      <c r="F2371" s="3" t="s">
        <v>297</v>
      </c>
      <c r="G2371" s="3" t="s">
        <v>4508</v>
      </c>
      <c r="H2371" s="3" t="s">
        <v>4506</v>
      </c>
      <c r="I2371" s="3" t="s">
        <v>4625</v>
      </c>
      <c r="J2371" s="3" t="s">
        <v>1038</v>
      </c>
    </row>
    <row r="2372" spans="1:10" outlineLevel="3" x14ac:dyDescent="0.2">
      <c r="A2372" s="3" t="s">
        <v>4505</v>
      </c>
      <c r="B2372" s="3" t="s">
        <v>4506</v>
      </c>
      <c r="C2372" s="3" t="s">
        <v>10</v>
      </c>
      <c r="D2372" s="3" t="s">
        <v>4626</v>
      </c>
      <c r="E2372" s="2">
        <v>2015</v>
      </c>
      <c r="F2372" s="3" t="s">
        <v>297</v>
      </c>
      <c r="G2372" s="3" t="s">
        <v>4508</v>
      </c>
      <c r="H2372" s="3" t="s">
        <v>4506</v>
      </c>
      <c r="I2372" s="3" t="s">
        <v>4627</v>
      </c>
      <c r="J2372" s="3" t="s">
        <v>136</v>
      </c>
    </row>
    <row r="2373" spans="1:10" outlineLevel="3" x14ac:dyDescent="0.2">
      <c r="A2373" s="3" t="s">
        <v>4505</v>
      </c>
      <c r="B2373" s="3" t="s">
        <v>4506</v>
      </c>
      <c r="C2373" s="3" t="s">
        <v>10</v>
      </c>
      <c r="D2373" s="3" t="s">
        <v>4628</v>
      </c>
      <c r="E2373" s="2">
        <v>2015</v>
      </c>
      <c r="F2373" s="3" t="s">
        <v>297</v>
      </c>
      <c r="G2373" s="3" t="s">
        <v>4508</v>
      </c>
      <c r="H2373" s="3" t="s">
        <v>4506</v>
      </c>
      <c r="I2373" s="3" t="s">
        <v>4629</v>
      </c>
      <c r="J2373" s="3" t="s">
        <v>136</v>
      </c>
    </row>
    <row r="2374" spans="1:10" outlineLevel="3" x14ac:dyDescent="0.2">
      <c r="A2374" s="3" t="s">
        <v>4505</v>
      </c>
      <c r="B2374" s="3" t="s">
        <v>4506</v>
      </c>
      <c r="C2374" s="3" t="s">
        <v>10</v>
      </c>
      <c r="D2374" s="3" t="s">
        <v>4630</v>
      </c>
      <c r="E2374" s="2">
        <v>2015</v>
      </c>
      <c r="F2374" s="3" t="s">
        <v>297</v>
      </c>
      <c r="G2374" s="3" t="s">
        <v>4508</v>
      </c>
      <c r="H2374" s="3" t="s">
        <v>4506</v>
      </c>
      <c r="I2374" s="3" t="s">
        <v>4631</v>
      </c>
      <c r="J2374" s="3" t="s">
        <v>136</v>
      </c>
    </row>
    <row r="2375" spans="1:10" outlineLevel="3" x14ac:dyDescent="0.2">
      <c r="A2375" s="3" t="s">
        <v>4505</v>
      </c>
      <c r="B2375" s="3" t="s">
        <v>4506</v>
      </c>
      <c r="C2375" s="3" t="s">
        <v>10</v>
      </c>
      <c r="D2375" s="3" t="s">
        <v>4632</v>
      </c>
      <c r="E2375" s="2">
        <v>2015</v>
      </c>
      <c r="F2375" s="3" t="s">
        <v>297</v>
      </c>
      <c r="G2375" s="3" t="s">
        <v>4508</v>
      </c>
      <c r="H2375" s="3" t="s">
        <v>4506</v>
      </c>
      <c r="I2375" s="3" t="s">
        <v>4633</v>
      </c>
      <c r="J2375" s="3" t="s">
        <v>136</v>
      </c>
    </row>
    <row r="2376" spans="1:10" outlineLevel="3" x14ac:dyDescent="0.2">
      <c r="A2376" s="3" t="s">
        <v>4505</v>
      </c>
      <c r="B2376" s="3" t="s">
        <v>4506</v>
      </c>
      <c r="C2376" s="3" t="s">
        <v>10</v>
      </c>
      <c r="D2376" s="3" t="s">
        <v>4634</v>
      </c>
      <c r="E2376" s="2">
        <v>2015</v>
      </c>
      <c r="F2376" s="3" t="s">
        <v>297</v>
      </c>
      <c r="G2376" s="3" t="s">
        <v>4508</v>
      </c>
      <c r="H2376" s="3" t="s">
        <v>4506</v>
      </c>
      <c r="I2376" s="3" t="s">
        <v>4635</v>
      </c>
      <c r="J2376" s="3" t="s">
        <v>136</v>
      </c>
    </row>
    <row r="2377" spans="1:10" outlineLevel="3" x14ac:dyDescent="0.2">
      <c r="A2377" s="3" t="s">
        <v>4505</v>
      </c>
      <c r="B2377" s="3" t="s">
        <v>4506</v>
      </c>
      <c r="C2377" s="3" t="s">
        <v>10</v>
      </c>
      <c r="D2377" s="3" t="s">
        <v>4636</v>
      </c>
      <c r="E2377" s="2">
        <v>2015</v>
      </c>
      <c r="F2377" s="3" t="s">
        <v>297</v>
      </c>
      <c r="G2377" s="3" t="s">
        <v>4508</v>
      </c>
      <c r="H2377" s="3" t="s">
        <v>4506</v>
      </c>
      <c r="I2377" s="3" t="s">
        <v>4637</v>
      </c>
      <c r="J2377" s="3" t="s">
        <v>136</v>
      </c>
    </row>
    <row r="2378" spans="1:10" outlineLevel="3" x14ac:dyDescent="0.2">
      <c r="A2378" s="3" t="s">
        <v>4505</v>
      </c>
      <c r="B2378" s="3" t="s">
        <v>4506</v>
      </c>
      <c r="C2378" s="3" t="s">
        <v>10</v>
      </c>
      <c r="D2378" s="3" t="s">
        <v>4638</v>
      </c>
      <c r="E2378" s="2">
        <v>2015</v>
      </c>
      <c r="F2378" s="3" t="s">
        <v>297</v>
      </c>
      <c r="G2378" s="3" t="s">
        <v>4508</v>
      </c>
      <c r="H2378" s="3" t="s">
        <v>4506</v>
      </c>
      <c r="I2378" s="3" t="s">
        <v>4639</v>
      </c>
      <c r="J2378" s="3" t="s">
        <v>136</v>
      </c>
    </row>
    <row r="2379" spans="1:10" outlineLevel="3" x14ac:dyDescent="0.2">
      <c r="A2379" s="3" t="s">
        <v>4505</v>
      </c>
      <c r="B2379" s="3" t="s">
        <v>4506</v>
      </c>
      <c r="C2379" s="3" t="s">
        <v>10</v>
      </c>
      <c r="D2379" s="3" t="s">
        <v>4640</v>
      </c>
      <c r="E2379" s="2">
        <v>2015</v>
      </c>
      <c r="F2379" s="3" t="s">
        <v>297</v>
      </c>
      <c r="G2379" s="3" t="s">
        <v>4508</v>
      </c>
      <c r="H2379" s="3" t="s">
        <v>4506</v>
      </c>
      <c r="I2379" s="3" t="s">
        <v>4641</v>
      </c>
      <c r="J2379" s="3" t="s">
        <v>136</v>
      </c>
    </row>
    <row r="2380" spans="1:10" outlineLevel="3" x14ac:dyDescent="0.2">
      <c r="A2380" s="3" t="s">
        <v>4505</v>
      </c>
      <c r="B2380" s="3" t="s">
        <v>4506</v>
      </c>
      <c r="C2380" s="3" t="s">
        <v>10</v>
      </c>
      <c r="D2380" s="3" t="s">
        <v>4642</v>
      </c>
      <c r="E2380" s="2">
        <v>2015</v>
      </c>
      <c r="F2380" s="3" t="s">
        <v>297</v>
      </c>
      <c r="G2380" s="3" t="s">
        <v>4508</v>
      </c>
      <c r="H2380" s="3" t="s">
        <v>4506</v>
      </c>
      <c r="I2380" s="3" t="s">
        <v>4643</v>
      </c>
      <c r="J2380" s="3" t="s">
        <v>136</v>
      </c>
    </row>
    <row r="2381" spans="1:10" outlineLevel="3" x14ac:dyDescent="0.2">
      <c r="A2381" s="3" t="s">
        <v>4505</v>
      </c>
      <c r="B2381" s="3" t="s">
        <v>4506</v>
      </c>
      <c r="C2381" s="3" t="s">
        <v>10</v>
      </c>
      <c r="D2381" s="3" t="s">
        <v>4644</v>
      </c>
      <c r="E2381" s="2">
        <v>2015</v>
      </c>
      <c r="F2381" s="3" t="s">
        <v>297</v>
      </c>
      <c r="G2381" s="3" t="s">
        <v>4508</v>
      </c>
      <c r="H2381" s="3" t="s">
        <v>4506</v>
      </c>
      <c r="I2381" s="3" t="s">
        <v>4645</v>
      </c>
      <c r="J2381" s="3" t="s">
        <v>136</v>
      </c>
    </row>
    <row r="2382" spans="1:10" outlineLevel="3" x14ac:dyDescent="0.2">
      <c r="A2382" s="3" t="s">
        <v>4505</v>
      </c>
      <c r="B2382" s="3" t="s">
        <v>4506</v>
      </c>
      <c r="C2382" s="3" t="s">
        <v>10</v>
      </c>
      <c r="D2382" s="3" t="s">
        <v>4646</v>
      </c>
      <c r="E2382" s="2">
        <v>2015</v>
      </c>
      <c r="F2382" s="3" t="s">
        <v>297</v>
      </c>
      <c r="G2382" s="3" t="s">
        <v>4508</v>
      </c>
      <c r="H2382" s="3" t="s">
        <v>4506</v>
      </c>
      <c r="I2382" s="3" t="s">
        <v>4647</v>
      </c>
      <c r="J2382" s="3" t="s">
        <v>136</v>
      </c>
    </row>
    <row r="2383" spans="1:10" outlineLevel="3" x14ac:dyDescent="0.2">
      <c r="A2383" s="3" t="s">
        <v>4505</v>
      </c>
      <c r="B2383" s="3" t="s">
        <v>4506</v>
      </c>
      <c r="C2383" s="3" t="s">
        <v>10</v>
      </c>
      <c r="D2383" s="3" t="s">
        <v>4648</v>
      </c>
      <c r="E2383" s="2">
        <v>2015</v>
      </c>
      <c r="F2383" s="3" t="s">
        <v>297</v>
      </c>
      <c r="G2383" s="3" t="s">
        <v>4508</v>
      </c>
      <c r="H2383" s="3" t="s">
        <v>4506</v>
      </c>
      <c r="I2383" s="3" t="s">
        <v>4649</v>
      </c>
      <c r="J2383" s="3" t="s">
        <v>136</v>
      </c>
    </row>
    <row r="2384" spans="1:10" outlineLevel="3" x14ac:dyDescent="0.2">
      <c r="A2384" s="3" t="s">
        <v>4505</v>
      </c>
      <c r="B2384" s="3" t="s">
        <v>4506</v>
      </c>
      <c r="C2384" s="3" t="s">
        <v>10</v>
      </c>
      <c r="D2384" s="3" t="s">
        <v>4650</v>
      </c>
      <c r="E2384" s="2">
        <v>2014</v>
      </c>
      <c r="F2384" s="3" t="s">
        <v>297</v>
      </c>
      <c r="G2384" s="3" t="s">
        <v>4508</v>
      </c>
      <c r="H2384" s="3" t="s">
        <v>4506</v>
      </c>
      <c r="I2384" s="3" t="s">
        <v>4651</v>
      </c>
      <c r="J2384" s="3" t="s">
        <v>1038</v>
      </c>
    </row>
    <row r="2385" spans="1:10" outlineLevel="3" x14ac:dyDescent="0.2">
      <c r="A2385" s="3" t="s">
        <v>4505</v>
      </c>
      <c r="B2385" s="3" t="s">
        <v>4506</v>
      </c>
      <c r="C2385" s="3" t="s">
        <v>10</v>
      </c>
      <c r="D2385" s="3" t="s">
        <v>4652</v>
      </c>
      <c r="E2385" s="2">
        <v>2015</v>
      </c>
      <c r="F2385" s="3" t="s">
        <v>297</v>
      </c>
      <c r="G2385" s="3" t="s">
        <v>4508</v>
      </c>
      <c r="H2385" s="3" t="s">
        <v>4506</v>
      </c>
      <c r="I2385" s="3" t="s">
        <v>4653</v>
      </c>
      <c r="J2385" s="3" t="s">
        <v>74</v>
      </c>
    </row>
    <row r="2386" spans="1:10" outlineLevel="3" x14ac:dyDescent="0.2">
      <c r="A2386" s="3" t="s">
        <v>4505</v>
      </c>
      <c r="B2386" s="3" t="s">
        <v>4506</v>
      </c>
      <c r="C2386" s="3" t="s">
        <v>10</v>
      </c>
      <c r="D2386" s="3" t="s">
        <v>4654</v>
      </c>
      <c r="E2386" s="2">
        <v>2015</v>
      </c>
      <c r="F2386" s="3" t="s">
        <v>297</v>
      </c>
      <c r="G2386" s="3" t="s">
        <v>4508</v>
      </c>
      <c r="H2386" s="3" t="s">
        <v>4506</v>
      </c>
      <c r="I2386" s="3" t="s">
        <v>4655</v>
      </c>
      <c r="J2386" s="3" t="s">
        <v>81</v>
      </c>
    </row>
    <row r="2387" spans="1:10" outlineLevel="3" x14ac:dyDescent="0.2">
      <c r="A2387" s="3" t="s">
        <v>4505</v>
      </c>
      <c r="B2387" s="3" t="s">
        <v>4506</v>
      </c>
      <c r="C2387" s="3" t="s">
        <v>10</v>
      </c>
      <c r="D2387" s="3" t="s">
        <v>4656</v>
      </c>
      <c r="E2387" s="2">
        <v>2015</v>
      </c>
      <c r="F2387" s="3" t="s">
        <v>297</v>
      </c>
      <c r="G2387" s="3" t="s">
        <v>4508</v>
      </c>
      <c r="H2387" s="3" t="s">
        <v>4506</v>
      </c>
      <c r="I2387" s="3" t="s">
        <v>4657</v>
      </c>
      <c r="J2387" s="3" t="s">
        <v>35</v>
      </c>
    </row>
    <row r="2388" spans="1:10" outlineLevel="3" x14ac:dyDescent="0.2">
      <c r="A2388" s="3" t="s">
        <v>4505</v>
      </c>
      <c r="B2388" s="3" t="s">
        <v>4506</v>
      </c>
      <c r="C2388" s="3" t="s">
        <v>10</v>
      </c>
      <c r="D2388" s="3" t="s">
        <v>4658</v>
      </c>
      <c r="E2388" s="2">
        <v>2015</v>
      </c>
      <c r="F2388" s="3" t="s">
        <v>297</v>
      </c>
      <c r="G2388" s="3" t="s">
        <v>4508</v>
      </c>
      <c r="H2388" s="3" t="s">
        <v>4506</v>
      </c>
      <c r="I2388" s="3" t="s">
        <v>4659</v>
      </c>
      <c r="J2388" s="3" t="s">
        <v>29</v>
      </c>
    </row>
    <row r="2389" spans="1:10" outlineLevel="3" x14ac:dyDescent="0.2">
      <c r="A2389" s="3" t="s">
        <v>4505</v>
      </c>
      <c r="B2389" s="3" t="s">
        <v>4506</v>
      </c>
      <c r="C2389" s="3" t="s">
        <v>10</v>
      </c>
      <c r="D2389" s="3" t="s">
        <v>4660</v>
      </c>
      <c r="E2389" s="2">
        <v>2015</v>
      </c>
      <c r="F2389" s="3" t="s">
        <v>297</v>
      </c>
      <c r="G2389" s="3" t="s">
        <v>4508</v>
      </c>
      <c r="H2389" s="3" t="s">
        <v>4506</v>
      </c>
      <c r="I2389" s="3" t="s">
        <v>4661</v>
      </c>
      <c r="J2389" s="3" t="s">
        <v>29</v>
      </c>
    </row>
    <row r="2390" spans="1:10" outlineLevel="3" x14ac:dyDescent="0.2">
      <c r="A2390" s="3" t="s">
        <v>4505</v>
      </c>
      <c r="B2390" s="3" t="s">
        <v>4506</v>
      </c>
      <c r="C2390" s="3" t="s">
        <v>10</v>
      </c>
      <c r="D2390" s="3" t="s">
        <v>4662</v>
      </c>
      <c r="E2390" s="2">
        <v>2015</v>
      </c>
      <c r="F2390" s="3" t="s">
        <v>297</v>
      </c>
      <c r="G2390" s="3" t="s">
        <v>4508</v>
      </c>
      <c r="H2390" s="3" t="s">
        <v>4506</v>
      </c>
      <c r="I2390" s="3" t="s">
        <v>4663</v>
      </c>
      <c r="J2390" s="3" t="s">
        <v>35</v>
      </c>
    </row>
    <row r="2391" spans="1:10" outlineLevel="3" x14ac:dyDescent="0.2">
      <c r="A2391" s="3" t="s">
        <v>4505</v>
      </c>
      <c r="B2391" s="3" t="s">
        <v>4506</v>
      </c>
      <c r="C2391" s="3" t="s">
        <v>10</v>
      </c>
      <c r="D2391" s="3" t="s">
        <v>4664</v>
      </c>
      <c r="E2391" s="2">
        <v>2015</v>
      </c>
      <c r="F2391" s="3" t="s">
        <v>297</v>
      </c>
      <c r="G2391" s="3" t="s">
        <v>4508</v>
      </c>
      <c r="H2391" s="3" t="s">
        <v>4506</v>
      </c>
      <c r="I2391" s="3" t="s">
        <v>4665</v>
      </c>
      <c r="J2391" s="3" t="s">
        <v>35</v>
      </c>
    </row>
    <row r="2392" spans="1:10" outlineLevel="3" x14ac:dyDescent="0.2">
      <c r="A2392" s="3" t="s">
        <v>4505</v>
      </c>
      <c r="B2392" s="3" t="s">
        <v>4506</v>
      </c>
      <c r="C2392" s="3" t="s">
        <v>10</v>
      </c>
      <c r="D2392" s="3" t="s">
        <v>4666</v>
      </c>
      <c r="E2392" s="2">
        <v>2015</v>
      </c>
      <c r="F2392" s="3" t="s">
        <v>297</v>
      </c>
      <c r="G2392" s="3" t="s">
        <v>4508</v>
      </c>
      <c r="H2392" s="3" t="s">
        <v>4506</v>
      </c>
      <c r="I2392" s="3" t="s">
        <v>4667</v>
      </c>
      <c r="J2392" s="3" t="s">
        <v>35</v>
      </c>
    </row>
    <row r="2393" spans="1:10" outlineLevel="3" x14ac:dyDescent="0.2">
      <c r="A2393" s="3" t="s">
        <v>4505</v>
      </c>
      <c r="B2393" s="3" t="s">
        <v>4506</v>
      </c>
      <c r="C2393" s="3" t="s">
        <v>10</v>
      </c>
      <c r="D2393" s="3" t="s">
        <v>4668</v>
      </c>
      <c r="E2393" s="2">
        <v>2015</v>
      </c>
      <c r="F2393" s="3" t="s">
        <v>297</v>
      </c>
      <c r="G2393" s="3" t="s">
        <v>4508</v>
      </c>
      <c r="H2393" s="3" t="s">
        <v>4506</v>
      </c>
      <c r="I2393" s="3" t="s">
        <v>4669</v>
      </c>
      <c r="J2393" s="3" t="s">
        <v>35</v>
      </c>
    </row>
    <row r="2394" spans="1:10" outlineLevel="3" x14ac:dyDescent="0.2">
      <c r="A2394" s="3" t="s">
        <v>4505</v>
      </c>
      <c r="B2394" s="3" t="s">
        <v>4506</v>
      </c>
      <c r="C2394" s="3" t="s">
        <v>10</v>
      </c>
      <c r="D2394" s="3" t="s">
        <v>4670</v>
      </c>
      <c r="E2394" s="2">
        <v>2015</v>
      </c>
      <c r="F2394" s="3" t="s">
        <v>297</v>
      </c>
      <c r="G2394" s="3" t="s">
        <v>4508</v>
      </c>
      <c r="H2394" s="3" t="s">
        <v>4506</v>
      </c>
      <c r="I2394" s="3" t="s">
        <v>4671</v>
      </c>
      <c r="J2394" s="3" t="s">
        <v>136</v>
      </c>
    </row>
    <row r="2395" spans="1:10" outlineLevel="3" x14ac:dyDescent="0.2">
      <c r="A2395" s="3" t="s">
        <v>4505</v>
      </c>
      <c r="B2395" s="3" t="s">
        <v>4506</v>
      </c>
      <c r="C2395" s="3" t="s">
        <v>10</v>
      </c>
      <c r="D2395" s="3" t="s">
        <v>4672</v>
      </c>
      <c r="E2395" s="2">
        <v>2015</v>
      </c>
      <c r="F2395" s="3" t="s">
        <v>297</v>
      </c>
      <c r="G2395" s="3" t="s">
        <v>4508</v>
      </c>
      <c r="H2395" s="3" t="s">
        <v>4506</v>
      </c>
      <c r="I2395" s="3" t="s">
        <v>4673</v>
      </c>
      <c r="J2395" s="3" t="s">
        <v>1038</v>
      </c>
    </row>
    <row r="2396" spans="1:10" outlineLevel="3" x14ac:dyDescent="0.2">
      <c r="A2396" s="3" t="s">
        <v>4505</v>
      </c>
      <c r="B2396" s="3" t="s">
        <v>4506</v>
      </c>
      <c r="C2396" s="3" t="s">
        <v>10</v>
      </c>
      <c r="D2396" s="3" t="s">
        <v>4674</v>
      </c>
      <c r="E2396" s="2">
        <v>2015</v>
      </c>
      <c r="F2396" s="3" t="s">
        <v>297</v>
      </c>
      <c r="G2396" s="3" t="s">
        <v>4508</v>
      </c>
      <c r="H2396" s="3" t="s">
        <v>4506</v>
      </c>
      <c r="I2396" s="3" t="s">
        <v>4675</v>
      </c>
      <c r="J2396" s="3" t="s">
        <v>1038</v>
      </c>
    </row>
    <row r="2397" spans="1:10" outlineLevel="3" x14ac:dyDescent="0.2">
      <c r="A2397" s="3" t="s">
        <v>4505</v>
      </c>
      <c r="B2397" s="3" t="s">
        <v>4506</v>
      </c>
      <c r="C2397" s="3" t="s">
        <v>10</v>
      </c>
      <c r="D2397" s="3" t="s">
        <v>4676</v>
      </c>
      <c r="E2397" s="2">
        <v>2015</v>
      </c>
      <c r="F2397" s="3" t="s">
        <v>297</v>
      </c>
      <c r="G2397" s="3" t="s">
        <v>4508</v>
      </c>
      <c r="H2397" s="3" t="s">
        <v>4506</v>
      </c>
      <c r="I2397" s="3" t="s">
        <v>4677</v>
      </c>
      <c r="J2397" s="3" t="s">
        <v>35</v>
      </c>
    </row>
    <row r="2398" spans="1:10" outlineLevel="3" x14ac:dyDescent="0.2">
      <c r="A2398" s="3" t="s">
        <v>4505</v>
      </c>
      <c r="B2398" s="3" t="s">
        <v>4506</v>
      </c>
      <c r="C2398" s="3" t="s">
        <v>10</v>
      </c>
      <c r="D2398" s="3" t="s">
        <v>4678</v>
      </c>
      <c r="E2398" s="2">
        <v>2015</v>
      </c>
      <c r="F2398" s="3" t="s">
        <v>2576</v>
      </c>
      <c r="G2398" s="3" t="s">
        <v>4679</v>
      </c>
      <c r="H2398" s="3" t="s">
        <v>4506</v>
      </c>
      <c r="I2398" s="3" t="s">
        <v>4680</v>
      </c>
      <c r="J2398" s="3" t="s">
        <v>123</v>
      </c>
    </row>
    <row r="2399" spans="1:10" outlineLevel="3" x14ac:dyDescent="0.2">
      <c r="A2399" s="3" t="s">
        <v>4505</v>
      </c>
      <c r="B2399" s="3" t="s">
        <v>4506</v>
      </c>
      <c r="C2399" s="3" t="s">
        <v>10</v>
      </c>
      <c r="D2399" s="3" t="s">
        <v>4681</v>
      </c>
      <c r="E2399" s="2">
        <v>2016</v>
      </c>
      <c r="F2399" s="3" t="s">
        <v>297</v>
      </c>
      <c r="G2399" s="3" t="s">
        <v>4508</v>
      </c>
      <c r="H2399" s="3" t="s">
        <v>4506</v>
      </c>
      <c r="I2399" s="3" t="s">
        <v>4682</v>
      </c>
      <c r="J2399" s="3" t="s">
        <v>29</v>
      </c>
    </row>
    <row r="2400" spans="1:10" outlineLevel="3" x14ac:dyDescent="0.2">
      <c r="A2400" s="3" t="s">
        <v>4505</v>
      </c>
      <c r="B2400" s="3" t="s">
        <v>4506</v>
      </c>
      <c r="C2400" s="3" t="s">
        <v>10</v>
      </c>
      <c r="D2400" s="3" t="s">
        <v>4683</v>
      </c>
      <c r="E2400" s="2">
        <v>2016</v>
      </c>
      <c r="F2400" s="3" t="s">
        <v>297</v>
      </c>
      <c r="G2400" s="3" t="s">
        <v>4508</v>
      </c>
      <c r="H2400" s="3" t="s">
        <v>4506</v>
      </c>
      <c r="I2400" s="3" t="s">
        <v>4684</v>
      </c>
      <c r="J2400" s="3" t="s">
        <v>29</v>
      </c>
    </row>
    <row r="2401" spans="1:10" outlineLevel="3" x14ac:dyDescent="0.2">
      <c r="A2401" s="3" t="s">
        <v>4505</v>
      </c>
      <c r="B2401" s="3" t="s">
        <v>4506</v>
      </c>
      <c r="C2401" s="3" t="s">
        <v>10</v>
      </c>
      <c r="D2401" s="3" t="s">
        <v>4685</v>
      </c>
      <c r="E2401" s="2">
        <v>2016</v>
      </c>
      <c r="F2401" s="3" t="s">
        <v>297</v>
      </c>
      <c r="G2401" s="3" t="s">
        <v>4508</v>
      </c>
      <c r="H2401" s="3" t="s">
        <v>4506</v>
      </c>
      <c r="I2401" s="3" t="s">
        <v>4686</v>
      </c>
      <c r="J2401" s="3" t="s">
        <v>29</v>
      </c>
    </row>
    <row r="2402" spans="1:10" outlineLevel="3" x14ac:dyDescent="0.2">
      <c r="A2402" s="3" t="s">
        <v>4505</v>
      </c>
      <c r="B2402" s="3" t="s">
        <v>4506</v>
      </c>
      <c r="C2402" s="3" t="s">
        <v>10</v>
      </c>
      <c r="D2402" s="3" t="s">
        <v>4687</v>
      </c>
      <c r="E2402" s="2">
        <v>2016</v>
      </c>
      <c r="F2402" s="3" t="s">
        <v>297</v>
      </c>
      <c r="G2402" s="3" t="s">
        <v>4508</v>
      </c>
      <c r="H2402" s="3" t="s">
        <v>4506</v>
      </c>
      <c r="I2402" s="3" t="s">
        <v>4688</v>
      </c>
      <c r="J2402" s="3" t="s">
        <v>35</v>
      </c>
    </row>
    <row r="2403" spans="1:10" outlineLevel="3" x14ac:dyDescent="0.2">
      <c r="A2403" s="3" t="s">
        <v>4505</v>
      </c>
      <c r="B2403" s="3" t="s">
        <v>4506</v>
      </c>
      <c r="C2403" s="3" t="s">
        <v>10</v>
      </c>
      <c r="D2403" s="3" t="s">
        <v>4689</v>
      </c>
      <c r="E2403" s="2">
        <v>2016</v>
      </c>
      <c r="F2403" s="3" t="s">
        <v>297</v>
      </c>
      <c r="G2403" s="3" t="s">
        <v>4508</v>
      </c>
      <c r="H2403" s="3" t="s">
        <v>4506</v>
      </c>
      <c r="I2403" s="3" t="s">
        <v>4690</v>
      </c>
      <c r="J2403" s="3" t="s">
        <v>35</v>
      </c>
    </row>
    <row r="2404" spans="1:10" outlineLevel="3" x14ac:dyDescent="0.2">
      <c r="A2404" s="3" t="s">
        <v>4505</v>
      </c>
      <c r="B2404" s="3" t="s">
        <v>4506</v>
      </c>
      <c r="C2404" s="3" t="s">
        <v>10</v>
      </c>
      <c r="D2404" s="3" t="s">
        <v>4691</v>
      </c>
      <c r="E2404" s="2">
        <v>2016</v>
      </c>
      <c r="F2404" s="3" t="s">
        <v>297</v>
      </c>
      <c r="G2404" s="3" t="s">
        <v>4508</v>
      </c>
      <c r="H2404" s="3" t="s">
        <v>4506</v>
      </c>
      <c r="I2404" s="3" t="s">
        <v>4692</v>
      </c>
      <c r="J2404" s="3" t="s">
        <v>21</v>
      </c>
    </row>
    <row r="2405" spans="1:10" outlineLevel="3" x14ac:dyDescent="0.2">
      <c r="A2405" s="3" t="s">
        <v>4505</v>
      </c>
      <c r="B2405" s="3" t="s">
        <v>4506</v>
      </c>
      <c r="C2405" s="3" t="s">
        <v>10</v>
      </c>
      <c r="D2405" s="3" t="s">
        <v>4693</v>
      </c>
      <c r="E2405" s="2">
        <v>2016</v>
      </c>
      <c r="F2405" s="3" t="s">
        <v>297</v>
      </c>
      <c r="G2405" s="3" t="s">
        <v>4508</v>
      </c>
      <c r="H2405" s="3" t="s">
        <v>4506</v>
      </c>
      <c r="I2405" s="3" t="s">
        <v>4694</v>
      </c>
      <c r="J2405" s="3" t="s">
        <v>3386</v>
      </c>
    </row>
    <row r="2406" spans="1:10" outlineLevel="3" x14ac:dyDescent="0.2">
      <c r="A2406" s="3" t="s">
        <v>4505</v>
      </c>
      <c r="B2406" s="3" t="s">
        <v>4506</v>
      </c>
      <c r="C2406" s="3" t="s">
        <v>10</v>
      </c>
      <c r="D2406" s="3" t="s">
        <v>4695</v>
      </c>
      <c r="E2406" s="2">
        <v>2016</v>
      </c>
      <c r="F2406" s="3" t="s">
        <v>297</v>
      </c>
      <c r="G2406" s="3" t="s">
        <v>4508</v>
      </c>
      <c r="H2406" s="3" t="s">
        <v>4506</v>
      </c>
      <c r="I2406" s="3" t="s">
        <v>4696</v>
      </c>
      <c r="J2406" s="3" t="s">
        <v>35</v>
      </c>
    </row>
    <row r="2407" spans="1:10" outlineLevel="3" x14ac:dyDescent="0.2">
      <c r="A2407" s="3" t="s">
        <v>4505</v>
      </c>
      <c r="B2407" s="3" t="s">
        <v>4506</v>
      </c>
      <c r="C2407" s="3" t="s">
        <v>10</v>
      </c>
      <c r="D2407" s="3" t="s">
        <v>4697</v>
      </c>
      <c r="E2407" s="2">
        <v>2016</v>
      </c>
      <c r="F2407" s="3" t="s">
        <v>297</v>
      </c>
      <c r="G2407" s="3" t="s">
        <v>4508</v>
      </c>
      <c r="H2407" s="3" t="s">
        <v>4506</v>
      </c>
      <c r="I2407" s="3" t="s">
        <v>4698</v>
      </c>
      <c r="J2407" s="3" t="s">
        <v>35</v>
      </c>
    </row>
    <row r="2408" spans="1:10" outlineLevel="3" x14ac:dyDescent="0.2">
      <c r="A2408" s="3" t="s">
        <v>4505</v>
      </c>
      <c r="B2408" s="3" t="s">
        <v>4506</v>
      </c>
      <c r="C2408" s="3" t="s">
        <v>10</v>
      </c>
      <c r="D2408" s="3" t="s">
        <v>4699</v>
      </c>
      <c r="E2408" s="2">
        <v>2016</v>
      </c>
      <c r="F2408" s="3" t="s">
        <v>297</v>
      </c>
      <c r="G2408" s="3" t="s">
        <v>4508</v>
      </c>
      <c r="H2408" s="3" t="s">
        <v>4506</v>
      </c>
      <c r="I2408" s="3" t="s">
        <v>4700</v>
      </c>
      <c r="J2408" s="3" t="s">
        <v>74</v>
      </c>
    </row>
    <row r="2409" spans="1:10" outlineLevel="3" x14ac:dyDescent="0.2">
      <c r="A2409" s="3" t="s">
        <v>4505</v>
      </c>
      <c r="B2409" s="3" t="s">
        <v>4506</v>
      </c>
      <c r="C2409" s="3" t="s">
        <v>10</v>
      </c>
      <c r="D2409" s="3" t="s">
        <v>4701</v>
      </c>
      <c r="E2409" s="2">
        <v>2016</v>
      </c>
      <c r="F2409" s="3" t="s">
        <v>297</v>
      </c>
      <c r="G2409" s="3" t="s">
        <v>4508</v>
      </c>
      <c r="H2409" s="3" t="s">
        <v>4506</v>
      </c>
      <c r="I2409" s="3" t="s">
        <v>4702</v>
      </c>
      <c r="J2409" s="3" t="s">
        <v>35</v>
      </c>
    </row>
    <row r="2410" spans="1:10" outlineLevel="3" x14ac:dyDescent="0.2">
      <c r="A2410" s="3" t="s">
        <v>4505</v>
      </c>
      <c r="B2410" s="3" t="s">
        <v>4506</v>
      </c>
      <c r="C2410" s="3" t="s">
        <v>10</v>
      </c>
      <c r="D2410" s="3" t="s">
        <v>4703</v>
      </c>
      <c r="E2410" s="2">
        <v>2016</v>
      </c>
      <c r="F2410" s="3" t="s">
        <v>297</v>
      </c>
      <c r="G2410" s="3" t="s">
        <v>4508</v>
      </c>
      <c r="H2410" s="3" t="s">
        <v>4506</v>
      </c>
      <c r="I2410" s="3" t="s">
        <v>4704</v>
      </c>
      <c r="J2410" s="3" t="s">
        <v>35</v>
      </c>
    </row>
    <row r="2411" spans="1:10" outlineLevel="3" x14ac:dyDescent="0.2">
      <c r="A2411" s="3" t="s">
        <v>4505</v>
      </c>
      <c r="B2411" s="3" t="s">
        <v>4506</v>
      </c>
      <c r="C2411" s="3" t="s">
        <v>10</v>
      </c>
      <c r="D2411" s="3" t="s">
        <v>4705</v>
      </c>
      <c r="E2411" s="2">
        <v>2016</v>
      </c>
      <c r="F2411" s="3" t="s">
        <v>297</v>
      </c>
      <c r="G2411" s="3" t="s">
        <v>4508</v>
      </c>
      <c r="H2411" s="3" t="s">
        <v>4506</v>
      </c>
      <c r="I2411" s="3" t="s">
        <v>4706</v>
      </c>
      <c r="J2411" s="3" t="s">
        <v>35</v>
      </c>
    </row>
    <row r="2412" spans="1:10" outlineLevel="3" x14ac:dyDescent="0.2">
      <c r="A2412" s="3" t="s">
        <v>4505</v>
      </c>
      <c r="B2412" s="3" t="s">
        <v>4506</v>
      </c>
      <c r="C2412" s="3" t="s">
        <v>10</v>
      </c>
      <c r="D2412" s="3" t="s">
        <v>8105</v>
      </c>
      <c r="E2412" s="2">
        <v>2016</v>
      </c>
      <c r="F2412" s="3" t="s">
        <v>297</v>
      </c>
      <c r="G2412" s="3" t="s">
        <v>4508</v>
      </c>
      <c r="H2412" s="3" t="s">
        <v>4506</v>
      </c>
      <c r="I2412" s="3" t="s">
        <v>8106</v>
      </c>
      <c r="J2412" s="3" t="s">
        <v>29</v>
      </c>
    </row>
    <row r="2413" spans="1:10" outlineLevel="3" x14ac:dyDescent="0.2">
      <c r="A2413" s="3" t="s">
        <v>4505</v>
      </c>
      <c r="B2413" s="3" t="s">
        <v>4506</v>
      </c>
      <c r="C2413" s="3" t="s">
        <v>10</v>
      </c>
      <c r="D2413" s="3" t="s">
        <v>4707</v>
      </c>
      <c r="E2413" s="2">
        <v>2016</v>
      </c>
      <c r="F2413" s="3" t="s">
        <v>297</v>
      </c>
      <c r="G2413" s="3" t="s">
        <v>4508</v>
      </c>
      <c r="H2413" s="3" t="s">
        <v>4506</v>
      </c>
      <c r="I2413" s="3" t="s">
        <v>4708</v>
      </c>
      <c r="J2413" s="3" t="s">
        <v>29</v>
      </c>
    </row>
    <row r="2414" spans="1:10" outlineLevel="3" x14ac:dyDescent="0.2">
      <c r="A2414" s="3" t="s">
        <v>4505</v>
      </c>
      <c r="B2414" s="3" t="s">
        <v>4506</v>
      </c>
      <c r="C2414" s="3" t="s">
        <v>10</v>
      </c>
      <c r="D2414" s="3" t="s">
        <v>8107</v>
      </c>
      <c r="E2414" s="2">
        <v>2016</v>
      </c>
      <c r="F2414" s="3" t="s">
        <v>297</v>
      </c>
      <c r="G2414" s="3" t="s">
        <v>4508</v>
      </c>
      <c r="H2414" s="3" t="s">
        <v>4506</v>
      </c>
      <c r="I2414" s="3" t="s">
        <v>8108</v>
      </c>
      <c r="J2414" s="3" t="s">
        <v>2492</v>
      </c>
    </row>
    <row r="2415" spans="1:10" outlineLevel="3" x14ac:dyDescent="0.2">
      <c r="A2415" s="3" t="s">
        <v>4505</v>
      </c>
      <c r="B2415" s="3" t="s">
        <v>4506</v>
      </c>
      <c r="C2415" s="3" t="s">
        <v>10</v>
      </c>
      <c r="D2415" s="3" t="s">
        <v>8109</v>
      </c>
      <c r="E2415" s="2">
        <v>2016</v>
      </c>
      <c r="F2415" s="3" t="s">
        <v>297</v>
      </c>
      <c r="G2415" s="3" t="s">
        <v>4508</v>
      </c>
      <c r="H2415" s="3" t="s">
        <v>4337</v>
      </c>
      <c r="I2415" s="3" t="s">
        <v>8110</v>
      </c>
      <c r="J2415" s="3" t="s">
        <v>81</v>
      </c>
    </row>
    <row r="2416" spans="1:10" outlineLevel="3" x14ac:dyDescent="0.2">
      <c r="A2416" s="3" t="s">
        <v>4505</v>
      </c>
      <c r="B2416" s="3" t="s">
        <v>4506</v>
      </c>
      <c r="C2416" s="3" t="s">
        <v>10</v>
      </c>
      <c r="D2416" s="3" t="s">
        <v>8111</v>
      </c>
      <c r="E2416" s="2">
        <v>2016</v>
      </c>
      <c r="F2416" s="3" t="s">
        <v>297</v>
      </c>
      <c r="G2416" s="3" t="s">
        <v>4508</v>
      </c>
      <c r="H2416" s="3" t="s">
        <v>4337</v>
      </c>
      <c r="I2416" s="3" t="s">
        <v>8112</v>
      </c>
      <c r="J2416" s="3" t="s">
        <v>81</v>
      </c>
    </row>
    <row r="2417" spans="1:10" outlineLevel="2" x14ac:dyDescent="0.2">
      <c r="C2417" s="5" t="s">
        <v>7969</v>
      </c>
      <c r="D2417" s="3">
        <f>SUBTOTAL(3,D2318:D2416)</f>
        <v>99</v>
      </c>
    </row>
    <row r="2418" spans="1:10" outlineLevel="3" x14ac:dyDescent="0.2">
      <c r="A2418" s="3" t="s">
        <v>4505</v>
      </c>
      <c r="B2418" s="3" t="s">
        <v>4506</v>
      </c>
      <c r="C2418" s="3" t="s">
        <v>1255</v>
      </c>
      <c r="D2418" s="3" t="s">
        <v>4531</v>
      </c>
      <c r="E2418" s="2">
        <v>2008</v>
      </c>
      <c r="F2418" s="3" t="s">
        <v>2576</v>
      </c>
      <c r="G2418" s="3" t="s">
        <v>4529</v>
      </c>
      <c r="H2418" s="3" t="s">
        <v>4506</v>
      </c>
      <c r="I2418" s="3" t="s">
        <v>4532</v>
      </c>
      <c r="J2418" s="3" t="s">
        <v>420</v>
      </c>
    </row>
    <row r="2419" spans="1:10" outlineLevel="3" x14ac:dyDescent="0.2">
      <c r="A2419" s="3" t="s">
        <v>4505</v>
      </c>
      <c r="B2419" s="3" t="s">
        <v>4506</v>
      </c>
      <c r="C2419" s="3" t="s">
        <v>1255</v>
      </c>
      <c r="D2419" s="3" t="s">
        <v>4717</v>
      </c>
      <c r="E2419" s="2">
        <v>2010</v>
      </c>
      <c r="F2419" s="3" t="s">
        <v>297</v>
      </c>
      <c r="G2419" s="3" t="s">
        <v>4508</v>
      </c>
      <c r="H2419" s="3" t="s">
        <v>4506</v>
      </c>
      <c r="I2419" s="3" t="s">
        <v>4718</v>
      </c>
      <c r="J2419" s="3" t="s">
        <v>81</v>
      </c>
    </row>
    <row r="2420" spans="1:10" outlineLevel="3" x14ac:dyDescent="0.2">
      <c r="A2420" s="3" t="s">
        <v>4505</v>
      </c>
      <c r="B2420" s="3" t="s">
        <v>4506</v>
      </c>
      <c r="C2420" s="3" t="s">
        <v>1255</v>
      </c>
      <c r="D2420" s="3" t="s">
        <v>4709</v>
      </c>
      <c r="E2420" s="2">
        <v>2000</v>
      </c>
      <c r="F2420" s="3" t="s">
        <v>4552</v>
      </c>
      <c r="G2420" s="3" t="s">
        <v>4553</v>
      </c>
      <c r="H2420" s="3" t="s">
        <v>4506</v>
      </c>
      <c r="I2420" s="3" t="s">
        <v>4710</v>
      </c>
      <c r="J2420" s="3" t="s">
        <v>3625</v>
      </c>
    </row>
    <row r="2421" spans="1:10" outlineLevel="2" x14ac:dyDescent="0.2">
      <c r="C2421" s="5" t="s">
        <v>7970</v>
      </c>
      <c r="D2421" s="3">
        <f>SUBTOTAL(3,D2418:D2420)</f>
        <v>3</v>
      </c>
    </row>
    <row r="2422" spans="1:10" outlineLevel="3" x14ac:dyDescent="0.2">
      <c r="A2422" s="3" t="s">
        <v>4505</v>
      </c>
      <c r="B2422" s="3" t="s">
        <v>4506</v>
      </c>
      <c r="C2422" s="3" t="s">
        <v>1301</v>
      </c>
      <c r="D2422" s="3" t="s">
        <v>4711</v>
      </c>
      <c r="E2422" s="2">
        <v>2014</v>
      </c>
      <c r="F2422" s="3" t="s">
        <v>297</v>
      </c>
      <c r="G2422" s="3" t="s">
        <v>4508</v>
      </c>
      <c r="H2422" s="3" t="s">
        <v>4506</v>
      </c>
      <c r="I2422" s="3" t="s">
        <v>4712</v>
      </c>
      <c r="J2422" s="3" t="s">
        <v>1302</v>
      </c>
    </row>
    <row r="2423" spans="1:10" outlineLevel="3" x14ac:dyDescent="0.2">
      <c r="A2423" s="3" t="s">
        <v>4505</v>
      </c>
      <c r="B2423" s="3" t="s">
        <v>4506</v>
      </c>
      <c r="C2423" s="3" t="s">
        <v>1301</v>
      </c>
      <c r="D2423" s="3" t="s">
        <v>4713</v>
      </c>
      <c r="E2423" s="2">
        <v>2014</v>
      </c>
      <c r="F2423" s="3" t="s">
        <v>297</v>
      </c>
      <c r="G2423" s="3" t="s">
        <v>4508</v>
      </c>
      <c r="H2423" s="3" t="s">
        <v>4506</v>
      </c>
      <c r="I2423" s="3" t="s">
        <v>4714</v>
      </c>
      <c r="J2423" s="3" t="s">
        <v>1302</v>
      </c>
    </row>
    <row r="2424" spans="1:10" outlineLevel="3" x14ac:dyDescent="0.2">
      <c r="A2424" s="3" t="s">
        <v>4505</v>
      </c>
      <c r="B2424" s="3" t="s">
        <v>4506</v>
      </c>
      <c r="C2424" s="3" t="s">
        <v>1301</v>
      </c>
      <c r="D2424" s="3" t="s">
        <v>4715</v>
      </c>
      <c r="E2424" s="2">
        <v>2014</v>
      </c>
      <c r="F2424" s="3" t="s">
        <v>297</v>
      </c>
      <c r="G2424" s="3" t="s">
        <v>4508</v>
      </c>
      <c r="H2424" s="3" t="s">
        <v>4506</v>
      </c>
      <c r="I2424" s="3" t="s">
        <v>4716</v>
      </c>
      <c r="J2424" s="3" t="s">
        <v>1302</v>
      </c>
    </row>
    <row r="2425" spans="1:10" outlineLevel="2" x14ac:dyDescent="0.2">
      <c r="C2425" s="5" t="s">
        <v>7971</v>
      </c>
      <c r="D2425" s="3">
        <f>SUBTOTAL(3,D2422:D2424)</f>
        <v>3</v>
      </c>
    </row>
    <row r="2426" spans="1:10" outlineLevel="1" x14ac:dyDescent="0.2">
      <c r="A2426" s="5" t="s">
        <v>7932</v>
      </c>
      <c r="D2426" s="3">
        <f>SUBTOTAL(3,D2318:D2424)</f>
        <v>105</v>
      </c>
    </row>
    <row r="2427" spans="1:10" outlineLevel="3" x14ac:dyDescent="0.2">
      <c r="A2427" s="3" t="s">
        <v>4719</v>
      </c>
      <c r="B2427" s="3" t="s">
        <v>4720</v>
      </c>
      <c r="C2427" s="3" t="s">
        <v>10</v>
      </c>
      <c r="D2427" s="3" t="s">
        <v>4721</v>
      </c>
      <c r="E2427" s="2">
        <v>2002</v>
      </c>
      <c r="F2427" s="3" t="s">
        <v>2576</v>
      </c>
      <c r="G2427" s="3" t="s">
        <v>4556</v>
      </c>
      <c r="H2427" s="3" t="s">
        <v>4506</v>
      </c>
      <c r="I2427" s="3" t="s">
        <v>4722</v>
      </c>
      <c r="J2427" s="3" t="s">
        <v>133</v>
      </c>
    </row>
    <row r="2428" spans="1:10" outlineLevel="2" x14ac:dyDescent="0.2">
      <c r="C2428" s="5" t="s">
        <v>7969</v>
      </c>
      <c r="D2428" s="3">
        <f>SUBTOTAL(3,D2427:D2427)</f>
        <v>1</v>
      </c>
    </row>
    <row r="2429" spans="1:10" outlineLevel="1" x14ac:dyDescent="0.2">
      <c r="A2429" s="5" t="s">
        <v>7933</v>
      </c>
      <c r="D2429" s="3">
        <f>SUBTOTAL(3,D2427:D2427)</f>
        <v>1</v>
      </c>
    </row>
    <row r="2430" spans="1:10" outlineLevel="3" x14ac:dyDescent="0.2">
      <c r="A2430" s="3" t="s">
        <v>4723</v>
      </c>
      <c r="B2430" s="3" t="s">
        <v>4724</v>
      </c>
      <c r="C2430" s="3" t="s">
        <v>10</v>
      </c>
      <c r="D2430" s="3" t="s">
        <v>4725</v>
      </c>
      <c r="E2430" s="2">
        <v>2005</v>
      </c>
      <c r="F2430" s="3" t="s">
        <v>297</v>
      </c>
      <c r="G2430" s="3" t="s">
        <v>4508</v>
      </c>
      <c r="H2430" s="3" t="s">
        <v>4506</v>
      </c>
      <c r="I2430" s="3" t="s">
        <v>4726</v>
      </c>
      <c r="J2430" s="3" t="s">
        <v>1038</v>
      </c>
    </row>
    <row r="2431" spans="1:10" outlineLevel="3" x14ac:dyDescent="0.2">
      <c r="A2431" s="3" t="s">
        <v>4723</v>
      </c>
      <c r="B2431" s="3" t="s">
        <v>4724</v>
      </c>
      <c r="C2431" s="3" t="s">
        <v>10</v>
      </c>
      <c r="D2431" s="3" t="s">
        <v>4727</v>
      </c>
      <c r="E2431" s="2">
        <v>2004</v>
      </c>
      <c r="F2431" s="3" t="s">
        <v>297</v>
      </c>
      <c r="G2431" s="3" t="s">
        <v>4508</v>
      </c>
      <c r="H2431" s="3" t="s">
        <v>4506</v>
      </c>
      <c r="I2431" s="3" t="s">
        <v>4728</v>
      </c>
      <c r="J2431" s="3" t="s">
        <v>1038</v>
      </c>
    </row>
    <row r="2432" spans="1:10" outlineLevel="3" x14ac:dyDescent="0.2">
      <c r="A2432" s="3" t="s">
        <v>4723</v>
      </c>
      <c r="B2432" s="3" t="s">
        <v>4724</v>
      </c>
      <c r="C2432" s="3" t="s">
        <v>10</v>
      </c>
      <c r="D2432" s="3" t="s">
        <v>4729</v>
      </c>
      <c r="E2432" s="2">
        <v>2000</v>
      </c>
      <c r="F2432" s="3" t="s">
        <v>4552</v>
      </c>
      <c r="G2432" s="3" t="s">
        <v>4553</v>
      </c>
      <c r="H2432" s="3" t="s">
        <v>4506</v>
      </c>
      <c r="I2432" s="3" t="s">
        <v>4730</v>
      </c>
      <c r="J2432" s="3" t="s">
        <v>429</v>
      </c>
    </row>
    <row r="2433" spans="1:10" outlineLevel="3" x14ac:dyDescent="0.2">
      <c r="A2433" s="3" t="s">
        <v>4723</v>
      </c>
      <c r="B2433" s="3" t="s">
        <v>4724</v>
      </c>
      <c r="C2433" s="3" t="s">
        <v>10</v>
      </c>
      <c r="D2433" s="3" t="s">
        <v>4731</v>
      </c>
      <c r="E2433" s="2">
        <v>2003</v>
      </c>
      <c r="F2433" s="3" t="s">
        <v>12</v>
      </c>
      <c r="G2433" s="3" t="s">
        <v>4732</v>
      </c>
      <c r="H2433" s="3" t="s">
        <v>4506</v>
      </c>
      <c r="I2433" s="3" t="s">
        <v>4733</v>
      </c>
      <c r="J2433" s="3" t="s">
        <v>81</v>
      </c>
    </row>
    <row r="2434" spans="1:10" outlineLevel="3" x14ac:dyDescent="0.2">
      <c r="A2434" s="3" t="s">
        <v>4723</v>
      </c>
      <c r="B2434" s="3" t="s">
        <v>4724</v>
      </c>
      <c r="C2434" s="3" t="s">
        <v>10</v>
      </c>
      <c r="D2434" s="3" t="s">
        <v>4734</v>
      </c>
      <c r="E2434" s="2">
        <v>2004</v>
      </c>
      <c r="F2434" s="3" t="s">
        <v>4552</v>
      </c>
      <c r="G2434" s="3" t="s">
        <v>4567</v>
      </c>
      <c r="H2434" s="3" t="s">
        <v>4506</v>
      </c>
      <c r="I2434" s="3" t="s">
        <v>4735</v>
      </c>
      <c r="J2434" s="3" t="s">
        <v>81</v>
      </c>
    </row>
    <row r="2435" spans="1:10" outlineLevel="3" x14ac:dyDescent="0.2">
      <c r="A2435" s="3" t="s">
        <v>4723</v>
      </c>
      <c r="B2435" s="3" t="s">
        <v>4724</v>
      </c>
      <c r="C2435" s="3" t="s">
        <v>10</v>
      </c>
      <c r="D2435" s="3" t="s">
        <v>4736</v>
      </c>
      <c r="E2435" s="2">
        <v>2010</v>
      </c>
      <c r="F2435" s="3" t="s">
        <v>297</v>
      </c>
      <c r="G2435" s="3" t="s">
        <v>4508</v>
      </c>
      <c r="H2435" s="3" t="s">
        <v>4506</v>
      </c>
      <c r="I2435" s="3" t="s">
        <v>4737</v>
      </c>
      <c r="J2435" s="3" t="s">
        <v>81</v>
      </c>
    </row>
    <row r="2436" spans="1:10" outlineLevel="3" x14ac:dyDescent="0.2">
      <c r="A2436" s="3" t="s">
        <v>4723</v>
      </c>
      <c r="B2436" s="3" t="s">
        <v>4724</v>
      </c>
      <c r="C2436" s="3" t="s">
        <v>10</v>
      </c>
      <c r="D2436" s="3" t="s">
        <v>4738</v>
      </c>
      <c r="E2436" s="2">
        <v>2003</v>
      </c>
      <c r="F2436" s="3" t="s">
        <v>2576</v>
      </c>
      <c r="G2436" s="3" t="s">
        <v>4556</v>
      </c>
      <c r="H2436" s="3" t="s">
        <v>4506</v>
      </c>
      <c r="I2436" s="3" t="s">
        <v>4739</v>
      </c>
      <c r="J2436" s="3" t="s">
        <v>599</v>
      </c>
    </row>
    <row r="2437" spans="1:10" outlineLevel="3" x14ac:dyDescent="0.2">
      <c r="A2437" s="3" t="s">
        <v>4723</v>
      </c>
      <c r="B2437" s="3" t="s">
        <v>4724</v>
      </c>
      <c r="C2437" s="3" t="s">
        <v>10</v>
      </c>
      <c r="D2437" s="3" t="s">
        <v>4740</v>
      </c>
      <c r="E2437" s="2">
        <v>1999</v>
      </c>
      <c r="F2437" s="3" t="s">
        <v>4552</v>
      </c>
      <c r="G2437" s="3" t="s">
        <v>4553</v>
      </c>
      <c r="H2437" s="3" t="s">
        <v>4506</v>
      </c>
      <c r="I2437" s="3" t="s">
        <v>4741</v>
      </c>
      <c r="J2437" s="3" t="s">
        <v>599</v>
      </c>
    </row>
    <row r="2438" spans="1:10" outlineLevel="3" x14ac:dyDescent="0.2">
      <c r="A2438" s="3" t="s">
        <v>4723</v>
      </c>
      <c r="B2438" s="3" t="s">
        <v>4724</v>
      </c>
      <c r="C2438" s="3" t="s">
        <v>10</v>
      </c>
      <c r="D2438" s="3" t="s">
        <v>4742</v>
      </c>
      <c r="E2438" s="2">
        <v>2005</v>
      </c>
      <c r="F2438" s="3" t="s">
        <v>4552</v>
      </c>
      <c r="G2438" s="3" t="s">
        <v>4567</v>
      </c>
      <c r="H2438" s="3" t="s">
        <v>4506</v>
      </c>
      <c r="I2438" s="3" t="s">
        <v>4743</v>
      </c>
      <c r="J2438" s="3" t="s">
        <v>599</v>
      </c>
    </row>
    <row r="2439" spans="1:10" outlineLevel="3" x14ac:dyDescent="0.2">
      <c r="A2439" s="3" t="s">
        <v>4723</v>
      </c>
      <c r="B2439" s="3" t="s">
        <v>4724</v>
      </c>
      <c r="C2439" s="3" t="s">
        <v>10</v>
      </c>
      <c r="D2439" s="3" t="s">
        <v>4744</v>
      </c>
      <c r="E2439" s="2">
        <v>2003</v>
      </c>
      <c r="F2439" s="3" t="s">
        <v>297</v>
      </c>
      <c r="G2439" s="3" t="s">
        <v>4508</v>
      </c>
      <c r="H2439" s="3" t="s">
        <v>4506</v>
      </c>
      <c r="I2439" s="3" t="s">
        <v>4745</v>
      </c>
      <c r="J2439" s="3" t="s">
        <v>1038</v>
      </c>
    </row>
    <row r="2440" spans="1:10" outlineLevel="3" x14ac:dyDescent="0.2">
      <c r="A2440" s="3" t="s">
        <v>4723</v>
      </c>
      <c r="B2440" s="3" t="s">
        <v>4724</v>
      </c>
      <c r="C2440" s="3" t="s">
        <v>10</v>
      </c>
      <c r="D2440" s="3" t="s">
        <v>4746</v>
      </c>
      <c r="E2440" s="2">
        <v>2005</v>
      </c>
      <c r="F2440" s="3" t="s">
        <v>297</v>
      </c>
      <c r="G2440" s="3" t="s">
        <v>4508</v>
      </c>
      <c r="H2440" s="3" t="s">
        <v>4506</v>
      </c>
      <c r="I2440" s="3" t="s">
        <v>4747</v>
      </c>
      <c r="J2440" s="3" t="s">
        <v>1038</v>
      </c>
    </row>
    <row r="2441" spans="1:10" outlineLevel="3" x14ac:dyDescent="0.2">
      <c r="A2441" s="3" t="s">
        <v>4723</v>
      </c>
      <c r="B2441" s="3" t="s">
        <v>4724</v>
      </c>
      <c r="C2441" s="3" t="s">
        <v>10</v>
      </c>
      <c r="D2441" s="3" t="s">
        <v>4748</v>
      </c>
      <c r="E2441" s="2">
        <v>1998</v>
      </c>
      <c r="F2441" s="3" t="s">
        <v>4552</v>
      </c>
      <c r="G2441" s="3" t="s">
        <v>4553</v>
      </c>
      <c r="H2441" s="3" t="s">
        <v>4506</v>
      </c>
      <c r="I2441" s="3" t="s">
        <v>4749</v>
      </c>
      <c r="J2441" s="3" t="s">
        <v>1038</v>
      </c>
    </row>
    <row r="2442" spans="1:10" outlineLevel="3" x14ac:dyDescent="0.2">
      <c r="A2442" s="3" t="s">
        <v>4723</v>
      </c>
      <c r="B2442" s="3" t="s">
        <v>4724</v>
      </c>
      <c r="C2442" s="3" t="s">
        <v>10</v>
      </c>
      <c r="D2442" s="3" t="s">
        <v>4750</v>
      </c>
      <c r="E2442" s="2">
        <v>2005</v>
      </c>
      <c r="F2442" s="3" t="s">
        <v>297</v>
      </c>
      <c r="G2442" s="3" t="s">
        <v>4508</v>
      </c>
      <c r="H2442" s="3" t="s">
        <v>4506</v>
      </c>
      <c r="I2442" s="3" t="s">
        <v>4751</v>
      </c>
      <c r="J2442" s="3" t="s">
        <v>1038</v>
      </c>
    </row>
    <row r="2443" spans="1:10" outlineLevel="3" x14ac:dyDescent="0.2">
      <c r="A2443" s="3" t="s">
        <v>4723</v>
      </c>
      <c r="B2443" s="3" t="s">
        <v>4724</v>
      </c>
      <c r="C2443" s="3" t="s">
        <v>10</v>
      </c>
      <c r="D2443" s="3" t="s">
        <v>4752</v>
      </c>
      <c r="E2443" s="2">
        <v>2004</v>
      </c>
      <c r="F2443" s="3" t="s">
        <v>297</v>
      </c>
      <c r="G2443" s="3" t="s">
        <v>4508</v>
      </c>
      <c r="H2443" s="3" t="s">
        <v>4506</v>
      </c>
      <c r="I2443" s="3" t="s">
        <v>4753</v>
      </c>
      <c r="J2443" s="3" t="s">
        <v>1038</v>
      </c>
    </row>
    <row r="2444" spans="1:10" outlineLevel="3" x14ac:dyDescent="0.2">
      <c r="A2444" s="3" t="s">
        <v>4723</v>
      </c>
      <c r="B2444" s="3" t="s">
        <v>4724</v>
      </c>
      <c r="C2444" s="3" t="s">
        <v>10</v>
      </c>
      <c r="D2444" s="3" t="s">
        <v>4754</v>
      </c>
      <c r="E2444" s="2">
        <v>2004</v>
      </c>
      <c r="F2444" s="3" t="s">
        <v>4552</v>
      </c>
      <c r="G2444" s="3" t="s">
        <v>4567</v>
      </c>
      <c r="H2444" s="3" t="s">
        <v>4506</v>
      </c>
      <c r="I2444" s="3" t="s">
        <v>4755</v>
      </c>
      <c r="J2444" s="3" t="s">
        <v>1038</v>
      </c>
    </row>
    <row r="2445" spans="1:10" outlineLevel="3" x14ac:dyDescent="0.2">
      <c r="A2445" s="3" t="s">
        <v>4723</v>
      </c>
      <c r="B2445" s="3" t="s">
        <v>4724</v>
      </c>
      <c r="C2445" s="3" t="s">
        <v>10</v>
      </c>
      <c r="D2445" s="3" t="s">
        <v>4757</v>
      </c>
      <c r="E2445" s="2">
        <v>2001</v>
      </c>
      <c r="F2445" s="3" t="s">
        <v>2576</v>
      </c>
      <c r="G2445" s="3" t="s">
        <v>4556</v>
      </c>
      <c r="H2445" s="3" t="s">
        <v>4506</v>
      </c>
      <c r="I2445" s="3" t="s">
        <v>4758</v>
      </c>
      <c r="J2445" s="3" t="s">
        <v>1038</v>
      </c>
    </row>
    <row r="2446" spans="1:10" outlineLevel="3" x14ac:dyDescent="0.2">
      <c r="A2446" s="3" t="s">
        <v>4723</v>
      </c>
      <c r="B2446" s="3" t="s">
        <v>4724</v>
      </c>
      <c r="C2446" s="3" t="s">
        <v>10</v>
      </c>
      <c r="D2446" s="3" t="s">
        <v>4759</v>
      </c>
      <c r="E2446" s="2">
        <v>2005</v>
      </c>
      <c r="F2446" s="3" t="s">
        <v>297</v>
      </c>
      <c r="G2446" s="3" t="s">
        <v>4508</v>
      </c>
      <c r="H2446" s="3" t="s">
        <v>4506</v>
      </c>
      <c r="I2446" s="3" t="s">
        <v>4760</v>
      </c>
      <c r="J2446" s="3" t="s">
        <v>1038</v>
      </c>
    </row>
    <row r="2447" spans="1:10" outlineLevel="3" x14ac:dyDescent="0.2">
      <c r="A2447" s="3" t="s">
        <v>4723</v>
      </c>
      <c r="B2447" s="3" t="s">
        <v>4724</v>
      </c>
      <c r="C2447" s="3" t="s">
        <v>10</v>
      </c>
      <c r="D2447" s="3" t="s">
        <v>4761</v>
      </c>
      <c r="E2447" s="2">
        <v>2005</v>
      </c>
      <c r="F2447" s="3" t="s">
        <v>297</v>
      </c>
      <c r="G2447" s="3" t="s">
        <v>4508</v>
      </c>
      <c r="H2447" s="3" t="s">
        <v>4506</v>
      </c>
      <c r="I2447" s="3" t="s">
        <v>4762</v>
      </c>
      <c r="J2447" s="3" t="s">
        <v>1038</v>
      </c>
    </row>
    <row r="2448" spans="1:10" outlineLevel="3" x14ac:dyDescent="0.2">
      <c r="A2448" s="3" t="s">
        <v>4723</v>
      </c>
      <c r="B2448" s="3" t="s">
        <v>4724</v>
      </c>
      <c r="C2448" s="3" t="s">
        <v>10</v>
      </c>
      <c r="D2448" s="3" t="s">
        <v>4763</v>
      </c>
      <c r="E2448" s="2">
        <v>2005</v>
      </c>
      <c r="F2448" s="3" t="s">
        <v>297</v>
      </c>
      <c r="G2448" s="3" t="s">
        <v>4508</v>
      </c>
      <c r="H2448" s="3" t="s">
        <v>4764</v>
      </c>
      <c r="I2448" s="3" t="s">
        <v>4765</v>
      </c>
      <c r="J2448" s="3" t="s">
        <v>1038</v>
      </c>
    </row>
    <row r="2449" spans="1:10" outlineLevel="3" x14ac:dyDescent="0.2">
      <c r="A2449" s="3" t="s">
        <v>4723</v>
      </c>
      <c r="B2449" s="3" t="s">
        <v>4724</v>
      </c>
      <c r="C2449" s="3" t="s">
        <v>10</v>
      </c>
      <c r="D2449" s="3" t="s">
        <v>4766</v>
      </c>
      <c r="E2449" s="2">
        <v>2005</v>
      </c>
      <c r="F2449" s="3" t="s">
        <v>297</v>
      </c>
      <c r="G2449" s="3" t="s">
        <v>4508</v>
      </c>
      <c r="H2449" s="3" t="s">
        <v>4767</v>
      </c>
      <c r="I2449" s="3" t="s">
        <v>4768</v>
      </c>
      <c r="J2449" s="3" t="s">
        <v>1038</v>
      </c>
    </row>
    <row r="2450" spans="1:10" outlineLevel="3" x14ac:dyDescent="0.2">
      <c r="A2450" s="3" t="s">
        <v>4723</v>
      </c>
      <c r="B2450" s="3" t="s">
        <v>4724</v>
      </c>
      <c r="C2450" s="3" t="s">
        <v>10</v>
      </c>
      <c r="D2450" s="3" t="s">
        <v>4769</v>
      </c>
      <c r="E2450" s="2">
        <v>2005</v>
      </c>
      <c r="F2450" s="3" t="s">
        <v>4552</v>
      </c>
      <c r="G2450" s="3" t="s">
        <v>4567</v>
      </c>
      <c r="H2450" s="3" t="s">
        <v>4764</v>
      </c>
      <c r="I2450" s="3" t="s">
        <v>4770</v>
      </c>
      <c r="J2450" s="3" t="s">
        <v>1038</v>
      </c>
    </row>
    <row r="2451" spans="1:10" outlineLevel="3" x14ac:dyDescent="0.2">
      <c r="A2451" s="3" t="s">
        <v>4723</v>
      </c>
      <c r="B2451" s="3" t="s">
        <v>4724</v>
      </c>
      <c r="C2451" s="3" t="s">
        <v>10</v>
      </c>
      <c r="D2451" s="3" t="s">
        <v>4771</v>
      </c>
      <c r="E2451" s="2">
        <v>2005</v>
      </c>
      <c r="F2451" s="3" t="s">
        <v>4552</v>
      </c>
      <c r="G2451" s="3" t="s">
        <v>4567</v>
      </c>
      <c r="H2451" s="3" t="s">
        <v>4506</v>
      </c>
      <c r="I2451" s="3" t="s">
        <v>4772</v>
      </c>
      <c r="J2451" s="3" t="s">
        <v>1038</v>
      </c>
    </row>
    <row r="2452" spans="1:10" outlineLevel="3" x14ac:dyDescent="0.2">
      <c r="A2452" s="3" t="s">
        <v>4723</v>
      </c>
      <c r="B2452" s="3" t="s">
        <v>4724</v>
      </c>
      <c r="C2452" s="3" t="s">
        <v>10</v>
      </c>
      <c r="D2452" s="3" t="s">
        <v>4773</v>
      </c>
      <c r="E2452" s="2">
        <v>2004</v>
      </c>
      <c r="F2452" s="3" t="s">
        <v>297</v>
      </c>
      <c r="G2452" s="3" t="s">
        <v>4508</v>
      </c>
      <c r="H2452" s="3" t="s">
        <v>4506</v>
      </c>
      <c r="I2452" s="3" t="s">
        <v>4774</v>
      </c>
      <c r="J2452" s="3" t="s">
        <v>1038</v>
      </c>
    </row>
    <row r="2453" spans="1:10" outlineLevel="3" x14ac:dyDescent="0.2">
      <c r="A2453" s="3" t="s">
        <v>4723</v>
      </c>
      <c r="B2453" s="3" t="s">
        <v>4724</v>
      </c>
      <c r="C2453" s="3" t="s">
        <v>10</v>
      </c>
      <c r="D2453" s="3" t="s">
        <v>4775</v>
      </c>
      <c r="E2453" s="2">
        <v>2005</v>
      </c>
      <c r="F2453" s="3" t="s">
        <v>297</v>
      </c>
      <c r="G2453" s="3" t="s">
        <v>4508</v>
      </c>
      <c r="H2453" s="3" t="s">
        <v>4506</v>
      </c>
      <c r="I2453" s="3" t="s">
        <v>4776</v>
      </c>
      <c r="J2453" s="3" t="s">
        <v>1038</v>
      </c>
    </row>
    <row r="2454" spans="1:10" outlineLevel="3" x14ac:dyDescent="0.2">
      <c r="A2454" s="3" t="s">
        <v>4723</v>
      </c>
      <c r="B2454" s="3" t="s">
        <v>4724</v>
      </c>
      <c r="C2454" s="3" t="s">
        <v>10</v>
      </c>
      <c r="D2454" s="3" t="s">
        <v>4777</v>
      </c>
      <c r="E2454" s="2">
        <v>2005</v>
      </c>
      <c r="F2454" s="3" t="s">
        <v>4552</v>
      </c>
      <c r="G2454" s="3" t="s">
        <v>4567</v>
      </c>
      <c r="H2454" s="3" t="s">
        <v>4764</v>
      </c>
      <c r="I2454" s="3" t="s">
        <v>4778</v>
      </c>
      <c r="J2454" s="3" t="s">
        <v>1038</v>
      </c>
    </row>
    <row r="2455" spans="1:10" outlineLevel="3" x14ac:dyDescent="0.2">
      <c r="A2455" s="3" t="s">
        <v>4723</v>
      </c>
      <c r="B2455" s="3" t="s">
        <v>4724</v>
      </c>
      <c r="C2455" s="3" t="s">
        <v>10</v>
      </c>
      <c r="D2455" s="3" t="s">
        <v>4779</v>
      </c>
      <c r="E2455" s="2">
        <v>2002</v>
      </c>
      <c r="F2455" s="3" t="s">
        <v>2576</v>
      </c>
      <c r="G2455" s="3" t="s">
        <v>4556</v>
      </c>
      <c r="H2455" s="3" t="s">
        <v>4506</v>
      </c>
      <c r="I2455" s="3" t="s">
        <v>4780</v>
      </c>
      <c r="J2455" s="3" t="s">
        <v>1038</v>
      </c>
    </row>
    <row r="2456" spans="1:10" outlineLevel="2" x14ac:dyDescent="0.2">
      <c r="C2456" s="5" t="s">
        <v>7969</v>
      </c>
      <c r="D2456" s="3">
        <f>SUBTOTAL(3,D2430:D2455)</f>
        <v>26</v>
      </c>
    </row>
    <row r="2457" spans="1:10" outlineLevel="1" x14ac:dyDescent="0.2">
      <c r="A2457" s="5" t="s">
        <v>7934</v>
      </c>
      <c r="D2457" s="3">
        <f>SUBTOTAL(3,D2430:D2455)</f>
        <v>26</v>
      </c>
    </row>
    <row r="2458" spans="1:10" outlineLevel="3" x14ac:dyDescent="0.2">
      <c r="A2458" s="3" t="s">
        <v>4781</v>
      </c>
      <c r="B2458" s="3" t="s">
        <v>4782</v>
      </c>
      <c r="C2458" s="3" t="s">
        <v>2086</v>
      </c>
      <c r="D2458" s="3" t="s">
        <v>4783</v>
      </c>
      <c r="E2458" s="2">
        <v>2005</v>
      </c>
      <c r="F2458" s="3" t="s">
        <v>2576</v>
      </c>
      <c r="G2458" s="3" t="s">
        <v>4556</v>
      </c>
      <c r="H2458" s="3" t="s">
        <v>4506</v>
      </c>
      <c r="I2458" s="3" t="s">
        <v>4784</v>
      </c>
      <c r="J2458" s="3" t="s">
        <v>2285</v>
      </c>
    </row>
    <row r="2459" spans="1:10" outlineLevel="2" x14ac:dyDescent="0.2">
      <c r="C2459" s="5" t="s">
        <v>7973</v>
      </c>
      <c r="D2459" s="3">
        <f>SUBTOTAL(3,D2458:D2458)</f>
        <v>1</v>
      </c>
    </row>
    <row r="2460" spans="1:10" outlineLevel="1" x14ac:dyDescent="0.2">
      <c r="A2460" s="5" t="s">
        <v>7935</v>
      </c>
      <c r="D2460" s="3">
        <f>SUBTOTAL(3,D2458:D2458)</f>
        <v>1</v>
      </c>
    </row>
    <row r="2461" spans="1:10" outlineLevel="3" x14ac:dyDescent="0.2">
      <c r="A2461" s="3" t="s">
        <v>4785</v>
      </c>
      <c r="B2461" s="3" t="s">
        <v>4786</v>
      </c>
      <c r="C2461" s="3" t="s">
        <v>10</v>
      </c>
      <c r="D2461" s="3" t="s">
        <v>4787</v>
      </c>
      <c r="E2461" s="2">
        <v>2014</v>
      </c>
      <c r="F2461" s="3" t="s">
        <v>297</v>
      </c>
      <c r="G2461" s="3" t="s">
        <v>4079</v>
      </c>
      <c r="H2461" s="3" t="s">
        <v>4786</v>
      </c>
      <c r="I2461" s="3" t="s">
        <v>4788</v>
      </c>
      <c r="J2461" s="3" t="s">
        <v>74</v>
      </c>
    </row>
    <row r="2462" spans="1:10" outlineLevel="3" x14ac:dyDescent="0.2">
      <c r="A2462" s="3" t="s">
        <v>4785</v>
      </c>
      <c r="B2462" s="3" t="s">
        <v>4786</v>
      </c>
      <c r="C2462" s="3" t="s">
        <v>10</v>
      </c>
      <c r="D2462" s="3" t="s">
        <v>4789</v>
      </c>
      <c r="E2462" s="2">
        <v>2014</v>
      </c>
      <c r="F2462" s="3" t="s">
        <v>297</v>
      </c>
      <c r="G2462" s="3" t="s">
        <v>4079</v>
      </c>
      <c r="H2462" s="3" t="s">
        <v>4786</v>
      </c>
      <c r="I2462" s="3" t="s">
        <v>4790</v>
      </c>
      <c r="J2462" s="3" t="s">
        <v>74</v>
      </c>
    </row>
    <row r="2463" spans="1:10" outlineLevel="3" x14ac:dyDescent="0.2">
      <c r="A2463" s="3" t="s">
        <v>4785</v>
      </c>
      <c r="B2463" s="3" t="s">
        <v>4786</v>
      </c>
      <c r="C2463" s="3" t="s">
        <v>10</v>
      </c>
      <c r="D2463" s="3" t="s">
        <v>4791</v>
      </c>
      <c r="E2463" s="2">
        <v>2014</v>
      </c>
      <c r="F2463" s="3" t="s">
        <v>297</v>
      </c>
      <c r="G2463" s="3" t="s">
        <v>4079</v>
      </c>
      <c r="H2463" s="3" t="s">
        <v>4786</v>
      </c>
      <c r="I2463" s="3" t="s">
        <v>4792</v>
      </c>
      <c r="J2463" s="3" t="s">
        <v>74</v>
      </c>
    </row>
    <row r="2464" spans="1:10" outlineLevel="3" x14ac:dyDescent="0.2">
      <c r="A2464" s="3" t="s">
        <v>4785</v>
      </c>
      <c r="B2464" s="3" t="s">
        <v>4786</v>
      </c>
      <c r="C2464" s="3" t="s">
        <v>10</v>
      </c>
      <c r="D2464" s="3" t="s">
        <v>4793</v>
      </c>
      <c r="E2464" s="2">
        <v>2014</v>
      </c>
      <c r="F2464" s="3" t="s">
        <v>297</v>
      </c>
      <c r="G2464" s="3" t="s">
        <v>4079</v>
      </c>
      <c r="H2464" s="3" t="s">
        <v>4786</v>
      </c>
      <c r="I2464" s="3" t="s">
        <v>4794</v>
      </c>
      <c r="J2464" s="3" t="s">
        <v>74</v>
      </c>
    </row>
    <row r="2465" spans="1:10" outlineLevel="3" x14ac:dyDescent="0.2">
      <c r="A2465" s="3" t="s">
        <v>4785</v>
      </c>
      <c r="B2465" s="3" t="s">
        <v>4786</v>
      </c>
      <c r="C2465" s="3" t="s">
        <v>10</v>
      </c>
      <c r="D2465" s="3" t="s">
        <v>4795</v>
      </c>
      <c r="E2465" s="2">
        <v>2014</v>
      </c>
      <c r="F2465" s="3" t="s">
        <v>297</v>
      </c>
      <c r="G2465" s="3" t="s">
        <v>4079</v>
      </c>
      <c r="H2465" s="3" t="s">
        <v>4786</v>
      </c>
      <c r="I2465" s="3" t="s">
        <v>4796</v>
      </c>
      <c r="J2465" s="3" t="s">
        <v>74</v>
      </c>
    </row>
    <row r="2466" spans="1:10" outlineLevel="3" x14ac:dyDescent="0.2">
      <c r="A2466" s="3" t="s">
        <v>4785</v>
      </c>
      <c r="B2466" s="3" t="s">
        <v>4786</v>
      </c>
      <c r="C2466" s="3" t="s">
        <v>10</v>
      </c>
      <c r="D2466" s="3" t="s">
        <v>4797</v>
      </c>
      <c r="E2466" s="2">
        <v>2014</v>
      </c>
      <c r="F2466" s="3" t="s">
        <v>297</v>
      </c>
      <c r="G2466" s="3" t="s">
        <v>4079</v>
      </c>
      <c r="H2466" s="3" t="s">
        <v>4786</v>
      </c>
      <c r="I2466" s="3" t="s">
        <v>4798</v>
      </c>
      <c r="J2466" s="3" t="s">
        <v>74</v>
      </c>
    </row>
    <row r="2467" spans="1:10" outlineLevel="3" x14ac:dyDescent="0.2">
      <c r="A2467" s="3" t="s">
        <v>4785</v>
      </c>
      <c r="B2467" s="3" t="s">
        <v>4786</v>
      </c>
      <c r="C2467" s="3" t="s">
        <v>10</v>
      </c>
      <c r="D2467" s="3" t="s">
        <v>4799</v>
      </c>
      <c r="E2467" s="2">
        <v>2014</v>
      </c>
      <c r="F2467" s="3" t="s">
        <v>297</v>
      </c>
      <c r="G2467" s="3" t="s">
        <v>4079</v>
      </c>
      <c r="H2467" s="3" t="s">
        <v>4786</v>
      </c>
      <c r="I2467" s="3" t="s">
        <v>4800</v>
      </c>
      <c r="J2467" s="3" t="s">
        <v>74</v>
      </c>
    </row>
    <row r="2468" spans="1:10" outlineLevel="3" x14ac:dyDescent="0.2">
      <c r="A2468" s="3" t="s">
        <v>4785</v>
      </c>
      <c r="B2468" s="3" t="s">
        <v>4786</v>
      </c>
      <c r="C2468" s="3" t="s">
        <v>10</v>
      </c>
      <c r="D2468" s="3" t="s">
        <v>4801</v>
      </c>
      <c r="E2468" s="2">
        <v>2014</v>
      </c>
      <c r="F2468" s="3" t="s">
        <v>297</v>
      </c>
      <c r="G2468" s="3" t="s">
        <v>4079</v>
      </c>
      <c r="H2468" s="3" t="s">
        <v>4786</v>
      </c>
      <c r="I2468" s="3" t="s">
        <v>4802</v>
      </c>
      <c r="J2468" s="3" t="s">
        <v>74</v>
      </c>
    </row>
    <row r="2469" spans="1:10" outlineLevel="3" x14ac:dyDescent="0.2">
      <c r="A2469" s="3" t="s">
        <v>4785</v>
      </c>
      <c r="B2469" s="3" t="s">
        <v>4786</v>
      </c>
      <c r="C2469" s="3" t="s">
        <v>10</v>
      </c>
      <c r="D2469" s="3" t="s">
        <v>4803</v>
      </c>
      <c r="E2469" s="2">
        <v>2014</v>
      </c>
      <c r="F2469" s="3" t="s">
        <v>297</v>
      </c>
      <c r="G2469" s="3" t="s">
        <v>4079</v>
      </c>
      <c r="H2469" s="3" t="s">
        <v>4786</v>
      </c>
      <c r="I2469" s="3" t="s">
        <v>4804</v>
      </c>
      <c r="J2469" s="3" t="s">
        <v>74</v>
      </c>
    </row>
    <row r="2470" spans="1:10" outlineLevel="3" x14ac:dyDescent="0.2">
      <c r="A2470" s="3" t="s">
        <v>4785</v>
      </c>
      <c r="B2470" s="3" t="s">
        <v>4786</v>
      </c>
      <c r="C2470" s="3" t="s">
        <v>10</v>
      </c>
      <c r="D2470" s="3" t="s">
        <v>4805</v>
      </c>
      <c r="E2470" s="2">
        <v>2014</v>
      </c>
      <c r="F2470" s="3" t="s">
        <v>297</v>
      </c>
      <c r="G2470" s="3" t="s">
        <v>4079</v>
      </c>
      <c r="H2470" s="3" t="s">
        <v>4786</v>
      </c>
      <c r="I2470" s="3" t="s">
        <v>4806</v>
      </c>
      <c r="J2470" s="3" t="s">
        <v>74</v>
      </c>
    </row>
    <row r="2471" spans="1:10" outlineLevel="3" x14ac:dyDescent="0.2">
      <c r="A2471" s="3" t="s">
        <v>4785</v>
      </c>
      <c r="B2471" s="3" t="s">
        <v>4786</v>
      </c>
      <c r="C2471" s="3" t="s">
        <v>10</v>
      </c>
      <c r="D2471" s="3" t="s">
        <v>4807</v>
      </c>
      <c r="E2471" s="2">
        <v>2014</v>
      </c>
      <c r="F2471" s="3" t="s">
        <v>297</v>
      </c>
      <c r="G2471" s="3" t="s">
        <v>4079</v>
      </c>
      <c r="H2471" s="3" t="s">
        <v>4786</v>
      </c>
      <c r="I2471" s="3" t="s">
        <v>4808</v>
      </c>
      <c r="J2471" s="3" t="s">
        <v>74</v>
      </c>
    </row>
    <row r="2472" spans="1:10" outlineLevel="3" x14ac:dyDescent="0.2">
      <c r="A2472" s="3" t="s">
        <v>4785</v>
      </c>
      <c r="B2472" s="3" t="s">
        <v>4786</v>
      </c>
      <c r="C2472" s="3" t="s">
        <v>10</v>
      </c>
      <c r="D2472" s="3" t="s">
        <v>4809</v>
      </c>
      <c r="E2472" s="2">
        <v>2014</v>
      </c>
      <c r="F2472" s="3" t="s">
        <v>297</v>
      </c>
      <c r="G2472" s="3" t="s">
        <v>4079</v>
      </c>
      <c r="H2472" s="3" t="s">
        <v>4786</v>
      </c>
      <c r="I2472" s="3" t="s">
        <v>4810</v>
      </c>
      <c r="J2472" s="3" t="s">
        <v>74</v>
      </c>
    </row>
    <row r="2473" spans="1:10" outlineLevel="3" x14ac:dyDescent="0.2">
      <c r="A2473" s="3" t="s">
        <v>4785</v>
      </c>
      <c r="B2473" s="3" t="s">
        <v>4786</v>
      </c>
      <c r="C2473" s="3" t="s">
        <v>10</v>
      </c>
      <c r="D2473" s="3" t="s">
        <v>4811</v>
      </c>
      <c r="E2473" s="2">
        <v>2014</v>
      </c>
      <c r="F2473" s="3" t="s">
        <v>297</v>
      </c>
      <c r="G2473" s="3" t="s">
        <v>4079</v>
      </c>
      <c r="H2473" s="3" t="s">
        <v>4786</v>
      </c>
      <c r="I2473" s="3" t="s">
        <v>4812</v>
      </c>
      <c r="J2473" s="3" t="s">
        <v>74</v>
      </c>
    </row>
    <row r="2474" spans="1:10" outlineLevel="3" x14ac:dyDescent="0.2">
      <c r="A2474" s="3" t="s">
        <v>4785</v>
      </c>
      <c r="B2474" s="3" t="s">
        <v>4786</v>
      </c>
      <c r="C2474" s="3" t="s">
        <v>10</v>
      </c>
      <c r="D2474" s="3" t="s">
        <v>4813</v>
      </c>
      <c r="E2474" s="2">
        <v>2014</v>
      </c>
      <c r="F2474" s="3" t="s">
        <v>297</v>
      </c>
      <c r="G2474" s="3" t="s">
        <v>4079</v>
      </c>
      <c r="H2474" s="3" t="s">
        <v>4786</v>
      </c>
      <c r="I2474" s="3" t="s">
        <v>4814</v>
      </c>
      <c r="J2474" s="3" t="s">
        <v>74</v>
      </c>
    </row>
    <row r="2475" spans="1:10" outlineLevel="3" x14ac:dyDescent="0.2">
      <c r="A2475" s="3" t="s">
        <v>4785</v>
      </c>
      <c r="B2475" s="3" t="s">
        <v>4786</v>
      </c>
      <c r="C2475" s="3" t="s">
        <v>10</v>
      </c>
      <c r="D2475" s="3" t="s">
        <v>4815</v>
      </c>
      <c r="E2475" s="2">
        <v>2014</v>
      </c>
      <c r="F2475" s="3" t="s">
        <v>297</v>
      </c>
      <c r="G2475" s="3" t="s">
        <v>4079</v>
      </c>
      <c r="H2475" s="3" t="s">
        <v>4786</v>
      </c>
      <c r="I2475" s="3" t="s">
        <v>4816</v>
      </c>
      <c r="J2475" s="3" t="s">
        <v>74</v>
      </c>
    </row>
    <row r="2476" spans="1:10" outlineLevel="3" x14ac:dyDescent="0.2">
      <c r="A2476" s="3" t="s">
        <v>4785</v>
      </c>
      <c r="B2476" s="3" t="s">
        <v>4786</v>
      </c>
      <c r="C2476" s="3" t="s">
        <v>10</v>
      </c>
      <c r="D2476" s="3" t="s">
        <v>4817</v>
      </c>
      <c r="E2476" s="2">
        <v>2014</v>
      </c>
      <c r="F2476" s="3" t="s">
        <v>297</v>
      </c>
      <c r="G2476" s="3" t="s">
        <v>4079</v>
      </c>
      <c r="H2476" s="3" t="s">
        <v>4786</v>
      </c>
      <c r="I2476" s="3" t="s">
        <v>4818</v>
      </c>
      <c r="J2476" s="3" t="s">
        <v>74</v>
      </c>
    </row>
    <row r="2477" spans="1:10" outlineLevel="3" x14ac:dyDescent="0.2">
      <c r="A2477" s="3" t="s">
        <v>4785</v>
      </c>
      <c r="B2477" s="3" t="s">
        <v>4786</v>
      </c>
      <c r="C2477" s="3" t="s">
        <v>10</v>
      </c>
      <c r="D2477" s="3" t="s">
        <v>4819</v>
      </c>
      <c r="E2477" s="2">
        <v>2014</v>
      </c>
      <c r="F2477" s="3" t="s">
        <v>297</v>
      </c>
      <c r="G2477" s="3" t="s">
        <v>4079</v>
      </c>
      <c r="H2477" s="3" t="s">
        <v>4786</v>
      </c>
      <c r="I2477" s="3" t="s">
        <v>4820</v>
      </c>
      <c r="J2477" s="3" t="s">
        <v>74</v>
      </c>
    </row>
    <row r="2478" spans="1:10" outlineLevel="3" x14ac:dyDescent="0.2">
      <c r="A2478" s="3" t="s">
        <v>4785</v>
      </c>
      <c r="B2478" s="3" t="s">
        <v>4786</v>
      </c>
      <c r="C2478" s="3" t="s">
        <v>10</v>
      </c>
      <c r="D2478" s="3" t="s">
        <v>4821</v>
      </c>
      <c r="E2478" s="2">
        <v>2014</v>
      </c>
      <c r="F2478" s="3" t="s">
        <v>297</v>
      </c>
      <c r="G2478" s="3" t="s">
        <v>4508</v>
      </c>
      <c r="H2478" s="3" t="s">
        <v>4506</v>
      </c>
      <c r="I2478" s="3" t="s">
        <v>4822</v>
      </c>
      <c r="J2478" s="3" t="s">
        <v>136</v>
      </c>
    </row>
    <row r="2479" spans="1:10" outlineLevel="3" x14ac:dyDescent="0.2">
      <c r="A2479" s="3" t="s">
        <v>4785</v>
      </c>
      <c r="B2479" s="3" t="s">
        <v>4786</v>
      </c>
      <c r="C2479" s="3" t="s">
        <v>10</v>
      </c>
      <c r="D2479" s="3" t="s">
        <v>4823</v>
      </c>
      <c r="E2479" s="2">
        <v>2014</v>
      </c>
      <c r="F2479" s="3" t="s">
        <v>297</v>
      </c>
      <c r="G2479" s="3" t="s">
        <v>4079</v>
      </c>
      <c r="H2479" s="3" t="s">
        <v>4786</v>
      </c>
      <c r="I2479" s="3" t="s">
        <v>4824</v>
      </c>
      <c r="J2479" s="3" t="s">
        <v>74</v>
      </c>
    </row>
    <row r="2480" spans="1:10" outlineLevel="3" x14ac:dyDescent="0.2">
      <c r="A2480" s="3" t="s">
        <v>4785</v>
      </c>
      <c r="B2480" s="3" t="s">
        <v>4786</v>
      </c>
      <c r="C2480" s="3" t="s">
        <v>10</v>
      </c>
      <c r="D2480" s="3" t="s">
        <v>4825</v>
      </c>
      <c r="E2480" s="2">
        <v>2014</v>
      </c>
      <c r="F2480" s="3" t="s">
        <v>297</v>
      </c>
      <c r="G2480" s="3" t="s">
        <v>4079</v>
      </c>
      <c r="H2480" s="3" t="s">
        <v>4786</v>
      </c>
      <c r="I2480" s="3" t="s">
        <v>4826</v>
      </c>
      <c r="J2480" s="3" t="s">
        <v>74</v>
      </c>
    </row>
    <row r="2481" spans="1:10" outlineLevel="3" x14ac:dyDescent="0.2">
      <c r="A2481" s="3" t="s">
        <v>4785</v>
      </c>
      <c r="B2481" s="3" t="s">
        <v>4786</v>
      </c>
      <c r="C2481" s="3" t="s">
        <v>10</v>
      </c>
      <c r="D2481" s="3" t="s">
        <v>4827</v>
      </c>
      <c r="E2481" s="2">
        <v>2015</v>
      </c>
      <c r="F2481" s="3" t="s">
        <v>297</v>
      </c>
      <c r="G2481" s="3" t="s">
        <v>4079</v>
      </c>
      <c r="H2481" s="3" t="s">
        <v>4786</v>
      </c>
      <c r="I2481" s="3" t="s">
        <v>4828</v>
      </c>
      <c r="J2481" s="3" t="s">
        <v>74</v>
      </c>
    </row>
    <row r="2482" spans="1:10" outlineLevel="3" x14ac:dyDescent="0.2">
      <c r="A2482" s="3" t="s">
        <v>4785</v>
      </c>
      <c r="B2482" s="3" t="s">
        <v>4786</v>
      </c>
      <c r="C2482" s="3" t="s">
        <v>10</v>
      </c>
      <c r="D2482" s="3" t="s">
        <v>4829</v>
      </c>
      <c r="E2482" s="2">
        <v>2015</v>
      </c>
      <c r="F2482" s="3" t="s">
        <v>297</v>
      </c>
      <c r="G2482" s="3" t="s">
        <v>4079</v>
      </c>
      <c r="H2482" s="3" t="s">
        <v>4786</v>
      </c>
      <c r="I2482" s="3" t="s">
        <v>4830</v>
      </c>
      <c r="J2482" s="3" t="s">
        <v>74</v>
      </c>
    </row>
    <row r="2483" spans="1:10" outlineLevel="3" x14ac:dyDescent="0.2">
      <c r="A2483" s="3" t="s">
        <v>4785</v>
      </c>
      <c r="B2483" s="3" t="s">
        <v>4786</v>
      </c>
      <c r="C2483" s="3" t="s">
        <v>10</v>
      </c>
      <c r="D2483" s="3" t="s">
        <v>4831</v>
      </c>
      <c r="E2483" s="2">
        <v>2015</v>
      </c>
      <c r="F2483" s="3" t="s">
        <v>297</v>
      </c>
      <c r="G2483" s="3" t="s">
        <v>4079</v>
      </c>
      <c r="H2483" s="3" t="s">
        <v>4786</v>
      </c>
      <c r="I2483" s="3" t="s">
        <v>4832</v>
      </c>
      <c r="J2483" s="3" t="s">
        <v>74</v>
      </c>
    </row>
    <row r="2484" spans="1:10" outlineLevel="3" x14ac:dyDescent="0.2">
      <c r="A2484" s="3" t="s">
        <v>4785</v>
      </c>
      <c r="B2484" s="3" t="s">
        <v>4786</v>
      </c>
      <c r="C2484" s="3" t="s">
        <v>10</v>
      </c>
      <c r="D2484" s="3" t="s">
        <v>4833</v>
      </c>
      <c r="E2484" s="2">
        <v>2015</v>
      </c>
      <c r="F2484" s="3" t="s">
        <v>297</v>
      </c>
      <c r="G2484" s="3" t="s">
        <v>4079</v>
      </c>
      <c r="H2484" s="3" t="s">
        <v>4786</v>
      </c>
      <c r="I2484" s="3" t="s">
        <v>4834</v>
      </c>
      <c r="J2484" s="3" t="s">
        <v>74</v>
      </c>
    </row>
    <row r="2485" spans="1:10" outlineLevel="3" x14ac:dyDescent="0.2">
      <c r="A2485" s="3" t="s">
        <v>4785</v>
      </c>
      <c r="B2485" s="3" t="s">
        <v>4786</v>
      </c>
      <c r="C2485" s="3" t="s">
        <v>10</v>
      </c>
      <c r="D2485" s="3" t="s">
        <v>4835</v>
      </c>
      <c r="E2485" s="2">
        <v>2015</v>
      </c>
      <c r="F2485" s="3" t="s">
        <v>297</v>
      </c>
      <c r="G2485" s="3" t="s">
        <v>4079</v>
      </c>
      <c r="H2485" s="3" t="s">
        <v>4786</v>
      </c>
      <c r="I2485" s="3" t="s">
        <v>4836</v>
      </c>
      <c r="J2485" s="3" t="s">
        <v>74</v>
      </c>
    </row>
    <row r="2486" spans="1:10" outlineLevel="3" x14ac:dyDescent="0.2">
      <c r="A2486" s="3" t="s">
        <v>4785</v>
      </c>
      <c r="B2486" s="3" t="s">
        <v>4786</v>
      </c>
      <c r="C2486" s="3" t="s">
        <v>10</v>
      </c>
      <c r="D2486" s="3" t="s">
        <v>4837</v>
      </c>
      <c r="E2486" s="2">
        <v>2015</v>
      </c>
      <c r="F2486" s="3" t="s">
        <v>297</v>
      </c>
      <c r="G2486" s="3" t="s">
        <v>4079</v>
      </c>
      <c r="H2486" s="3" t="s">
        <v>4786</v>
      </c>
      <c r="I2486" s="3" t="s">
        <v>4838</v>
      </c>
      <c r="J2486" s="3" t="s">
        <v>74</v>
      </c>
    </row>
    <row r="2487" spans="1:10" outlineLevel="3" x14ac:dyDescent="0.2">
      <c r="A2487" s="3" t="s">
        <v>4785</v>
      </c>
      <c r="B2487" s="3" t="s">
        <v>4786</v>
      </c>
      <c r="C2487" s="3" t="s">
        <v>10</v>
      </c>
      <c r="D2487" s="3" t="s">
        <v>4839</v>
      </c>
      <c r="E2487" s="2">
        <v>2015</v>
      </c>
      <c r="F2487" s="3" t="s">
        <v>297</v>
      </c>
      <c r="G2487" s="3" t="s">
        <v>4079</v>
      </c>
      <c r="H2487" s="3" t="s">
        <v>4786</v>
      </c>
      <c r="I2487" s="3" t="s">
        <v>4840</v>
      </c>
      <c r="J2487" s="3" t="s">
        <v>74</v>
      </c>
    </row>
    <row r="2488" spans="1:10" outlineLevel="3" x14ac:dyDescent="0.2">
      <c r="A2488" s="3" t="s">
        <v>4785</v>
      </c>
      <c r="B2488" s="3" t="s">
        <v>4786</v>
      </c>
      <c r="C2488" s="3" t="s">
        <v>10</v>
      </c>
      <c r="D2488" s="3" t="s">
        <v>4841</v>
      </c>
      <c r="E2488" s="2">
        <v>2015</v>
      </c>
      <c r="F2488" s="3" t="s">
        <v>297</v>
      </c>
      <c r="G2488" s="3" t="s">
        <v>4079</v>
      </c>
      <c r="H2488" s="3" t="s">
        <v>4786</v>
      </c>
      <c r="I2488" s="3" t="s">
        <v>4842</v>
      </c>
      <c r="J2488" s="3" t="s">
        <v>74</v>
      </c>
    </row>
    <row r="2489" spans="1:10" outlineLevel="3" x14ac:dyDescent="0.2">
      <c r="A2489" s="3" t="s">
        <v>4785</v>
      </c>
      <c r="B2489" s="3" t="s">
        <v>4786</v>
      </c>
      <c r="C2489" s="3" t="s">
        <v>10</v>
      </c>
      <c r="D2489" s="3" t="s">
        <v>4843</v>
      </c>
      <c r="E2489" s="2">
        <v>2015</v>
      </c>
      <c r="F2489" s="3" t="s">
        <v>297</v>
      </c>
      <c r="G2489" s="3" t="s">
        <v>4079</v>
      </c>
      <c r="H2489" s="3" t="s">
        <v>4786</v>
      </c>
      <c r="I2489" s="3" t="s">
        <v>4844</v>
      </c>
      <c r="J2489" s="3" t="s">
        <v>74</v>
      </c>
    </row>
    <row r="2490" spans="1:10" outlineLevel="3" x14ac:dyDescent="0.2">
      <c r="A2490" s="3" t="s">
        <v>4785</v>
      </c>
      <c r="B2490" s="3" t="s">
        <v>4786</v>
      </c>
      <c r="C2490" s="3" t="s">
        <v>10</v>
      </c>
      <c r="D2490" s="3" t="s">
        <v>4845</v>
      </c>
      <c r="E2490" s="2">
        <v>2015</v>
      </c>
      <c r="F2490" s="3" t="s">
        <v>297</v>
      </c>
      <c r="G2490" s="3" t="s">
        <v>4079</v>
      </c>
      <c r="H2490" s="3" t="s">
        <v>4786</v>
      </c>
      <c r="I2490" s="3" t="s">
        <v>4846</v>
      </c>
      <c r="J2490" s="3" t="s">
        <v>74</v>
      </c>
    </row>
    <row r="2491" spans="1:10" outlineLevel="3" x14ac:dyDescent="0.2">
      <c r="A2491" s="3" t="s">
        <v>4785</v>
      </c>
      <c r="B2491" s="3" t="s">
        <v>4786</v>
      </c>
      <c r="C2491" s="3" t="s">
        <v>10</v>
      </c>
      <c r="D2491" s="3" t="s">
        <v>4847</v>
      </c>
      <c r="E2491" s="2">
        <v>2015</v>
      </c>
      <c r="F2491" s="3" t="s">
        <v>297</v>
      </c>
      <c r="G2491" s="3" t="s">
        <v>4079</v>
      </c>
      <c r="H2491" s="3" t="s">
        <v>4786</v>
      </c>
      <c r="I2491" s="3" t="s">
        <v>4848</v>
      </c>
      <c r="J2491" s="3" t="s">
        <v>74</v>
      </c>
    </row>
    <row r="2492" spans="1:10" outlineLevel="3" x14ac:dyDescent="0.2">
      <c r="A2492" s="3" t="s">
        <v>4785</v>
      </c>
      <c r="B2492" s="3" t="s">
        <v>4786</v>
      </c>
      <c r="C2492" s="3" t="s">
        <v>10</v>
      </c>
      <c r="D2492" s="3" t="s">
        <v>4849</v>
      </c>
      <c r="E2492" s="2">
        <v>2015</v>
      </c>
      <c r="F2492" s="3" t="s">
        <v>297</v>
      </c>
      <c r="G2492" s="3" t="s">
        <v>4079</v>
      </c>
      <c r="H2492" s="3" t="s">
        <v>4786</v>
      </c>
      <c r="I2492" s="3" t="s">
        <v>4850</v>
      </c>
      <c r="J2492" s="3" t="s">
        <v>74</v>
      </c>
    </row>
    <row r="2493" spans="1:10" outlineLevel="3" x14ac:dyDescent="0.2">
      <c r="A2493" s="3" t="s">
        <v>4785</v>
      </c>
      <c r="B2493" s="3" t="s">
        <v>4786</v>
      </c>
      <c r="C2493" s="3" t="s">
        <v>10</v>
      </c>
      <c r="D2493" s="3" t="s">
        <v>4851</v>
      </c>
      <c r="E2493" s="2">
        <v>2015</v>
      </c>
      <c r="F2493" s="3" t="s">
        <v>297</v>
      </c>
      <c r="G2493" s="3" t="s">
        <v>4079</v>
      </c>
      <c r="H2493" s="3" t="s">
        <v>4786</v>
      </c>
      <c r="I2493" s="3" t="s">
        <v>4852</v>
      </c>
      <c r="J2493" s="3" t="s">
        <v>74</v>
      </c>
    </row>
    <row r="2494" spans="1:10" outlineLevel="3" x14ac:dyDescent="0.2">
      <c r="A2494" s="3" t="s">
        <v>4785</v>
      </c>
      <c r="B2494" s="3" t="s">
        <v>4786</v>
      </c>
      <c r="C2494" s="3" t="s">
        <v>10</v>
      </c>
      <c r="D2494" s="3" t="s">
        <v>4853</v>
      </c>
      <c r="E2494" s="2">
        <v>2015</v>
      </c>
      <c r="F2494" s="3" t="s">
        <v>297</v>
      </c>
      <c r="G2494" s="3" t="s">
        <v>4079</v>
      </c>
      <c r="H2494" s="3" t="s">
        <v>4786</v>
      </c>
      <c r="I2494" s="3" t="s">
        <v>4854</v>
      </c>
      <c r="J2494" s="3" t="s">
        <v>74</v>
      </c>
    </row>
    <row r="2495" spans="1:10" outlineLevel="3" x14ac:dyDescent="0.2">
      <c r="A2495" s="3" t="s">
        <v>4785</v>
      </c>
      <c r="B2495" s="3" t="s">
        <v>4786</v>
      </c>
      <c r="C2495" s="3" t="s">
        <v>10</v>
      </c>
      <c r="D2495" s="3" t="s">
        <v>4855</v>
      </c>
      <c r="E2495" s="2">
        <v>2015</v>
      </c>
      <c r="F2495" s="3" t="s">
        <v>297</v>
      </c>
      <c r="G2495" s="3" t="s">
        <v>4079</v>
      </c>
      <c r="H2495" s="3" t="s">
        <v>4786</v>
      </c>
      <c r="I2495" s="3" t="s">
        <v>4856</v>
      </c>
      <c r="J2495" s="3" t="s">
        <v>74</v>
      </c>
    </row>
    <row r="2496" spans="1:10" outlineLevel="3" x14ac:dyDescent="0.2">
      <c r="A2496" s="3" t="s">
        <v>4785</v>
      </c>
      <c r="B2496" s="3" t="s">
        <v>4786</v>
      </c>
      <c r="C2496" s="3" t="s">
        <v>10</v>
      </c>
      <c r="D2496" s="3" t="s">
        <v>4857</v>
      </c>
      <c r="E2496" s="2">
        <v>2015</v>
      </c>
      <c r="F2496" s="3" t="s">
        <v>297</v>
      </c>
      <c r="G2496" s="3" t="s">
        <v>4079</v>
      </c>
      <c r="H2496" s="3" t="s">
        <v>4786</v>
      </c>
      <c r="I2496" s="3" t="s">
        <v>4858</v>
      </c>
      <c r="J2496" s="3" t="s">
        <v>74</v>
      </c>
    </row>
    <row r="2497" spans="1:10" outlineLevel="3" x14ac:dyDescent="0.2">
      <c r="A2497" s="3" t="s">
        <v>4785</v>
      </c>
      <c r="B2497" s="3" t="s">
        <v>4786</v>
      </c>
      <c r="C2497" s="3" t="s">
        <v>10</v>
      </c>
      <c r="D2497" s="3" t="s">
        <v>4859</v>
      </c>
      <c r="E2497" s="2">
        <v>2015</v>
      </c>
      <c r="F2497" s="3" t="s">
        <v>297</v>
      </c>
      <c r="G2497" s="3" t="s">
        <v>4079</v>
      </c>
      <c r="H2497" s="3" t="s">
        <v>4786</v>
      </c>
      <c r="I2497" s="3" t="s">
        <v>4860</v>
      </c>
      <c r="J2497" s="3" t="s">
        <v>74</v>
      </c>
    </row>
    <row r="2498" spans="1:10" outlineLevel="3" x14ac:dyDescent="0.2">
      <c r="A2498" s="3" t="s">
        <v>4785</v>
      </c>
      <c r="B2498" s="3" t="s">
        <v>4786</v>
      </c>
      <c r="C2498" s="3" t="s">
        <v>10</v>
      </c>
      <c r="D2498" s="3" t="s">
        <v>4861</v>
      </c>
      <c r="E2498" s="2">
        <v>2015</v>
      </c>
      <c r="F2498" s="3" t="s">
        <v>297</v>
      </c>
      <c r="G2498" s="3" t="s">
        <v>4079</v>
      </c>
      <c r="H2498" s="3" t="s">
        <v>4786</v>
      </c>
      <c r="I2498" s="3" t="s">
        <v>4862</v>
      </c>
      <c r="J2498" s="3" t="s">
        <v>74</v>
      </c>
    </row>
    <row r="2499" spans="1:10" outlineLevel="3" x14ac:dyDescent="0.2">
      <c r="A2499" s="3" t="s">
        <v>4785</v>
      </c>
      <c r="B2499" s="3" t="s">
        <v>4786</v>
      </c>
      <c r="C2499" s="3" t="s">
        <v>10</v>
      </c>
      <c r="D2499" s="3" t="s">
        <v>4863</v>
      </c>
      <c r="E2499" s="2">
        <v>2015</v>
      </c>
      <c r="F2499" s="3" t="s">
        <v>297</v>
      </c>
      <c r="G2499" s="3" t="s">
        <v>4079</v>
      </c>
      <c r="H2499" s="3" t="s">
        <v>4786</v>
      </c>
      <c r="I2499" s="3" t="s">
        <v>4864</v>
      </c>
      <c r="J2499" s="3" t="s">
        <v>74</v>
      </c>
    </row>
    <row r="2500" spans="1:10" outlineLevel="3" x14ac:dyDescent="0.2">
      <c r="A2500" s="3" t="s">
        <v>4785</v>
      </c>
      <c r="B2500" s="3" t="s">
        <v>4786</v>
      </c>
      <c r="C2500" s="3" t="s">
        <v>10</v>
      </c>
      <c r="D2500" s="3" t="s">
        <v>4865</v>
      </c>
      <c r="E2500" s="2">
        <v>2015</v>
      </c>
      <c r="F2500" s="3" t="s">
        <v>297</v>
      </c>
      <c r="G2500" s="3" t="s">
        <v>4079</v>
      </c>
      <c r="H2500" s="3" t="s">
        <v>4786</v>
      </c>
      <c r="I2500" s="3" t="s">
        <v>4866</v>
      </c>
      <c r="J2500" s="3" t="s">
        <v>74</v>
      </c>
    </row>
    <row r="2501" spans="1:10" outlineLevel="3" x14ac:dyDescent="0.2">
      <c r="A2501" s="3" t="s">
        <v>4785</v>
      </c>
      <c r="B2501" s="3" t="s">
        <v>4786</v>
      </c>
      <c r="C2501" s="3" t="s">
        <v>10</v>
      </c>
      <c r="D2501" s="3" t="s">
        <v>4867</v>
      </c>
      <c r="E2501" s="2">
        <v>2015</v>
      </c>
      <c r="F2501" s="3" t="s">
        <v>297</v>
      </c>
      <c r="G2501" s="3" t="s">
        <v>4079</v>
      </c>
      <c r="H2501" s="3" t="s">
        <v>4786</v>
      </c>
      <c r="I2501" s="3" t="s">
        <v>4868</v>
      </c>
      <c r="J2501" s="3" t="s">
        <v>74</v>
      </c>
    </row>
    <row r="2502" spans="1:10" outlineLevel="3" x14ac:dyDescent="0.2">
      <c r="A2502" s="3" t="s">
        <v>4785</v>
      </c>
      <c r="B2502" s="3" t="s">
        <v>4786</v>
      </c>
      <c r="C2502" s="3" t="s">
        <v>10</v>
      </c>
      <c r="D2502" s="3" t="s">
        <v>4869</v>
      </c>
      <c r="E2502" s="2">
        <v>2015</v>
      </c>
      <c r="F2502" s="3" t="s">
        <v>297</v>
      </c>
      <c r="G2502" s="3" t="s">
        <v>4079</v>
      </c>
      <c r="H2502" s="3" t="s">
        <v>4786</v>
      </c>
      <c r="I2502" s="3" t="s">
        <v>4870</v>
      </c>
      <c r="J2502" s="3" t="s">
        <v>74</v>
      </c>
    </row>
    <row r="2503" spans="1:10" outlineLevel="3" x14ac:dyDescent="0.2">
      <c r="A2503" s="3" t="s">
        <v>4785</v>
      </c>
      <c r="B2503" s="3" t="s">
        <v>4786</v>
      </c>
      <c r="C2503" s="3" t="s">
        <v>10</v>
      </c>
      <c r="D2503" s="3" t="s">
        <v>4871</v>
      </c>
      <c r="E2503" s="2">
        <v>2015</v>
      </c>
      <c r="F2503" s="3" t="s">
        <v>297</v>
      </c>
      <c r="G2503" s="3" t="s">
        <v>4079</v>
      </c>
      <c r="H2503" s="3" t="s">
        <v>4786</v>
      </c>
      <c r="I2503" s="3" t="s">
        <v>4872</v>
      </c>
      <c r="J2503" s="3" t="s">
        <v>74</v>
      </c>
    </row>
    <row r="2504" spans="1:10" outlineLevel="3" x14ac:dyDescent="0.2">
      <c r="A2504" s="3" t="s">
        <v>4785</v>
      </c>
      <c r="B2504" s="3" t="s">
        <v>4786</v>
      </c>
      <c r="C2504" s="3" t="s">
        <v>10</v>
      </c>
      <c r="D2504" s="3" t="s">
        <v>4873</v>
      </c>
      <c r="E2504" s="2">
        <v>2015</v>
      </c>
      <c r="F2504" s="3" t="s">
        <v>297</v>
      </c>
      <c r="G2504" s="3" t="s">
        <v>4079</v>
      </c>
      <c r="H2504" s="3" t="s">
        <v>4786</v>
      </c>
      <c r="I2504" s="3" t="s">
        <v>4874</v>
      </c>
      <c r="J2504" s="3" t="s">
        <v>74</v>
      </c>
    </row>
    <row r="2505" spans="1:10" outlineLevel="3" x14ac:dyDescent="0.2">
      <c r="A2505" s="3" t="s">
        <v>4785</v>
      </c>
      <c r="B2505" s="3" t="s">
        <v>4786</v>
      </c>
      <c r="C2505" s="3" t="s">
        <v>10</v>
      </c>
      <c r="D2505" s="3" t="s">
        <v>4875</v>
      </c>
      <c r="E2505" s="2">
        <v>2015</v>
      </c>
      <c r="F2505" s="3" t="s">
        <v>297</v>
      </c>
      <c r="G2505" s="3" t="s">
        <v>4079</v>
      </c>
      <c r="H2505" s="3" t="s">
        <v>4786</v>
      </c>
      <c r="I2505" s="3" t="s">
        <v>4876</v>
      </c>
      <c r="J2505" s="3" t="s">
        <v>74</v>
      </c>
    </row>
    <row r="2506" spans="1:10" outlineLevel="3" x14ac:dyDescent="0.2">
      <c r="A2506" s="3" t="s">
        <v>4785</v>
      </c>
      <c r="B2506" s="3" t="s">
        <v>4786</v>
      </c>
      <c r="C2506" s="3" t="s">
        <v>10</v>
      </c>
      <c r="D2506" s="3" t="s">
        <v>4877</v>
      </c>
      <c r="E2506" s="2">
        <v>2015</v>
      </c>
      <c r="F2506" s="3" t="s">
        <v>297</v>
      </c>
      <c r="G2506" s="3" t="s">
        <v>4079</v>
      </c>
      <c r="H2506" s="3" t="s">
        <v>4786</v>
      </c>
      <c r="I2506" s="3" t="s">
        <v>4878</v>
      </c>
      <c r="J2506" s="3" t="s">
        <v>74</v>
      </c>
    </row>
    <row r="2507" spans="1:10" outlineLevel="3" x14ac:dyDescent="0.2">
      <c r="A2507" s="3" t="s">
        <v>4785</v>
      </c>
      <c r="B2507" s="3" t="s">
        <v>4786</v>
      </c>
      <c r="C2507" s="3" t="s">
        <v>10</v>
      </c>
      <c r="D2507" s="3" t="s">
        <v>4879</v>
      </c>
      <c r="E2507" s="2">
        <v>2015</v>
      </c>
      <c r="F2507" s="3" t="s">
        <v>297</v>
      </c>
      <c r="G2507" s="3" t="s">
        <v>4079</v>
      </c>
      <c r="H2507" s="3" t="s">
        <v>4786</v>
      </c>
      <c r="I2507" s="3" t="s">
        <v>4880</v>
      </c>
      <c r="J2507" s="3" t="s">
        <v>74</v>
      </c>
    </row>
    <row r="2508" spans="1:10" outlineLevel="3" x14ac:dyDescent="0.2">
      <c r="A2508" s="3" t="s">
        <v>4785</v>
      </c>
      <c r="B2508" s="3" t="s">
        <v>4786</v>
      </c>
      <c r="C2508" s="3" t="s">
        <v>10</v>
      </c>
      <c r="D2508" s="3" t="s">
        <v>4881</v>
      </c>
      <c r="E2508" s="2">
        <v>2015</v>
      </c>
      <c r="F2508" s="3" t="s">
        <v>297</v>
      </c>
      <c r="G2508" s="3" t="s">
        <v>4079</v>
      </c>
      <c r="H2508" s="3" t="s">
        <v>4786</v>
      </c>
      <c r="I2508" s="3" t="s">
        <v>4882</v>
      </c>
      <c r="J2508" s="3" t="s">
        <v>74</v>
      </c>
    </row>
    <row r="2509" spans="1:10" outlineLevel="3" x14ac:dyDescent="0.2">
      <c r="A2509" s="3" t="s">
        <v>4785</v>
      </c>
      <c r="B2509" s="3" t="s">
        <v>4786</v>
      </c>
      <c r="C2509" s="3" t="s">
        <v>10</v>
      </c>
      <c r="D2509" s="3" t="s">
        <v>4883</v>
      </c>
      <c r="E2509" s="2">
        <v>2015</v>
      </c>
      <c r="F2509" s="3" t="s">
        <v>297</v>
      </c>
      <c r="G2509" s="3" t="s">
        <v>4079</v>
      </c>
      <c r="H2509" s="3" t="s">
        <v>4786</v>
      </c>
      <c r="I2509" s="3" t="s">
        <v>4884</v>
      </c>
      <c r="J2509" s="3" t="s">
        <v>74</v>
      </c>
    </row>
    <row r="2510" spans="1:10" outlineLevel="3" x14ac:dyDescent="0.2">
      <c r="A2510" s="3" t="s">
        <v>4785</v>
      </c>
      <c r="B2510" s="3" t="s">
        <v>4786</v>
      </c>
      <c r="C2510" s="3" t="s">
        <v>10</v>
      </c>
      <c r="D2510" s="3" t="s">
        <v>4885</v>
      </c>
      <c r="E2510" s="2">
        <v>2015</v>
      </c>
      <c r="F2510" s="3" t="s">
        <v>297</v>
      </c>
      <c r="G2510" s="3" t="s">
        <v>4079</v>
      </c>
      <c r="H2510" s="3" t="s">
        <v>4786</v>
      </c>
      <c r="I2510" s="3" t="s">
        <v>4886</v>
      </c>
      <c r="J2510" s="3" t="s">
        <v>74</v>
      </c>
    </row>
    <row r="2511" spans="1:10" outlineLevel="3" x14ac:dyDescent="0.2">
      <c r="A2511" s="3" t="s">
        <v>4785</v>
      </c>
      <c r="B2511" s="3" t="s">
        <v>4786</v>
      </c>
      <c r="C2511" s="3" t="s">
        <v>10</v>
      </c>
      <c r="D2511" s="3" t="s">
        <v>4887</v>
      </c>
      <c r="E2511" s="2">
        <v>2015</v>
      </c>
      <c r="F2511" s="3" t="s">
        <v>297</v>
      </c>
      <c r="G2511" s="3" t="s">
        <v>4079</v>
      </c>
      <c r="H2511" s="3" t="s">
        <v>4786</v>
      </c>
      <c r="I2511" s="3" t="s">
        <v>4888</v>
      </c>
      <c r="J2511" s="3" t="s">
        <v>74</v>
      </c>
    </row>
    <row r="2512" spans="1:10" outlineLevel="3" x14ac:dyDescent="0.2">
      <c r="A2512" s="3" t="s">
        <v>4785</v>
      </c>
      <c r="B2512" s="3" t="s">
        <v>4786</v>
      </c>
      <c r="C2512" s="3" t="s">
        <v>10</v>
      </c>
      <c r="D2512" s="3" t="s">
        <v>4889</v>
      </c>
      <c r="E2512" s="2">
        <v>2015</v>
      </c>
      <c r="F2512" s="3" t="s">
        <v>297</v>
      </c>
      <c r="G2512" s="3" t="s">
        <v>4079</v>
      </c>
      <c r="H2512" s="3" t="s">
        <v>4786</v>
      </c>
      <c r="I2512" s="3" t="s">
        <v>4890</v>
      </c>
      <c r="J2512" s="3" t="s">
        <v>74</v>
      </c>
    </row>
    <row r="2513" spans="1:10" outlineLevel="3" x14ac:dyDescent="0.2">
      <c r="A2513" s="3" t="s">
        <v>4785</v>
      </c>
      <c r="B2513" s="3" t="s">
        <v>4786</v>
      </c>
      <c r="C2513" s="3" t="s">
        <v>10</v>
      </c>
      <c r="D2513" s="3" t="s">
        <v>4891</v>
      </c>
      <c r="E2513" s="2">
        <v>2015</v>
      </c>
      <c r="F2513" s="3" t="s">
        <v>297</v>
      </c>
      <c r="G2513" s="3" t="s">
        <v>4079</v>
      </c>
      <c r="H2513" s="3" t="s">
        <v>4786</v>
      </c>
      <c r="I2513" s="3" t="s">
        <v>4892</v>
      </c>
      <c r="J2513" s="3" t="s">
        <v>74</v>
      </c>
    </row>
    <row r="2514" spans="1:10" outlineLevel="3" x14ac:dyDescent="0.2">
      <c r="A2514" s="3" t="s">
        <v>4785</v>
      </c>
      <c r="B2514" s="3" t="s">
        <v>4786</v>
      </c>
      <c r="C2514" s="3" t="s">
        <v>10</v>
      </c>
      <c r="D2514" s="3" t="s">
        <v>4893</v>
      </c>
      <c r="E2514" s="2">
        <v>2015</v>
      </c>
      <c r="F2514" s="3" t="s">
        <v>297</v>
      </c>
      <c r="G2514" s="3" t="s">
        <v>4079</v>
      </c>
      <c r="H2514" s="3" t="s">
        <v>4786</v>
      </c>
      <c r="I2514" s="3" t="s">
        <v>4894</v>
      </c>
      <c r="J2514" s="3" t="s">
        <v>74</v>
      </c>
    </row>
    <row r="2515" spans="1:10" outlineLevel="3" x14ac:dyDescent="0.2">
      <c r="A2515" s="3" t="s">
        <v>4785</v>
      </c>
      <c r="B2515" s="3" t="s">
        <v>4786</v>
      </c>
      <c r="C2515" s="3" t="s">
        <v>10</v>
      </c>
      <c r="D2515" s="3" t="s">
        <v>4895</v>
      </c>
      <c r="E2515" s="2">
        <v>2015</v>
      </c>
      <c r="F2515" s="3" t="s">
        <v>297</v>
      </c>
      <c r="G2515" s="3" t="s">
        <v>4079</v>
      </c>
      <c r="H2515" s="3" t="s">
        <v>4786</v>
      </c>
      <c r="I2515" s="3" t="s">
        <v>4896</v>
      </c>
      <c r="J2515" s="3" t="s">
        <v>74</v>
      </c>
    </row>
    <row r="2516" spans="1:10" outlineLevel="3" x14ac:dyDescent="0.2">
      <c r="A2516" s="3" t="s">
        <v>4785</v>
      </c>
      <c r="B2516" s="3" t="s">
        <v>4786</v>
      </c>
      <c r="C2516" s="3" t="s">
        <v>10</v>
      </c>
      <c r="D2516" s="3" t="s">
        <v>4897</v>
      </c>
      <c r="E2516" s="2">
        <v>2015</v>
      </c>
      <c r="F2516" s="3" t="s">
        <v>297</v>
      </c>
      <c r="G2516" s="3" t="s">
        <v>4079</v>
      </c>
      <c r="H2516" s="3" t="s">
        <v>4786</v>
      </c>
      <c r="I2516" s="3" t="s">
        <v>4898</v>
      </c>
      <c r="J2516" s="3" t="s">
        <v>74</v>
      </c>
    </row>
    <row r="2517" spans="1:10" outlineLevel="3" x14ac:dyDescent="0.2">
      <c r="A2517" s="3" t="s">
        <v>4785</v>
      </c>
      <c r="B2517" s="3" t="s">
        <v>4786</v>
      </c>
      <c r="C2517" s="3" t="s">
        <v>10</v>
      </c>
      <c r="D2517" s="3" t="s">
        <v>4899</v>
      </c>
      <c r="E2517" s="2">
        <v>2015</v>
      </c>
      <c r="F2517" s="3" t="s">
        <v>297</v>
      </c>
      <c r="G2517" s="3" t="s">
        <v>4079</v>
      </c>
      <c r="H2517" s="3" t="s">
        <v>4786</v>
      </c>
      <c r="I2517" s="3" t="s">
        <v>4900</v>
      </c>
      <c r="J2517" s="3" t="s">
        <v>74</v>
      </c>
    </row>
    <row r="2518" spans="1:10" outlineLevel="3" x14ac:dyDescent="0.2">
      <c r="A2518" s="3" t="s">
        <v>4785</v>
      </c>
      <c r="B2518" s="3" t="s">
        <v>4786</v>
      </c>
      <c r="C2518" s="3" t="s">
        <v>10</v>
      </c>
      <c r="D2518" s="3" t="s">
        <v>8113</v>
      </c>
      <c r="E2518" s="2">
        <v>2015</v>
      </c>
      <c r="F2518" s="3" t="s">
        <v>297</v>
      </c>
      <c r="G2518" s="3" t="s">
        <v>4079</v>
      </c>
      <c r="H2518" s="3" t="s">
        <v>4786</v>
      </c>
      <c r="I2518" s="3" t="s">
        <v>8114</v>
      </c>
      <c r="J2518" s="3" t="s">
        <v>74</v>
      </c>
    </row>
    <row r="2519" spans="1:10" outlineLevel="3" x14ac:dyDescent="0.2">
      <c r="A2519" s="3" t="s">
        <v>4785</v>
      </c>
      <c r="B2519" s="3" t="s">
        <v>4786</v>
      </c>
      <c r="C2519" s="3" t="s">
        <v>10</v>
      </c>
      <c r="D2519" s="3" t="s">
        <v>4901</v>
      </c>
      <c r="E2519" s="2">
        <v>2016</v>
      </c>
      <c r="F2519" s="3" t="s">
        <v>297</v>
      </c>
      <c r="G2519" s="3" t="s">
        <v>4079</v>
      </c>
      <c r="H2519" s="3" t="s">
        <v>4786</v>
      </c>
      <c r="I2519" s="3" t="s">
        <v>4902</v>
      </c>
      <c r="J2519" s="3" t="s">
        <v>1270</v>
      </c>
    </row>
    <row r="2520" spans="1:10" outlineLevel="2" x14ac:dyDescent="0.2">
      <c r="C2520" s="5" t="s">
        <v>7969</v>
      </c>
      <c r="D2520" s="3">
        <f>SUBTOTAL(3,D2461:D2519)</f>
        <v>59</v>
      </c>
    </row>
    <row r="2521" spans="1:10" outlineLevel="1" x14ac:dyDescent="0.2">
      <c r="A2521" s="5" t="s">
        <v>7936</v>
      </c>
      <c r="D2521" s="3">
        <f>SUBTOTAL(3,D2461:D2519)</f>
        <v>59</v>
      </c>
    </row>
    <row r="2522" spans="1:10" outlineLevel="3" x14ac:dyDescent="0.2">
      <c r="A2522" s="3" t="s">
        <v>4903</v>
      </c>
      <c r="B2522" s="3" t="s">
        <v>4904</v>
      </c>
      <c r="C2522" s="3" t="s">
        <v>10</v>
      </c>
      <c r="D2522" s="3" t="s">
        <v>4905</v>
      </c>
      <c r="E2522" s="2">
        <v>2013</v>
      </c>
      <c r="F2522" s="3" t="s">
        <v>297</v>
      </c>
      <c r="G2522" s="3" t="s">
        <v>4596</v>
      </c>
      <c r="H2522" s="3" t="s">
        <v>4904</v>
      </c>
      <c r="I2522" s="3" t="s">
        <v>4906</v>
      </c>
      <c r="J2522" s="3" t="s">
        <v>29</v>
      </c>
    </row>
    <row r="2523" spans="1:10" outlineLevel="3" x14ac:dyDescent="0.2">
      <c r="A2523" s="3" t="s">
        <v>4903</v>
      </c>
      <c r="B2523" s="3" t="s">
        <v>4904</v>
      </c>
      <c r="C2523" s="3" t="s">
        <v>10</v>
      </c>
      <c r="D2523" s="3" t="s">
        <v>4907</v>
      </c>
      <c r="E2523" s="2">
        <v>2008</v>
      </c>
      <c r="F2523" s="3" t="s">
        <v>297</v>
      </c>
      <c r="G2523" s="3" t="s">
        <v>4596</v>
      </c>
      <c r="H2523" s="3" t="s">
        <v>4904</v>
      </c>
      <c r="I2523" s="3" t="s">
        <v>4908</v>
      </c>
      <c r="J2523" s="3" t="s">
        <v>81</v>
      </c>
    </row>
    <row r="2524" spans="1:10" outlineLevel="3" x14ac:dyDescent="0.2">
      <c r="A2524" s="3" t="s">
        <v>4903</v>
      </c>
      <c r="B2524" s="3" t="s">
        <v>4904</v>
      </c>
      <c r="C2524" s="3" t="s">
        <v>10</v>
      </c>
      <c r="D2524" s="3" t="s">
        <v>4909</v>
      </c>
      <c r="E2524" s="2">
        <v>2014</v>
      </c>
      <c r="F2524" s="3" t="s">
        <v>2576</v>
      </c>
      <c r="G2524" s="3" t="s">
        <v>4910</v>
      </c>
      <c r="H2524" s="3" t="s">
        <v>4904</v>
      </c>
      <c r="I2524" s="3" t="s">
        <v>4911</v>
      </c>
      <c r="J2524" s="3" t="s">
        <v>35</v>
      </c>
    </row>
    <row r="2525" spans="1:10" outlineLevel="3" x14ac:dyDescent="0.2">
      <c r="A2525" s="3" t="s">
        <v>4903</v>
      </c>
      <c r="B2525" s="3" t="s">
        <v>4904</v>
      </c>
      <c r="C2525" s="3" t="s">
        <v>10</v>
      </c>
      <c r="D2525" s="3" t="s">
        <v>4912</v>
      </c>
      <c r="E2525" s="2">
        <v>2014</v>
      </c>
      <c r="F2525" s="3" t="s">
        <v>297</v>
      </c>
      <c r="G2525" s="3" t="s">
        <v>4596</v>
      </c>
      <c r="H2525" s="3" t="s">
        <v>4904</v>
      </c>
      <c r="I2525" s="3" t="s">
        <v>4913</v>
      </c>
      <c r="J2525" s="3" t="s">
        <v>69</v>
      </c>
    </row>
    <row r="2526" spans="1:10" outlineLevel="3" x14ac:dyDescent="0.2">
      <c r="A2526" s="3" t="s">
        <v>4903</v>
      </c>
      <c r="B2526" s="3" t="s">
        <v>4904</v>
      </c>
      <c r="C2526" s="3" t="s">
        <v>10</v>
      </c>
      <c r="D2526" s="3" t="s">
        <v>4914</v>
      </c>
      <c r="E2526" s="2">
        <v>2013</v>
      </c>
      <c r="F2526" s="3" t="s">
        <v>297</v>
      </c>
      <c r="G2526" s="3" t="s">
        <v>4596</v>
      </c>
      <c r="H2526" s="3" t="s">
        <v>4904</v>
      </c>
      <c r="I2526" s="3" t="s">
        <v>4915</v>
      </c>
      <c r="J2526" s="3" t="s">
        <v>69</v>
      </c>
    </row>
    <row r="2527" spans="1:10" outlineLevel="3" x14ac:dyDescent="0.2">
      <c r="A2527" s="3" t="s">
        <v>4903</v>
      </c>
      <c r="B2527" s="3" t="s">
        <v>4904</v>
      </c>
      <c r="C2527" s="3" t="s">
        <v>10</v>
      </c>
      <c r="D2527" s="3" t="s">
        <v>4916</v>
      </c>
      <c r="E2527" s="2">
        <v>2014</v>
      </c>
      <c r="F2527" s="3" t="s">
        <v>297</v>
      </c>
      <c r="G2527" s="3" t="s">
        <v>4596</v>
      </c>
      <c r="H2527" s="3" t="s">
        <v>4904</v>
      </c>
      <c r="I2527" s="3" t="s">
        <v>4917</v>
      </c>
      <c r="J2527" s="3" t="s">
        <v>69</v>
      </c>
    </row>
    <row r="2528" spans="1:10" outlineLevel="3" x14ac:dyDescent="0.2">
      <c r="A2528" s="3" t="s">
        <v>4903</v>
      </c>
      <c r="B2528" s="3" t="s">
        <v>4904</v>
      </c>
      <c r="C2528" s="3" t="s">
        <v>10</v>
      </c>
      <c r="D2528" s="3" t="s">
        <v>4918</v>
      </c>
      <c r="E2528" s="2">
        <v>2014</v>
      </c>
      <c r="F2528" s="3" t="s">
        <v>297</v>
      </c>
      <c r="G2528" s="3" t="s">
        <v>4596</v>
      </c>
      <c r="H2528" s="3" t="s">
        <v>4904</v>
      </c>
      <c r="I2528" s="3" t="s">
        <v>4919</v>
      </c>
      <c r="J2528" s="3" t="s">
        <v>69</v>
      </c>
    </row>
    <row r="2529" spans="1:10" outlineLevel="3" x14ac:dyDescent="0.2">
      <c r="A2529" s="3" t="s">
        <v>4903</v>
      </c>
      <c r="B2529" s="3" t="s">
        <v>4904</v>
      </c>
      <c r="C2529" s="3" t="s">
        <v>10</v>
      </c>
      <c r="D2529" s="3" t="s">
        <v>4920</v>
      </c>
      <c r="E2529" s="2">
        <v>2014</v>
      </c>
      <c r="F2529" s="3" t="s">
        <v>297</v>
      </c>
      <c r="G2529" s="3" t="s">
        <v>4596</v>
      </c>
      <c r="H2529" s="3" t="s">
        <v>4904</v>
      </c>
      <c r="I2529" s="3" t="s">
        <v>4921</v>
      </c>
      <c r="J2529" s="3" t="s">
        <v>69</v>
      </c>
    </row>
    <row r="2530" spans="1:10" outlineLevel="2" x14ac:dyDescent="0.2">
      <c r="C2530" s="5" t="s">
        <v>7969</v>
      </c>
      <c r="D2530" s="3">
        <f>SUBTOTAL(3,D2522:D2529)</f>
        <v>8</v>
      </c>
    </row>
    <row r="2531" spans="1:10" outlineLevel="3" x14ac:dyDescent="0.2">
      <c r="A2531" s="3" t="s">
        <v>4903</v>
      </c>
      <c r="B2531" s="3" t="s">
        <v>4904</v>
      </c>
      <c r="C2531" s="3" t="s">
        <v>1301</v>
      </c>
      <c r="D2531" s="3" t="s">
        <v>4922</v>
      </c>
      <c r="E2531" s="2">
        <v>2013</v>
      </c>
      <c r="F2531" s="3" t="s">
        <v>2576</v>
      </c>
      <c r="G2531" s="3" t="s">
        <v>4910</v>
      </c>
      <c r="H2531" s="3" t="s">
        <v>4904</v>
      </c>
      <c r="I2531" s="3" t="s">
        <v>4923</v>
      </c>
      <c r="J2531" s="3" t="s">
        <v>1302</v>
      </c>
    </row>
    <row r="2532" spans="1:10" outlineLevel="2" x14ac:dyDescent="0.2">
      <c r="C2532" s="5" t="s">
        <v>7971</v>
      </c>
      <c r="D2532" s="3">
        <f>SUBTOTAL(3,D2531:D2531)</f>
        <v>1</v>
      </c>
    </row>
    <row r="2533" spans="1:10" outlineLevel="1" x14ac:dyDescent="0.2">
      <c r="A2533" s="5" t="s">
        <v>7937</v>
      </c>
      <c r="D2533" s="3">
        <f>SUBTOTAL(3,D2522:D2531)</f>
        <v>9</v>
      </c>
    </row>
    <row r="2534" spans="1:10" outlineLevel="3" x14ac:dyDescent="0.2">
      <c r="A2534" s="3" t="s">
        <v>4924</v>
      </c>
      <c r="B2534" s="3" t="s">
        <v>4925</v>
      </c>
      <c r="C2534" s="3" t="s">
        <v>10</v>
      </c>
      <c r="D2534" s="3" t="s">
        <v>4926</v>
      </c>
      <c r="E2534" s="2">
        <v>2001</v>
      </c>
      <c r="F2534" s="3" t="s">
        <v>2576</v>
      </c>
      <c r="G2534" s="3" t="s">
        <v>4556</v>
      </c>
      <c r="H2534" s="3" t="s">
        <v>4756</v>
      </c>
      <c r="I2534" s="3" t="s">
        <v>4927</v>
      </c>
      <c r="J2534" s="3" t="s">
        <v>1038</v>
      </c>
    </row>
    <row r="2535" spans="1:10" outlineLevel="2" x14ac:dyDescent="0.2">
      <c r="C2535" s="5" t="s">
        <v>7969</v>
      </c>
      <c r="D2535" s="3">
        <f>SUBTOTAL(3,D2534:D2534)</f>
        <v>1</v>
      </c>
    </row>
    <row r="2536" spans="1:10" outlineLevel="1" x14ac:dyDescent="0.2">
      <c r="A2536" s="5" t="s">
        <v>7938</v>
      </c>
      <c r="D2536" s="3">
        <f>SUBTOTAL(3,D2534:D2534)</f>
        <v>1</v>
      </c>
    </row>
    <row r="2537" spans="1:10" outlineLevel="3" x14ac:dyDescent="0.2">
      <c r="A2537" s="3" t="s">
        <v>4928</v>
      </c>
      <c r="B2537" s="3" t="s">
        <v>4597</v>
      </c>
      <c r="C2537" s="3" t="s">
        <v>10</v>
      </c>
      <c r="D2537" s="3" t="s">
        <v>4929</v>
      </c>
      <c r="E2537" s="2">
        <v>2012</v>
      </c>
      <c r="F2537" s="3" t="s">
        <v>297</v>
      </c>
      <c r="G2537" s="3" t="s">
        <v>4596</v>
      </c>
      <c r="H2537" s="3" t="s">
        <v>4597</v>
      </c>
      <c r="I2537" s="3" t="s">
        <v>4930</v>
      </c>
      <c r="J2537" s="3" t="s">
        <v>29</v>
      </c>
    </row>
    <row r="2538" spans="1:10" outlineLevel="3" x14ac:dyDescent="0.2">
      <c r="A2538" s="3" t="s">
        <v>4928</v>
      </c>
      <c r="B2538" s="3" t="s">
        <v>4597</v>
      </c>
      <c r="C2538" s="3" t="s">
        <v>10</v>
      </c>
      <c r="D2538" s="3" t="s">
        <v>4931</v>
      </c>
      <c r="E2538" s="2">
        <v>2012</v>
      </c>
      <c r="F2538" s="3" t="s">
        <v>297</v>
      </c>
      <c r="G2538" s="3" t="s">
        <v>4596</v>
      </c>
      <c r="H2538" s="3" t="s">
        <v>4597</v>
      </c>
      <c r="I2538" s="3" t="s">
        <v>4932</v>
      </c>
      <c r="J2538" s="3" t="s">
        <v>29</v>
      </c>
    </row>
    <row r="2539" spans="1:10" outlineLevel="3" x14ac:dyDescent="0.2">
      <c r="A2539" s="3" t="s">
        <v>4928</v>
      </c>
      <c r="B2539" s="3" t="s">
        <v>4597</v>
      </c>
      <c r="C2539" s="3" t="s">
        <v>10</v>
      </c>
      <c r="D2539" s="3" t="s">
        <v>4933</v>
      </c>
      <c r="E2539" s="2">
        <v>2014</v>
      </c>
      <c r="F2539" s="3" t="s">
        <v>297</v>
      </c>
      <c r="G2539" s="3" t="s">
        <v>4596</v>
      </c>
      <c r="H2539" s="3" t="s">
        <v>4597</v>
      </c>
      <c r="I2539" s="3" t="s">
        <v>4934</v>
      </c>
      <c r="J2539" s="3" t="s">
        <v>21</v>
      </c>
    </row>
    <row r="2540" spans="1:10" outlineLevel="3" x14ac:dyDescent="0.2">
      <c r="A2540" s="3" t="s">
        <v>4928</v>
      </c>
      <c r="B2540" s="3" t="s">
        <v>4597</v>
      </c>
      <c r="C2540" s="3" t="s">
        <v>10</v>
      </c>
      <c r="D2540" s="3" t="s">
        <v>4935</v>
      </c>
      <c r="E2540" s="2">
        <v>2014</v>
      </c>
      <c r="F2540" s="3" t="s">
        <v>297</v>
      </c>
      <c r="G2540" s="3" t="s">
        <v>4596</v>
      </c>
      <c r="H2540" s="3" t="s">
        <v>4597</v>
      </c>
      <c r="I2540" s="3" t="s">
        <v>4936</v>
      </c>
      <c r="J2540" s="3" t="s">
        <v>35</v>
      </c>
    </row>
    <row r="2541" spans="1:10" outlineLevel="3" x14ac:dyDescent="0.2">
      <c r="A2541" s="3" t="s">
        <v>4928</v>
      </c>
      <c r="B2541" s="3" t="s">
        <v>4597</v>
      </c>
      <c r="C2541" s="3" t="s">
        <v>10</v>
      </c>
      <c r="D2541" s="3" t="s">
        <v>4937</v>
      </c>
      <c r="E2541" s="2">
        <v>2014</v>
      </c>
      <c r="F2541" s="3" t="s">
        <v>297</v>
      </c>
      <c r="G2541" s="3" t="s">
        <v>4596</v>
      </c>
      <c r="H2541" s="3" t="s">
        <v>4597</v>
      </c>
      <c r="I2541" s="3" t="s">
        <v>4938</v>
      </c>
      <c r="J2541" s="3" t="s">
        <v>35</v>
      </c>
    </row>
    <row r="2542" spans="1:10" outlineLevel="3" x14ac:dyDescent="0.2">
      <c r="A2542" s="3" t="s">
        <v>4928</v>
      </c>
      <c r="B2542" s="3" t="s">
        <v>4597</v>
      </c>
      <c r="C2542" s="3" t="s">
        <v>10</v>
      </c>
      <c r="D2542" s="3" t="s">
        <v>4939</v>
      </c>
      <c r="E2542" s="2">
        <v>2014</v>
      </c>
      <c r="F2542" s="3" t="s">
        <v>297</v>
      </c>
      <c r="G2542" s="3" t="s">
        <v>4596</v>
      </c>
      <c r="H2542" s="3" t="s">
        <v>4597</v>
      </c>
      <c r="I2542" s="3" t="s">
        <v>4940</v>
      </c>
      <c r="J2542" s="3" t="s">
        <v>29</v>
      </c>
    </row>
    <row r="2543" spans="1:10" outlineLevel="3" x14ac:dyDescent="0.2">
      <c r="A2543" s="3" t="s">
        <v>4928</v>
      </c>
      <c r="B2543" s="3" t="s">
        <v>4597</v>
      </c>
      <c r="C2543" s="3" t="s">
        <v>10</v>
      </c>
      <c r="D2543" s="3" t="s">
        <v>4941</v>
      </c>
      <c r="E2543" s="2">
        <v>2013</v>
      </c>
      <c r="F2543" s="3" t="s">
        <v>297</v>
      </c>
      <c r="G2543" s="3" t="s">
        <v>4596</v>
      </c>
      <c r="H2543" s="3" t="s">
        <v>4597</v>
      </c>
      <c r="I2543" s="3" t="s">
        <v>4942</v>
      </c>
      <c r="J2543" s="3" t="s">
        <v>29</v>
      </c>
    </row>
    <row r="2544" spans="1:10" outlineLevel="3" x14ac:dyDescent="0.2">
      <c r="A2544" s="3" t="s">
        <v>4928</v>
      </c>
      <c r="B2544" s="3" t="s">
        <v>4597</v>
      </c>
      <c r="C2544" s="3" t="s">
        <v>10</v>
      </c>
      <c r="D2544" s="3" t="s">
        <v>4943</v>
      </c>
      <c r="E2544" s="2">
        <v>2013</v>
      </c>
      <c r="F2544" s="3" t="s">
        <v>297</v>
      </c>
      <c r="G2544" s="3" t="s">
        <v>4596</v>
      </c>
      <c r="H2544" s="3" t="s">
        <v>4597</v>
      </c>
      <c r="I2544" s="3" t="s">
        <v>4944</v>
      </c>
      <c r="J2544" s="3" t="s">
        <v>29</v>
      </c>
    </row>
    <row r="2545" spans="1:10" outlineLevel="3" x14ac:dyDescent="0.2">
      <c r="A2545" s="3" t="s">
        <v>4928</v>
      </c>
      <c r="B2545" s="3" t="s">
        <v>4597</v>
      </c>
      <c r="C2545" s="3" t="s">
        <v>10</v>
      </c>
      <c r="D2545" s="3" t="s">
        <v>4945</v>
      </c>
      <c r="E2545" s="2">
        <v>2013</v>
      </c>
      <c r="F2545" s="3" t="s">
        <v>297</v>
      </c>
      <c r="G2545" s="3" t="s">
        <v>4596</v>
      </c>
      <c r="H2545" s="3" t="s">
        <v>4597</v>
      </c>
      <c r="I2545" s="3" t="s">
        <v>4946</v>
      </c>
      <c r="J2545" s="3" t="s">
        <v>29</v>
      </c>
    </row>
    <row r="2546" spans="1:10" outlineLevel="3" x14ac:dyDescent="0.2">
      <c r="A2546" s="3" t="s">
        <v>4928</v>
      </c>
      <c r="B2546" s="3" t="s">
        <v>4597</v>
      </c>
      <c r="C2546" s="3" t="s">
        <v>10</v>
      </c>
      <c r="D2546" s="3" t="s">
        <v>4947</v>
      </c>
      <c r="E2546" s="2">
        <v>2013</v>
      </c>
      <c r="F2546" s="3" t="s">
        <v>297</v>
      </c>
      <c r="G2546" s="3" t="s">
        <v>4596</v>
      </c>
      <c r="H2546" s="3" t="s">
        <v>4597</v>
      </c>
      <c r="I2546" s="3" t="s">
        <v>4948</v>
      </c>
      <c r="J2546" s="3" t="s">
        <v>29</v>
      </c>
    </row>
    <row r="2547" spans="1:10" outlineLevel="3" x14ac:dyDescent="0.2">
      <c r="A2547" s="3" t="s">
        <v>4928</v>
      </c>
      <c r="B2547" s="3" t="s">
        <v>4597</v>
      </c>
      <c r="C2547" s="3" t="s">
        <v>10</v>
      </c>
      <c r="D2547" s="3" t="s">
        <v>4949</v>
      </c>
      <c r="E2547" s="2">
        <v>2013</v>
      </c>
      <c r="F2547" s="3" t="s">
        <v>297</v>
      </c>
      <c r="G2547" s="3" t="s">
        <v>4596</v>
      </c>
      <c r="H2547" s="3" t="s">
        <v>4597</v>
      </c>
      <c r="I2547" s="3" t="s">
        <v>4950</v>
      </c>
      <c r="J2547" s="3" t="s">
        <v>35</v>
      </c>
    </row>
    <row r="2548" spans="1:10" outlineLevel="3" x14ac:dyDescent="0.2">
      <c r="A2548" s="3" t="s">
        <v>4928</v>
      </c>
      <c r="B2548" s="3" t="s">
        <v>4597</v>
      </c>
      <c r="C2548" s="3" t="s">
        <v>10</v>
      </c>
      <c r="D2548" s="3" t="s">
        <v>4951</v>
      </c>
      <c r="E2548" s="2">
        <v>2013</v>
      </c>
      <c r="F2548" s="3" t="s">
        <v>297</v>
      </c>
      <c r="G2548" s="3" t="s">
        <v>4596</v>
      </c>
      <c r="H2548" s="3" t="s">
        <v>4597</v>
      </c>
      <c r="I2548" s="3" t="s">
        <v>4952</v>
      </c>
      <c r="J2548" s="3" t="s">
        <v>35</v>
      </c>
    </row>
    <row r="2549" spans="1:10" outlineLevel="3" x14ac:dyDescent="0.2">
      <c r="A2549" s="3" t="s">
        <v>4928</v>
      </c>
      <c r="B2549" s="3" t="s">
        <v>4597</v>
      </c>
      <c r="C2549" s="3" t="s">
        <v>10</v>
      </c>
      <c r="D2549" s="3" t="s">
        <v>4953</v>
      </c>
      <c r="E2549" s="2">
        <v>2013</v>
      </c>
      <c r="F2549" s="3" t="s">
        <v>297</v>
      </c>
      <c r="G2549" s="3" t="s">
        <v>4596</v>
      </c>
      <c r="H2549" s="3" t="s">
        <v>4597</v>
      </c>
      <c r="I2549" s="3" t="s">
        <v>4954</v>
      </c>
      <c r="J2549" s="3" t="s">
        <v>35</v>
      </c>
    </row>
    <row r="2550" spans="1:10" outlineLevel="3" x14ac:dyDescent="0.2">
      <c r="A2550" s="3" t="s">
        <v>4928</v>
      </c>
      <c r="B2550" s="3" t="s">
        <v>4597</v>
      </c>
      <c r="C2550" s="3" t="s">
        <v>10</v>
      </c>
      <c r="D2550" s="3" t="s">
        <v>4955</v>
      </c>
      <c r="E2550" s="2">
        <v>2013</v>
      </c>
      <c r="F2550" s="3" t="s">
        <v>297</v>
      </c>
      <c r="G2550" s="3" t="s">
        <v>4596</v>
      </c>
      <c r="H2550" s="3" t="s">
        <v>4597</v>
      </c>
      <c r="I2550" s="3" t="s">
        <v>4956</v>
      </c>
      <c r="J2550" s="3" t="s">
        <v>35</v>
      </c>
    </row>
    <row r="2551" spans="1:10" outlineLevel="3" x14ac:dyDescent="0.2">
      <c r="A2551" s="3" t="s">
        <v>4928</v>
      </c>
      <c r="B2551" s="3" t="s">
        <v>4597</v>
      </c>
      <c r="C2551" s="3" t="s">
        <v>10</v>
      </c>
      <c r="D2551" s="3" t="s">
        <v>4957</v>
      </c>
      <c r="E2551" s="2">
        <v>2013</v>
      </c>
      <c r="F2551" s="3" t="s">
        <v>297</v>
      </c>
      <c r="G2551" s="3" t="s">
        <v>4596</v>
      </c>
      <c r="H2551" s="3" t="s">
        <v>4597</v>
      </c>
      <c r="I2551" s="3" t="s">
        <v>4958</v>
      </c>
      <c r="J2551" s="3" t="s">
        <v>35</v>
      </c>
    </row>
    <row r="2552" spans="1:10" outlineLevel="3" x14ac:dyDescent="0.2">
      <c r="A2552" s="3" t="s">
        <v>4928</v>
      </c>
      <c r="B2552" s="3" t="s">
        <v>4597</v>
      </c>
      <c r="C2552" s="3" t="s">
        <v>10</v>
      </c>
      <c r="D2552" s="3" t="s">
        <v>4959</v>
      </c>
      <c r="E2552" s="2">
        <v>2013</v>
      </c>
      <c r="F2552" s="3" t="s">
        <v>297</v>
      </c>
      <c r="G2552" s="3" t="s">
        <v>4596</v>
      </c>
      <c r="H2552" s="3" t="s">
        <v>4597</v>
      </c>
      <c r="I2552" s="3" t="s">
        <v>4960</v>
      </c>
      <c r="J2552" s="3" t="s">
        <v>35</v>
      </c>
    </row>
    <row r="2553" spans="1:10" outlineLevel="3" x14ac:dyDescent="0.2">
      <c r="A2553" s="3" t="s">
        <v>4928</v>
      </c>
      <c r="B2553" s="3" t="s">
        <v>4597</v>
      </c>
      <c r="C2553" s="3" t="s">
        <v>10</v>
      </c>
      <c r="D2553" s="3" t="s">
        <v>4961</v>
      </c>
      <c r="E2553" s="2">
        <v>2013</v>
      </c>
      <c r="F2553" s="3" t="s">
        <v>297</v>
      </c>
      <c r="G2553" s="3" t="s">
        <v>4596</v>
      </c>
      <c r="H2553" s="3" t="s">
        <v>4597</v>
      </c>
      <c r="I2553" s="3" t="s">
        <v>4962</v>
      </c>
      <c r="J2553" s="3" t="s">
        <v>35</v>
      </c>
    </row>
    <row r="2554" spans="1:10" outlineLevel="3" x14ac:dyDescent="0.2">
      <c r="A2554" s="3" t="s">
        <v>4928</v>
      </c>
      <c r="B2554" s="3" t="s">
        <v>4597</v>
      </c>
      <c r="C2554" s="3" t="s">
        <v>10</v>
      </c>
      <c r="D2554" s="3" t="s">
        <v>4963</v>
      </c>
      <c r="E2554" s="2">
        <v>2013</v>
      </c>
      <c r="F2554" s="3" t="s">
        <v>297</v>
      </c>
      <c r="G2554" s="3" t="s">
        <v>4596</v>
      </c>
      <c r="H2554" s="3" t="s">
        <v>4597</v>
      </c>
      <c r="I2554" s="3" t="s">
        <v>4964</v>
      </c>
      <c r="J2554" s="3" t="s">
        <v>35</v>
      </c>
    </row>
    <row r="2555" spans="1:10" outlineLevel="3" x14ac:dyDescent="0.2">
      <c r="A2555" s="3" t="s">
        <v>4928</v>
      </c>
      <c r="B2555" s="3" t="s">
        <v>4597</v>
      </c>
      <c r="C2555" s="3" t="s">
        <v>10</v>
      </c>
      <c r="D2555" s="3" t="s">
        <v>4965</v>
      </c>
      <c r="E2555" s="2">
        <v>2013</v>
      </c>
      <c r="F2555" s="3" t="s">
        <v>297</v>
      </c>
      <c r="G2555" s="3" t="s">
        <v>4596</v>
      </c>
      <c r="H2555" s="3" t="s">
        <v>4597</v>
      </c>
      <c r="I2555" s="3" t="s">
        <v>4966</v>
      </c>
      <c r="J2555" s="3" t="s">
        <v>35</v>
      </c>
    </row>
    <row r="2556" spans="1:10" outlineLevel="3" x14ac:dyDescent="0.2">
      <c r="A2556" s="3" t="s">
        <v>4928</v>
      </c>
      <c r="B2556" s="3" t="s">
        <v>4597</v>
      </c>
      <c r="C2556" s="3" t="s">
        <v>10</v>
      </c>
      <c r="D2556" s="3" t="s">
        <v>4967</v>
      </c>
      <c r="E2556" s="2">
        <v>2013</v>
      </c>
      <c r="F2556" s="3" t="s">
        <v>297</v>
      </c>
      <c r="G2556" s="3" t="s">
        <v>4596</v>
      </c>
      <c r="H2556" s="3" t="s">
        <v>4597</v>
      </c>
      <c r="I2556" s="3" t="s">
        <v>4968</v>
      </c>
      <c r="J2556" s="3" t="s">
        <v>35</v>
      </c>
    </row>
    <row r="2557" spans="1:10" outlineLevel="3" x14ac:dyDescent="0.2">
      <c r="A2557" s="3" t="s">
        <v>4928</v>
      </c>
      <c r="B2557" s="3" t="s">
        <v>4597</v>
      </c>
      <c r="C2557" s="3" t="s">
        <v>10</v>
      </c>
      <c r="D2557" s="3" t="s">
        <v>4969</v>
      </c>
      <c r="E2557" s="2">
        <v>2013</v>
      </c>
      <c r="F2557" s="3" t="s">
        <v>297</v>
      </c>
      <c r="G2557" s="3" t="s">
        <v>4596</v>
      </c>
      <c r="H2557" s="3" t="s">
        <v>4597</v>
      </c>
      <c r="I2557" s="3" t="s">
        <v>4970</v>
      </c>
      <c r="J2557" s="3" t="s">
        <v>35</v>
      </c>
    </row>
    <row r="2558" spans="1:10" outlineLevel="3" x14ac:dyDescent="0.2">
      <c r="A2558" s="3" t="s">
        <v>4928</v>
      </c>
      <c r="B2558" s="3" t="s">
        <v>4597</v>
      </c>
      <c r="C2558" s="3" t="s">
        <v>10</v>
      </c>
      <c r="D2558" s="3" t="s">
        <v>4971</v>
      </c>
      <c r="E2558" s="2">
        <v>2013</v>
      </c>
      <c r="F2558" s="3" t="s">
        <v>297</v>
      </c>
      <c r="G2558" s="3" t="s">
        <v>4596</v>
      </c>
      <c r="H2558" s="3" t="s">
        <v>4597</v>
      </c>
      <c r="I2558" s="3" t="s">
        <v>4972</v>
      </c>
      <c r="J2558" s="3" t="s">
        <v>35</v>
      </c>
    </row>
    <row r="2559" spans="1:10" outlineLevel="3" x14ac:dyDescent="0.2">
      <c r="A2559" s="3" t="s">
        <v>4928</v>
      </c>
      <c r="B2559" s="3" t="s">
        <v>4597</v>
      </c>
      <c r="C2559" s="3" t="s">
        <v>10</v>
      </c>
      <c r="D2559" s="3" t="s">
        <v>4973</v>
      </c>
      <c r="E2559" s="2">
        <v>2013</v>
      </c>
      <c r="F2559" s="3" t="s">
        <v>297</v>
      </c>
      <c r="G2559" s="3" t="s">
        <v>4596</v>
      </c>
      <c r="H2559" s="3" t="s">
        <v>4597</v>
      </c>
      <c r="I2559" s="3" t="s">
        <v>4974</v>
      </c>
      <c r="J2559" s="3" t="s">
        <v>35</v>
      </c>
    </row>
    <row r="2560" spans="1:10" outlineLevel="3" x14ac:dyDescent="0.2">
      <c r="A2560" s="3" t="s">
        <v>4928</v>
      </c>
      <c r="B2560" s="3" t="s">
        <v>4597</v>
      </c>
      <c r="C2560" s="3" t="s">
        <v>10</v>
      </c>
      <c r="D2560" s="3" t="s">
        <v>4975</v>
      </c>
      <c r="E2560" s="2">
        <v>2013</v>
      </c>
      <c r="F2560" s="3" t="s">
        <v>297</v>
      </c>
      <c r="G2560" s="3" t="s">
        <v>4596</v>
      </c>
      <c r="H2560" s="3" t="s">
        <v>4597</v>
      </c>
      <c r="I2560" s="3" t="s">
        <v>4976</v>
      </c>
      <c r="J2560" s="3" t="s">
        <v>35</v>
      </c>
    </row>
    <row r="2561" spans="1:10" outlineLevel="3" x14ac:dyDescent="0.2">
      <c r="A2561" s="3" t="s">
        <v>4928</v>
      </c>
      <c r="B2561" s="3" t="s">
        <v>4597</v>
      </c>
      <c r="C2561" s="3" t="s">
        <v>10</v>
      </c>
      <c r="D2561" s="3" t="s">
        <v>4977</v>
      </c>
      <c r="E2561" s="2">
        <v>2013</v>
      </c>
      <c r="F2561" s="3" t="s">
        <v>297</v>
      </c>
      <c r="G2561" s="3" t="s">
        <v>4596</v>
      </c>
      <c r="H2561" s="3" t="s">
        <v>4597</v>
      </c>
      <c r="I2561" s="3" t="s">
        <v>4978</v>
      </c>
      <c r="J2561" s="3" t="s">
        <v>35</v>
      </c>
    </row>
    <row r="2562" spans="1:10" outlineLevel="3" x14ac:dyDescent="0.2">
      <c r="A2562" s="3" t="s">
        <v>4928</v>
      </c>
      <c r="B2562" s="3" t="s">
        <v>4597</v>
      </c>
      <c r="C2562" s="3" t="s">
        <v>10</v>
      </c>
      <c r="D2562" s="3" t="s">
        <v>4979</v>
      </c>
      <c r="E2562" s="2">
        <v>2013</v>
      </c>
      <c r="F2562" s="3" t="s">
        <v>297</v>
      </c>
      <c r="G2562" s="3" t="s">
        <v>4596</v>
      </c>
      <c r="H2562" s="3" t="s">
        <v>4597</v>
      </c>
      <c r="I2562" s="3" t="s">
        <v>4980</v>
      </c>
      <c r="J2562" s="3" t="s">
        <v>35</v>
      </c>
    </row>
    <row r="2563" spans="1:10" outlineLevel="3" x14ac:dyDescent="0.2">
      <c r="A2563" s="3" t="s">
        <v>4928</v>
      </c>
      <c r="B2563" s="3" t="s">
        <v>4597</v>
      </c>
      <c r="C2563" s="3" t="s">
        <v>10</v>
      </c>
      <c r="D2563" s="3" t="s">
        <v>4981</v>
      </c>
      <c r="E2563" s="2">
        <v>2013</v>
      </c>
      <c r="F2563" s="3" t="s">
        <v>297</v>
      </c>
      <c r="G2563" s="3" t="s">
        <v>4596</v>
      </c>
      <c r="H2563" s="3" t="s">
        <v>4597</v>
      </c>
      <c r="I2563" s="3" t="s">
        <v>4982</v>
      </c>
      <c r="J2563" s="3" t="s">
        <v>35</v>
      </c>
    </row>
    <row r="2564" spans="1:10" outlineLevel="3" x14ac:dyDescent="0.2">
      <c r="A2564" s="3" t="s">
        <v>4928</v>
      </c>
      <c r="B2564" s="3" t="s">
        <v>4597</v>
      </c>
      <c r="C2564" s="3" t="s">
        <v>10</v>
      </c>
      <c r="D2564" s="3" t="s">
        <v>4983</v>
      </c>
      <c r="E2564" s="2">
        <v>2013</v>
      </c>
      <c r="F2564" s="3" t="s">
        <v>297</v>
      </c>
      <c r="G2564" s="3" t="s">
        <v>4596</v>
      </c>
      <c r="H2564" s="3" t="s">
        <v>4597</v>
      </c>
      <c r="I2564" s="3" t="s">
        <v>4984</v>
      </c>
      <c r="J2564" s="3" t="s">
        <v>35</v>
      </c>
    </row>
    <row r="2565" spans="1:10" outlineLevel="3" x14ac:dyDescent="0.2">
      <c r="A2565" s="3" t="s">
        <v>4928</v>
      </c>
      <c r="B2565" s="3" t="s">
        <v>4597</v>
      </c>
      <c r="C2565" s="3" t="s">
        <v>10</v>
      </c>
      <c r="D2565" s="3" t="s">
        <v>4985</v>
      </c>
      <c r="E2565" s="2">
        <v>2013</v>
      </c>
      <c r="F2565" s="3" t="s">
        <v>297</v>
      </c>
      <c r="G2565" s="3" t="s">
        <v>4596</v>
      </c>
      <c r="H2565" s="3" t="s">
        <v>4597</v>
      </c>
      <c r="I2565" s="3" t="s">
        <v>4986</v>
      </c>
      <c r="J2565" s="3" t="s">
        <v>35</v>
      </c>
    </row>
    <row r="2566" spans="1:10" outlineLevel="3" x14ac:dyDescent="0.2">
      <c r="A2566" s="3" t="s">
        <v>4928</v>
      </c>
      <c r="B2566" s="3" t="s">
        <v>4597</v>
      </c>
      <c r="C2566" s="3" t="s">
        <v>10</v>
      </c>
      <c r="D2566" s="3" t="s">
        <v>4987</v>
      </c>
      <c r="E2566" s="2">
        <v>2013</v>
      </c>
      <c r="F2566" s="3" t="s">
        <v>297</v>
      </c>
      <c r="G2566" s="3" t="s">
        <v>4596</v>
      </c>
      <c r="H2566" s="3" t="s">
        <v>4597</v>
      </c>
      <c r="I2566" s="3" t="s">
        <v>4988</v>
      </c>
      <c r="J2566" s="3" t="s">
        <v>35</v>
      </c>
    </row>
    <row r="2567" spans="1:10" outlineLevel="3" x14ac:dyDescent="0.2">
      <c r="A2567" s="3" t="s">
        <v>4928</v>
      </c>
      <c r="B2567" s="3" t="s">
        <v>4597</v>
      </c>
      <c r="C2567" s="3" t="s">
        <v>10</v>
      </c>
      <c r="D2567" s="3" t="s">
        <v>4989</v>
      </c>
      <c r="E2567" s="2">
        <v>2013</v>
      </c>
      <c r="F2567" s="3" t="s">
        <v>297</v>
      </c>
      <c r="G2567" s="3" t="s">
        <v>4596</v>
      </c>
      <c r="H2567" s="3" t="s">
        <v>4597</v>
      </c>
      <c r="I2567" s="3" t="s">
        <v>4990</v>
      </c>
      <c r="J2567" s="3" t="s">
        <v>35</v>
      </c>
    </row>
    <row r="2568" spans="1:10" outlineLevel="3" x14ac:dyDescent="0.2">
      <c r="A2568" s="3" t="s">
        <v>4928</v>
      </c>
      <c r="B2568" s="3" t="s">
        <v>4597</v>
      </c>
      <c r="C2568" s="3" t="s">
        <v>10</v>
      </c>
      <c r="D2568" s="3" t="s">
        <v>4991</v>
      </c>
      <c r="E2568" s="2">
        <v>2013</v>
      </c>
      <c r="F2568" s="3" t="s">
        <v>297</v>
      </c>
      <c r="G2568" s="3" t="s">
        <v>4596</v>
      </c>
      <c r="H2568" s="3" t="s">
        <v>4597</v>
      </c>
      <c r="I2568" s="3" t="s">
        <v>4992</v>
      </c>
      <c r="J2568" s="3" t="s">
        <v>35</v>
      </c>
    </row>
    <row r="2569" spans="1:10" outlineLevel="3" x14ac:dyDescent="0.2">
      <c r="A2569" s="3" t="s">
        <v>4928</v>
      </c>
      <c r="B2569" s="3" t="s">
        <v>4597</v>
      </c>
      <c r="C2569" s="3" t="s">
        <v>10</v>
      </c>
      <c r="D2569" s="3" t="s">
        <v>4993</v>
      </c>
      <c r="E2569" s="2">
        <v>2013</v>
      </c>
      <c r="F2569" s="3" t="s">
        <v>297</v>
      </c>
      <c r="G2569" s="3" t="s">
        <v>4596</v>
      </c>
      <c r="H2569" s="3" t="s">
        <v>4597</v>
      </c>
      <c r="I2569" s="3" t="s">
        <v>4994</v>
      </c>
      <c r="J2569" s="3" t="s">
        <v>35</v>
      </c>
    </row>
    <row r="2570" spans="1:10" outlineLevel="3" x14ac:dyDescent="0.2">
      <c r="A2570" s="3" t="s">
        <v>4928</v>
      </c>
      <c r="B2570" s="3" t="s">
        <v>4597</v>
      </c>
      <c r="C2570" s="3" t="s">
        <v>10</v>
      </c>
      <c r="D2570" s="3" t="s">
        <v>4995</v>
      </c>
      <c r="E2570" s="2">
        <v>2013</v>
      </c>
      <c r="F2570" s="3" t="s">
        <v>297</v>
      </c>
      <c r="G2570" s="3" t="s">
        <v>4596</v>
      </c>
      <c r="H2570" s="3" t="s">
        <v>4597</v>
      </c>
      <c r="I2570" s="3" t="s">
        <v>4996</v>
      </c>
      <c r="J2570" s="3" t="s">
        <v>136</v>
      </c>
    </row>
    <row r="2571" spans="1:10" outlineLevel="3" x14ac:dyDescent="0.2">
      <c r="A2571" s="3" t="s">
        <v>4928</v>
      </c>
      <c r="B2571" s="3" t="s">
        <v>4597</v>
      </c>
      <c r="C2571" s="3" t="s">
        <v>10</v>
      </c>
      <c r="D2571" s="3" t="s">
        <v>4997</v>
      </c>
      <c r="E2571" s="2">
        <v>2013</v>
      </c>
      <c r="F2571" s="3" t="s">
        <v>297</v>
      </c>
      <c r="G2571" s="3" t="s">
        <v>4596</v>
      </c>
      <c r="H2571" s="3" t="s">
        <v>4597</v>
      </c>
      <c r="I2571" s="3" t="s">
        <v>4998</v>
      </c>
      <c r="J2571" s="3" t="s">
        <v>136</v>
      </c>
    </row>
    <row r="2572" spans="1:10" outlineLevel="3" x14ac:dyDescent="0.2">
      <c r="A2572" s="3" t="s">
        <v>4928</v>
      </c>
      <c r="B2572" s="3" t="s">
        <v>4597</v>
      </c>
      <c r="C2572" s="3" t="s">
        <v>10</v>
      </c>
      <c r="D2572" s="3" t="s">
        <v>4999</v>
      </c>
      <c r="E2572" s="2">
        <v>2013</v>
      </c>
      <c r="F2572" s="3" t="s">
        <v>297</v>
      </c>
      <c r="G2572" s="3" t="s">
        <v>4596</v>
      </c>
      <c r="H2572" s="3" t="s">
        <v>4597</v>
      </c>
      <c r="I2572" s="3" t="s">
        <v>5000</v>
      </c>
      <c r="J2572" s="3" t="s">
        <v>136</v>
      </c>
    </row>
    <row r="2573" spans="1:10" outlineLevel="3" x14ac:dyDescent="0.2">
      <c r="A2573" s="3" t="s">
        <v>4928</v>
      </c>
      <c r="B2573" s="3" t="s">
        <v>4597</v>
      </c>
      <c r="C2573" s="3" t="s">
        <v>10</v>
      </c>
      <c r="D2573" s="3" t="s">
        <v>5001</v>
      </c>
      <c r="E2573" s="2">
        <v>2013</v>
      </c>
      <c r="F2573" s="3" t="s">
        <v>297</v>
      </c>
      <c r="G2573" s="3" t="s">
        <v>4596</v>
      </c>
      <c r="H2573" s="3" t="s">
        <v>4597</v>
      </c>
      <c r="I2573" s="3" t="s">
        <v>5002</v>
      </c>
      <c r="J2573" s="3" t="s">
        <v>69</v>
      </c>
    </row>
    <row r="2574" spans="1:10" outlineLevel="3" x14ac:dyDescent="0.2">
      <c r="A2574" s="3" t="s">
        <v>4928</v>
      </c>
      <c r="B2574" s="3" t="s">
        <v>4597</v>
      </c>
      <c r="C2574" s="3" t="s">
        <v>10</v>
      </c>
      <c r="D2574" s="3" t="s">
        <v>5003</v>
      </c>
      <c r="E2574" s="2">
        <v>2013</v>
      </c>
      <c r="F2574" s="3" t="s">
        <v>297</v>
      </c>
      <c r="G2574" s="3" t="s">
        <v>4596</v>
      </c>
      <c r="H2574" s="3" t="s">
        <v>4597</v>
      </c>
      <c r="I2574" s="3" t="s">
        <v>5004</v>
      </c>
      <c r="J2574" s="3" t="s">
        <v>69</v>
      </c>
    </row>
    <row r="2575" spans="1:10" outlineLevel="3" x14ac:dyDescent="0.2">
      <c r="A2575" s="3" t="s">
        <v>4928</v>
      </c>
      <c r="B2575" s="3" t="s">
        <v>4597</v>
      </c>
      <c r="C2575" s="3" t="s">
        <v>10</v>
      </c>
      <c r="D2575" s="3" t="s">
        <v>5005</v>
      </c>
      <c r="E2575" s="2">
        <v>2013</v>
      </c>
      <c r="F2575" s="3" t="s">
        <v>297</v>
      </c>
      <c r="G2575" s="3" t="s">
        <v>4596</v>
      </c>
      <c r="H2575" s="3" t="s">
        <v>4597</v>
      </c>
      <c r="I2575" s="3" t="s">
        <v>5006</v>
      </c>
      <c r="J2575" s="3" t="s">
        <v>69</v>
      </c>
    </row>
    <row r="2576" spans="1:10" outlineLevel="3" x14ac:dyDescent="0.2">
      <c r="A2576" s="3" t="s">
        <v>4928</v>
      </c>
      <c r="B2576" s="3" t="s">
        <v>4597</v>
      </c>
      <c r="C2576" s="3" t="s">
        <v>10</v>
      </c>
      <c r="D2576" s="3" t="s">
        <v>5007</v>
      </c>
      <c r="E2576" s="2">
        <v>2013</v>
      </c>
      <c r="F2576" s="3" t="s">
        <v>297</v>
      </c>
      <c r="G2576" s="3" t="s">
        <v>4596</v>
      </c>
      <c r="H2576" s="3" t="s">
        <v>4597</v>
      </c>
      <c r="I2576" s="3" t="s">
        <v>5008</v>
      </c>
      <c r="J2576" s="3" t="s">
        <v>2285</v>
      </c>
    </row>
    <row r="2577" spans="1:10" outlineLevel="3" x14ac:dyDescent="0.2">
      <c r="A2577" s="3" t="s">
        <v>4928</v>
      </c>
      <c r="B2577" s="3" t="s">
        <v>4597</v>
      </c>
      <c r="C2577" s="3" t="s">
        <v>10</v>
      </c>
      <c r="D2577" s="3" t="s">
        <v>5009</v>
      </c>
      <c r="E2577" s="2">
        <v>2013</v>
      </c>
      <c r="F2577" s="3" t="s">
        <v>297</v>
      </c>
      <c r="G2577" s="3" t="s">
        <v>4596</v>
      </c>
      <c r="H2577" s="3" t="s">
        <v>4597</v>
      </c>
      <c r="I2577" s="3" t="s">
        <v>5010</v>
      </c>
      <c r="J2577" s="3" t="s">
        <v>251</v>
      </c>
    </row>
    <row r="2578" spans="1:10" outlineLevel="3" x14ac:dyDescent="0.2">
      <c r="A2578" s="3" t="s">
        <v>4928</v>
      </c>
      <c r="B2578" s="3" t="s">
        <v>4597</v>
      </c>
      <c r="C2578" s="3" t="s">
        <v>10</v>
      </c>
      <c r="D2578" s="3" t="s">
        <v>5011</v>
      </c>
      <c r="E2578" s="2">
        <v>2013</v>
      </c>
      <c r="F2578" s="3" t="s">
        <v>297</v>
      </c>
      <c r="G2578" s="3" t="s">
        <v>4596</v>
      </c>
      <c r="H2578" s="3" t="s">
        <v>4597</v>
      </c>
      <c r="I2578" s="3" t="s">
        <v>5012</v>
      </c>
      <c r="J2578" s="3" t="s">
        <v>136</v>
      </c>
    </row>
    <row r="2579" spans="1:10" outlineLevel="3" x14ac:dyDescent="0.2">
      <c r="A2579" s="3" t="s">
        <v>4928</v>
      </c>
      <c r="B2579" s="3" t="s">
        <v>4597</v>
      </c>
      <c r="C2579" s="3" t="s">
        <v>10</v>
      </c>
      <c r="D2579" s="3" t="s">
        <v>5013</v>
      </c>
      <c r="E2579" s="2">
        <v>2013</v>
      </c>
      <c r="F2579" s="3" t="s">
        <v>297</v>
      </c>
      <c r="G2579" s="3" t="s">
        <v>4596</v>
      </c>
      <c r="H2579" s="3" t="s">
        <v>4597</v>
      </c>
      <c r="I2579" s="3" t="s">
        <v>5014</v>
      </c>
      <c r="J2579" s="3" t="s">
        <v>29</v>
      </c>
    </row>
    <row r="2580" spans="1:10" outlineLevel="3" x14ac:dyDescent="0.2">
      <c r="A2580" s="3" t="s">
        <v>4928</v>
      </c>
      <c r="B2580" s="3" t="s">
        <v>4597</v>
      </c>
      <c r="C2580" s="3" t="s">
        <v>10</v>
      </c>
      <c r="D2580" s="3" t="s">
        <v>5015</v>
      </c>
      <c r="E2580" s="2">
        <v>2013</v>
      </c>
      <c r="F2580" s="3" t="s">
        <v>297</v>
      </c>
      <c r="G2580" s="3" t="s">
        <v>4596</v>
      </c>
      <c r="H2580" s="3" t="s">
        <v>4597</v>
      </c>
      <c r="I2580" s="3" t="s">
        <v>5016</v>
      </c>
      <c r="J2580" s="3" t="s">
        <v>81</v>
      </c>
    </row>
    <row r="2581" spans="1:10" outlineLevel="3" x14ac:dyDescent="0.2">
      <c r="A2581" s="3" t="s">
        <v>4928</v>
      </c>
      <c r="B2581" s="3" t="s">
        <v>4597</v>
      </c>
      <c r="C2581" s="3" t="s">
        <v>10</v>
      </c>
      <c r="D2581" s="3" t="s">
        <v>5017</v>
      </c>
      <c r="E2581" s="2">
        <v>2013</v>
      </c>
      <c r="F2581" s="3" t="s">
        <v>297</v>
      </c>
      <c r="G2581" s="3" t="s">
        <v>4596</v>
      </c>
      <c r="H2581" s="3" t="s">
        <v>4597</v>
      </c>
      <c r="I2581" s="3" t="s">
        <v>5018</v>
      </c>
      <c r="J2581" s="3" t="s">
        <v>81</v>
      </c>
    </row>
    <row r="2582" spans="1:10" outlineLevel="3" x14ac:dyDescent="0.2">
      <c r="A2582" s="3" t="s">
        <v>4928</v>
      </c>
      <c r="B2582" s="3" t="s">
        <v>4597</v>
      </c>
      <c r="C2582" s="3" t="s">
        <v>10</v>
      </c>
      <c r="D2582" s="3" t="s">
        <v>5019</v>
      </c>
      <c r="E2582" s="2">
        <v>2014</v>
      </c>
      <c r="F2582" s="3" t="s">
        <v>297</v>
      </c>
      <c r="G2582" s="3" t="s">
        <v>4596</v>
      </c>
      <c r="H2582" s="3" t="s">
        <v>4597</v>
      </c>
      <c r="I2582" s="3" t="s">
        <v>5020</v>
      </c>
      <c r="J2582" s="3" t="s">
        <v>29</v>
      </c>
    </row>
    <row r="2583" spans="1:10" outlineLevel="3" x14ac:dyDescent="0.2">
      <c r="A2583" s="3" t="s">
        <v>4928</v>
      </c>
      <c r="B2583" s="3" t="s">
        <v>4597</v>
      </c>
      <c r="C2583" s="3" t="s">
        <v>10</v>
      </c>
      <c r="D2583" s="3" t="s">
        <v>5021</v>
      </c>
      <c r="E2583" s="2">
        <v>2014</v>
      </c>
      <c r="F2583" s="3" t="s">
        <v>297</v>
      </c>
      <c r="G2583" s="3" t="s">
        <v>4596</v>
      </c>
      <c r="H2583" s="3" t="s">
        <v>4597</v>
      </c>
      <c r="I2583" s="3" t="s">
        <v>5022</v>
      </c>
      <c r="J2583" s="3" t="s">
        <v>29</v>
      </c>
    </row>
    <row r="2584" spans="1:10" outlineLevel="3" x14ac:dyDescent="0.2">
      <c r="A2584" s="3" t="s">
        <v>4928</v>
      </c>
      <c r="B2584" s="3" t="s">
        <v>4597</v>
      </c>
      <c r="C2584" s="3" t="s">
        <v>10</v>
      </c>
      <c r="D2584" s="3" t="s">
        <v>5023</v>
      </c>
      <c r="E2584" s="2">
        <v>2013</v>
      </c>
      <c r="F2584" s="3" t="s">
        <v>297</v>
      </c>
      <c r="G2584" s="3" t="s">
        <v>4596</v>
      </c>
      <c r="H2584" s="3" t="s">
        <v>4597</v>
      </c>
      <c r="I2584" s="3" t="s">
        <v>5024</v>
      </c>
      <c r="J2584" s="3" t="s">
        <v>29</v>
      </c>
    </row>
    <row r="2585" spans="1:10" outlineLevel="3" x14ac:dyDescent="0.2">
      <c r="A2585" s="3" t="s">
        <v>4928</v>
      </c>
      <c r="B2585" s="3" t="s">
        <v>4597</v>
      </c>
      <c r="C2585" s="3" t="s">
        <v>10</v>
      </c>
      <c r="D2585" s="3" t="s">
        <v>5025</v>
      </c>
      <c r="E2585" s="2">
        <v>2013</v>
      </c>
      <c r="F2585" s="3" t="s">
        <v>297</v>
      </c>
      <c r="G2585" s="3" t="s">
        <v>4596</v>
      </c>
      <c r="H2585" s="3" t="s">
        <v>4597</v>
      </c>
      <c r="I2585" s="3" t="s">
        <v>5026</v>
      </c>
      <c r="J2585" s="3" t="s">
        <v>29</v>
      </c>
    </row>
    <row r="2586" spans="1:10" outlineLevel="3" x14ac:dyDescent="0.2">
      <c r="A2586" s="3" t="s">
        <v>4928</v>
      </c>
      <c r="B2586" s="3" t="s">
        <v>4597</v>
      </c>
      <c r="C2586" s="3" t="s">
        <v>10</v>
      </c>
      <c r="D2586" s="3" t="s">
        <v>5027</v>
      </c>
      <c r="E2586" s="2">
        <v>2013</v>
      </c>
      <c r="F2586" s="3" t="s">
        <v>297</v>
      </c>
      <c r="G2586" s="3" t="s">
        <v>4596</v>
      </c>
      <c r="H2586" s="3" t="s">
        <v>4597</v>
      </c>
      <c r="I2586" s="3" t="s">
        <v>5028</v>
      </c>
      <c r="J2586" s="3" t="s">
        <v>29</v>
      </c>
    </row>
    <row r="2587" spans="1:10" outlineLevel="3" x14ac:dyDescent="0.2">
      <c r="A2587" s="3" t="s">
        <v>4928</v>
      </c>
      <c r="B2587" s="3" t="s">
        <v>4597</v>
      </c>
      <c r="C2587" s="3" t="s">
        <v>10</v>
      </c>
      <c r="D2587" s="3" t="s">
        <v>5029</v>
      </c>
      <c r="E2587" s="2">
        <v>2013</v>
      </c>
      <c r="F2587" s="3" t="s">
        <v>297</v>
      </c>
      <c r="G2587" s="3" t="s">
        <v>4596</v>
      </c>
      <c r="H2587" s="3" t="s">
        <v>4597</v>
      </c>
      <c r="I2587" s="3" t="s">
        <v>5030</v>
      </c>
      <c r="J2587" s="3" t="s">
        <v>81</v>
      </c>
    </row>
    <row r="2588" spans="1:10" outlineLevel="3" x14ac:dyDescent="0.2">
      <c r="A2588" s="3" t="s">
        <v>4928</v>
      </c>
      <c r="B2588" s="3" t="s">
        <v>4597</v>
      </c>
      <c r="C2588" s="3" t="s">
        <v>10</v>
      </c>
      <c r="D2588" s="3" t="s">
        <v>5031</v>
      </c>
      <c r="E2588" s="2">
        <v>2013</v>
      </c>
      <c r="F2588" s="3" t="s">
        <v>297</v>
      </c>
      <c r="G2588" s="3" t="s">
        <v>4596</v>
      </c>
      <c r="H2588" s="3" t="s">
        <v>4597</v>
      </c>
      <c r="I2588" s="3" t="s">
        <v>5032</v>
      </c>
      <c r="J2588" s="3" t="s">
        <v>35</v>
      </c>
    </row>
    <row r="2589" spans="1:10" outlineLevel="3" x14ac:dyDescent="0.2">
      <c r="A2589" s="3" t="s">
        <v>4928</v>
      </c>
      <c r="B2589" s="3" t="s">
        <v>4597</v>
      </c>
      <c r="C2589" s="3" t="s">
        <v>10</v>
      </c>
      <c r="D2589" s="3" t="s">
        <v>5033</v>
      </c>
      <c r="E2589" s="2">
        <v>2013</v>
      </c>
      <c r="F2589" s="3" t="s">
        <v>297</v>
      </c>
      <c r="G2589" s="3" t="s">
        <v>4596</v>
      </c>
      <c r="H2589" s="3" t="s">
        <v>4597</v>
      </c>
      <c r="I2589" s="3" t="s">
        <v>5034</v>
      </c>
      <c r="J2589" s="3" t="s">
        <v>35</v>
      </c>
    </row>
    <row r="2590" spans="1:10" outlineLevel="3" x14ac:dyDescent="0.2">
      <c r="A2590" s="3" t="s">
        <v>4928</v>
      </c>
      <c r="B2590" s="3" t="s">
        <v>4597</v>
      </c>
      <c r="C2590" s="3" t="s">
        <v>10</v>
      </c>
      <c r="D2590" s="3" t="s">
        <v>5035</v>
      </c>
      <c r="E2590" s="2">
        <v>2013</v>
      </c>
      <c r="F2590" s="3" t="s">
        <v>297</v>
      </c>
      <c r="G2590" s="3" t="s">
        <v>4596</v>
      </c>
      <c r="H2590" s="3" t="s">
        <v>4597</v>
      </c>
      <c r="I2590" s="3" t="s">
        <v>5036</v>
      </c>
      <c r="J2590" s="3" t="s">
        <v>35</v>
      </c>
    </row>
    <row r="2591" spans="1:10" outlineLevel="3" x14ac:dyDescent="0.2">
      <c r="A2591" s="3" t="s">
        <v>4928</v>
      </c>
      <c r="B2591" s="3" t="s">
        <v>4597</v>
      </c>
      <c r="C2591" s="3" t="s">
        <v>10</v>
      </c>
      <c r="D2591" s="3" t="s">
        <v>5037</v>
      </c>
      <c r="E2591" s="2">
        <v>2013</v>
      </c>
      <c r="F2591" s="3" t="s">
        <v>297</v>
      </c>
      <c r="G2591" s="3" t="s">
        <v>4596</v>
      </c>
      <c r="H2591" s="3" t="s">
        <v>4597</v>
      </c>
      <c r="I2591" s="3" t="s">
        <v>5038</v>
      </c>
      <c r="J2591" s="3" t="s">
        <v>35</v>
      </c>
    </row>
    <row r="2592" spans="1:10" outlineLevel="3" x14ac:dyDescent="0.2">
      <c r="A2592" s="3" t="s">
        <v>4928</v>
      </c>
      <c r="B2592" s="3" t="s">
        <v>4597</v>
      </c>
      <c r="C2592" s="3" t="s">
        <v>10</v>
      </c>
      <c r="D2592" s="3" t="s">
        <v>5039</v>
      </c>
      <c r="E2592" s="2">
        <v>2013</v>
      </c>
      <c r="F2592" s="3" t="s">
        <v>297</v>
      </c>
      <c r="G2592" s="3" t="s">
        <v>4596</v>
      </c>
      <c r="H2592" s="3" t="s">
        <v>4597</v>
      </c>
      <c r="I2592" s="3" t="s">
        <v>5040</v>
      </c>
      <c r="J2592" s="3" t="s">
        <v>35</v>
      </c>
    </row>
    <row r="2593" spans="1:10" outlineLevel="3" x14ac:dyDescent="0.2">
      <c r="A2593" s="3" t="s">
        <v>4928</v>
      </c>
      <c r="B2593" s="3" t="s">
        <v>4597</v>
      </c>
      <c r="C2593" s="3" t="s">
        <v>10</v>
      </c>
      <c r="D2593" s="3" t="s">
        <v>5041</v>
      </c>
      <c r="E2593" s="2">
        <v>2013</v>
      </c>
      <c r="F2593" s="3" t="s">
        <v>297</v>
      </c>
      <c r="G2593" s="3" t="s">
        <v>4596</v>
      </c>
      <c r="H2593" s="3" t="s">
        <v>4597</v>
      </c>
      <c r="I2593" s="3" t="s">
        <v>5042</v>
      </c>
      <c r="J2593" s="3" t="s">
        <v>35</v>
      </c>
    </row>
    <row r="2594" spans="1:10" outlineLevel="3" x14ac:dyDescent="0.2">
      <c r="A2594" s="3" t="s">
        <v>4928</v>
      </c>
      <c r="B2594" s="3" t="s">
        <v>4597</v>
      </c>
      <c r="C2594" s="3" t="s">
        <v>10</v>
      </c>
      <c r="D2594" s="3" t="s">
        <v>5043</v>
      </c>
      <c r="E2594" s="2">
        <v>2013</v>
      </c>
      <c r="F2594" s="3" t="s">
        <v>297</v>
      </c>
      <c r="G2594" s="3" t="s">
        <v>4596</v>
      </c>
      <c r="H2594" s="3" t="s">
        <v>4597</v>
      </c>
      <c r="I2594" s="3" t="s">
        <v>5044</v>
      </c>
      <c r="J2594" s="3" t="s">
        <v>35</v>
      </c>
    </row>
    <row r="2595" spans="1:10" outlineLevel="3" x14ac:dyDescent="0.2">
      <c r="A2595" s="3" t="s">
        <v>4928</v>
      </c>
      <c r="B2595" s="3" t="s">
        <v>4597</v>
      </c>
      <c r="C2595" s="3" t="s">
        <v>10</v>
      </c>
      <c r="D2595" s="3" t="s">
        <v>5045</v>
      </c>
      <c r="E2595" s="2">
        <v>2013</v>
      </c>
      <c r="F2595" s="3" t="s">
        <v>297</v>
      </c>
      <c r="G2595" s="3" t="s">
        <v>4596</v>
      </c>
      <c r="H2595" s="3" t="s">
        <v>4597</v>
      </c>
      <c r="I2595" s="3" t="s">
        <v>5046</v>
      </c>
      <c r="J2595" s="3" t="s">
        <v>81</v>
      </c>
    </row>
    <row r="2596" spans="1:10" outlineLevel="3" x14ac:dyDescent="0.2">
      <c r="A2596" s="3" t="s">
        <v>4928</v>
      </c>
      <c r="B2596" s="3" t="s">
        <v>4597</v>
      </c>
      <c r="C2596" s="3" t="s">
        <v>10</v>
      </c>
      <c r="D2596" s="3" t="s">
        <v>5047</v>
      </c>
      <c r="E2596" s="2">
        <v>2013</v>
      </c>
      <c r="F2596" s="3" t="s">
        <v>297</v>
      </c>
      <c r="G2596" s="3" t="s">
        <v>4596</v>
      </c>
      <c r="H2596" s="3" t="s">
        <v>4597</v>
      </c>
      <c r="I2596" s="3" t="s">
        <v>5048</v>
      </c>
      <c r="J2596" s="3" t="s">
        <v>29</v>
      </c>
    </row>
    <row r="2597" spans="1:10" outlineLevel="3" x14ac:dyDescent="0.2">
      <c r="A2597" s="3" t="s">
        <v>4928</v>
      </c>
      <c r="B2597" s="3" t="s">
        <v>4597</v>
      </c>
      <c r="C2597" s="3" t="s">
        <v>10</v>
      </c>
      <c r="D2597" s="3" t="s">
        <v>5049</v>
      </c>
      <c r="E2597" s="2">
        <v>2013</v>
      </c>
      <c r="F2597" s="3" t="s">
        <v>297</v>
      </c>
      <c r="G2597" s="3" t="s">
        <v>4596</v>
      </c>
      <c r="H2597" s="3" t="s">
        <v>4597</v>
      </c>
      <c r="I2597" s="3" t="s">
        <v>5050</v>
      </c>
      <c r="J2597" s="3" t="s">
        <v>29</v>
      </c>
    </row>
    <row r="2598" spans="1:10" outlineLevel="3" x14ac:dyDescent="0.2">
      <c r="A2598" s="3" t="s">
        <v>4928</v>
      </c>
      <c r="B2598" s="3" t="s">
        <v>4597</v>
      </c>
      <c r="C2598" s="3" t="s">
        <v>10</v>
      </c>
      <c r="D2598" s="3" t="s">
        <v>5051</v>
      </c>
      <c r="E2598" s="2">
        <v>2013</v>
      </c>
      <c r="F2598" s="3" t="s">
        <v>297</v>
      </c>
      <c r="G2598" s="3" t="s">
        <v>4596</v>
      </c>
      <c r="H2598" s="3" t="s">
        <v>4597</v>
      </c>
      <c r="I2598" s="3" t="s">
        <v>5052</v>
      </c>
      <c r="J2598" s="3" t="s">
        <v>203</v>
      </c>
    </row>
    <row r="2599" spans="1:10" outlineLevel="3" x14ac:dyDescent="0.2">
      <c r="A2599" s="3" t="s">
        <v>4928</v>
      </c>
      <c r="B2599" s="3" t="s">
        <v>4597</v>
      </c>
      <c r="C2599" s="3" t="s">
        <v>10</v>
      </c>
      <c r="D2599" s="3" t="s">
        <v>5053</v>
      </c>
      <c r="E2599" s="2">
        <v>2013</v>
      </c>
      <c r="F2599" s="3" t="s">
        <v>297</v>
      </c>
      <c r="G2599" s="3" t="s">
        <v>4596</v>
      </c>
      <c r="H2599" s="3" t="s">
        <v>4597</v>
      </c>
      <c r="I2599" s="3" t="s">
        <v>5054</v>
      </c>
      <c r="J2599" s="3" t="s">
        <v>35</v>
      </c>
    </row>
    <row r="2600" spans="1:10" outlineLevel="3" x14ac:dyDescent="0.2">
      <c r="A2600" s="3" t="s">
        <v>4928</v>
      </c>
      <c r="B2600" s="3" t="s">
        <v>4597</v>
      </c>
      <c r="C2600" s="3" t="s">
        <v>10</v>
      </c>
      <c r="D2600" s="3" t="s">
        <v>5055</v>
      </c>
      <c r="E2600" s="2">
        <v>2013</v>
      </c>
      <c r="F2600" s="3" t="s">
        <v>297</v>
      </c>
      <c r="G2600" s="3" t="s">
        <v>4596</v>
      </c>
      <c r="H2600" s="3" t="s">
        <v>4597</v>
      </c>
      <c r="I2600" s="3" t="s">
        <v>5056</v>
      </c>
      <c r="J2600" s="3" t="s">
        <v>916</v>
      </c>
    </row>
    <row r="2601" spans="1:10" outlineLevel="3" x14ac:dyDescent="0.2">
      <c r="A2601" s="3" t="s">
        <v>4928</v>
      </c>
      <c r="B2601" s="3" t="s">
        <v>4597</v>
      </c>
      <c r="C2601" s="3" t="s">
        <v>10</v>
      </c>
      <c r="D2601" s="3" t="s">
        <v>5057</v>
      </c>
      <c r="E2601" s="2">
        <v>2013</v>
      </c>
      <c r="F2601" s="3" t="s">
        <v>297</v>
      </c>
      <c r="G2601" s="3" t="s">
        <v>4596</v>
      </c>
      <c r="H2601" s="3" t="s">
        <v>4597</v>
      </c>
      <c r="I2601" s="3" t="s">
        <v>5058</v>
      </c>
      <c r="J2601" s="3" t="s">
        <v>35</v>
      </c>
    </row>
    <row r="2602" spans="1:10" outlineLevel="3" x14ac:dyDescent="0.2">
      <c r="A2602" s="3" t="s">
        <v>4928</v>
      </c>
      <c r="B2602" s="3" t="s">
        <v>4597</v>
      </c>
      <c r="C2602" s="3" t="s">
        <v>10</v>
      </c>
      <c r="D2602" s="3" t="s">
        <v>5059</v>
      </c>
      <c r="E2602" s="2">
        <v>2013</v>
      </c>
      <c r="F2602" s="3" t="s">
        <v>297</v>
      </c>
      <c r="G2602" s="3" t="s">
        <v>4596</v>
      </c>
      <c r="H2602" s="3" t="s">
        <v>4597</v>
      </c>
      <c r="I2602" s="3" t="s">
        <v>5060</v>
      </c>
      <c r="J2602" s="3" t="s">
        <v>35</v>
      </c>
    </row>
    <row r="2603" spans="1:10" outlineLevel="3" x14ac:dyDescent="0.2">
      <c r="A2603" s="3" t="s">
        <v>4928</v>
      </c>
      <c r="B2603" s="3" t="s">
        <v>4597</v>
      </c>
      <c r="C2603" s="3" t="s">
        <v>10</v>
      </c>
      <c r="D2603" s="3" t="s">
        <v>5061</v>
      </c>
      <c r="E2603" s="2">
        <v>2013</v>
      </c>
      <c r="F2603" s="3" t="s">
        <v>297</v>
      </c>
      <c r="G2603" s="3" t="s">
        <v>4596</v>
      </c>
      <c r="H2603" s="3" t="s">
        <v>4597</v>
      </c>
      <c r="I2603" s="3" t="s">
        <v>5062</v>
      </c>
      <c r="J2603" s="3" t="s">
        <v>35</v>
      </c>
    </row>
    <row r="2604" spans="1:10" outlineLevel="3" x14ac:dyDescent="0.2">
      <c r="A2604" s="3" t="s">
        <v>4928</v>
      </c>
      <c r="B2604" s="3" t="s">
        <v>4597</v>
      </c>
      <c r="C2604" s="3" t="s">
        <v>10</v>
      </c>
      <c r="D2604" s="3" t="s">
        <v>5063</v>
      </c>
      <c r="E2604" s="2">
        <v>2013</v>
      </c>
      <c r="F2604" s="3" t="s">
        <v>297</v>
      </c>
      <c r="G2604" s="3" t="s">
        <v>4596</v>
      </c>
      <c r="H2604" s="3" t="s">
        <v>4597</v>
      </c>
      <c r="I2604" s="3" t="s">
        <v>5064</v>
      </c>
      <c r="J2604" s="3" t="s">
        <v>29</v>
      </c>
    </row>
    <row r="2605" spans="1:10" outlineLevel="3" x14ac:dyDescent="0.2">
      <c r="A2605" s="3" t="s">
        <v>4928</v>
      </c>
      <c r="B2605" s="3" t="s">
        <v>4597</v>
      </c>
      <c r="C2605" s="3" t="s">
        <v>10</v>
      </c>
      <c r="D2605" s="3" t="s">
        <v>5065</v>
      </c>
      <c r="E2605" s="2">
        <v>2014</v>
      </c>
      <c r="F2605" s="3" t="s">
        <v>297</v>
      </c>
      <c r="G2605" s="3" t="s">
        <v>4596</v>
      </c>
      <c r="H2605" s="3" t="s">
        <v>4597</v>
      </c>
      <c r="I2605" s="3" t="s">
        <v>5066</v>
      </c>
      <c r="J2605" s="3" t="s">
        <v>29</v>
      </c>
    </row>
    <row r="2606" spans="1:10" outlineLevel="3" x14ac:dyDescent="0.2">
      <c r="A2606" s="3" t="s">
        <v>4928</v>
      </c>
      <c r="B2606" s="3" t="s">
        <v>4597</v>
      </c>
      <c r="C2606" s="3" t="s">
        <v>10</v>
      </c>
      <c r="D2606" s="3" t="s">
        <v>5067</v>
      </c>
      <c r="E2606" s="2">
        <v>2014</v>
      </c>
      <c r="F2606" s="3" t="s">
        <v>297</v>
      </c>
      <c r="G2606" s="3" t="s">
        <v>4596</v>
      </c>
      <c r="H2606" s="3" t="s">
        <v>4597</v>
      </c>
      <c r="I2606" s="3" t="s">
        <v>5068</v>
      </c>
      <c r="J2606" s="3" t="s">
        <v>29</v>
      </c>
    </row>
    <row r="2607" spans="1:10" outlineLevel="3" x14ac:dyDescent="0.2">
      <c r="A2607" s="3" t="s">
        <v>4928</v>
      </c>
      <c r="B2607" s="3" t="s">
        <v>4597</v>
      </c>
      <c r="C2607" s="3" t="s">
        <v>10</v>
      </c>
      <c r="D2607" s="3" t="s">
        <v>5069</v>
      </c>
      <c r="E2607" s="2">
        <v>2014</v>
      </c>
      <c r="F2607" s="3" t="s">
        <v>297</v>
      </c>
      <c r="G2607" s="3" t="s">
        <v>4596</v>
      </c>
      <c r="H2607" s="3" t="s">
        <v>4597</v>
      </c>
      <c r="I2607" s="3" t="s">
        <v>5070</v>
      </c>
      <c r="J2607" s="3" t="s">
        <v>29</v>
      </c>
    </row>
    <row r="2608" spans="1:10" outlineLevel="3" x14ac:dyDescent="0.2">
      <c r="A2608" s="3" t="s">
        <v>4928</v>
      </c>
      <c r="B2608" s="3" t="s">
        <v>4597</v>
      </c>
      <c r="C2608" s="3" t="s">
        <v>10</v>
      </c>
      <c r="D2608" s="3" t="s">
        <v>5071</v>
      </c>
      <c r="E2608" s="2">
        <v>2014</v>
      </c>
      <c r="F2608" s="3" t="s">
        <v>297</v>
      </c>
      <c r="G2608" s="3" t="s">
        <v>4596</v>
      </c>
      <c r="H2608" s="3" t="s">
        <v>4597</v>
      </c>
      <c r="I2608" s="3" t="s">
        <v>5072</v>
      </c>
      <c r="J2608" s="3" t="s">
        <v>35</v>
      </c>
    </row>
    <row r="2609" spans="1:10" outlineLevel="3" x14ac:dyDescent="0.2">
      <c r="A2609" s="3" t="s">
        <v>4928</v>
      </c>
      <c r="B2609" s="3" t="s">
        <v>4597</v>
      </c>
      <c r="C2609" s="3" t="s">
        <v>10</v>
      </c>
      <c r="D2609" s="3" t="s">
        <v>5073</v>
      </c>
      <c r="E2609" s="2">
        <v>2014</v>
      </c>
      <c r="F2609" s="3" t="s">
        <v>297</v>
      </c>
      <c r="G2609" s="3" t="s">
        <v>4596</v>
      </c>
      <c r="H2609" s="3" t="s">
        <v>4597</v>
      </c>
      <c r="I2609" s="3" t="s">
        <v>5074</v>
      </c>
      <c r="J2609" s="3" t="s">
        <v>35</v>
      </c>
    </row>
    <row r="2610" spans="1:10" outlineLevel="3" x14ac:dyDescent="0.2">
      <c r="A2610" s="3" t="s">
        <v>4928</v>
      </c>
      <c r="B2610" s="3" t="s">
        <v>4597</v>
      </c>
      <c r="C2610" s="3" t="s">
        <v>10</v>
      </c>
      <c r="D2610" s="3" t="s">
        <v>5075</v>
      </c>
      <c r="E2610" s="2">
        <v>2014</v>
      </c>
      <c r="F2610" s="3" t="s">
        <v>297</v>
      </c>
      <c r="G2610" s="3" t="s">
        <v>4596</v>
      </c>
      <c r="H2610" s="3" t="s">
        <v>4597</v>
      </c>
      <c r="I2610" s="3" t="s">
        <v>5076</v>
      </c>
      <c r="J2610" s="3" t="s">
        <v>35</v>
      </c>
    </row>
    <row r="2611" spans="1:10" outlineLevel="3" x14ac:dyDescent="0.2">
      <c r="A2611" s="3" t="s">
        <v>4928</v>
      </c>
      <c r="B2611" s="3" t="s">
        <v>4597</v>
      </c>
      <c r="C2611" s="3" t="s">
        <v>10</v>
      </c>
      <c r="D2611" s="3" t="s">
        <v>5077</v>
      </c>
      <c r="E2611" s="2">
        <v>2014</v>
      </c>
      <c r="F2611" s="3" t="s">
        <v>297</v>
      </c>
      <c r="G2611" s="3" t="s">
        <v>4596</v>
      </c>
      <c r="H2611" s="3" t="s">
        <v>4597</v>
      </c>
      <c r="I2611" s="3" t="s">
        <v>5078</v>
      </c>
      <c r="J2611" s="3" t="s">
        <v>35</v>
      </c>
    </row>
    <row r="2612" spans="1:10" outlineLevel="3" x14ac:dyDescent="0.2">
      <c r="A2612" s="3" t="s">
        <v>4928</v>
      </c>
      <c r="B2612" s="3" t="s">
        <v>4597</v>
      </c>
      <c r="C2612" s="3" t="s">
        <v>10</v>
      </c>
      <c r="D2612" s="3" t="s">
        <v>5079</v>
      </c>
      <c r="E2612" s="2">
        <v>2013</v>
      </c>
      <c r="F2612" s="3" t="s">
        <v>297</v>
      </c>
      <c r="G2612" s="3" t="s">
        <v>4596</v>
      </c>
      <c r="H2612" s="3" t="s">
        <v>4597</v>
      </c>
      <c r="I2612" s="3" t="s">
        <v>5080</v>
      </c>
      <c r="J2612" s="3" t="s">
        <v>29</v>
      </c>
    </row>
    <row r="2613" spans="1:10" outlineLevel="3" x14ac:dyDescent="0.2">
      <c r="A2613" s="3" t="s">
        <v>4928</v>
      </c>
      <c r="B2613" s="3" t="s">
        <v>4597</v>
      </c>
      <c r="C2613" s="3" t="s">
        <v>10</v>
      </c>
      <c r="D2613" s="3" t="s">
        <v>5081</v>
      </c>
      <c r="E2613" s="2">
        <v>2013</v>
      </c>
      <c r="F2613" s="3" t="s">
        <v>297</v>
      </c>
      <c r="G2613" s="3" t="s">
        <v>4596</v>
      </c>
      <c r="H2613" s="3" t="s">
        <v>4597</v>
      </c>
      <c r="I2613" s="3" t="s">
        <v>5082</v>
      </c>
      <c r="J2613" s="3" t="s">
        <v>136</v>
      </c>
    </row>
    <row r="2614" spans="1:10" outlineLevel="3" x14ac:dyDescent="0.2">
      <c r="A2614" s="3" t="s">
        <v>4928</v>
      </c>
      <c r="B2614" s="3" t="s">
        <v>4597</v>
      </c>
      <c r="C2614" s="3" t="s">
        <v>10</v>
      </c>
      <c r="D2614" s="3" t="s">
        <v>5083</v>
      </c>
      <c r="E2614" s="2">
        <v>2012</v>
      </c>
      <c r="F2614" s="3" t="s">
        <v>297</v>
      </c>
      <c r="G2614" s="3" t="s">
        <v>4596</v>
      </c>
      <c r="H2614" s="3" t="s">
        <v>4597</v>
      </c>
      <c r="I2614" s="3" t="s">
        <v>5084</v>
      </c>
      <c r="J2614" s="3" t="s">
        <v>29</v>
      </c>
    </row>
    <row r="2615" spans="1:10" outlineLevel="3" x14ac:dyDescent="0.2">
      <c r="A2615" s="3" t="s">
        <v>4928</v>
      </c>
      <c r="B2615" s="3" t="s">
        <v>4597</v>
      </c>
      <c r="C2615" s="3" t="s">
        <v>10</v>
      </c>
      <c r="D2615" s="3" t="s">
        <v>5085</v>
      </c>
      <c r="E2615" s="2">
        <v>2012</v>
      </c>
      <c r="F2615" s="3" t="s">
        <v>297</v>
      </c>
      <c r="G2615" s="3" t="s">
        <v>4596</v>
      </c>
      <c r="H2615" s="3" t="s">
        <v>4597</v>
      </c>
      <c r="I2615" s="3" t="s">
        <v>5086</v>
      </c>
      <c r="J2615" s="3" t="s">
        <v>29</v>
      </c>
    </row>
    <row r="2616" spans="1:10" outlineLevel="3" x14ac:dyDescent="0.2">
      <c r="A2616" s="3" t="s">
        <v>4928</v>
      </c>
      <c r="B2616" s="3" t="s">
        <v>4597</v>
      </c>
      <c r="C2616" s="3" t="s">
        <v>10</v>
      </c>
      <c r="D2616" s="3" t="s">
        <v>5087</v>
      </c>
      <c r="E2616" s="2">
        <v>2012</v>
      </c>
      <c r="F2616" s="3" t="s">
        <v>297</v>
      </c>
      <c r="G2616" s="3" t="s">
        <v>4596</v>
      </c>
      <c r="H2616" s="3" t="s">
        <v>4597</v>
      </c>
      <c r="I2616" s="3" t="s">
        <v>5088</v>
      </c>
      <c r="J2616" s="3" t="s">
        <v>29</v>
      </c>
    </row>
    <row r="2617" spans="1:10" outlineLevel="3" x14ac:dyDescent="0.2">
      <c r="A2617" s="3" t="s">
        <v>4928</v>
      </c>
      <c r="B2617" s="3" t="s">
        <v>4597</v>
      </c>
      <c r="C2617" s="3" t="s">
        <v>10</v>
      </c>
      <c r="D2617" s="3" t="s">
        <v>5089</v>
      </c>
      <c r="E2617" s="2">
        <v>2012</v>
      </c>
      <c r="F2617" s="3" t="s">
        <v>297</v>
      </c>
      <c r="G2617" s="3" t="s">
        <v>4596</v>
      </c>
      <c r="H2617" s="3" t="s">
        <v>4597</v>
      </c>
      <c r="I2617" s="3" t="s">
        <v>5090</v>
      </c>
      <c r="J2617" s="3" t="s">
        <v>29</v>
      </c>
    </row>
    <row r="2618" spans="1:10" outlineLevel="3" x14ac:dyDescent="0.2">
      <c r="A2618" s="3" t="s">
        <v>4928</v>
      </c>
      <c r="B2618" s="3" t="s">
        <v>4597</v>
      </c>
      <c r="C2618" s="3" t="s">
        <v>10</v>
      </c>
      <c r="D2618" s="3" t="s">
        <v>5091</v>
      </c>
      <c r="E2618" s="2">
        <v>2012</v>
      </c>
      <c r="F2618" s="3" t="s">
        <v>297</v>
      </c>
      <c r="G2618" s="3" t="s">
        <v>4596</v>
      </c>
      <c r="H2618" s="3" t="s">
        <v>4597</v>
      </c>
      <c r="I2618" s="3" t="s">
        <v>5092</v>
      </c>
      <c r="J2618" s="3" t="s">
        <v>29</v>
      </c>
    </row>
    <row r="2619" spans="1:10" outlineLevel="3" x14ac:dyDescent="0.2">
      <c r="A2619" s="3" t="s">
        <v>4928</v>
      </c>
      <c r="B2619" s="3" t="s">
        <v>4597</v>
      </c>
      <c r="C2619" s="3" t="s">
        <v>10</v>
      </c>
      <c r="D2619" s="3" t="s">
        <v>5093</v>
      </c>
      <c r="E2619" s="2">
        <v>2012</v>
      </c>
      <c r="F2619" s="3" t="s">
        <v>297</v>
      </c>
      <c r="G2619" s="3" t="s">
        <v>4596</v>
      </c>
      <c r="H2619" s="3" t="s">
        <v>4597</v>
      </c>
      <c r="I2619" s="3" t="s">
        <v>5094</v>
      </c>
      <c r="J2619" s="3" t="s">
        <v>29</v>
      </c>
    </row>
    <row r="2620" spans="1:10" outlineLevel="3" x14ac:dyDescent="0.2">
      <c r="A2620" s="3" t="s">
        <v>4928</v>
      </c>
      <c r="B2620" s="3" t="s">
        <v>4597</v>
      </c>
      <c r="C2620" s="3" t="s">
        <v>10</v>
      </c>
      <c r="D2620" s="3" t="s">
        <v>5095</v>
      </c>
      <c r="E2620" s="2">
        <v>2012</v>
      </c>
      <c r="F2620" s="3" t="s">
        <v>297</v>
      </c>
      <c r="G2620" s="3" t="s">
        <v>4596</v>
      </c>
      <c r="H2620" s="3" t="s">
        <v>4597</v>
      </c>
      <c r="I2620" s="3" t="s">
        <v>5096</v>
      </c>
      <c r="J2620" s="3" t="s">
        <v>29</v>
      </c>
    </row>
    <row r="2621" spans="1:10" outlineLevel="3" x14ac:dyDescent="0.2">
      <c r="A2621" s="3" t="s">
        <v>4928</v>
      </c>
      <c r="B2621" s="3" t="s">
        <v>4597</v>
      </c>
      <c r="C2621" s="3" t="s">
        <v>10</v>
      </c>
      <c r="D2621" s="3" t="s">
        <v>5097</v>
      </c>
      <c r="E2621" s="2">
        <v>2012</v>
      </c>
      <c r="F2621" s="3" t="s">
        <v>297</v>
      </c>
      <c r="G2621" s="3" t="s">
        <v>4596</v>
      </c>
      <c r="H2621" s="3" t="s">
        <v>4597</v>
      </c>
      <c r="I2621" s="3" t="s">
        <v>5098</v>
      </c>
      <c r="J2621" s="3" t="s">
        <v>29</v>
      </c>
    </row>
    <row r="2622" spans="1:10" outlineLevel="3" x14ac:dyDescent="0.2">
      <c r="A2622" s="3" t="s">
        <v>4928</v>
      </c>
      <c r="B2622" s="3" t="s">
        <v>4597</v>
      </c>
      <c r="C2622" s="3" t="s">
        <v>10</v>
      </c>
      <c r="D2622" s="3" t="s">
        <v>5099</v>
      </c>
      <c r="E2622" s="2">
        <v>2012</v>
      </c>
      <c r="F2622" s="3" t="s">
        <v>297</v>
      </c>
      <c r="G2622" s="3" t="s">
        <v>4596</v>
      </c>
      <c r="H2622" s="3" t="s">
        <v>4597</v>
      </c>
      <c r="I2622" s="3" t="s">
        <v>5100</v>
      </c>
      <c r="J2622" s="3" t="s">
        <v>136</v>
      </c>
    </row>
    <row r="2623" spans="1:10" outlineLevel="3" x14ac:dyDescent="0.2">
      <c r="A2623" s="3" t="s">
        <v>4928</v>
      </c>
      <c r="B2623" s="3" t="s">
        <v>4597</v>
      </c>
      <c r="C2623" s="3" t="s">
        <v>10</v>
      </c>
      <c r="D2623" s="3" t="s">
        <v>5101</v>
      </c>
      <c r="E2623" s="2">
        <v>2012</v>
      </c>
      <c r="F2623" s="3" t="s">
        <v>297</v>
      </c>
      <c r="G2623" s="3" t="s">
        <v>4596</v>
      </c>
      <c r="H2623" s="3" t="s">
        <v>4597</v>
      </c>
      <c r="I2623" s="3" t="s">
        <v>5102</v>
      </c>
      <c r="J2623" s="3" t="s">
        <v>35</v>
      </c>
    </row>
    <row r="2624" spans="1:10" outlineLevel="3" x14ac:dyDescent="0.2">
      <c r="A2624" s="3" t="s">
        <v>4928</v>
      </c>
      <c r="B2624" s="3" t="s">
        <v>4597</v>
      </c>
      <c r="C2624" s="3" t="s">
        <v>10</v>
      </c>
      <c r="D2624" s="3" t="s">
        <v>5103</v>
      </c>
      <c r="E2624" s="2">
        <v>2012</v>
      </c>
      <c r="F2624" s="3" t="s">
        <v>297</v>
      </c>
      <c r="G2624" s="3" t="s">
        <v>4596</v>
      </c>
      <c r="H2624" s="3" t="s">
        <v>4597</v>
      </c>
      <c r="I2624" s="3" t="s">
        <v>5104</v>
      </c>
      <c r="J2624" s="3" t="s">
        <v>29</v>
      </c>
    </row>
    <row r="2625" spans="1:10" outlineLevel="3" x14ac:dyDescent="0.2">
      <c r="A2625" s="3" t="s">
        <v>4928</v>
      </c>
      <c r="B2625" s="3" t="s">
        <v>4597</v>
      </c>
      <c r="C2625" s="3" t="s">
        <v>10</v>
      </c>
      <c r="D2625" s="3" t="s">
        <v>5105</v>
      </c>
      <c r="E2625" s="2">
        <v>2013</v>
      </c>
      <c r="F2625" s="3" t="s">
        <v>297</v>
      </c>
      <c r="G2625" s="3" t="s">
        <v>4596</v>
      </c>
      <c r="H2625" s="3" t="s">
        <v>4597</v>
      </c>
      <c r="I2625" s="3" t="s">
        <v>5106</v>
      </c>
      <c r="J2625" s="3" t="s">
        <v>29</v>
      </c>
    </row>
    <row r="2626" spans="1:10" outlineLevel="3" x14ac:dyDescent="0.2">
      <c r="A2626" s="3" t="s">
        <v>4928</v>
      </c>
      <c r="B2626" s="3" t="s">
        <v>4597</v>
      </c>
      <c r="C2626" s="3" t="s">
        <v>10</v>
      </c>
      <c r="D2626" s="3" t="s">
        <v>5107</v>
      </c>
      <c r="E2626" s="2">
        <v>2013</v>
      </c>
      <c r="F2626" s="3" t="s">
        <v>297</v>
      </c>
      <c r="G2626" s="3" t="s">
        <v>4596</v>
      </c>
      <c r="H2626" s="3" t="s">
        <v>4597</v>
      </c>
      <c r="I2626" s="3" t="s">
        <v>5108</v>
      </c>
      <c r="J2626" s="3" t="s">
        <v>29</v>
      </c>
    </row>
    <row r="2627" spans="1:10" outlineLevel="3" x14ac:dyDescent="0.2">
      <c r="A2627" s="3" t="s">
        <v>4928</v>
      </c>
      <c r="B2627" s="3" t="s">
        <v>4597</v>
      </c>
      <c r="C2627" s="3" t="s">
        <v>10</v>
      </c>
      <c r="D2627" s="3" t="s">
        <v>5109</v>
      </c>
      <c r="E2627" s="2">
        <v>2012</v>
      </c>
      <c r="F2627" s="3" t="s">
        <v>297</v>
      </c>
      <c r="G2627" s="3" t="s">
        <v>4596</v>
      </c>
      <c r="H2627" s="3" t="s">
        <v>4597</v>
      </c>
      <c r="I2627" s="3" t="s">
        <v>5110</v>
      </c>
      <c r="J2627" s="3" t="s">
        <v>29</v>
      </c>
    </row>
    <row r="2628" spans="1:10" outlineLevel="3" x14ac:dyDescent="0.2">
      <c r="A2628" s="3" t="s">
        <v>4928</v>
      </c>
      <c r="B2628" s="3" t="s">
        <v>4597</v>
      </c>
      <c r="C2628" s="3" t="s">
        <v>10</v>
      </c>
      <c r="D2628" s="3" t="s">
        <v>5111</v>
      </c>
      <c r="E2628" s="2">
        <v>2012</v>
      </c>
      <c r="F2628" s="3" t="s">
        <v>297</v>
      </c>
      <c r="G2628" s="3" t="s">
        <v>4596</v>
      </c>
      <c r="H2628" s="3" t="s">
        <v>4597</v>
      </c>
      <c r="I2628" s="3" t="s">
        <v>5112</v>
      </c>
      <c r="J2628" s="3" t="s">
        <v>203</v>
      </c>
    </row>
    <row r="2629" spans="1:10" outlineLevel="3" x14ac:dyDescent="0.2">
      <c r="A2629" s="3" t="s">
        <v>4928</v>
      </c>
      <c r="B2629" s="3" t="s">
        <v>4597</v>
      </c>
      <c r="C2629" s="3" t="s">
        <v>10</v>
      </c>
      <c r="D2629" s="3" t="s">
        <v>5113</v>
      </c>
      <c r="E2629" s="2">
        <v>2014</v>
      </c>
      <c r="F2629" s="3" t="s">
        <v>297</v>
      </c>
      <c r="G2629" s="3" t="s">
        <v>4596</v>
      </c>
      <c r="H2629" s="3" t="s">
        <v>4597</v>
      </c>
      <c r="I2629" s="3" t="s">
        <v>5114</v>
      </c>
      <c r="J2629" s="3" t="s">
        <v>35</v>
      </c>
    </row>
    <row r="2630" spans="1:10" outlineLevel="3" x14ac:dyDescent="0.2">
      <c r="A2630" s="3" t="s">
        <v>4928</v>
      </c>
      <c r="B2630" s="3" t="s">
        <v>4597</v>
      </c>
      <c r="C2630" s="3" t="s">
        <v>10</v>
      </c>
      <c r="D2630" s="3" t="s">
        <v>5115</v>
      </c>
      <c r="E2630" s="2">
        <v>2014</v>
      </c>
      <c r="F2630" s="3" t="s">
        <v>297</v>
      </c>
      <c r="G2630" s="3" t="s">
        <v>4596</v>
      </c>
      <c r="H2630" s="3" t="s">
        <v>4597</v>
      </c>
      <c r="I2630" s="3" t="s">
        <v>5116</v>
      </c>
      <c r="J2630" s="3" t="s">
        <v>21</v>
      </c>
    </row>
    <row r="2631" spans="1:10" outlineLevel="3" x14ac:dyDescent="0.2">
      <c r="A2631" s="3" t="s">
        <v>4928</v>
      </c>
      <c r="B2631" s="3" t="s">
        <v>4597</v>
      </c>
      <c r="C2631" s="3" t="s">
        <v>10</v>
      </c>
      <c r="D2631" s="3" t="s">
        <v>5117</v>
      </c>
      <c r="E2631" s="2">
        <v>2014</v>
      </c>
      <c r="F2631" s="3" t="s">
        <v>297</v>
      </c>
      <c r="G2631" s="3" t="s">
        <v>4596</v>
      </c>
      <c r="H2631" s="3" t="s">
        <v>4597</v>
      </c>
      <c r="I2631" s="3" t="s">
        <v>5118</v>
      </c>
      <c r="J2631" s="3" t="s">
        <v>21</v>
      </c>
    </row>
    <row r="2632" spans="1:10" outlineLevel="3" x14ac:dyDescent="0.2">
      <c r="A2632" s="3" t="s">
        <v>4928</v>
      </c>
      <c r="B2632" s="3" t="s">
        <v>4597</v>
      </c>
      <c r="C2632" s="3" t="s">
        <v>10</v>
      </c>
      <c r="D2632" s="3" t="s">
        <v>5119</v>
      </c>
      <c r="E2632" s="2">
        <v>2013</v>
      </c>
      <c r="F2632" s="3" t="s">
        <v>297</v>
      </c>
      <c r="G2632" s="3" t="s">
        <v>4596</v>
      </c>
      <c r="H2632" s="3" t="s">
        <v>4597</v>
      </c>
      <c r="I2632" s="3" t="s">
        <v>5120</v>
      </c>
      <c r="J2632" s="3" t="s">
        <v>29</v>
      </c>
    </row>
    <row r="2633" spans="1:10" outlineLevel="3" x14ac:dyDescent="0.2">
      <c r="A2633" s="3" t="s">
        <v>4928</v>
      </c>
      <c r="B2633" s="3" t="s">
        <v>4597</v>
      </c>
      <c r="C2633" s="3" t="s">
        <v>10</v>
      </c>
      <c r="D2633" s="3" t="s">
        <v>5121</v>
      </c>
      <c r="E2633" s="2">
        <v>2013</v>
      </c>
      <c r="F2633" s="3" t="s">
        <v>297</v>
      </c>
      <c r="G2633" s="3" t="s">
        <v>4596</v>
      </c>
      <c r="H2633" s="3" t="s">
        <v>4597</v>
      </c>
      <c r="I2633" s="3" t="s">
        <v>5122</v>
      </c>
      <c r="J2633" s="3" t="s">
        <v>29</v>
      </c>
    </row>
    <row r="2634" spans="1:10" outlineLevel="3" x14ac:dyDescent="0.2">
      <c r="A2634" s="3" t="s">
        <v>4928</v>
      </c>
      <c r="B2634" s="3" t="s">
        <v>4597</v>
      </c>
      <c r="C2634" s="3" t="s">
        <v>10</v>
      </c>
      <c r="D2634" s="3" t="s">
        <v>5123</v>
      </c>
      <c r="E2634" s="2">
        <v>2013</v>
      </c>
      <c r="F2634" s="3" t="s">
        <v>297</v>
      </c>
      <c r="G2634" s="3" t="s">
        <v>4596</v>
      </c>
      <c r="H2634" s="3" t="s">
        <v>4597</v>
      </c>
      <c r="I2634" s="3" t="s">
        <v>5124</v>
      </c>
      <c r="J2634" s="3" t="s">
        <v>29</v>
      </c>
    </row>
    <row r="2635" spans="1:10" outlineLevel="3" x14ac:dyDescent="0.2">
      <c r="A2635" s="3" t="s">
        <v>4928</v>
      </c>
      <c r="B2635" s="3" t="s">
        <v>4597</v>
      </c>
      <c r="C2635" s="3" t="s">
        <v>10</v>
      </c>
      <c r="D2635" s="3" t="s">
        <v>5125</v>
      </c>
      <c r="E2635" s="2">
        <v>2013</v>
      </c>
      <c r="F2635" s="3" t="s">
        <v>297</v>
      </c>
      <c r="G2635" s="3" t="s">
        <v>4596</v>
      </c>
      <c r="H2635" s="3" t="s">
        <v>4597</v>
      </c>
      <c r="I2635" s="3" t="s">
        <v>5126</v>
      </c>
      <c r="J2635" s="3" t="s">
        <v>29</v>
      </c>
    </row>
    <row r="2636" spans="1:10" outlineLevel="3" x14ac:dyDescent="0.2">
      <c r="A2636" s="3" t="s">
        <v>4928</v>
      </c>
      <c r="B2636" s="3" t="s">
        <v>4597</v>
      </c>
      <c r="C2636" s="3" t="s">
        <v>10</v>
      </c>
      <c r="D2636" s="3" t="s">
        <v>5127</v>
      </c>
      <c r="E2636" s="2">
        <v>2013</v>
      </c>
      <c r="F2636" s="3" t="s">
        <v>297</v>
      </c>
      <c r="G2636" s="3" t="s">
        <v>4596</v>
      </c>
      <c r="H2636" s="3" t="s">
        <v>4597</v>
      </c>
      <c r="I2636" s="3" t="s">
        <v>5128</v>
      </c>
      <c r="J2636" s="3" t="s">
        <v>29</v>
      </c>
    </row>
    <row r="2637" spans="1:10" outlineLevel="3" x14ac:dyDescent="0.2">
      <c r="A2637" s="3" t="s">
        <v>4928</v>
      </c>
      <c r="B2637" s="3" t="s">
        <v>4597</v>
      </c>
      <c r="C2637" s="3" t="s">
        <v>10</v>
      </c>
      <c r="D2637" s="3" t="s">
        <v>5129</v>
      </c>
      <c r="E2637" s="2">
        <v>2013</v>
      </c>
      <c r="F2637" s="3" t="s">
        <v>297</v>
      </c>
      <c r="G2637" s="3" t="s">
        <v>4596</v>
      </c>
      <c r="H2637" s="3" t="s">
        <v>4597</v>
      </c>
      <c r="I2637" s="3" t="s">
        <v>5130</v>
      </c>
      <c r="J2637" s="3" t="s">
        <v>29</v>
      </c>
    </row>
    <row r="2638" spans="1:10" outlineLevel="3" x14ac:dyDescent="0.2">
      <c r="A2638" s="3" t="s">
        <v>4928</v>
      </c>
      <c r="B2638" s="3" t="s">
        <v>4597</v>
      </c>
      <c r="C2638" s="3" t="s">
        <v>10</v>
      </c>
      <c r="D2638" s="3" t="s">
        <v>5131</v>
      </c>
      <c r="E2638" s="2">
        <v>2013</v>
      </c>
      <c r="F2638" s="3" t="s">
        <v>297</v>
      </c>
      <c r="G2638" s="3" t="s">
        <v>4596</v>
      </c>
      <c r="H2638" s="3" t="s">
        <v>4597</v>
      </c>
      <c r="I2638" s="3" t="s">
        <v>5132</v>
      </c>
      <c r="J2638" s="3" t="s">
        <v>29</v>
      </c>
    </row>
    <row r="2639" spans="1:10" outlineLevel="3" x14ac:dyDescent="0.2">
      <c r="A2639" s="3" t="s">
        <v>4928</v>
      </c>
      <c r="B2639" s="3" t="s">
        <v>4597</v>
      </c>
      <c r="C2639" s="3" t="s">
        <v>10</v>
      </c>
      <c r="D2639" s="3" t="s">
        <v>5133</v>
      </c>
      <c r="E2639" s="2">
        <v>2013</v>
      </c>
      <c r="F2639" s="3" t="s">
        <v>297</v>
      </c>
      <c r="G2639" s="3" t="s">
        <v>4596</v>
      </c>
      <c r="H2639" s="3" t="s">
        <v>4597</v>
      </c>
      <c r="I2639" s="3" t="s">
        <v>5134</v>
      </c>
      <c r="J2639" s="3" t="s">
        <v>81</v>
      </c>
    </row>
    <row r="2640" spans="1:10" outlineLevel="3" x14ac:dyDescent="0.2">
      <c r="A2640" s="3" t="s">
        <v>4928</v>
      </c>
      <c r="B2640" s="3" t="s">
        <v>4597</v>
      </c>
      <c r="C2640" s="3" t="s">
        <v>10</v>
      </c>
      <c r="D2640" s="3" t="s">
        <v>5135</v>
      </c>
      <c r="E2640" s="2">
        <v>2013</v>
      </c>
      <c r="F2640" s="3" t="s">
        <v>297</v>
      </c>
      <c r="G2640" s="3" t="s">
        <v>4596</v>
      </c>
      <c r="H2640" s="3" t="s">
        <v>4597</v>
      </c>
      <c r="I2640" s="3" t="s">
        <v>5136</v>
      </c>
      <c r="J2640" s="3" t="s">
        <v>81</v>
      </c>
    </row>
    <row r="2641" spans="1:10" outlineLevel="3" x14ac:dyDescent="0.2">
      <c r="A2641" s="3" t="s">
        <v>4928</v>
      </c>
      <c r="B2641" s="3" t="s">
        <v>4597</v>
      </c>
      <c r="C2641" s="3" t="s">
        <v>10</v>
      </c>
      <c r="D2641" s="3" t="s">
        <v>5137</v>
      </c>
      <c r="E2641" s="2">
        <v>2013</v>
      </c>
      <c r="F2641" s="3" t="s">
        <v>297</v>
      </c>
      <c r="G2641" s="3" t="s">
        <v>4596</v>
      </c>
      <c r="H2641" s="3" t="s">
        <v>4597</v>
      </c>
      <c r="I2641" s="3" t="s">
        <v>5138</v>
      </c>
      <c r="J2641" s="3" t="s">
        <v>81</v>
      </c>
    </row>
    <row r="2642" spans="1:10" outlineLevel="3" x14ac:dyDescent="0.2">
      <c r="A2642" s="3" t="s">
        <v>4928</v>
      </c>
      <c r="B2642" s="3" t="s">
        <v>4597</v>
      </c>
      <c r="C2642" s="3" t="s">
        <v>10</v>
      </c>
      <c r="D2642" s="3" t="s">
        <v>5139</v>
      </c>
      <c r="E2642" s="2">
        <v>2013</v>
      </c>
      <c r="F2642" s="3" t="s">
        <v>297</v>
      </c>
      <c r="G2642" s="3" t="s">
        <v>4596</v>
      </c>
      <c r="H2642" s="3" t="s">
        <v>4597</v>
      </c>
      <c r="I2642" s="3" t="s">
        <v>5140</v>
      </c>
      <c r="J2642" s="3" t="s">
        <v>136</v>
      </c>
    </row>
    <row r="2643" spans="1:10" outlineLevel="3" x14ac:dyDescent="0.2">
      <c r="A2643" s="3" t="s">
        <v>4928</v>
      </c>
      <c r="B2643" s="3" t="s">
        <v>4597</v>
      </c>
      <c r="C2643" s="3" t="s">
        <v>10</v>
      </c>
      <c r="D2643" s="3" t="s">
        <v>5141</v>
      </c>
      <c r="E2643" s="2">
        <v>2013</v>
      </c>
      <c r="F2643" s="3" t="s">
        <v>297</v>
      </c>
      <c r="G2643" s="3" t="s">
        <v>4596</v>
      </c>
      <c r="H2643" s="3" t="s">
        <v>4597</v>
      </c>
      <c r="I2643" s="3" t="s">
        <v>5142</v>
      </c>
      <c r="J2643" s="3" t="s">
        <v>136</v>
      </c>
    </row>
    <row r="2644" spans="1:10" outlineLevel="3" x14ac:dyDescent="0.2">
      <c r="A2644" s="3" t="s">
        <v>4928</v>
      </c>
      <c r="B2644" s="3" t="s">
        <v>4597</v>
      </c>
      <c r="C2644" s="3" t="s">
        <v>10</v>
      </c>
      <c r="D2644" s="3" t="s">
        <v>5143</v>
      </c>
      <c r="E2644" s="2">
        <v>2013</v>
      </c>
      <c r="F2644" s="3" t="s">
        <v>297</v>
      </c>
      <c r="G2644" s="3" t="s">
        <v>4596</v>
      </c>
      <c r="H2644" s="3" t="s">
        <v>4597</v>
      </c>
      <c r="I2644" s="3" t="s">
        <v>5144</v>
      </c>
      <c r="J2644" s="3" t="s">
        <v>29</v>
      </c>
    </row>
    <row r="2645" spans="1:10" outlineLevel="3" x14ac:dyDescent="0.2">
      <c r="A2645" s="3" t="s">
        <v>4928</v>
      </c>
      <c r="B2645" s="3" t="s">
        <v>4597</v>
      </c>
      <c r="C2645" s="3" t="s">
        <v>10</v>
      </c>
      <c r="D2645" s="3" t="s">
        <v>5145</v>
      </c>
      <c r="E2645" s="2">
        <v>2013</v>
      </c>
      <c r="F2645" s="3" t="s">
        <v>297</v>
      </c>
      <c r="G2645" s="3" t="s">
        <v>4596</v>
      </c>
      <c r="H2645" s="3" t="s">
        <v>4597</v>
      </c>
      <c r="I2645" s="3" t="s">
        <v>5146</v>
      </c>
      <c r="J2645" s="3" t="s">
        <v>136</v>
      </c>
    </row>
    <row r="2646" spans="1:10" outlineLevel="3" x14ac:dyDescent="0.2">
      <c r="A2646" s="3" t="s">
        <v>4928</v>
      </c>
      <c r="B2646" s="3" t="s">
        <v>4597</v>
      </c>
      <c r="C2646" s="3" t="s">
        <v>10</v>
      </c>
      <c r="D2646" s="3" t="s">
        <v>5147</v>
      </c>
      <c r="E2646" s="2">
        <v>2013</v>
      </c>
      <c r="F2646" s="3" t="s">
        <v>297</v>
      </c>
      <c r="G2646" s="3" t="s">
        <v>4596</v>
      </c>
      <c r="H2646" s="3" t="s">
        <v>4597</v>
      </c>
      <c r="I2646" s="3" t="s">
        <v>5148</v>
      </c>
      <c r="J2646" s="3" t="s">
        <v>81</v>
      </c>
    </row>
    <row r="2647" spans="1:10" outlineLevel="3" x14ac:dyDescent="0.2">
      <c r="A2647" s="3" t="s">
        <v>4928</v>
      </c>
      <c r="B2647" s="3" t="s">
        <v>4597</v>
      </c>
      <c r="C2647" s="3" t="s">
        <v>10</v>
      </c>
      <c r="D2647" s="3" t="s">
        <v>5149</v>
      </c>
      <c r="E2647" s="2">
        <v>2014</v>
      </c>
      <c r="F2647" s="3" t="s">
        <v>297</v>
      </c>
      <c r="G2647" s="3" t="s">
        <v>4596</v>
      </c>
      <c r="H2647" s="3" t="s">
        <v>4597</v>
      </c>
      <c r="I2647" s="3" t="s">
        <v>5150</v>
      </c>
      <c r="J2647" s="3" t="s">
        <v>29</v>
      </c>
    </row>
    <row r="2648" spans="1:10" outlineLevel="3" x14ac:dyDescent="0.2">
      <c r="A2648" s="3" t="s">
        <v>4928</v>
      </c>
      <c r="B2648" s="3" t="s">
        <v>4597</v>
      </c>
      <c r="C2648" s="3" t="s">
        <v>10</v>
      </c>
      <c r="D2648" s="3" t="s">
        <v>5151</v>
      </c>
      <c r="E2648" s="2">
        <v>2014</v>
      </c>
      <c r="F2648" s="3" t="s">
        <v>297</v>
      </c>
      <c r="G2648" s="3" t="s">
        <v>4596</v>
      </c>
      <c r="H2648" s="3" t="s">
        <v>4597</v>
      </c>
      <c r="I2648" s="3" t="s">
        <v>5152</v>
      </c>
      <c r="J2648" s="3" t="s">
        <v>29</v>
      </c>
    </row>
    <row r="2649" spans="1:10" outlineLevel="3" x14ac:dyDescent="0.2">
      <c r="A2649" s="3" t="s">
        <v>4928</v>
      </c>
      <c r="B2649" s="3" t="s">
        <v>4597</v>
      </c>
      <c r="C2649" s="3" t="s">
        <v>10</v>
      </c>
      <c r="D2649" s="3" t="s">
        <v>5153</v>
      </c>
      <c r="E2649" s="2">
        <v>2014</v>
      </c>
      <c r="F2649" s="3" t="s">
        <v>297</v>
      </c>
      <c r="G2649" s="3" t="s">
        <v>4596</v>
      </c>
      <c r="H2649" s="3" t="s">
        <v>4597</v>
      </c>
      <c r="I2649" s="3" t="s">
        <v>5154</v>
      </c>
      <c r="J2649" s="3" t="s">
        <v>29</v>
      </c>
    </row>
    <row r="2650" spans="1:10" outlineLevel="3" x14ac:dyDescent="0.2">
      <c r="A2650" s="3" t="s">
        <v>4928</v>
      </c>
      <c r="B2650" s="3" t="s">
        <v>4597</v>
      </c>
      <c r="C2650" s="3" t="s">
        <v>10</v>
      </c>
      <c r="D2650" s="3" t="s">
        <v>5155</v>
      </c>
      <c r="E2650" s="2">
        <v>2014</v>
      </c>
      <c r="F2650" s="3" t="s">
        <v>297</v>
      </c>
      <c r="G2650" s="3" t="s">
        <v>4596</v>
      </c>
      <c r="H2650" s="3" t="s">
        <v>4597</v>
      </c>
      <c r="I2650" s="3" t="s">
        <v>5156</v>
      </c>
      <c r="J2650" s="3" t="s">
        <v>29</v>
      </c>
    </row>
    <row r="2651" spans="1:10" outlineLevel="3" x14ac:dyDescent="0.2">
      <c r="A2651" s="3" t="s">
        <v>4928</v>
      </c>
      <c r="B2651" s="3" t="s">
        <v>4597</v>
      </c>
      <c r="C2651" s="3" t="s">
        <v>10</v>
      </c>
      <c r="D2651" s="3" t="s">
        <v>5157</v>
      </c>
      <c r="E2651" s="2">
        <v>2013</v>
      </c>
      <c r="F2651" s="3" t="s">
        <v>297</v>
      </c>
      <c r="G2651" s="3" t="s">
        <v>4596</v>
      </c>
      <c r="H2651" s="3" t="s">
        <v>4597</v>
      </c>
      <c r="I2651" s="3" t="s">
        <v>5158</v>
      </c>
      <c r="J2651" s="3" t="s">
        <v>74</v>
      </c>
    </row>
    <row r="2652" spans="1:10" outlineLevel="3" x14ac:dyDescent="0.2">
      <c r="A2652" s="3" t="s">
        <v>4928</v>
      </c>
      <c r="B2652" s="3" t="s">
        <v>4597</v>
      </c>
      <c r="C2652" s="3" t="s">
        <v>10</v>
      </c>
      <c r="D2652" s="3" t="s">
        <v>5159</v>
      </c>
      <c r="E2652" s="2">
        <v>2013</v>
      </c>
      <c r="F2652" s="3" t="s">
        <v>297</v>
      </c>
      <c r="G2652" s="3" t="s">
        <v>4596</v>
      </c>
      <c r="H2652" s="3" t="s">
        <v>4597</v>
      </c>
      <c r="I2652" s="3" t="s">
        <v>5160</v>
      </c>
      <c r="J2652" s="3" t="s">
        <v>74</v>
      </c>
    </row>
    <row r="2653" spans="1:10" outlineLevel="3" x14ac:dyDescent="0.2">
      <c r="A2653" s="3" t="s">
        <v>4928</v>
      </c>
      <c r="B2653" s="3" t="s">
        <v>4597</v>
      </c>
      <c r="C2653" s="3" t="s">
        <v>10</v>
      </c>
      <c r="D2653" s="3" t="s">
        <v>5161</v>
      </c>
      <c r="E2653" s="2">
        <v>2013</v>
      </c>
      <c r="F2653" s="3" t="s">
        <v>297</v>
      </c>
      <c r="G2653" s="3" t="s">
        <v>4596</v>
      </c>
      <c r="H2653" s="3" t="s">
        <v>4597</v>
      </c>
      <c r="I2653" s="3" t="s">
        <v>5162</v>
      </c>
      <c r="J2653" s="3" t="s">
        <v>35</v>
      </c>
    </row>
    <row r="2654" spans="1:10" outlineLevel="3" x14ac:dyDescent="0.2">
      <c r="A2654" s="3" t="s">
        <v>4928</v>
      </c>
      <c r="B2654" s="3" t="s">
        <v>4597</v>
      </c>
      <c r="C2654" s="3" t="s">
        <v>10</v>
      </c>
      <c r="D2654" s="3" t="s">
        <v>5163</v>
      </c>
      <c r="E2654" s="2">
        <v>2013</v>
      </c>
      <c r="F2654" s="3" t="s">
        <v>297</v>
      </c>
      <c r="G2654" s="3" t="s">
        <v>4596</v>
      </c>
      <c r="H2654" s="3" t="s">
        <v>4597</v>
      </c>
      <c r="I2654" s="3" t="s">
        <v>5164</v>
      </c>
      <c r="J2654" s="3" t="s">
        <v>35</v>
      </c>
    </row>
    <row r="2655" spans="1:10" outlineLevel="3" x14ac:dyDescent="0.2">
      <c r="A2655" s="3" t="s">
        <v>4928</v>
      </c>
      <c r="B2655" s="3" t="s">
        <v>4597</v>
      </c>
      <c r="C2655" s="3" t="s">
        <v>10</v>
      </c>
      <c r="D2655" s="3" t="s">
        <v>5165</v>
      </c>
      <c r="E2655" s="2">
        <v>2013</v>
      </c>
      <c r="F2655" s="3" t="s">
        <v>297</v>
      </c>
      <c r="G2655" s="3" t="s">
        <v>4596</v>
      </c>
      <c r="H2655" s="3" t="s">
        <v>4597</v>
      </c>
      <c r="I2655" s="3" t="s">
        <v>5166</v>
      </c>
      <c r="J2655" s="3" t="s">
        <v>35</v>
      </c>
    </row>
    <row r="2656" spans="1:10" outlineLevel="3" x14ac:dyDescent="0.2">
      <c r="A2656" s="3" t="s">
        <v>4928</v>
      </c>
      <c r="B2656" s="3" t="s">
        <v>4597</v>
      </c>
      <c r="C2656" s="3" t="s">
        <v>10</v>
      </c>
      <c r="D2656" s="3" t="s">
        <v>5167</v>
      </c>
      <c r="E2656" s="2">
        <v>2013</v>
      </c>
      <c r="F2656" s="3" t="s">
        <v>297</v>
      </c>
      <c r="G2656" s="3" t="s">
        <v>4596</v>
      </c>
      <c r="H2656" s="3" t="s">
        <v>4597</v>
      </c>
      <c r="I2656" s="3" t="s">
        <v>5168</v>
      </c>
      <c r="J2656" s="3" t="s">
        <v>18</v>
      </c>
    </row>
    <row r="2657" spans="1:10" outlineLevel="3" x14ac:dyDescent="0.2">
      <c r="A2657" s="3" t="s">
        <v>4928</v>
      </c>
      <c r="B2657" s="3" t="s">
        <v>4597</v>
      </c>
      <c r="C2657" s="3" t="s">
        <v>10</v>
      </c>
      <c r="D2657" s="3" t="s">
        <v>5169</v>
      </c>
      <c r="E2657" s="2">
        <v>2013</v>
      </c>
      <c r="F2657" s="3" t="s">
        <v>297</v>
      </c>
      <c r="G2657" s="3" t="s">
        <v>4596</v>
      </c>
      <c r="H2657" s="3" t="s">
        <v>4597</v>
      </c>
      <c r="I2657" s="3" t="s">
        <v>5170</v>
      </c>
      <c r="J2657" s="3" t="s">
        <v>18</v>
      </c>
    </row>
    <row r="2658" spans="1:10" outlineLevel="3" x14ac:dyDescent="0.2">
      <c r="A2658" s="3" t="s">
        <v>4928</v>
      </c>
      <c r="B2658" s="3" t="s">
        <v>4597</v>
      </c>
      <c r="C2658" s="3" t="s">
        <v>10</v>
      </c>
      <c r="D2658" s="3" t="s">
        <v>5171</v>
      </c>
      <c r="E2658" s="2">
        <v>2014</v>
      </c>
      <c r="F2658" s="3" t="s">
        <v>297</v>
      </c>
      <c r="G2658" s="3" t="s">
        <v>4596</v>
      </c>
      <c r="H2658" s="3" t="s">
        <v>4597</v>
      </c>
      <c r="I2658" s="3" t="s">
        <v>5172</v>
      </c>
      <c r="J2658" s="3" t="s">
        <v>74</v>
      </c>
    </row>
    <row r="2659" spans="1:10" outlineLevel="3" x14ac:dyDescent="0.2">
      <c r="A2659" s="3" t="s">
        <v>4928</v>
      </c>
      <c r="B2659" s="3" t="s">
        <v>4597</v>
      </c>
      <c r="C2659" s="3" t="s">
        <v>10</v>
      </c>
      <c r="D2659" s="3" t="s">
        <v>5173</v>
      </c>
      <c r="E2659" s="2">
        <v>2014</v>
      </c>
      <c r="F2659" s="3" t="s">
        <v>297</v>
      </c>
      <c r="G2659" s="3" t="s">
        <v>4596</v>
      </c>
      <c r="H2659" s="3" t="s">
        <v>4597</v>
      </c>
      <c r="I2659" s="3" t="s">
        <v>5174</v>
      </c>
      <c r="J2659" s="3" t="s">
        <v>29</v>
      </c>
    </row>
    <row r="2660" spans="1:10" outlineLevel="3" x14ac:dyDescent="0.2">
      <c r="A2660" s="3" t="s">
        <v>4928</v>
      </c>
      <c r="B2660" s="3" t="s">
        <v>4597</v>
      </c>
      <c r="C2660" s="3" t="s">
        <v>10</v>
      </c>
      <c r="D2660" s="3" t="s">
        <v>5175</v>
      </c>
      <c r="E2660" s="2">
        <v>2013</v>
      </c>
      <c r="F2660" s="3" t="s">
        <v>297</v>
      </c>
      <c r="G2660" s="3" t="s">
        <v>4596</v>
      </c>
      <c r="H2660" s="3" t="s">
        <v>4597</v>
      </c>
      <c r="I2660" s="3" t="s">
        <v>5176</v>
      </c>
      <c r="J2660" s="3" t="s">
        <v>35</v>
      </c>
    </row>
    <row r="2661" spans="1:10" outlineLevel="3" x14ac:dyDescent="0.2">
      <c r="A2661" s="3" t="s">
        <v>4928</v>
      </c>
      <c r="B2661" s="3" t="s">
        <v>4597</v>
      </c>
      <c r="C2661" s="3" t="s">
        <v>10</v>
      </c>
      <c r="D2661" s="3" t="s">
        <v>5177</v>
      </c>
      <c r="E2661" s="2">
        <v>2013</v>
      </c>
      <c r="F2661" s="3" t="s">
        <v>297</v>
      </c>
      <c r="G2661" s="3" t="s">
        <v>4596</v>
      </c>
      <c r="H2661" s="3" t="s">
        <v>4597</v>
      </c>
      <c r="I2661" s="3" t="s">
        <v>5178</v>
      </c>
      <c r="J2661" s="3" t="s">
        <v>35</v>
      </c>
    </row>
    <row r="2662" spans="1:10" outlineLevel="3" x14ac:dyDescent="0.2">
      <c r="A2662" s="3" t="s">
        <v>4928</v>
      </c>
      <c r="B2662" s="3" t="s">
        <v>4597</v>
      </c>
      <c r="C2662" s="3" t="s">
        <v>10</v>
      </c>
      <c r="D2662" s="3" t="s">
        <v>5179</v>
      </c>
      <c r="E2662" s="2">
        <v>2013</v>
      </c>
      <c r="F2662" s="3" t="s">
        <v>297</v>
      </c>
      <c r="G2662" s="3" t="s">
        <v>4596</v>
      </c>
      <c r="H2662" s="3" t="s">
        <v>4597</v>
      </c>
      <c r="I2662" s="3" t="s">
        <v>5180</v>
      </c>
      <c r="J2662" s="3" t="s">
        <v>35</v>
      </c>
    </row>
    <row r="2663" spans="1:10" outlineLevel="3" x14ac:dyDescent="0.2">
      <c r="A2663" s="3" t="s">
        <v>4928</v>
      </c>
      <c r="B2663" s="3" t="s">
        <v>4597</v>
      </c>
      <c r="C2663" s="3" t="s">
        <v>10</v>
      </c>
      <c r="D2663" s="3" t="s">
        <v>5181</v>
      </c>
      <c r="E2663" s="2">
        <v>2013</v>
      </c>
      <c r="F2663" s="3" t="s">
        <v>297</v>
      </c>
      <c r="G2663" s="3" t="s">
        <v>4596</v>
      </c>
      <c r="H2663" s="3" t="s">
        <v>4597</v>
      </c>
      <c r="I2663" s="3" t="s">
        <v>5182</v>
      </c>
      <c r="J2663" s="3" t="s">
        <v>35</v>
      </c>
    </row>
    <row r="2664" spans="1:10" outlineLevel="3" x14ac:dyDescent="0.2">
      <c r="A2664" s="3" t="s">
        <v>4928</v>
      </c>
      <c r="B2664" s="3" t="s">
        <v>4597</v>
      </c>
      <c r="C2664" s="3" t="s">
        <v>10</v>
      </c>
      <c r="D2664" s="3" t="s">
        <v>5183</v>
      </c>
      <c r="E2664" s="2">
        <v>2013</v>
      </c>
      <c r="F2664" s="3" t="s">
        <v>297</v>
      </c>
      <c r="G2664" s="3" t="s">
        <v>4596</v>
      </c>
      <c r="H2664" s="3" t="s">
        <v>4597</v>
      </c>
      <c r="I2664" s="3" t="s">
        <v>5184</v>
      </c>
      <c r="J2664" s="3" t="s">
        <v>35</v>
      </c>
    </row>
    <row r="2665" spans="1:10" outlineLevel="3" x14ac:dyDescent="0.2">
      <c r="A2665" s="3" t="s">
        <v>4928</v>
      </c>
      <c r="B2665" s="3" t="s">
        <v>4597</v>
      </c>
      <c r="C2665" s="3" t="s">
        <v>10</v>
      </c>
      <c r="D2665" s="3" t="s">
        <v>5185</v>
      </c>
      <c r="E2665" s="2">
        <v>2013</v>
      </c>
      <c r="F2665" s="3" t="s">
        <v>297</v>
      </c>
      <c r="G2665" s="3" t="s">
        <v>4596</v>
      </c>
      <c r="H2665" s="3" t="s">
        <v>4597</v>
      </c>
      <c r="I2665" s="3" t="s">
        <v>5186</v>
      </c>
      <c r="J2665" s="3" t="s">
        <v>35</v>
      </c>
    </row>
    <row r="2666" spans="1:10" outlineLevel="3" x14ac:dyDescent="0.2">
      <c r="A2666" s="3" t="s">
        <v>4928</v>
      </c>
      <c r="B2666" s="3" t="s">
        <v>4597</v>
      </c>
      <c r="C2666" s="3" t="s">
        <v>10</v>
      </c>
      <c r="D2666" s="3" t="s">
        <v>5187</v>
      </c>
      <c r="E2666" s="2">
        <v>2013</v>
      </c>
      <c r="F2666" s="3" t="s">
        <v>297</v>
      </c>
      <c r="G2666" s="3" t="s">
        <v>4596</v>
      </c>
      <c r="H2666" s="3" t="s">
        <v>4597</v>
      </c>
      <c r="I2666" s="3" t="s">
        <v>5188</v>
      </c>
      <c r="J2666" s="3" t="s">
        <v>35</v>
      </c>
    </row>
    <row r="2667" spans="1:10" outlineLevel="3" x14ac:dyDescent="0.2">
      <c r="A2667" s="3" t="s">
        <v>4928</v>
      </c>
      <c r="B2667" s="3" t="s">
        <v>4597</v>
      </c>
      <c r="C2667" s="3" t="s">
        <v>10</v>
      </c>
      <c r="D2667" s="3" t="s">
        <v>5189</v>
      </c>
      <c r="E2667" s="2">
        <v>2014</v>
      </c>
      <c r="F2667" s="3" t="s">
        <v>297</v>
      </c>
      <c r="G2667" s="3" t="s">
        <v>4596</v>
      </c>
      <c r="H2667" s="3" t="s">
        <v>4597</v>
      </c>
      <c r="I2667" s="3" t="s">
        <v>5190</v>
      </c>
      <c r="J2667" s="3" t="s">
        <v>21</v>
      </c>
    </row>
    <row r="2668" spans="1:10" outlineLevel="3" x14ac:dyDescent="0.2">
      <c r="A2668" s="3" t="s">
        <v>4928</v>
      </c>
      <c r="B2668" s="3" t="s">
        <v>4597</v>
      </c>
      <c r="C2668" s="3" t="s">
        <v>10</v>
      </c>
      <c r="D2668" s="3" t="s">
        <v>5191</v>
      </c>
      <c r="E2668" s="2">
        <v>2014</v>
      </c>
      <c r="F2668" s="3" t="s">
        <v>297</v>
      </c>
      <c r="G2668" s="3" t="s">
        <v>4596</v>
      </c>
      <c r="H2668" s="3" t="s">
        <v>4597</v>
      </c>
      <c r="I2668" s="3" t="s">
        <v>5192</v>
      </c>
      <c r="J2668" s="3" t="s">
        <v>81</v>
      </c>
    </row>
    <row r="2669" spans="1:10" outlineLevel="3" x14ac:dyDescent="0.2">
      <c r="A2669" s="3" t="s">
        <v>4928</v>
      </c>
      <c r="B2669" s="3" t="s">
        <v>4597</v>
      </c>
      <c r="C2669" s="3" t="s">
        <v>10</v>
      </c>
      <c r="D2669" s="3" t="s">
        <v>5193</v>
      </c>
      <c r="E2669" s="2">
        <v>2013</v>
      </c>
      <c r="F2669" s="3" t="s">
        <v>297</v>
      </c>
      <c r="G2669" s="3" t="s">
        <v>4596</v>
      </c>
      <c r="H2669" s="3" t="s">
        <v>4597</v>
      </c>
      <c r="I2669" s="3" t="s">
        <v>5194</v>
      </c>
      <c r="J2669" s="3" t="s">
        <v>35</v>
      </c>
    </row>
    <row r="2670" spans="1:10" outlineLevel="3" x14ac:dyDescent="0.2">
      <c r="A2670" s="3" t="s">
        <v>4928</v>
      </c>
      <c r="B2670" s="3" t="s">
        <v>4597</v>
      </c>
      <c r="C2670" s="3" t="s">
        <v>10</v>
      </c>
      <c r="D2670" s="3" t="s">
        <v>5195</v>
      </c>
      <c r="E2670" s="2">
        <v>2013</v>
      </c>
      <c r="F2670" s="3" t="s">
        <v>297</v>
      </c>
      <c r="G2670" s="3" t="s">
        <v>4596</v>
      </c>
      <c r="H2670" s="3" t="s">
        <v>4597</v>
      </c>
      <c r="I2670" s="3" t="s">
        <v>5196</v>
      </c>
      <c r="J2670" s="3" t="s">
        <v>35</v>
      </c>
    </row>
    <row r="2671" spans="1:10" outlineLevel="3" x14ac:dyDescent="0.2">
      <c r="A2671" s="3" t="s">
        <v>4928</v>
      </c>
      <c r="B2671" s="3" t="s">
        <v>4597</v>
      </c>
      <c r="C2671" s="3" t="s">
        <v>10</v>
      </c>
      <c r="D2671" s="3" t="s">
        <v>5197</v>
      </c>
      <c r="E2671" s="2">
        <v>2013</v>
      </c>
      <c r="F2671" s="3" t="s">
        <v>297</v>
      </c>
      <c r="G2671" s="3" t="s">
        <v>4596</v>
      </c>
      <c r="H2671" s="3" t="s">
        <v>4597</v>
      </c>
      <c r="I2671" s="3" t="s">
        <v>5198</v>
      </c>
      <c r="J2671" s="3" t="s">
        <v>74</v>
      </c>
    </row>
    <row r="2672" spans="1:10" outlineLevel="3" x14ac:dyDescent="0.2">
      <c r="A2672" s="3" t="s">
        <v>4928</v>
      </c>
      <c r="B2672" s="3" t="s">
        <v>4597</v>
      </c>
      <c r="C2672" s="3" t="s">
        <v>10</v>
      </c>
      <c r="D2672" s="3" t="s">
        <v>5199</v>
      </c>
      <c r="E2672" s="2">
        <v>2014</v>
      </c>
      <c r="F2672" s="3" t="s">
        <v>297</v>
      </c>
      <c r="G2672" s="3" t="s">
        <v>4596</v>
      </c>
      <c r="H2672" s="3" t="s">
        <v>4597</v>
      </c>
      <c r="I2672" s="3" t="s">
        <v>5200</v>
      </c>
      <c r="J2672" s="3" t="s">
        <v>35</v>
      </c>
    </row>
    <row r="2673" spans="1:10" outlineLevel="3" x14ac:dyDescent="0.2">
      <c r="A2673" s="3" t="s">
        <v>4928</v>
      </c>
      <c r="B2673" s="3" t="s">
        <v>4597</v>
      </c>
      <c r="C2673" s="3" t="s">
        <v>10</v>
      </c>
      <c r="D2673" s="3" t="s">
        <v>5201</v>
      </c>
      <c r="E2673" s="2">
        <v>2013</v>
      </c>
      <c r="F2673" s="3" t="s">
        <v>297</v>
      </c>
      <c r="G2673" s="3" t="s">
        <v>4596</v>
      </c>
      <c r="H2673" s="3" t="s">
        <v>4597</v>
      </c>
      <c r="I2673" s="3" t="s">
        <v>5202</v>
      </c>
      <c r="J2673" s="3" t="s">
        <v>29</v>
      </c>
    </row>
    <row r="2674" spans="1:10" outlineLevel="3" x14ac:dyDescent="0.2">
      <c r="A2674" s="3" t="s">
        <v>4928</v>
      </c>
      <c r="B2674" s="3" t="s">
        <v>4597</v>
      </c>
      <c r="C2674" s="3" t="s">
        <v>10</v>
      </c>
      <c r="D2674" s="3" t="s">
        <v>5203</v>
      </c>
      <c r="E2674" s="2">
        <v>2013</v>
      </c>
      <c r="F2674" s="3" t="s">
        <v>297</v>
      </c>
      <c r="G2674" s="3" t="s">
        <v>4596</v>
      </c>
      <c r="H2674" s="3" t="s">
        <v>4597</v>
      </c>
      <c r="I2674" s="3" t="s">
        <v>5204</v>
      </c>
      <c r="J2674" s="3" t="s">
        <v>35</v>
      </c>
    </row>
    <row r="2675" spans="1:10" outlineLevel="3" x14ac:dyDescent="0.2">
      <c r="A2675" s="3" t="s">
        <v>4928</v>
      </c>
      <c r="B2675" s="3" t="s">
        <v>4597</v>
      </c>
      <c r="C2675" s="3" t="s">
        <v>10</v>
      </c>
      <c r="D2675" s="3" t="s">
        <v>5205</v>
      </c>
      <c r="E2675" s="2">
        <v>2013</v>
      </c>
      <c r="F2675" s="3" t="s">
        <v>297</v>
      </c>
      <c r="G2675" s="3" t="s">
        <v>4596</v>
      </c>
      <c r="H2675" s="3" t="s">
        <v>4597</v>
      </c>
      <c r="I2675" s="3" t="s">
        <v>5206</v>
      </c>
      <c r="J2675" s="3" t="s">
        <v>35</v>
      </c>
    </row>
    <row r="2676" spans="1:10" outlineLevel="3" x14ac:dyDescent="0.2">
      <c r="A2676" s="3" t="s">
        <v>4928</v>
      </c>
      <c r="B2676" s="3" t="s">
        <v>4597</v>
      </c>
      <c r="C2676" s="3" t="s">
        <v>10</v>
      </c>
      <c r="D2676" s="3" t="s">
        <v>5207</v>
      </c>
      <c r="E2676" s="2">
        <v>2014</v>
      </c>
      <c r="F2676" s="3" t="s">
        <v>297</v>
      </c>
      <c r="G2676" s="3" t="s">
        <v>4596</v>
      </c>
      <c r="H2676" s="3" t="s">
        <v>4597</v>
      </c>
      <c r="I2676" s="3" t="s">
        <v>5208</v>
      </c>
      <c r="J2676" s="3" t="s">
        <v>136</v>
      </c>
    </row>
    <row r="2677" spans="1:10" outlineLevel="3" x14ac:dyDescent="0.2">
      <c r="A2677" s="3" t="s">
        <v>4928</v>
      </c>
      <c r="B2677" s="3" t="s">
        <v>4597</v>
      </c>
      <c r="C2677" s="3" t="s">
        <v>10</v>
      </c>
      <c r="D2677" s="3" t="s">
        <v>5209</v>
      </c>
      <c r="E2677" s="2">
        <v>2014</v>
      </c>
      <c r="F2677" s="3" t="s">
        <v>297</v>
      </c>
      <c r="G2677" s="3" t="s">
        <v>4596</v>
      </c>
      <c r="H2677" s="3" t="s">
        <v>4597</v>
      </c>
      <c r="I2677" s="3" t="s">
        <v>5210</v>
      </c>
      <c r="J2677" s="3" t="s">
        <v>136</v>
      </c>
    </row>
    <row r="2678" spans="1:10" outlineLevel="3" x14ac:dyDescent="0.2">
      <c r="A2678" s="3" t="s">
        <v>4928</v>
      </c>
      <c r="B2678" s="3" t="s">
        <v>4597</v>
      </c>
      <c r="C2678" s="3" t="s">
        <v>10</v>
      </c>
      <c r="D2678" s="3" t="s">
        <v>5211</v>
      </c>
      <c r="E2678" s="2">
        <v>2014</v>
      </c>
      <c r="F2678" s="3" t="s">
        <v>297</v>
      </c>
      <c r="G2678" s="3" t="s">
        <v>4596</v>
      </c>
      <c r="H2678" s="3" t="s">
        <v>4597</v>
      </c>
      <c r="I2678" s="3" t="s">
        <v>5212</v>
      </c>
      <c r="J2678" s="3" t="s">
        <v>2898</v>
      </c>
    </row>
    <row r="2679" spans="1:10" outlineLevel="3" x14ac:dyDescent="0.2">
      <c r="A2679" s="3" t="s">
        <v>4928</v>
      </c>
      <c r="B2679" s="3" t="s">
        <v>4597</v>
      </c>
      <c r="C2679" s="3" t="s">
        <v>10</v>
      </c>
      <c r="D2679" s="3" t="s">
        <v>5213</v>
      </c>
      <c r="E2679" s="2">
        <v>2014</v>
      </c>
      <c r="F2679" s="3" t="s">
        <v>297</v>
      </c>
      <c r="G2679" s="3" t="s">
        <v>4596</v>
      </c>
      <c r="H2679" s="3" t="s">
        <v>4597</v>
      </c>
      <c r="I2679" s="3" t="s">
        <v>5214</v>
      </c>
      <c r="J2679" s="3" t="s">
        <v>2626</v>
      </c>
    </row>
    <row r="2680" spans="1:10" outlineLevel="3" x14ac:dyDescent="0.2">
      <c r="A2680" s="3" t="s">
        <v>4928</v>
      </c>
      <c r="B2680" s="3" t="s">
        <v>4597</v>
      </c>
      <c r="C2680" s="3" t="s">
        <v>10</v>
      </c>
      <c r="D2680" s="3" t="s">
        <v>5215</v>
      </c>
      <c r="E2680" s="2">
        <v>2014</v>
      </c>
      <c r="F2680" s="3" t="s">
        <v>297</v>
      </c>
      <c r="G2680" s="3" t="s">
        <v>4596</v>
      </c>
      <c r="H2680" s="3" t="s">
        <v>4597</v>
      </c>
      <c r="I2680" s="3" t="s">
        <v>5216</v>
      </c>
      <c r="J2680" s="3" t="s">
        <v>74</v>
      </c>
    </row>
    <row r="2681" spans="1:10" outlineLevel="3" x14ac:dyDescent="0.2">
      <c r="A2681" s="3" t="s">
        <v>4928</v>
      </c>
      <c r="B2681" s="3" t="s">
        <v>4597</v>
      </c>
      <c r="C2681" s="3" t="s">
        <v>10</v>
      </c>
      <c r="D2681" s="3" t="s">
        <v>5217</v>
      </c>
      <c r="E2681" s="2">
        <v>2014</v>
      </c>
      <c r="F2681" s="3" t="s">
        <v>297</v>
      </c>
      <c r="G2681" s="3" t="s">
        <v>4596</v>
      </c>
      <c r="H2681" s="3" t="s">
        <v>4597</v>
      </c>
      <c r="I2681" s="3" t="s">
        <v>5218</v>
      </c>
      <c r="J2681" s="3" t="s">
        <v>136</v>
      </c>
    </row>
    <row r="2682" spans="1:10" outlineLevel="3" x14ac:dyDescent="0.2">
      <c r="A2682" s="3" t="s">
        <v>4928</v>
      </c>
      <c r="B2682" s="3" t="s">
        <v>4597</v>
      </c>
      <c r="C2682" s="3" t="s">
        <v>10</v>
      </c>
      <c r="D2682" s="3" t="s">
        <v>5219</v>
      </c>
      <c r="E2682" s="2">
        <v>2014</v>
      </c>
      <c r="F2682" s="3" t="s">
        <v>297</v>
      </c>
      <c r="G2682" s="3" t="s">
        <v>4596</v>
      </c>
      <c r="H2682" s="3" t="s">
        <v>4597</v>
      </c>
      <c r="I2682" s="3" t="s">
        <v>5220</v>
      </c>
      <c r="J2682" s="3" t="s">
        <v>136</v>
      </c>
    </row>
    <row r="2683" spans="1:10" outlineLevel="3" x14ac:dyDescent="0.2">
      <c r="A2683" s="3" t="s">
        <v>4928</v>
      </c>
      <c r="B2683" s="3" t="s">
        <v>4597</v>
      </c>
      <c r="C2683" s="3" t="s">
        <v>10</v>
      </c>
      <c r="D2683" s="3" t="s">
        <v>5221</v>
      </c>
      <c r="E2683" s="2">
        <v>2014</v>
      </c>
      <c r="F2683" s="3" t="s">
        <v>297</v>
      </c>
      <c r="G2683" s="3" t="s">
        <v>4596</v>
      </c>
      <c r="H2683" s="3" t="s">
        <v>4597</v>
      </c>
      <c r="I2683" s="3" t="s">
        <v>5222</v>
      </c>
      <c r="J2683" s="3" t="s">
        <v>599</v>
      </c>
    </row>
    <row r="2684" spans="1:10" outlineLevel="3" x14ac:dyDescent="0.2">
      <c r="A2684" s="3" t="s">
        <v>4928</v>
      </c>
      <c r="B2684" s="3" t="s">
        <v>4597</v>
      </c>
      <c r="C2684" s="3" t="s">
        <v>10</v>
      </c>
      <c r="D2684" s="3" t="s">
        <v>5223</v>
      </c>
      <c r="E2684" s="2">
        <v>2014</v>
      </c>
      <c r="F2684" s="3" t="s">
        <v>297</v>
      </c>
      <c r="G2684" s="3" t="s">
        <v>4596</v>
      </c>
      <c r="H2684" s="3" t="s">
        <v>4597</v>
      </c>
      <c r="I2684" s="3" t="s">
        <v>5224</v>
      </c>
      <c r="J2684" s="3" t="s">
        <v>35</v>
      </c>
    </row>
    <row r="2685" spans="1:10" outlineLevel="3" x14ac:dyDescent="0.2">
      <c r="A2685" s="3" t="s">
        <v>4928</v>
      </c>
      <c r="B2685" s="3" t="s">
        <v>4597</v>
      </c>
      <c r="C2685" s="3" t="s">
        <v>10</v>
      </c>
      <c r="D2685" s="3" t="s">
        <v>5225</v>
      </c>
      <c r="E2685" s="2">
        <v>2014</v>
      </c>
      <c r="F2685" s="3" t="s">
        <v>297</v>
      </c>
      <c r="G2685" s="3" t="s">
        <v>4596</v>
      </c>
      <c r="H2685" s="3" t="s">
        <v>4597</v>
      </c>
      <c r="I2685" s="3" t="s">
        <v>5226</v>
      </c>
      <c r="J2685" s="3" t="s">
        <v>35</v>
      </c>
    </row>
    <row r="2686" spans="1:10" outlineLevel="3" x14ac:dyDescent="0.2">
      <c r="A2686" s="3" t="s">
        <v>4928</v>
      </c>
      <c r="B2686" s="3" t="s">
        <v>4597</v>
      </c>
      <c r="C2686" s="3" t="s">
        <v>10</v>
      </c>
      <c r="D2686" s="3" t="s">
        <v>5227</v>
      </c>
      <c r="E2686" s="2">
        <v>2014</v>
      </c>
      <c r="F2686" s="3" t="s">
        <v>297</v>
      </c>
      <c r="G2686" s="3" t="s">
        <v>4596</v>
      </c>
      <c r="H2686" s="3" t="s">
        <v>4597</v>
      </c>
      <c r="I2686" s="3" t="s">
        <v>5228</v>
      </c>
      <c r="J2686" s="3" t="s">
        <v>35</v>
      </c>
    </row>
    <row r="2687" spans="1:10" outlineLevel="3" x14ac:dyDescent="0.2">
      <c r="A2687" s="3" t="s">
        <v>4928</v>
      </c>
      <c r="B2687" s="3" t="s">
        <v>4597</v>
      </c>
      <c r="C2687" s="3" t="s">
        <v>10</v>
      </c>
      <c r="D2687" s="3" t="s">
        <v>5229</v>
      </c>
      <c r="E2687" s="2">
        <v>2014</v>
      </c>
      <c r="F2687" s="3" t="s">
        <v>297</v>
      </c>
      <c r="G2687" s="3" t="s">
        <v>4596</v>
      </c>
      <c r="H2687" s="3" t="s">
        <v>4597</v>
      </c>
      <c r="I2687" s="3" t="s">
        <v>5230</v>
      </c>
      <c r="J2687" s="3" t="s">
        <v>35</v>
      </c>
    </row>
    <row r="2688" spans="1:10" outlineLevel="3" x14ac:dyDescent="0.2">
      <c r="A2688" s="3" t="s">
        <v>4928</v>
      </c>
      <c r="B2688" s="3" t="s">
        <v>4597</v>
      </c>
      <c r="C2688" s="3" t="s">
        <v>10</v>
      </c>
      <c r="D2688" s="3" t="s">
        <v>5231</v>
      </c>
      <c r="E2688" s="2">
        <v>2014</v>
      </c>
      <c r="F2688" s="3" t="s">
        <v>297</v>
      </c>
      <c r="G2688" s="3" t="s">
        <v>4596</v>
      </c>
      <c r="H2688" s="3" t="s">
        <v>299</v>
      </c>
      <c r="I2688" s="3" t="s">
        <v>5232</v>
      </c>
      <c r="J2688" s="3" t="s">
        <v>29</v>
      </c>
    </row>
    <row r="2689" spans="1:10" outlineLevel="3" x14ac:dyDescent="0.2">
      <c r="A2689" s="3" t="s">
        <v>4928</v>
      </c>
      <c r="B2689" s="3" t="s">
        <v>4597</v>
      </c>
      <c r="C2689" s="3" t="s">
        <v>10</v>
      </c>
      <c r="D2689" s="3" t="s">
        <v>5233</v>
      </c>
      <c r="E2689" s="2">
        <v>2014</v>
      </c>
      <c r="F2689" s="3" t="s">
        <v>297</v>
      </c>
      <c r="G2689" s="3" t="s">
        <v>4596</v>
      </c>
      <c r="H2689" s="3" t="s">
        <v>4597</v>
      </c>
      <c r="I2689" s="3" t="s">
        <v>5234</v>
      </c>
      <c r="J2689" s="3" t="s">
        <v>29</v>
      </c>
    </row>
    <row r="2690" spans="1:10" outlineLevel="3" x14ac:dyDescent="0.2">
      <c r="A2690" s="3" t="s">
        <v>4928</v>
      </c>
      <c r="B2690" s="3" t="s">
        <v>4597</v>
      </c>
      <c r="C2690" s="3" t="s">
        <v>10</v>
      </c>
      <c r="D2690" s="3" t="s">
        <v>5235</v>
      </c>
      <c r="E2690" s="2">
        <v>2014</v>
      </c>
      <c r="F2690" s="3" t="s">
        <v>297</v>
      </c>
      <c r="G2690" s="3" t="s">
        <v>4596</v>
      </c>
      <c r="H2690" s="3" t="s">
        <v>4597</v>
      </c>
      <c r="I2690" s="3" t="s">
        <v>5236</v>
      </c>
      <c r="J2690" s="3" t="s">
        <v>21</v>
      </c>
    </row>
    <row r="2691" spans="1:10" outlineLevel="3" x14ac:dyDescent="0.2">
      <c r="A2691" s="3" t="s">
        <v>4928</v>
      </c>
      <c r="B2691" s="3" t="s">
        <v>4597</v>
      </c>
      <c r="C2691" s="3" t="s">
        <v>10</v>
      </c>
      <c r="D2691" s="3" t="s">
        <v>5237</v>
      </c>
      <c r="E2691" s="2">
        <v>2014</v>
      </c>
      <c r="F2691" s="3" t="s">
        <v>297</v>
      </c>
      <c r="G2691" s="3" t="s">
        <v>4596</v>
      </c>
      <c r="H2691" s="3" t="s">
        <v>4597</v>
      </c>
      <c r="I2691" s="3" t="s">
        <v>5238</v>
      </c>
      <c r="J2691" s="3" t="s">
        <v>35</v>
      </c>
    </row>
    <row r="2692" spans="1:10" outlineLevel="3" x14ac:dyDescent="0.2">
      <c r="A2692" s="3" t="s">
        <v>4928</v>
      </c>
      <c r="B2692" s="3" t="s">
        <v>4597</v>
      </c>
      <c r="C2692" s="3" t="s">
        <v>10</v>
      </c>
      <c r="D2692" s="3" t="s">
        <v>5239</v>
      </c>
      <c r="E2692" s="2">
        <v>2014</v>
      </c>
      <c r="F2692" s="3" t="s">
        <v>297</v>
      </c>
      <c r="G2692" s="3" t="s">
        <v>4596</v>
      </c>
      <c r="H2692" s="3" t="s">
        <v>4597</v>
      </c>
      <c r="I2692" s="3" t="s">
        <v>5240</v>
      </c>
      <c r="J2692" s="3" t="s">
        <v>128</v>
      </c>
    </row>
    <row r="2693" spans="1:10" outlineLevel="3" x14ac:dyDescent="0.2">
      <c r="A2693" s="3" t="s">
        <v>4928</v>
      </c>
      <c r="B2693" s="3" t="s">
        <v>4597</v>
      </c>
      <c r="C2693" s="3" t="s">
        <v>10</v>
      </c>
      <c r="D2693" s="3" t="s">
        <v>5241</v>
      </c>
      <c r="E2693" s="2">
        <v>2014</v>
      </c>
      <c r="F2693" s="3" t="s">
        <v>297</v>
      </c>
      <c r="G2693" s="3" t="s">
        <v>4596</v>
      </c>
      <c r="H2693" s="3" t="s">
        <v>4597</v>
      </c>
      <c r="I2693" s="3" t="s">
        <v>5242</v>
      </c>
      <c r="J2693" s="3" t="s">
        <v>40</v>
      </c>
    </row>
    <row r="2694" spans="1:10" outlineLevel="3" x14ac:dyDescent="0.2">
      <c r="A2694" s="3" t="s">
        <v>4928</v>
      </c>
      <c r="B2694" s="3" t="s">
        <v>4597</v>
      </c>
      <c r="C2694" s="3" t="s">
        <v>10</v>
      </c>
      <c r="D2694" s="3" t="s">
        <v>5243</v>
      </c>
      <c r="E2694" s="2">
        <v>2014</v>
      </c>
      <c r="F2694" s="3" t="s">
        <v>297</v>
      </c>
      <c r="G2694" s="3" t="s">
        <v>4596</v>
      </c>
      <c r="H2694" s="3" t="s">
        <v>4597</v>
      </c>
      <c r="I2694" s="3" t="s">
        <v>5244</v>
      </c>
      <c r="J2694" s="3" t="s">
        <v>35</v>
      </c>
    </row>
    <row r="2695" spans="1:10" outlineLevel="3" x14ac:dyDescent="0.2">
      <c r="A2695" s="3" t="s">
        <v>4928</v>
      </c>
      <c r="B2695" s="3" t="s">
        <v>4597</v>
      </c>
      <c r="C2695" s="3" t="s">
        <v>10</v>
      </c>
      <c r="D2695" s="3" t="s">
        <v>5245</v>
      </c>
      <c r="E2695" s="2">
        <v>2014</v>
      </c>
      <c r="F2695" s="3" t="s">
        <v>297</v>
      </c>
      <c r="G2695" s="3" t="s">
        <v>4596</v>
      </c>
      <c r="H2695" s="3" t="s">
        <v>4597</v>
      </c>
      <c r="I2695" s="3" t="s">
        <v>5246</v>
      </c>
      <c r="J2695" s="3" t="s">
        <v>113</v>
      </c>
    </row>
    <row r="2696" spans="1:10" outlineLevel="3" x14ac:dyDescent="0.2">
      <c r="A2696" s="3" t="s">
        <v>4928</v>
      </c>
      <c r="B2696" s="3" t="s">
        <v>4597</v>
      </c>
      <c r="C2696" s="3" t="s">
        <v>10</v>
      </c>
      <c r="D2696" s="3" t="s">
        <v>5247</v>
      </c>
      <c r="E2696" s="2">
        <v>2014</v>
      </c>
      <c r="F2696" s="3" t="s">
        <v>297</v>
      </c>
      <c r="G2696" s="3" t="s">
        <v>4596</v>
      </c>
      <c r="H2696" s="3" t="s">
        <v>4597</v>
      </c>
      <c r="I2696" s="3" t="s">
        <v>5248</v>
      </c>
      <c r="J2696" s="3" t="s">
        <v>136</v>
      </c>
    </row>
    <row r="2697" spans="1:10" outlineLevel="3" x14ac:dyDescent="0.2">
      <c r="A2697" s="3" t="s">
        <v>4928</v>
      </c>
      <c r="B2697" s="3" t="s">
        <v>4597</v>
      </c>
      <c r="C2697" s="3" t="s">
        <v>10</v>
      </c>
      <c r="D2697" s="3" t="s">
        <v>5249</v>
      </c>
      <c r="E2697" s="2">
        <v>2014</v>
      </c>
      <c r="F2697" s="3" t="s">
        <v>297</v>
      </c>
      <c r="G2697" s="3" t="s">
        <v>4596</v>
      </c>
      <c r="H2697" s="3" t="s">
        <v>4597</v>
      </c>
      <c r="I2697" s="3" t="s">
        <v>5250</v>
      </c>
      <c r="J2697" s="3" t="s">
        <v>136</v>
      </c>
    </row>
    <row r="2698" spans="1:10" outlineLevel="3" x14ac:dyDescent="0.2">
      <c r="A2698" s="3" t="s">
        <v>4928</v>
      </c>
      <c r="B2698" s="3" t="s">
        <v>4597</v>
      </c>
      <c r="C2698" s="3" t="s">
        <v>10</v>
      </c>
      <c r="D2698" s="3" t="s">
        <v>5251</v>
      </c>
      <c r="E2698" s="2">
        <v>2014</v>
      </c>
      <c r="F2698" s="3" t="s">
        <v>297</v>
      </c>
      <c r="G2698" s="3" t="s">
        <v>4596</v>
      </c>
      <c r="H2698" s="3" t="s">
        <v>4597</v>
      </c>
      <c r="I2698" s="3" t="s">
        <v>5252</v>
      </c>
      <c r="J2698" s="3" t="s">
        <v>74</v>
      </c>
    </row>
    <row r="2699" spans="1:10" outlineLevel="3" x14ac:dyDescent="0.2">
      <c r="A2699" s="3" t="s">
        <v>4928</v>
      </c>
      <c r="B2699" s="3" t="s">
        <v>4597</v>
      </c>
      <c r="C2699" s="3" t="s">
        <v>10</v>
      </c>
      <c r="D2699" s="3" t="s">
        <v>5253</v>
      </c>
      <c r="E2699" s="2">
        <v>2014</v>
      </c>
      <c r="F2699" s="3" t="s">
        <v>297</v>
      </c>
      <c r="G2699" s="3" t="s">
        <v>4596</v>
      </c>
      <c r="H2699" s="3" t="s">
        <v>4597</v>
      </c>
      <c r="I2699" s="3" t="s">
        <v>5254</v>
      </c>
      <c r="J2699" s="3" t="s">
        <v>74</v>
      </c>
    </row>
    <row r="2700" spans="1:10" outlineLevel="3" x14ac:dyDescent="0.2">
      <c r="A2700" s="3" t="s">
        <v>4928</v>
      </c>
      <c r="B2700" s="3" t="s">
        <v>4597</v>
      </c>
      <c r="C2700" s="3" t="s">
        <v>10</v>
      </c>
      <c r="D2700" s="3" t="s">
        <v>5255</v>
      </c>
      <c r="E2700" s="2">
        <v>2014</v>
      </c>
      <c r="F2700" s="3" t="s">
        <v>297</v>
      </c>
      <c r="G2700" s="3" t="s">
        <v>4596</v>
      </c>
      <c r="H2700" s="3" t="s">
        <v>4597</v>
      </c>
      <c r="I2700" s="3" t="s">
        <v>5256</v>
      </c>
      <c r="J2700" s="3" t="s">
        <v>74</v>
      </c>
    </row>
    <row r="2701" spans="1:10" outlineLevel="3" x14ac:dyDescent="0.2">
      <c r="A2701" s="3" t="s">
        <v>4928</v>
      </c>
      <c r="B2701" s="3" t="s">
        <v>4597</v>
      </c>
      <c r="C2701" s="3" t="s">
        <v>10</v>
      </c>
      <c r="D2701" s="3" t="s">
        <v>5257</v>
      </c>
      <c r="E2701" s="2">
        <v>2014</v>
      </c>
      <c r="F2701" s="3" t="s">
        <v>297</v>
      </c>
      <c r="G2701" s="3" t="s">
        <v>4596</v>
      </c>
      <c r="H2701" s="3" t="s">
        <v>4597</v>
      </c>
      <c r="I2701" s="3" t="s">
        <v>5258</v>
      </c>
      <c r="J2701" s="3" t="s">
        <v>29</v>
      </c>
    </row>
    <row r="2702" spans="1:10" outlineLevel="3" x14ac:dyDescent="0.2">
      <c r="A2702" s="3" t="s">
        <v>4928</v>
      </c>
      <c r="B2702" s="3" t="s">
        <v>4597</v>
      </c>
      <c r="C2702" s="3" t="s">
        <v>10</v>
      </c>
      <c r="D2702" s="3" t="s">
        <v>5259</v>
      </c>
      <c r="E2702" s="2">
        <v>2014</v>
      </c>
      <c r="F2702" s="3" t="s">
        <v>297</v>
      </c>
      <c r="G2702" s="3" t="s">
        <v>4596</v>
      </c>
      <c r="H2702" s="3" t="s">
        <v>4597</v>
      </c>
      <c r="I2702" s="3" t="s">
        <v>5260</v>
      </c>
      <c r="J2702" s="3" t="s">
        <v>35</v>
      </c>
    </row>
    <row r="2703" spans="1:10" outlineLevel="3" x14ac:dyDescent="0.2">
      <c r="A2703" s="3" t="s">
        <v>4928</v>
      </c>
      <c r="B2703" s="3" t="s">
        <v>4597</v>
      </c>
      <c r="C2703" s="3" t="s">
        <v>10</v>
      </c>
      <c r="D2703" s="3" t="s">
        <v>5261</v>
      </c>
      <c r="E2703" s="2">
        <v>2014</v>
      </c>
      <c r="F2703" s="3" t="s">
        <v>297</v>
      </c>
      <c r="G2703" s="3" t="s">
        <v>4596</v>
      </c>
      <c r="H2703" s="3" t="s">
        <v>4597</v>
      </c>
      <c r="I2703" s="3" t="s">
        <v>5262</v>
      </c>
      <c r="J2703" s="3" t="s">
        <v>35</v>
      </c>
    </row>
    <row r="2704" spans="1:10" outlineLevel="3" x14ac:dyDescent="0.2">
      <c r="A2704" s="3" t="s">
        <v>4928</v>
      </c>
      <c r="B2704" s="3" t="s">
        <v>4597</v>
      </c>
      <c r="C2704" s="3" t="s">
        <v>10</v>
      </c>
      <c r="D2704" s="3" t="s">
        <v>5263</v>
      </c>
      <c r="E2704" s="2">
        <v>2014</v>
      </c>
      <c r="F2704" s="3" t="s">
        <v>297</v>
      </c>
      <c r="G2704" s="3" t="s">
        <v>4596</v>
      </c>
      <c r="H2704" s="3" t="s">
        <v>4597</v>
      </c>
      <c r="I2704" s="3" t="s">
        <v>5264</v>
      </c>
      <c r="J2704" s="3" t="s">
        <v>35</v>
      </c>
    </row>
    <row r="2705" spans="1:10" outlineLevel="3" x14ac:dyDescent="0.2">
      <c r="A2705" s="3" t="s">
        <v>4928</v>
      </c>
      <c r="B2705" s="3" t="s">
        <v>4597</v>
      </c>
      <c r="C2705" s="3" t="s">
        <v>10</v>
      </c>
      <c r="D2705" s="3" t="s">
        <v>5265</v>
      </c>
      <c r="E2705" s="2">
        <v>2014</v>
      </c>
      <c r="F2705" s="3" t="s">
        <v>297</v>
      </c>
      <c r="G2705" s="3" t="s">
        <v>4596</v>
      </c>
      <c r="H2705" s="3" t="s">
        <v>4597</v>
      </c>
      <c r="I2705" s="3" t="s">
        <v>5266</v>
      </c>
      <c r="J2705" s="3" t="s">
        <v>35</v>
      </c>
    </row>
    <row r="2706" spans="1:10" outlineLevel="3" x14ac:dyDescent="0.2">
      <c r="A2706" s="3" t="s">
        <v>4928</v>
      </c>
      <c r="B2706" s="3" t="s">
        <v>4597</v>
      </c>
      <c r="C2706" s="3" t="s">
        <v>10</v>
      </c>
      <c r="D2706" s="3" t="s">
        <v>5267</v>
      </c>
      <c r="E2706" s="2">
        <v>2014</v>
      </c>
      <c r="F2706" s="3" t="s">
        <v>297</v>
      </c>
      <c r="G2706" s="3" t="s">
        <v>4596</v>
      </c>
      <c r="H2706" s="3" t="s">
        <v>4597</v>
      </c>
      <c r="I2706" s="3" t="s">
        <v>5268</v>
      </c>
      <c r="J2706" s="3" t="s">
        <v>35</v>
      </c>
    </row>
    <row r="2707" spans="1:10" outlineLevel="3" x14ac:dyDescent="0.2">
      <c r="A2707" s="3" t="s">
        <v>4928</v>
      </c>
      <c r="B2707" s="3" t="s">
        <v>4597</v>
      </c>
      <c r="C2707" s="3" t="s">
        <v>10</v>
      </c>
      <c r="D2707" s="3" t="s">
        <v>5269</v>
      </c>
      <c r="E2707" s="2">
        <v>2014</v>
      </c>
      <c r="F2707" s="3" t="s">
        <v>297</v>
      </c>
      <c r="G2707" s="3" t="s">
        <v>4596</v>
      </c>
      <c r="H2707" s="3" t="s">
        <v>4597</v>
      </c>
      <c r="I2707" s="3" t="s">
        <v>5270</v>
      </c>
      <c r="J2707" s="3" t="s">
        <v>203</v>
      </c>
    </row>
    <row r="2708" spans="1:10" outlineLevel="3" x14ac:dyDescent="0.2">
      <c r="A2708" s="3" t="s">
        <v>4928</v>
      </c>
      <c r="B2708" s="3" t="s">
        <v>4597</v>
      </c>
      <c r="C2708" s="3" t="s">
        <v>10</v>
      </c>
      <c r="D2708" s="3" t="s">
        <v>5271</v>
      </c>
      <c r="E2708" s="2">
        <v>2014</v>
      </c>
      <c r="F2708" s="3" t="s">
        <v>297</v>
      </c>
      <c r="G2708" s="3" t="s">
        <v>4596</v>
      </c>
      <c r="H2708" s="3" t="s">
        <v>4597</v>
      </c>
      <c r="I2708" s="3" t="s">
        <v>5272</v>
      </c>
      <c r="J2708" s="3" t="s">
        <v>4599</v>
      </c>
    </row>
    <row r="2709" spans="1:10" outlineLevel="3" x14ac:dyDescent="0.2">
      <c r="A2709" s="3" t="s">
        <v>4928</v>
      </c>
      <c r="B2709" s="3" t="s">
        <v>4597</v>
      </c>
      <c r="C2709" s="3" t="s">
        <v>10</v>
      </c>
      <c r="D2709" s="3" t="s">
        <v>5273</v>
      </c>
      <c r="E2709" s="2">
        <v>2014</v>
      </c>
      <c r="F2709" s="3" t="s">
        <v>297</v>
      </c>
      <c r="G2709" s="3" t="s">
        <v>4596</v>
      </c>
      <c r="H2709" s="3" t="s">
        <v>4597</v>
      </c>
      <c r="I2709" s="3" t="s">
        <v>5274</v>
      </c>
      <c r="J2709" s="3" t="s">
        <v>29</v>
      </c>
    </row>
    <row r="2710" spans="1:10" outlineLevel="3" x14ac:dyDescent="0.2">
      <c r="A2710" s="3" t="s">
        <v>4928</v>
      </c>
      <c r="B2710" s="3" t="s">
        <v>4597</v>
      </c>
      <c r="C2710" s="3" t="s">
        <v>10</v>
      </c>
      <c r="D2710" s="3" t="s">
        <v>5275</v>
      </c>
      <c r="E2710" s="2">
        <v>2014</v>
      </c>
      <c r="F2710" s="3" t="s">
        <v>297</v>
      </c>
      <c r="G2710" s="3" t="s">
        <v>4596</v>
      </c>
      <c r="H2710" s="3" t="s">
        <v>4597</v>
      </c>
      <c r="I2710" s="3" t="s">
        <v>5276</v>
      </c>
      <c r="J2710" s="3" t="s">
        <v>29</v>
      </c>
    </row>
    <row r="2711" spans="1:10" outlineLevel="3" x14ac:dyDescent="0.2">
      <c r="A2711" s="3" t="s">
        <v>4928</v>
      </c>
      <c r="B2711" s="3" t="s">
        <v>4597</v>
      </c>
      <c r="C2711" s="3" t="s">
        <v>10</v>
      </c>
      <c r="D2711" s="3" t="s">
        <v>5277</v>
      </c>
      <c r="E2711" s="2">
        <v>2014</v>
      </c>
      <c r="F2711" s="3" t="s">
        <v>297</v>
      </c>
      <c r="G2711" s="3" t="s">
        <v>4596</v>
      </c>
      <c r="H2711" s="3" t="s">
        <v>4597</v>
      </c>
      <c r="I2711" s="3" t="s">
        <v>5278</v>
      </c>
      <c r="J2711" s="3" t="s">
        <v>35</v>
      </c>
    </row>
    <row r="2712" spans="1:10" outlineLevel="3" x14ac:dyDescent="0.2">
      <c r="A2712" s="3" t="s">
        <v>4928</v>
      </c>
      <c r="B2712" s="3" t="s">
        <v>4597</v>
      </c>
      <c r="C2712" s="3" t="s">
        <v>10</v>
      </c>
      <c r="D2712" s="3" t="s">
        <v>5279</v>
      </c>
      <c r="E2712" s="2">
        <v>2014</v>
      </c>
      <c r="F2712" s="3" t="s">
        <v>297</v>
      </c>
      <c r="G2712" s="3" t="s">
        <v>4596</v>
      </c>
      <c r="H2712" s="3" t="s">
        <v>4597</v>
      </c>
      <c r="I2712" s="3" t="s">
        <v>5280</v>
      </c>
      <c r="J2712" s="3" t="s">
        <v>35</v>
      </c>
    </row>
    <row r="2713" spans="1:10" outlineLevel="3" x14ac:dyDescent="0.2">
      <c r="A2713" s="3" t="s">
        <v>4928</v>
      </c>
      <c r="B2713" s="3" t="s">
        <v>4597</v>
      </c>
      <c r="C2713" s="3" t="s">
        <v>10</v>
      </c>
      <c r="D2713" s="3" t="s">
        <v>5281</v>
      </c>
      <c r="E2713" s="2">
        <v>2014</v>
      </c>
      <c r="F2713" s="3" t="s">
        <v>297</v>
      </c>
      <c r="G2713" s="3" t="s">
        <v>4596</v>
      </c>
      <c r="H2713" s="3" t="s">
        <v>4597</v>
      </c>
      <c r="I2713" s="3" t="s">
        <v>5282</v>
      </c>
      <c r="J2713" s="3" t="s">
        <v>35</v>
      </c>
    </row>
    <row r="2714" spans="1:10" outlineLevel="3" x14ac:dyDescent="0.2">
      <c r="A2714" s="3" t="s">
        <v>4928</v>
      </c>
      <c r="B2714" s="3" t="s">
        <v>4597</v>
      </c>
      <c r="C2714" s="3" t="s">
        <v>10</v>
      </c>
      <c r="D2714" s="3" t="s">
        <v>5283</v>
      </c>
      <c r="E2714" s="2">
        <v>2014</v>
      </c>
      <c r="F2714" s="3" t="s">
        <v>297</v>
      </c>
      <c r="G2714" s="3" t="s">
        <v>4596</v>
      </c>
      <c r="H2714" s="3" t="s">
        <v>4597</v>
      </c>
      <c r="I2714" s="3" t="s">
        <v>5284</v>
      </c>
      <c r="J2714" s="3" t="s">
        <v>35</v>
      </c>
    </row>
    <row r="2715" spans="1:10" outlineLevel="3" x14ac:dyDescent="0.2">
      <c r="A2715" s="3" t="s">
        <v>4928</v>
      </c>
      <c r="B2715" s="3" t="s">
        <v>4597</v>
      </c>
      <c r="C2715" s="3" t="s">
        <v>10</v>
      </c>
      <c r="D2715" s="3" t="s">
        <v>5285</v>
      </c>
      <c r="E2715" s="2">
        <v>2014</v>
      </c>
      <c r="F2715" s="3" t="s">
        <v>297</v>
      </c>
      <c r="G2715" s="3" t="s">
        <v>4596</v>
      </c>
      <c r="H2715" s="3" t="s">
        <v>4597</v>
      </c>
      <c r="I2715" s="3" t="s">
        <v>5286</v>
      </c>
      <c r="J2715" s="3" t="s">
        <v>35</v>
      </c>
    </row>
    <row r="2716" spans="1:10" outlineLevel="3" x14ac:dyDescent="0.2">
      <c r="A2716" s="3" t="s">
        <v>4928</v>
      </c>
      <c r="B2716" s="3" t="s">
        <v>4597</v>
      </c>
      <c r="C2716" s="3" t="s">
        <v>10</v>
      </c>
      <c r="D2716" s="3" t="s">
        <v>5287</v>
      </c>
      <c r="E2716" s="2">
        <v>2014</v>
      </c>
      <c r="F2716" s="3" t="s">
        <v>297</v>
      </c>
      <c r="G2716" s="3" t="s">
        <v>4596</v>
      </c>
      <c r="H2716" s="3" t="s">
        <v>4597</v>
      </c>
      <c r="I2716" s="3" t="s">
        <v>5288</v>
      </c>
      <c r="J2716" s="3" t="s">
        <v>35</v>
      </c>
    </row>
    <row r="2717" spans="1:10" outlineLevel="3" x14ac:dyDescent="0.2">
      <c r="A2717" s="3" t="s">
        <v>4928</v>
      </c>
      <c r="B2717" s="3" t="s">
        <v>4597</v>
      </c>
      <c r="C2717" s="3" t="s">
        <v>10</v>
      </c>
      <c r="D2717" s="3" t="s">
        <v>5289</v>
      </c>
      <c r="E2717" s="2">
        <v>2014</v>
      </c>
      <c r="F2717" s="3" t="s">
        <v>297</v>
      </c>
      <c r="G2717" s="3" t="s">
        <v>4596</v>
      </c>
      <c r="H2717" s="3" t="s">
        <v>4597</v>
      </c>
      <c r="I2717" s="3" t="s">
        <v>5290</v>
      </c>
      <c r="J2717" s="3" t="s">
        <v>35</v>
      </c>
    </row>
    <row r="2718" spans="1:10" outlineLevel="3" x14ac:dyDescent="0.2">
      <c r="A2718" s="3" t="s">
        <v>4928</v>
      </c>
      <c r="B2718" s="3" t="s">
        <v>4597</v>
      </c>
      <c r="C2718" s="3" t="s">
        <v>10</v>
      </c>
      <c r="D2718" s="3" t="s">
        <v>5291</v>
      </c>
      <c r="E2718" s="2">
        <v>2014</v>
      </c>
      <c r="F2718" s="3" t="s">
        <v>297</v>
      </c>
      <c r="G2718" s="3" t="s">
        <v>4596</v>
      </c>
      <c r="H2718" s="3" t="s">
        <v>4597</v>
      </c>
      <c r="I2718" s="3" t="s">
        <v>5292</v>
      </c>
      <c r="J2718" s="3" t="s">
        <v>35</v>
      </c>
    </row>
    <row r="2719" spans="1:10" outlineLevel="3" x14ac:dyDescent="0.2">
      <c r="A2719" s="3" t="s">
        <v>4928</v>
      </c>
      <c r="B2719" s="3" t="s">
        <v>4597</v>
      </c>
      <c r="C2719" s="3" t="s">
        <v>10</v>
      </c>
      <c r="D2719" s="3" t="s">
        <v>5293</v>
      </c>
      <c r="E2719" s="2">
        <v>2014</v>
      </c>
      <c r="F2719" s="3" t="s">
        <v>297</v>
      </c>
      <c r="G2719" s="3" t="s">
        <v>4596</v>
      </c>
      <c r="H2719" s="3" t="s">
        <v>4597</v>
      </c>
      <c r="I2719" s="3" t="s">
        <v>5294</v>
      </c>
      <c r="J2719" s="3" t="s">
        <v>35</v>
      </c>
    </row>
    <row r="2720" spans="1:10" outlineLevel="3" x14ac:dyDescent="0.2">
      <c r="A2720" s="3" t="s">
        <v>4928</v>
      </c>
      <c r="B2720" s="3" t="s">
        <v>4597</v>
      </c>
      <c r="C2720" s="3" t="s">
        <v>10</v>
      </c>
      <c r="D2720" s="3" t="s">
        <v>5295</v>
      </c>
      <c r="E2720" s="2">
        <v>2014</v>
      </c>
      <c r="F2720" s="3" t="s">
        <v>297</v>
      </c>
      <c r="G2720" s="3" t="s">
        <v>4596</v>
      </c>
      <c r="H2720" s="3" t="s">
        <v>4597</v>
      </c>
      <c r="I2720" s="3" t="s">
        <v>5296</v>
      </c>
      <c r="J2720" s="3" t="s">
        <v>35</v>
      </c>
    </row>
    <row r="2721" spans="1:10" outlineLevel="3" x14ac:dyDescent="0.2">
      <c r="A2721" s="3" t="s">
        <v>4928</v>
      </c>
      <c r="B2721" s="3" t="s">
        <v>4597</v>
      </c>
      <c r="C2721" s="3" t="s">
        <v>10</v>
      </c>
      <c r="D2721" s="3" t="s">
        <v>5297</v>
      </c>
      <c r="E2721" s="2">
        <v>2014</v>
      </c>
      <c r="F2721" s="3" t="s">
        <v>297</v>
      </c>
      <c r="G2721" s="3" t="s">
        <v>4596</v>
      </c>
      <c r="H2721" s="3" t="s">
        <v>4597</v>
      </c>
      <c r="I2721" s="3" t="s">
        <v>5298</v>
      </c>
      <c r="J2721" s="3" t="s">
        <v>35</v>
      </c>
    </row>
    <row r="2722" spans="1:10" outlineLevel="3" x14ac:dyDescent="0.2">
      <c r="A2722" s="3" t="s">
        <v>4928</v>
      </c>
      <c r="B2722" s="3" t="s">
        <v>4597</v>
      </c>
      <c r="C2722" s="3" t="s">
        <v>10</v>
      </c>
      <c r="D2722" s="3" t="s">
        <v>5299</v>
      </c>
      <c r="E2722" s="2">
        <v>2014</v>
      </c>
      <c r="F2722" s="3" t="s">
        <v>297</v>
      </c>
      <c r="G2722" s="3" t="s">
        <v>4596</v>
      </c>
      <c r="H2722" s="3" t="s">
        <v>4597</v>
      </c>
      <c r="I2722" s="3" t="s">
        <v>5300</v>
      </c>
      <c r="J2722" s="3" t="s">
        <v>35</v>
      </c>
    </row>
    <row r="2723" spans="1:10" outlineLevel="3" x14ac:dyDescent="0.2">
      <c r="A2723" s="3" t="s">
        <v>4928</v>
      </c>
      <c r="B2723" s="3" t="s">
        <v>4597</v>
      </c>
      <c r="C2723" s="3" t="s">
        <v>10</v>
      </c>
      <c r="D2723" s="3" t="s">
        <v>5301</v>
      </c>
      <c r="E2723" s="2">
        <v>2014</v>
      </c>
      <c r="F2723" s="3" t="s">
        <v>297</v>
      </c>
      <c r="G2723" s="3" t="s">
        <v>4596</v>
      </c>
      <c r="H2723" s="3" t="s">
        <v>4597</v>
      </c>
      <c r="I2723" s="3" t="s">
        <v>5302</v>
      </c>
      <c r="J2723" s="3" t="s">
        <v>35</v>
      </c>
    </row>
    <row r="2724" spans="1:10" outlineLevel="3" x14ac:dyDescent="0.2">
      <c r="A2724" s="3" t="s">
        <v>4928</v>
      </c>
      <c r="B2724" s="3" t="s">
        <v>4597</v>
      </c>
      <c r="C2724" s="3" t="s">
        <v>10</v>
      </c>
      <c r="D2724" s="3" t="s">
        <v>5303</v>
      </c>
      <c r="E2724" s="2">
        <v>2014</v>
      </c>
      <c r="F2724" s="3" t="s">
        <v>297</v>
      </c>
      <c r="G2724" s="3" t="s">
        <v>4596</v>
      </c>
      <c r="H2724" s="3" t="s">
        <v>4597</v>
      </c>
      <c r="I2724" s="3" t="s">
        <v>5304</v>
      </c>
      <c r="J2724" s="3" t="s">
        <v>35</v>
      </c>
    </row>
    <row r="2725" spans="1:10" outlineLevel="3" x14ac:dyDescent="0.2">
      <c r="A2725" s="3" t="s">
        <v>4928</v>
      </c>
      <c r="B2725" s="3" t="s">
        <v>4597</v>
      </c>
      <c r="C2725" s="3" t="s">
        <v>10</v>
      </c>
      <c r="D2725" s="3" t="s">
        <v>5305</v>
      </c>
      <c r="E2725" s="2">
        <v>2014</v>
      </c>
      <c r="F2725" s="3" t="s">
        <v>297</v>
      </c>
      <c r="G2725" s="3" t="s">
        <v>4596</v>
      </c>
      <c r="H2725" s="3" t="s">
        <v>4597</v>
      </c>
      <c r="I2725" s="3" t="s">
        <v>5306</v>
      </c>
      <c r="J2725" s="3" t="s">
        <v>35</v>
      </c>
    </row>
    <row r="2726" spans="1:10" outlineLevel="3" x14ac:dyDescent="0.2">
      <c r="A2726" s="3" t="s">
        <v>4928</v>
      </c>
      <c r="B2726" s="3" t="s">
        <v>4597</v>
      </c>
      <c r="C2726" s="3" t="s">
        <v>10</v>
      </c>
      <c r="D2726" s="3" t="s">
        <v>5307</v>
      </c>
      <c r="E2726" s="2">
        <v>2014</v>
      </c>
      <c r="F2726" s="3" t="s">
        <v>297</v>
      </c>
      <c r="G2726" s="3" t="s">
        <v>4596</v>
      </c>
      <c r="H2726" s="3" t="s">
        <v>4597</v>
      </c>
      <c r="I2726" s="3" t="s">
        <v>5308</v>
      </c>
      <c r="J2726" s="3" t="s">
        <v>35</v>
      </c>
    </row>
    <row r="2727" spans="1:10" outlineLevel="3" x14ac:dyDescent="0.2">
      <c r="A2727" s="3" t="s">
        <v>4928</v>
      </c>
      <c r="B2727" s="3" t="s">
        <v>4597</v>
      </c>
      <c r="C2727" s="3" t="s">
        <v>10</v>
      </c>
      <c r="D2727" s="3" t="s">
        <v>5309</v>
      </c>
      <c r="E2727" s="2">
        <v>2014</v>
      </c>
      <c r="F2727" s="3" t="s">
        <v>297</v>
      </c>
      <c r="G2727" s="3" t="s">
        <v>4596</v>
      </c>
      <c r="H2727" s="3" t="s">
        <v>4597</v>
      </c>
      <c r="I2727" s="3" t="s">
        <v>5310</v>
      </c>
      <c r="J2727" s="3" t="s">
        <v>35</v>
      </c>
    </row>
    <row r="2728" spans="1:10" outlineLevel="3" x14ac:dyDescent="0.2">
      <c r="A2728" s="3" t="s">
        <v>4928</v>
      </c>
      <c r="B2728" s="3" t="s">
        <v>4597</v>
      </c>
      <c r="C2728" s="3" t="s">
        <v>10</v>
      </c>
      <c r="D2728" s="3" t="s">
        <v>5311</v>
      </c>
      <c r="E2728" s="2">
        <v>2014</v>
      </c>
      <c r="F2728" s="3" t="s">
        <v>297</v>
      </c>
      <c r="G2728" s="3" t="s">
        <v>4596</v>
      </c>
      <c r="H2728" s="3" t="s">
        <v>4597</v>
      </c>
      <c r="I2728" s="3" t="s">
        <v>5312</v>
      </c>
      <c r="J2728" s="3" t="s">
        <v>35</v>
      </c>
    </row>
    <row r="2729" spans="1:10" outlineLevel="3" x14ac:dyDescent="0.2">
      <c r="A2729" s="3" t="s">
        <v>4928</v>
      </c>
      <c r="B2729" s="3" t="s">
        <v>4597</v>
      </c>
      <c r="C2729" s="3" t="s">
        <v>10</v>
      </c>
      <c r="D2729" s="3" t="s">
        <v>5313</v>
      </c>
      <c r="E2729" s="2">
        <v>2014</v>
      </c>
      <c r="F2729" s="3" t="s">
        <v>297</v>
      </c>
      <c r="G2729" s="3" t="s">
        <v>4596</v>
      </c>
      <c r="H2729" s="3" t="s">
        <v>4597</v>
      </c>
      <c r="I2729" s="3" t="s">
        <v>5314</v>
      </c>
      <c r="J2729" s="3" t="s">
        <v>35</v>
      </c>
    </row>
    <row r="2730" spans="1:10" outlineLevel="3" x14ac:dyDescent="0.2">
      <c r="A2730" s="3" t="s">
        <v>4928</v>
      </c>
      <c r="B2730" s="3" t="s">
        <v>4597</v>
      </c>
      <c r="C2730" s="3" t="s">
        <v>10</v>
      </c>
      <c r="D2730" s="3" t="s">
        <v>5315</v>
      </c>
      <c r="E2730" s="2">
        <v>2014</v>
      </c>
      <c r="F2730" s="3" t="s">
        <v>297</v>
      </c>
      <c r="G2730" s="3" t="s">
        <v>4596</v>
      </c>
      <c r="H2730" s="3" t="s">
        <v>4597</v>
      </c>
      <c r="I2730" s="3" t="s">
        <v>5316</v>
      </c>
      <c r="J2730" s="3" t="s">
        <v>35</v>
      </c>
    </row>
    <row r="2731" spans="1:10" outlineLevel="3" x14ac:dyDescent="0.2">
      <c r="A2731" s="3" t="s">
        <v>4928</v>
      </c>
      <c r="B2731" s="3" t="s">
        <v>4597</v>
      </c>
      <c r="C2731" s="3" t="s">
        <v>10</v>
      </c>
      <c r="D2731" s="3" t="s">
        <v>5317</v>
      </c>
      <c r="E2731" s="2">
        <v>2014</v>
      </c>
      <c r="F2731" s="3" t="s">
        <v>297</v>
      </c>
      <c r="G2731" s="3" t="s">
        <v>4596</v>
      </c>
      <c r="H2731" s="3" t="s">
        <v>4597</v>
      </c>
      <c r="I2731" s="3" t="s">
        <v>5318</v>
      </c>
      <c r="J2731" s="3" t="s">
        <v>35</v>
      </c>
    </row>
    <row r="2732" spans="1:10" outlineLevel="3" x14ac:dyDescent="0.2">
      <c r="A2732" s="3" t="s">
        <v>4928</v>
      </c>
      <c r="B2732" s="3" t="s">
        <v>4597</v>
      </c>
      <c r="C2732" s="3" t="s">
        <v>10</v>
      </c>
      <c r="D2732" s="3" t="s">
        <v>5319</v>
      </c>
      <c r="E2732" s="2">
        <v>2014</v>
      </c>
      <c r="F2732" s="3" t="s">
        <v>297</v>
      </c>
      <c r="G2732" s="3" t="s">
        <v>4596</v>
      </c>
      <c r="H2732" s="3" t="s">
        <v>4597</v>
      </c>
      <c r="I2732" s="3" t="s">
        <v>5320</v>
      </c>
      <c r="J2732" s="3" t="s">
        <v>35</v>
      </c>
    </row>
    <row r="2733" spans="1:10" outlineLevel="3" x14ac:dyDescent="0.2">
      <c r="A2733" s="3" t="s">
        <v>4928</v>
      </c>
      <c r="B2733" s="3" t="s">
        <v>4597</v>
      </c>
      <c r="C2733" s="3" t="s">
        <v>10</v>
      </c>
      <c r="D2733" s="3" t="s">
        <v>5321</v>
      </c>
      <c r="E2733" s="2">
        <v>2014</v>
      </c>
      <c r="F2733" s="3" t="s">
        <v>297</v>
      </c>
      <c r="G2733" s="3" t="s">
        <v>4596</v>
      </c>
      <c r="H2733" s="3" t="s">
        <v>4597</v>
      </c>
      <c r="I2733" s="3" t="s">
        <v>5322</v>
      </c>
      <c r="J2733" s="3" t="s">
        <v>35</v>
      </c>
    </row>
    <row r="2734" spans="1:10" outlineLevel="3" x14ac:dyDescent="0.2">
      <c r="A2734" s="3" t="s">
        <v>4928</v>
      </c>
      <c r="B2734" s="3" t="s">
        <v>4597</v>
      </c>
      <c r="C2734" s="3" t="s">
        <v>10</v>
      </c>
      <c r="D2734" s="3" t="s">
        <v>5323</v>
      </c>
      <c r="E2734" s="2">
        <v>2014</v>
      </c>
      <c r="F2734" s="3" t="s">
        <v>297</v>
      </c>
      <c r="G2734" s="3" t="s">
        <v>4596</v>
      </c>
      <c r="H2734" s="3" t="s">
        <v>4597</v>
      </c>
      <c r="I2734" s="3" t="s">
        <v>5324</v>
      </c>
      <c r="J2734" s="3" t="s">
        <v>35</v>
      </c>
    </row>
    <row r="2735" spans="1:10" outlineLevel="3" x14ac:dyDescent="0.2">
      <c r="A2735" s="3" t="s">
        <v>4928</v>
      </c>
      <c r="B2735" s="3" t="s">
        <v>4597</v>
      </c>
      <c r="C2735" s="3" t="s">
        <v>10</v>
      </c>
      <c r="D2735" s="3" t="s">
        <v>5325</v>
      </c>
      <c r="E2735" s="2">
        <v>2014</v>
      </c>
      <c r="F2735" s="3" t="s">
        <v>297</v>
      </c>
      <c r="G2735" s="3" t="s">
        <v>4596</v>
      </c>
      <c r="H2735" s="3" t="s">
        <v>4597</v>
      </c>
      <c r="I2735" s="3" t="s">
        <v>5326</v>
      </c>
      <c r="J2735" s="3" t="s">
        <v>3625</v>
      </c>
    </row>
    <row r="2736" spans="1:10" outlineLevel="3" x14ac:dyDescent="0.2">
      <c r="A2736" s="3" t="s">
        <v>4928</v>
      </c>
      <c r="B2736" s="3" t="s">
        <v>4597</v>
      </c>
      <c r="C2736" s="3" t="s">
        <v>10</v>
      </c>
      <c r="D2736" s="3" t="s">
        <v>5327</v>
      </c>
      <c r="E2736" s="2">
        <v>2014</v>
      </c>
      <c r="F2736" s="3" t="s">
        <v>297</v>
      </c>
      <c r="G2736" s="3" t="s">
        <v>4596</v>
      </c>
      <c r="H2736" s="3" t="s">
        <v>4597</v>
      </c>
      <c r="I2736" s="3" t="s">
        <v>5328</v>
      </c>
      <c r="J2736" s="3" t="s">
        <v>35</v>
      </c>
    </row>
    <row r="2737" spans="1:10" outlineLevel="3" x14ac:dyDescent="0.2">
      <c r="A2737" s="3" t="s">
        <v>4928</v>
      </c>
      <c r="B2737" s="3" t="s">
        <v>4597</v>
      </c>
      <c r="C2737" s="3" t="s">
        <v>10</v>
      </c>
      <c r="D2737" s="3" t="s">
        <v>5329</v>
      </c>
      <c r="E2737" s="2">
        <v>2014</v>
      </c>
      <c r="F2737" s="3" t="s">
        <v>297</v>
      </c>
      <c r="G2737" s="3" t="s">
        <v>4596</v>
      </c>
      <c r="H2737" s="3" t="s">
        <v>4597</v>
      </c>
      <c r="I2737" s="3" t="s">
        <v>5330</v>
      </c>
      <c r="J2737" s="3" t="s">
        <v>35</v>
      </c>
    </row>
    <row r="2738" spans="1:10" outlineLevel="3" x14ac:dyDescent="0.2">
      <c r="A2738" s="3" t="s">
        <v>4928</v>
      </c>
      <c r="B2738" s="3" t="s">
        <v>4597</v>
      </c>
      <c r="C2738" s="3" t="s">
        <v>10</v>
      </c>
      <c r="D2738" s="3" t="s">
        <v>5331</v>
      </c>
      <c r="E2738" s="2">
        <v>2014</v>
      </c>
      <c r="F2738" s="3" t="s">
        <v>297</v>
      </c>
      <c r="G2738" s="3" t="s">
        <v>4596</v>
      </c>
      <c r="H2738" s="3" t="s">
        <v>4597</v>
      </c>
      <c r="I2738" s="3" t="s">
        <v>5332</v>
      </c>
      <c r="J2738" s="3" t="s">
        <v>35</v>
      </c>
    </row>
    <row r="2739" spans="1:10" outlineLevel="3" x14ac:dyDescent="0.2">
      <c r="A2739" s="3" t="s">
        <v>4928</v>
      </c>
      <c r="B2739" s="3" t="s">
        <v>4597</v>
      </c>
      <c r="C2739" s="3" t="s">
        <v>10</v>
      </c>
      <c r="D2739" s="3" t="s">
        <v>5333</v>
      </c>
      <c r="E2739" s="2">
        <v>2014</v>
      </c>
      <c r="F2739" s="3" t="s">
        <v>297</v>
      </c>
      <c r="G2739" s="3" t="s">
        <v>4596</v>
      </c>
      <c r="H2739" s="3" t="s">
        <v>4597</v>
      </c>
      <c r="I2739" s="3" t="s">
        <v>5334</v>
      </c>
      <c r="J2739" s="3" t="s">
        <v>251</v>
      </c>
    </row>
    <row r="2740" spans="1:10" outlineLevel="3" x14ac:dyDescent="0.2">
      <c r="A2740" s="3" t="s">
        <v>4928</v>
      </c>
      <c r="B2740" s="3" t="s">
        <v>4597</v>
      </c>
      <c r="C2740" s="3" t="s">
        <v>10</v>
      </c>
      <c r="D2740" s="3" t="s">
        <v>5335</v>
      </c>
      <c r="E2740" s="2">
        <v>2014</v>
      </c>
      <c r="F2740" s="3" t="s">
        <v>297</v>
      </c>
      <c r="G2740" s="3" t="s">
        <v>4596</v>
      </c>
      <c r="H2740" s="3" t="s">
        <v>4597</v>
      </c>
      <c r="I2740" s="3" t="s">
        <v>5336</v>
      </c>
      <c r="J2740" s="3" t="s">
        <v>916</v>
      </c>
    </row>
    <row r="2741" spans="1:10" outlineLevel="3" x14ac:dyDescent="0.2">
      <c r="A2741" s="3" t="s">
        <v>4928</v>
      </c>
      <c r="B2741" s="3" t="s">
        <v>4597</v>
      </c>
      <c r="C2741" s="3" t="s">
        <v>10</v>
      </c>
      <c r="D2741" s="3" t="s">
        <v>5337</v>
      </c>
      <c r="E2741" s="2">
        <v>2014</v>
      </c>
      <c r="F2741" s="3" t="s">
        <v>297</v>
      </c>
      <c r="G2741" s="3" t="s">
        <v>4596</v>
      </c>
      <c r="H2741" s="3" t="s">
        <v>4597</v>
      </c>
      <c r="I2741" s="3" t="s">
        <v>5338</v>
      </c>
      <c r="J2741" s="3" t="s">
        <v>136</v>
      </c>
    </row>
    <row r="2742" spans="1:10" outlineLevel="3" x14ac:dyDescent="0.2">
      <c r="A2742" s="3" t="s">
        <v>4928</v>
      </c>
      <c r="B2742" s="3" t="s">
        <v>4597</v>
      </c>
      <c r="C2742" s="3" t="s">
        <v>10</v>
      </c>
      <c r="D2742" s="3" t="s">
        <v>5339</v>
      </c>
      <c r="E2742" s="2">
        <v>2014</v>
      </c>
      <c r="F2742" s="3" t="s">
        <v>297</v>
      </c>
      <c r="G2742" s="3" t="s">
        <v>4596</v>
      </c>
      <c r="H2742" s="3" t="s">
        <v>4597</v>
      </c>
      <c r="I2742" s="3" t="s">
        <v>5340</v>
      </c>
      <c r="J2742" s="3" t="s">
        <v>81</v>
      </c>
    </row>
    <row r="2743" spans="1:10" outlineLevel="3" x14ac:dyDescent="0.2">
      <c r="A2743" s="3" t="s">
        <v>4928</v>
      </c>
      <c r="B2743" s="3" t="s">
        <v>4597</v>
      </c>
      <c r="C2743" s="3" t="s">
        <v>10</v>
      </c>
      <c r="D2743" s="3" t="s">
        <v>5341</v>
      </c>
      <c r="E2743" s="2">
        <v>2014</v>
      </c>
      <c r="F2743" s="3" t="s">
        <v>297</v>
      </c>
      <c r="G2743" s="3" t="s">
        <v>4596</v>
      </c>
      <c r="H2743" s="3" t="s">
        <v>4597</v>
      </c>
      <c r="I2743" s="3" t="s">
        <v>5342</v>
      </c>
      <c r="J2743" s="3" t="s">
        <v>81</v>
      </c>
    </row>
    <row r="2744" spans="1:10" outlineLevel="3" x14ac:dyDescent="0.2">
      <c r="A2744" s="3" t="s">
        <v>4928</v>
      </c>
      <c r="B2744" s="3" t="s">
        <v>4597</v>
      </c>
      <c r="C2744" s="3" t="s">
        <v>10</v>
      </c>
      <c r="D2744" s="3" t="s">
        <v>5343</v>
      </c>
      <c r="E2744" s="2">
        <v>2014</v>
      </c>
      <c r="F2744" s="3" t="s">
        <v>297</v>
      </c>
      <c r="G2744" s="3" t="s">
        <v>4596</v>
      </c>
      <c r="H2744" s="3" t="s">
        <v>4597</v>
      </c>
      <c r="I2744" s="3" t="s">
        <v>5344</v>
      </c>
      <c r="J2744" s="3" t="s">
        <v>81</v>
      </c>
    </row>
    <row r="2745" spans="1:10" outlineLevel="3" x14ac:dyDescent="0.2">
      <c r="A2745" s="3" t="s">
        <v>4928</v>
      </c>
      <c r="B2745" s="3" t="s">
        <v>4597</v>
      </c>
      <c r="C2745" s="3" t="s">
        <v>10</v>
      </c>
      <c r="D2745" s="3" t="s">
        <v>5345</v>
      </c>
      <c r="E2745" s="2">
        <v>2014</v>
      </c>
      <c r="F2745" s="3" t="s">
        <v>297</v>
      </c>
      <c r="G2745" s="3" t="s">
        <v>4596</v>
      </c>
      <c r="H2745" s="3" t="s">
        <v>4597</v>
      </c>
      <c r="I2745" s="3" t="s">
        <v>5346</v>
      </c>
      <c r="J2745" s="3" t="s">
        <v>81</v>
      </c>
    </row>
    <row r="2746" spans="1:10" outlineLevel="3" x14ac:dyDescent="0.2">
      <c r="A2746" s="3" t="s">
        <v>4928</v>
      </c>
      <c r="B2746" s="3" t="s">
        <v>4597</v>
      </c>
      <c r="C2746" s="3" t="s">
        <v>10</v>
      </c>
      <c r="D2746" s="3" t="s">
        <v>5347</v>
      </c>
      <c r="E2746" s="2">
        <v>2014</v>
      </c>
      <c r="F2746" s="3" t="s">
        <v>297</v>
      </c>
      <c r="G2746" s="3" t="s">
        <v>4596</v>
      </c>
      <c r="H2746" s="3" t="s">
        <v>4597</v>
      </c>
      <c r="I2746" s="3" t="s">
        <v>5348</v>
      </c>
      <c r="J2746" s="3" t="s">
        <v>74</v>
      </c>
    </row>
    <row r="2747" spans="1:10" outlineLevel="3" x14ac:dyDescent="0.2">
      <c r="A2747" s="3" t="s">
        <v>4928</v>
      </c>
      <c r="B2747" s="3" t="s">
        <v>4597</v>
      </c>
      <c r="C2747" s="3" t="s">
        <v>10</v>
      </c>
      <c r="D2747" s="3" t="s">
        <v>5349</v>
      </c>
      <c r="E2747" s="2">
        <v>2014</v>
      </c>
      <c r="F2747" s="3" t="s">
        <v>297</v>
      </c>
      <c r="G2747" s="3" t="s">
        <v>4596</v>
      </c>
      <c r="H2747" s="3" t="s">
        <v>4597</v>
      </c>
      <c r="I2747" s="3" t="s">
        <v>5350</v>
      </c>
      <c r="J2747" s="3" t="s">
        <v>74</v>
      </c>
    </row>
    <row r="2748" spans="1:10" outlineLevel="3" x14ac:dyDescent="0.2">
      <c r="A2748" s="3" t="s">
        <v>4928</v>
      </c>
      <c r="B2748" s="3" t="s">
        <v>4597</v>
      </c>
      <c r="C2748" s="3" t="s">
        <v>10</v>
      </c>
      <c r="D2748" s="3" t="s">
        <v>5351</v>
      </c>
      <c r="E2748" s="2">
        <v>2014</v>
      </c>
      <c r="F2748" s="3" t="s">
        <v>297</v>
      </c>
      <c r="G2748" s="3" t="s">
        <v>4596</v>
      </c>
      <c r="H2748" s="3" t="s">
        <v>4597</v>
      </c>
      <c r="I2748" s="3" t="s">
        <v>5352</v>
      </c>
      <c r="J2748" s="3" t="s">
        <v>81</v>
      </c>
    </row>
    <row r="2749" spans="1:10" outlineLevel="3" x14ac:dyDescent="0.2">
      <c r="A2749" s="3" t="s">
        <v>4928</v>
      </c>
      <c r="B2749" s="3" t="s">
        <v>4597</v>
      </c>
      <c r="C2749" s="3" t="s">
        <v>10</v>
      </c>
      <c r="D2749" s="3" t="s">
        <v>5353</v>
      </c>
      <c r="E2749" s="2">
        <v>2014</v>
      </c>
      <c r="F2749" s="3" t="s">
        <v>297</v>
      </c>
      <c r="G2749" s="3" t="s">
        <v>4596</v>
      </c>
      <c r="H2749" s="3" t="s">
        <v>4597</v>
      </c>
      <c r="I2749" s="3" t="s">
        <v>5354</v>
      </c>
      <c r="J2749" s="3" t="s">
        <v>29</v>
      </c>
    </row>
    <row r="2750" spans="1:10" outlineLevel="3" x14ac:dyDescent="0.2">
      <c r="A2750" s="3" t="s">
        <v>4928</v>
      </c>
      <c r="B2750" s="3" t="s">
        <v>4597</v>
      </c>
      <c r="C2750" s="3" t="s">
        <v>10</v>
      </c>
      <c r="D2750" s="3" t="s">
        <v>5355</v>
      </c>
      <c r="E2750" s="2">
        <v>2014</v>
      </c>
      <c r="F2750" s="3" t="s">
        <v>297</v>
      </c>
      <c r="G2750" s="3" t="s">
        <v>4596</v>
      </c>
      <c r="H2750" s="3" t="s">
        <v>4597</v>
      </c>
      <c r="I2750" s="3" t="s">
        <v>5356</v>
      </c>
      <c r="J2750" s="3" t="s">
        <v>29</v>
      </c>
    </row>
    <row r="2751" spans="1:10" outlineLevel="3" x14ac:dyDescent="0.2">
      <c r="A2751" s="3" t="s">
        <v>4928</v>
      </c>
      <c r="B2751" s="3" t="s">
        <v>4597</v>
      </c>
      <c r="C2751" s="3" t="s">
        <v>10</v>
      </c>
      <c r="D2751" s="3" t="s">
        <v>5357</v>
      </c>
      <c r="E2751" s="2">
        <v>2014</v>
      </c>
      <c r="F2751" s="3" t="s">
        <v>297</v>
      </c>
      <c r="G2751" s="3" t="s">
        <v>4596</v>
      </c>
      <c r="H2751" s="3" t="s">
        <v>4597</v>
      </c>
      <c r="I2751" s="3" t="s">
        <v>5358</v>
      </c>
      <c r="J2751" s="3" t="s">
        <v>35</v>
      </c>
    </row>
    <row r="2752" spans="1:10" outlineLevel="3" x14ac:dyDescent="0.2">
      <c r="A2752" s="3" t="s">
        <v>4928</v>
      </c>
      <c r="B2752" s="3" t="s">
        <v>4597</v>
      </c>
      <c r="C2752" s="3" t="s">
        <v>10</v>
      </c>
      <c r="D2752" s="3" t="s">
        <v>5359</v>
      </c>
      <c r="E2752" s="2">
        <v>2014</v>
      </c>
      <c r="F2752" s="3" t="s">
        <v>297</v>
      </c>
      <c r="G2752" s="3" t="s">
        <v>4596</v>
      </c>
      <c r="H2752" s="3" t="s">
        <v>4597</v>
      </c>
      <c r="I2752" s="3" t="s">
        <v>5360</v>
      </c>
      <c r="J2752" s="3" t="s">
        <v>35</v>
      </c>
    </row>
    <row r="2753" spans="1:10" outlineLevel="3" x14ac:dyDescent="0.2">
      <c r="A2753" s="3" t="s">
        <v>4928</v>
      </c>
      <c r="B2753" s="3" t="s">
        <v>4597</v>
      </c>
      <c r="C2753" s="3" t="s">
        <v>10</v>
      </c>
      <c r="D2753" s="3" t="s">
        <v>5361</v>
      </c>
      <c r="E2753" s="2">
        <v>2014</v>
      </c>
      <c r="F2753" s="3" t="s">
        <v>297</v>
      </c>
      <c r="G2753" s="3" t="s">
        <v>4596</v>
      </c>
      <c r="H2753" s="3" t="s">
        <v>4597</v>
      </c>
      <c r="I2753" s="3" t="s">
        <v>5362</v>
      </c>
      <c r="J2753" s="3" t="s">
        <v>35</v>
      </c>
    </row>
    <row r="2754" spans="1:10" outlineLevel="3" x14ac:dyDescent="0.2">
      <c r="A2754" s="3" t="s">
        <v>4928</v>
      </c>
      <c r="B2754" s="3" t="s">
        <v>4597</v>
      </c>
      <c r="C2754" s="3" t="s">
        <v>10</v>
      </c>
      <c r="D2754" s="3" t="s">
        <v>5363</v>
      </c>
      <c r="E2754" s="2">
        <v>2014</v>
      </c>
      <c r="F2754" s="3" t="s">
        <v>297</v>
      </c>
      <c r="G2754" s="3" t="s">
        <v>4596</v>
      </c>
      <c r="H2754" s="3" t="s">
        <v>4597</v>
      </c>
      <c r="I2754" s="3" t="s">
        <v>5364</v>
      </c>
      <c r="J2754" s="3" t="s">
        <v>35</v>
      </c>
    </row>
    <row r="2755" spans="1:10" outlineLevel="3" x14ac:dyDescent="0.2">
      <c r="A2755" s="3" t="s">
        <v>4928</v>
      </c>
      <c r="B2755" s="3" t="s">
        <v>4597</v>
      </c>
      <c r="C2755" s="3" t="s">
        <v>10</v>
      </c>
      <c r="D2755" s="3" t="s">
        <v>5365</v>
      </c>
      <c r="E2755" s="2">
        <v>2014</v>
      </c>
      <c r="F2755" s="3" t="s">
        <v>297</v>
      </c>
      <c r="G2755" s="3" t="s">
        <v>4596</v>
      </c>
      <c r="H2755" s="3" t="s">
        <v>4597</v>
      </c>
      <c r="I2755" s="3" t="s">
        <v>5366</v>
      </c>
      <c r="J2755" s="3" t="s">
        <v>35</v>
      </c>
    </row>
    <row r="2756" spans="1:10" outlineLevel="3" x14ac:dyDescent="0.2">
      <c r="A2756" s="3" t="s">
        <v>4928</v>
      </c>
      <c r="B2756" s="3" t="s">
        <v>4597</v>
      </c>
      <c r="C2756" s="3" t="s">
        <v>10</v>
      </c>
      <c r="D2756" s="3" t="s">
        <v>5367</v>
      </c>
      <c r="E2756" s="2">
        <v>2014</v>
      </c>
      <c r="F2756" s="3" t="s">
        <v>297</v>
      </c>
      <c r="G2756" s="3" t="s">
        <v>4596</v>
      </c>
      <c r="H2756" s="3" t="s">
        <v>4597</v>
      </c>
      <c r="I2756" s="3" t="s">
        <v>5368</v>
      </c>
      <c r="J2756" s="3" t="s">
        <v>81</v>
      </c>
    </row>
    <row r="2757" spans="1:10" outlineLevel="3" x14ac:dyDescent="0.2">
      <c r="A2757" s="3" t="s">
        <v>4928</v>
      </c>
      <c r="B2757" s="3" t="s">
        <v>4597</v>
      </c>
      <c r="C2757" s="3" t="s">
        <v>10</v>
      </c>
      <c r="D2757" s="3" t="s">
        <v>5369</v>
      </c>
      <c r="E2757" s="2">
        <v>2014</v>
      </c>
      <c r="F2757" s="3" t="s">
        <v>297</v>
      </c>
      <c r="G2757" s="3" t="s">
        <v>4596</v>
      </c>
      <c r="H2757" s="3" t="s">
        <v>4597</v>
      </c>
      <c r="I2757" s="3" t="s">
        <v>5370</v>
      </c>
      <c r="J2757" s="3" t="s">
        <v>81</v>
      </c>
    </row>
    <row r="2758" spans="1:10" outlineLevel="3" x14ac:dyDescent="0.2">
      <c r="A2758" s="3" t="s">
        <v>4928</v>
      </c>
      <c r="B2758" s="3" t="s">
        <v>4597</v>
      </c>
      <c r="C2758" s="3" t="s">
        <v>10</v>
      </c>
      <c r="D2758" s="3" t="s">
        <v>5371</v>
      </c>
      <c r="E2758" s="2">
        <v>2014</v>
      </c>
      <c r="F2758" s="3" t="s">
        <v>3591</v>
      </c>
      <c r="G2758" s="3" t="s">
        <v>5372</v>
      </c>
      <c r="H2758" s="3" t="s">
        <v>4597</v>
      </c>
      <c r="I2758" s="3" t="s">
        <v>5373</v>
      </c>
      <c r="J2758" s="3" t="s">
        <v>599</v>
      </c>
    </row>
    <row r="2759" spans="1:10" outlineLevel="3" x14ac:dyDescent="0.2">
      <c r="A2759" s="3" t="s">
        <v>4928</v>
      </c>
      <c r="B2759" s="3" t="s">
        <v>4597</v>
      </c>
      <c r="C2759" s="3" t="s">
        <v>10</v>
      </c>
      <c r="D2759" s="3" t="s">
        <v>5374</v>
      </c>
      <c r="E2759" s="2">
        <v>2014</v>
      </c>
      <c r="F2759" s="3" t="s">
        <v>3591</v>
      </c>
      <c r="G2759" s="3" t="s">
        <v>5372</v>
      </c>
      <c r="H2759" s="3" t="s">
        <v>4597</v>
      </c>
      <c r="I2759" s="3" t="s">
        <v>5375</v>
      </c>
      <c r="J2759" s="3" t="s">
        <v>599</v>
      </c>
    </row>
    <row r="2760" spans="1:10" outlineLevel="3" x14ac:dyDescent="0.2">
      <c r="A2760" s="3" t="s">
        <v>4928</v>
      </c>
      <c r="B2760" s="3" t="s">
        <v>4597</v>
      </c>
      <c r="C2760" s="3" t="s">
        <v>10</v>
      </c>
      <c r="D2760" s="3" t="s">
        <v>5376</v>
      </c>
      <c r="E2760" s="2">
        <v>2014</v>
      </c>
      <c r="F2760" s="3" t="s">
        <v>3591</v>
      </c>
      <c r="G2760" s="3" t="s">
        <v>5372</v>
      </c>
      <c r="H2760" s="3" t="s">
        <v>4597</v>
      </c>
      <c r="I2760" s="3" t="s">
        <v>5377</v>
      </c>
      <c r="J2760" s="3" t="s">
        <v>599</v>
      </c>
    </row>
    <row r="2761" spans="1:10" outlineLevel="3" x14ac:dyDescent="0.2">
      <c r="A2761" s="3" t="s">
        <v>4928</v>
      </c>
      <c r="B2761" s="3" t="s">
        <v>4597</v>
      </c>
      <c r="C2761" s="3" t="s">
        <v>10</v>
      </c>
      <c r="D2761" s="3" t="s">
        <v>5378</v>
      </c>
      <c r="E2761" s="2">
        <v>2014</v>
      </c>
      <c r="F2761" s="3" t="s">
        <v>297</v>
      </c>
      <c r="G2761" s="3" t="s">
        <v>4596</v>
      </c>
      <c r="H2761" s="3" t="s">
        <v>4597</v>
      </c>
      <c r="I2761" s="3" t="s">
        <v>5379</v>
      </c>
      <c r="J2761" s="3" t="s">
        <v>599</v>
      </c>
    </row>
    <row r="2762" spans="1:10" outlineLevel="3" x14ac:dyDescent="0.2">
      <c r="A2762" s="3" t="s">
        <v>4928</v>
      </c>
      <c r="B2762" s="3" t="s">
        <v>4597</v>
      </c>
      <c r="C2762" s="3" t="s">
        <v>10</v>
      </c>
      <c r="D2762" s="3" t="s">
        <v>5380</v>
      </c>
      <c r="E2762" s="2">
        <v>2014</v>
      </c>
      <c r="F2762" s="3" t="s">
        <v>297</v>
      </c>
      <c r="G2762" s="3" t="s">
        <v>4596</v>
      </c>
      <c r="H2762" s="3" t="s">
        <v>4597</v>
      </c>
      <c r="I2762" s="3" t="s">
        <v>5381</v>
      </c>
      <c r="J2762" s="3" t="s">
        <v>74</v>
      </c>
    </row>
    <row r="2763" spans="1:10" outlineLevel="3" x14ac:dyDescent="0.2">
      <c r="A2763" s="3" t="s">
        <v>4928</v>
      </c>
      <c r="B2763" s="3" t="s">
        <v>4597</v>
      </c>
      <c r="C2763" s="3" t="s">
        <v>10</v>
      </c>
      <c r="D2763" s="3" t="s">
        <v>5382</v>
      </c>
      <c r="E2763" s="2">
        <v>2014</v>
      </c>
      <c r="F2763" s="3" t="s">
        <v>297</v>
      </c>
      <c r="G2763" s="3" t="s">
        <v>4596</v>
      </c>
      <c r="H2763" s="3" t="s">
        <v>4597</v>
      </c>
      <c r="I2763" s="3" t="s">
        <v>5383</v>
      </c>
      <c r="J2763" s="3" t="s">
        <v>136</v>
      </c>
    </row>
    <row r="2764" spans="1:10" outlineLevel="3" x14ac:dyDescent="0.2">
      <c r="A2764" s="3" t="s">
        <v>4928</v>
      </c>
      <c r="B2764" s="3" t="s">
        <v>4597</v>
      </c>
      <c r="C2764" s="3" t="s">
        <v>10</v>
      </c>
      <c r="D2764" s="3" t="s">
        <v>5384</v>
      </c>
      <c r="E2764" s="2">
        <v>2014</v>
      </c>
      <c r="F2764" s="3" t="s">
        <v>297</v>
      </c>
      <c r="G2764" s="3" t="s">
        <v>4596</v>
      </c>
      <c r="H2764" s="3" t="s">
        <v>4597</v>
      </c>
      <c r="I2764" s="3" t="s">
        <v>5385</v>
      </c>
      <c r="J2764" s="3" t="s">
        <v>74</v>
      </c>
    </row>
    <row r="2765" spans="1:10" outlineLevel="3" x14ac:dyDescent="0.2">
      <c r="A2765" s="3" t="s">
        <v>4928</v>
      </c>
      <c r="B2765" s="3" t="s">
        <v>4597</v>
      </c>
      <c r="C2765" s="3" t="s">
        <v>10</v>
      </c>
      <c r="D2765" s="3" t="s">
        <v>5386</v>
      </c>
      <c r="E2765" s="2">
        <v>2014</v>
      </c>
      <c r="F2765" s="3" t="s">
        <v>297</v>
      </c>
      <c r="G2765" s="3" t="s">
        <v>4596</v>
      </c>
      <c r="H2765" s="3" t="s">
        <v>4597</v>
      </c>
      <c r="I2765" s="3" t="s">
        <v>5387</v>
      </c>
      <c r="J2765" s="3" t="s">
        <v>1038</v>
      </c>
    </row>
    <row r="2766" spans="1:10" outlineLevel="3" x14ac:dyDescent="0.2">
      <c r="A2766" s="3" t="s">
        <v>4928</v>
      </c>
      <c r="B2766" s="3" t="s">
        <v>4597</v>
      </c>
      <c r="C2766" s="3" t="s">
        <v>10</v>
      </c>
      <c r="D2766" s="3" t="s">
        <v>5388</v>
      </c>
      <c r="E2766" s="2">
        <v>2014</v>
      </c>
      <c r="F2766" s="3" t="s">
        <v>297</v>
      </c>
      <c r="G2766" s="3" t="s">
        <v>4596</v>
      </c>
      <c r="H2766" s="3" t="s">
        <v>4597</v>
      </c>
      <c r="I2766" s="3" t="s">
        <v>5389</v>
      </c>
      <c r="J2766" s="3" t="s">
        <v>420</v>
      </c>
    </row>
    <row r="2767" spans="1:10" outlineLevel="3" x14ac:dyDescent="0.2">
      <c r="A2767" s="3" t="s">
        <v>4928</v>
      </c>
      <c r="B2767" s="3" t="s">
        <v>4597</v>
      </c>
      <c r="C2767" s="3" t="s">
        <v>10</v>
      </c>
      <c r="D2767" s="3" t="s">
        <v>5390</v>
      </c>
      <c r="E2767" s="2">
        <v>2014</v>
      </c>
      <c r="F2767" s="3" t="s">
        <v>3591</v>
      </c>
      <c r="G2767" s="3" t="s">
        <v>5372</v>
      </c>
      <c r="H2767" s="3" t="s">
        <v>4597</v>
      </c>
      <c r="I2767" s="3" t="s">
        <v>5391</v>
      </c>
      <c r="J2767" s="3" t="s">
        <v>599</v>
      </c>
    </row>
    <row r="2768" spans="1:10" outlineLevel="3" x14ac:dyDescent="0.2">
      <c r="A2768" s="3" t="s">
        <v>4928</v>
      </c>
      <c r="B2768" s="3" t="s">
        <v>4597</v>
      </c>
      <c r="C2768" s="3" t="s">
        <v>10</v>
      </c>
      <c r="D2768" s="3" t="s">
        <v>5392</v>
      </c>
      <c r="E2768" s="2">
        <v>2014</v>
      </c>
      <c r="F2768" s="3" t="s">
        <v>297</v>
      </c>
      <c r="G2768" s="3" t="s">
        <v>4596</v>
      </c>
      <c r="H2768" s="3" t="s">
        <v>4597</v>
      </c>
      <c r="I2768" s="3" t="s">
        <v>5393</v>
      </c>
      <c r="J2768" s="3" t="s">
        <v>81</v>
      </c>
    </row>
    <row r="2769" spans="1:10" outlineLevel="3" x14ac:dyDescent="0.2">
      <c r="A2769" s="3" t="s">
        <v>4928</v>
      </c>
      <c r="B2769" s="3" t="s">
        <v>4597</v>
      </c>
      <c r="C2769" s="3" t="s">
        <v>10</v>
      </c>
      <c r="D2769" s="3" t="s">
        <v>5394</v>
      </c>
      <c r="E2769" s="2">
        <v>2014</v>
      </c>
      <c r="F2769" s="3" t="s">
        <v>297</v>
      </c>
      <c r="G2769" s="3" t="s">
        <v>4596</v>
      </c>
      <c r="H2769" s="3" t="s">
        <v>4597</v>
      </c>
      <c r="I2769" s="3" t="s">
        <v>5395</v>
      </c>
      <c r="J2769" s="3" t="s">
        <v>35</v>
      </c>
    </row>
    <row r="2770" spans="1:10" outlineLevel="3" x14ac:dyDescent="0.2">
      <c r="A2770" s="3" t="s">
        <v>4928</v>
      </c>
      <c r="B2770" s="3" t="s">
        <v>4597</v>
      </c>
      <c r="C2770" s="3" t="s">
        <v>10</v>
      </c>
      <c r="D2770" s="3" t="s">
        <v>5396</v>
      </c>
      <c r="E2770" s="2">
        <v>2014</v>
      </c>
      <c r="F2770" s="3" t="s">
        <v>297</v>
      </c>
      <c r="G2770" s="3" t="s">
        <v>4596</v>
      </c>
      <c r="H2770" s="3" t="s">
        <v>4597</v>
      </c>
      <c r="I2770" s="3" t="s">
        <v>5397</v>
      </c>
      <c r="J2770" s="3" t="s">
        <v>69</v>
      </c>
    </row>
    <row r="2771" spans="1:10" outlineLevel="3" x14ac:dyDescent="0.2">
      <c r="A2771" s="3" t="s">
        <v>4928</v>
      </c>
      <c r="B2771" s="3" t="s">
        <v>4597</v>
      </c>
      <c r="C2771" s="3" t="s">
        <v>10</v>
      </c>
      <c r="D2771" s="3" t="s">
        <v>5398</v>
      </c>
      <c r="E2771" s="2">
        <v>2014</v>
      </c>
      <c r="F2771" s="3" t="s">
        <v>297</v>
      </c>
      <c r="G2771" s="3" t="s">
        <v>4596</v>
      </c>
      <c r="H2771" s="3" t="s">
        <v>4597</v>
      </c>
      <c r="I2771" s="3" t="s">
        <v>5399</v>
      </c>
      <c r="J2771" s="3" t="s">
        <v>29</v>
      </c>
    </row>
    <row r="2772" spans="1:10" outlineLevel="3" x14ac:dyDescent="0.2">
      <c r="A2772" s="3" t="s">
        <v>4928</v>
      </c>
      <c r="B2772" s="3" t="s">
        <v>4597</v>
      </c>
      <c r="C2772" s="3" t="s">
        <v>10</v>
      </c>
      <c r="D2772" s="3" t="s">
        <v>5400</v>
      </c>
      <c r="E2772" s="2">
        <v>2014</v>
      </c>
      <c r="F2772" s="3" t="s">
        <v>297</v>
      </c>
      <c r="G2772" s="3" t="s">
        <v>4596</v>
      </c>
      <c r="H2772" s="3" t="s">
        <v>4597</v>
      </c>
      <c r="I2772" s="3" t="s">
        <v>5401</v>
      </c>
      <c r="J2772" s="3" t="s">
        <v>35</v>
      </c>
    </row>
    <row r="2773" spans="1:10" outlineLevel="3" x14ac:dyDescent="0.2">
      <c r="A2773" s="3" t="s">
        <v>4928</v>
      </c>
      <c r="B2773" s="3" t="s">
        <v>4597</v>
      </c>
      <c r="C2773" s="3" t="s">
        <v>10</v>
      </c>
      <c r="D2773" s="3" t="s">
        <v>5402</v>
      </c>
      <c r="E2773" s="2">
        <v>2014</v>
      </c>
      <c r="F2773" s="3" t="s">
        <v>297</v>
      </c>
      <c r="G2773" s="3" t="s">
        <v>4596</v>
      </c>
      <c r="H2773" s="3" t="s">
        <v>4597</v>
      </c>
      <c r="I2773" s="3" t="s">
        <v>5403</v>
      </c>
      <c r="J2773" s="3" t="s">
        <v>136</v>
      </c>
    </row>
    <row r="2774" spans="1:10" outlineLevel="3" x14ac:dyDescent="0.2">
      <c r="A2774" s="3" t="s">
        <v>4928</v>
      </c>
      <c r="B2774" s="3" t="s">
        <v>4597</v>
      </c>
      <c r="C2774" s="3" t="s">
        <v>10</v>
      </c>
      <c r="D2774" s="3" t="s">
        <v>5404</v>
      </c>
      <c r="E2774" s="2">
        <v>2014</v>
      </c>
      <c r="F2774" s="3" t="s">
        <v>297</v>
      </c>
      <c r="G2774" s="3" t="s">
        <v>4596</v>
      </c>
      <c r="H2774" s="3" t="s">
        <v>4597</v>
      </c>
      <c r="I2774" s="3" t="s">
        <v>5405</v>
      </c>
      <c r="J2774" s="3" t="s">
        <v>136</v>
      </c>
    </row>
    <row r="2775" spans="1:10" outlineLevel="3" x14ac:dyDescent="0.2">
      <c r="A2775" s="3" t="s">
        <v>4928</v>
      </c>
      <c r="B2775" s="3" t="s">
        <v>4597</v>
      </c>
      <c r="C2775" s="3" t="s">
        <v>10</v>
      </c>
      <c r="D2775" s="3" t="s">
        <v>5406</v>
      </c>
      <c r="E2775" s="2">
        <v>2014</v>
      </c>
      <c r="F2775" s="3" t="s">
        <v>297</v>
      </c>
      <c r="G2775" s="3" t="s">
        <v>4596</v>
      </c>
      <c r="H2775" s="3" t="s">
        <v>4597</v>
      </c>
      <c r="I2775" s="3" t="s">
        <v>5407</v>
      </c>
      <c r="J2775" s="3" t="s">
        <v>29</v>
      </c>
    </row>
    <row r="2776" spans="1:10" outlineLevel="3" x14ac:dyDescent="0.2">
      <c r="A2776" s="3" t="s">
        <v>4928</v>
      </c>
      <c r="B2776" s="3" t="s">
        <v>4597</v>
      </c>
      <c r="C2776" s="3" t="s">
        <v>10</v>
      </c>
      <c r="D2776" s="3" t="s">
        <v>5408</v>
      </c>
      <c r="E2776" s="2">
        <v>2014</v>
      </c>
      <c r="F2776" s="3" t="s">
        <v>297</v>
      </c>
      <c r="G2776" s="3" t="s">
        <v>4596</v>
      </c>
      <c r="H2776" s="3" t="s">
        <v>4597</v>
      </c>
      <c r="I2776" s="3" t="s">
        <v>5409</v>
      </c>
      <c r="J2776" s="3" t="s">
        <v>29</v>
      </c>
    </row>
    <row r="2777" spans="1:10" outlineLevel="3" x14ac:dyDescent="0.2">
      <c r="A2777" s="3" t="s">
        <v>4928</v>
      </c>
      <c r="B2777" s="3" t="s">
        <v>4597</v>
      </c>
      <c r="C2777" s="3" t="s">
        <v>10</v>
      </c>
      <c r="D2777" s="3" t="s">
        <v>5410</v>
      </c>
      <c r="E2777" s="2">
        <v>2014</v>
      </c>
      <c r="F2777" s="3" t="s">
        <v>297</v>
      </c>
      <c r="G2777" s="3" t="s">
        <v>4596</v>
      </c>
      <c r="H2777" s="3" t="s">
        <v>4597</v>
      </c>
      <c r="I2777" s="3" t="s">
        <v>5411</v>
      </c>
      <c r="J2777" s="3" t="s">
        <v>29</v>
      </c>
    </row>
    <row r="2778" spans="1:10" outlineLevel="3" x14ac:dyDescent="0.2">
      <c r="A2778" s="3" t="s">
        <v>4928</v>
      </c>
      <c r="B2778" s="3" t="s">
        <v>4597</v>
      </c>
      <c r="C2778" s="3" t="s">
        <v>10</v>
      </c>
      <c r="D2778" s="3" t="s">
        <v>5412</v>
      </c>
      <c r="E2778" s="2">
        <v>2014</v>
      </c>
      <c r="F2778" s="3" t="s">
        <v>297</v>
      </c>
      <c r="G2778" s="3" t="s">
        <v>4596</v>
      </c>
      <c r="H2778" s="3" t="s">
        <v>4597</v>
      </c>
      <c r="I2778" s="3" t="s">
        <v>5413</v>
      </c>
      <c r="J2778" s="3" t="s">
        <v>29</v>
      </c>
    </row>
    <row r="2779" spans="1:10" outlineLevel="3" x14ac:dyDescent="0.2">
      <c r="A2779" s="3" t="s">
        <v>4928</v>
      </c>
      <c r="B2779" s="3" t="s">
        <v>4597</v>
      </c>
      <c r="C2779" s="3" t="s">
        <v>10</v>
      </c>
      <c r="D2779" s="3" t="s">
        <v>5414</v>
      </c>
      <c r="E2779" s="2">
        <v>2014</v>
      </c>
      <c r="F2779" s="3" t="s">
        <v>297</v>
      </c>
      <c r="G2779" s="3" t="s">
        <v>4596</v>
      </c>
      <c r="H2779" s="3" t="s">
        <v>4597</v>
      </c>
      <c r="I2779" s="3" t="s">
        <v>5415</v>
      </c>
      <c r="J2779" s="3" t="s">
        <v>29</v>
      </c>
    </row>
    <row r="2780" spans="1:10" outlineLevel="3" x14ac:dyDescent="0.2">
      <c r="A2780" s="3" t="s">
        <v>4928</v>
      </c>
      <c r="B2780" s="3" t="s">
        <v>4597</v>
      </c>
      <c r="C2780" s="3" t="s">
        <v>10</v>
      </c>
      <c r="D2780" s="3" t="s">
        <v>5416</v>
      </c>
      <c r="E2780" s="2">
        <v>2014</v>
      </c>
      <c r="F2780" s="3" t="s">
        <v>297</v>
      </c>
      <c r="G2780" s="3" t="s">
        <v>4596</v>
      </c>
      <c r="H2780" s="3" t="s">
        <v>4597</v>
      </c>
      <c r="I2780" s="3" t="s">
        <v>5417</v>
      </c>
      <c r="J2780" s="3" t="s">
        <v>35</v>
      </c>
    </row>
    <row r="2781" spans="1:10" outlineLevel="3" x14ac:dyDescent="0.2">
      <c r="A2781" s="3" t="s">
        <v>4928</v>
      </c>
      <c r="B2781" s="3" t="s">
        <v>4597</v>
      </c>
      <c r="C2781" s="3" t="s">
        <v>10</v>
      </c>
      <c r="D2781" s="3" t="s">
        <v>5418</v>
      </c>
      <c r="E2781" s="2">
        <v>2014</v>
      </c>
      <c r="F2781" s="3" t="s">
        <v>297</v>
      </c>
      <c r="G2781" s="3" t="s">
        <v>4596</v>
      </c>
      <c r="H2781" s="3" t="s">
        <v>4597</v>
      </c>
      <c r="I2781" s="3" t="s">
        <v>5419</v>
      </c>
      <c r="J2781" s="3" t="s">
        <v>35</v>
      </c>
    </row>
    <row r="2782" spans="1:10" outlineLevel="3" x14ac:dyDescent="0.2">
      <c r="A2782" s="3" t="s">
        <v>4928</v>
      </c>
      <c r="B2782" s="3" t="s">
        <v>4597</v>
      </c>
      <c r="C2782" s="3" t="s">
        <v>10</v>
      </c>
      <c r="D2782" s="3" t="s">
        <v>5420</v>
      </c>
      <c r="E2782" s="2">
        <v>2014</v>
      </c>
      <c r="F2782" s="3" t="s">
        <v>297</v>
      </c>
      <c r="G2782" s="3" t="s">
        <v>4596</v>
      </c>
      <c r="H2782" s="3" t="s">
        <v>4597</v>
      </c>
      <c r="I2782" s="3" t="s">
        <v>5421</v>
      </c>
      <c r="J2782" s="3" t="s">
        <v>599</v>
      </c>
    </row>
    <row r="2783" spans="1:10" outlineLevel="3" x14ac:dyDescent="0.2">
      <c r="A2783" s="3" t="s">
        <v>4928</v>
      </c>
      <c r="B2783" s="3" t="s">
        <v>4597</v>
      </c>
      <c r="C2783" s="3" t="s">
        <v>10</v>
      </c>
      <c r="D2783" s="3" t="s">
        <v>5422</v>
      </c>
      <c r="E2783" s="2">
        <v>2014</v>
      </c>
      <c r="F2783" s="3" t="s">
        <v>297</v>
      </c>
      <c r="G2783" s="3" t="s">
        <v>4596</v>
      </c>
      <c r="H2783" s="3" t="s">
        <v>4597</v>
      </c>
      <c r="I2783" s="3" t="s">
        <v>5423</v>
      </c>
      <c r="J2783" s="3" t="s">
        <v>599</v>
      </c>
    </row>
    <row r="2784" spans="1:10" outlineLevel="3" x14ac:dyDescent="0.2">
      <c r="A2784" s="3" t="s">
        <v>4928</v>
      </c>
      <c r="B2784" s="3" t="s">
        <v>4597</v>
      </c>
      <c r="C2784" s="3" t="s">
        <v>10</v>
      </c>
      <c r="D2784" s="3" t="s">
        <v>5424</v>
      </c>
      <c r="E2784" s="2">
        <v>2014</v>
      </c>
      <c r="F2784" s="3" t="s">
        <v>297</v>
      </c>
      <c r="G2784" s="3" t="s">
        <v>4596</v>
      </c>
      <c r="H2784" s="3" t="s">
        <v>4597</v>
      </c>
      <c r="I2784" s="3" t="s">
        <v>5425</v>
      </c>
      <c r="J2784" s="3" t="s">
        <v>74</v>
      </c>
    </row>
    <row r="2785" spans="1:10" outlineLevel="3" x14ac:dyDescent="0.2">
      <c r="A2785" s="3" t="s">
        <v>4928</v>
      </c>
      <c r="B2785" s="3" t="s">
        <v>4597</v>
      </c>
      <c r="C2785" s="3" t="s">
        <v>10</v>
      </c>
      <c r="D2785" s="3" t="s">
        <v>5426</v>
      </c>
      <c r="E2785" s="2">
        <v>2014</v>
      </c>
      <c r="F2785" s="3" t="s">
        <v>297</v>
      </c>
      <c r="G2785" s="3" t="s">
        <v>4596</v>
      </c>
      <c r="H2785" s="3" t="s">
        <v>4597</v>
      </c>
      <c r="I2785" s="3" t="s">
        <v>5427</v>
      </c>
      <c r="J2785" s="3" t="s">
        <v>32</v>
      </c>
    </row>
    <row r="2786" spans="1:10" outlineLevel="3" x14ac:dyDescent="0.2">
      <c r="A2786" s="3" t="s">
        <v>4928</v>
      </c>
      <c r="B2786" s="3" t="s">
        <v>4597</v>
      </c>
      <c r="C2786" s="3" t="s">
        <v>10</v>
      </c>
      <c r="D2786" s="3" t="s">
        <v>5428</v>
      </c>
      <c r="E2786" s="2">
        <v>2014</v>
      </c>
      <c r="F2786" s="3" t="s">
        <v>297</v>
      </c>
      <c r="G2786" s="3" t="s">
        <v>4596</v>
      </c>
      <c r="H2786" s="3" t="s">
        <v>4597</v>
      </c>
      <c r="I2786" s="3" t="s">
        <v>5429</v>
      </c>
      <c r="J2786" s="3" t="s">
        <v>35</v>
      </c>
    </row>
    <row r="2787" spans="1:10" outlineLevel="3" x14ac:dyDescent="0.2">
      <c r="A2787" s="3" t="s">
        <v>4928</v>
      </c>
      <c r="B2787" s="3" t="s">
        <v>4597</v>
      </c>
      <c r="C2787" s="3" t="s">
        <v>10</v>
      </c>
      <c r="D2787" s="3" t="s">
        <v>5430</v>
      </c>
      <c r="E2787" s="2">
        <v>2014</v>
      </c>
      <c r="F2787" s="3" t="s">
        <v>297</v>
      </c>
      <c r="G2787" s="3" t="s">
        <v>4596</v>
      </c>
      <c r="H2787" s="3" t="s">
        <v>4597</v>
      </c>
      <c r="I2787" s="3" t="s">
        <v>5431</v>
      </c>
      <c r="J2787" s="3" t="s">
        <v>136</v>
      </c>
    </row>
    <row r="2788" spans="1:10" outlineLevel="3" x14ac:dyDescent="0.2">
      <c r="A2788" s="3" t="s">
        <v>4928</v>
      </c>
      <c r="B2788" s="3" t="s">
        <v>4597</v>
      </c>
      <c r="C2788" s="3" t="s">
        <v>10</v>
      </c>
      <c r="D2788" s="3" t="s">
        <v>5432</v>
      </c>
      <c r="E2788" s="2">
        <v>2015</v>
      </c>
      <c r="F2788" s="3" t="s">
        <v>297</v>
      </c>
      <c r="G2788" s="3" t="s">
        <v>4596</v>
      </c>
      <c r="H2788" s="3" t="s">
        <v>4597</v>
      </c>
      <c r="I2788" s="3" t="s">
        <v>5433</v>
      </c>
      <c r="J2788" s="3" t="s">
        <v>81</v>
      </c>
    </row>
    <row r="2789" spans="1:10" outlineLevel="3" x14ac:dyDescent="0.2">
      <c r="A2789" s="3" t="s">
        <v>4928</v>
      </c>
      <c r="B2789" s="3" t="s">
        <v>4597</v>
      </c>
      <c r="C2789" s="3" t="s">
        <v>10</v>
      </c>
      <c r="D2789" s="3" t="s">
        <v>5434</v>
      </c>
      <c r="E2789" s="2">
        <v>2015</v>
      </c>
      <c r="F2789" s="3" t="s">
        <v>297</v>
      </c>
      <c r="G2789" s="3" t="s">
        <v>4596</v>
      </c>
      <c r="H2789" s="3" t="s">
        <v>4597</v>
      </c>
      <c r="I2789" s="3" t="s">
        <v>5435</v>
      </c>
      <c r="J2789" s="3" t="s">
        <v>35</v>
      </c>
    </row>
    <row r="2790" spans="1:10" outlineLevel="3" x14ac:dyDescent="0.2">
      <c r="A2790" s="3" t="s">
        <v>4928</v>
      </c>
      <c r="B2790" s="3" t="s">
        <v>4597</v>
      </c>
      <c r="C2790" s="3" t="s">
        <v>10</v>
      </c>
      <c r="D2790" s="3" t="s">
        <v>5436</v>
      </c>
      <c r="E2790" s="2">
        <v>2015</v>
      </c>
      <c r="F2790" s="3" t="s">
        <v>297</v>
      </c>
      <c r="G2790" s="3" t="s">
        <v>4596</v>
      </c>
      <c r="H2790" s="3" t="s">
        <v>4597</v>
      </c>
      <c r="I2790" s="3" t="s">
        <v>5437</v>
      </c>
      <c r="J2790" s="3" t="s">
        <v>599</v>
      </c>
    </row>
    <row r="2791" spans="1:10" outlineLevel="3" x14ac:dyDescent="0.2">
      <c r="A2791" s="3" t="s">
        <v>4928</v>
      </c>
      <c r="B2791" s="3" t="s">
        <v>4597</v>
      </c>
      <c r="C2791" s="3" t="s">
        <v>10</v>
      </c>
      <c r="D2791" s="3" t="s">
        <v>5438</v>
      </c>
      <c r="E2791" s="2">
        <v>2015</v>
      </c>
      <c r="F2791" s="3" t="s">
        <v>297</v>
      </c>
      <c r="G2791" s="3" t="s">
        <v>4596</v>
      </c>
      <c r="H2791" s="3" t="s">
        <v>4597</v>
      </c>
      <c r="I2791" s="3" t="s">
        <v>5439</v>
      </c>
      <c r="J2791" s="3" t="s">
        <v>1038</v>
      </c>
    </row>
    <row r="2792" spans="1:10" outlineLevel="3" x14ac:dyDescent="0.2">
      <c r="A2792" s="3" t="s">
        <v>4928</v>
      </c>
      <c r="B2792" s="3" t="s">
        <v>4597</v>
      </c>
      <c r="C2792" s="3" t="s">
        <v>10</v>
      </c>
      <c r="D2792" s="3" t="s">
        <v>5440</v>
      </c>
      <c r="E2792" s="2">
        <v>2014</v>
      </c>
      <c r="F2792" s="3" t="s">
        <v>297</v>
      </c>
      <c r="G2792" s="3" t="s">
        <v>4596</v>
      </c>
      <c r="H2792" s="3" t="s">
        <v>4597</v>
      </c>
      <c r="I2792" s="3" t="s">
        <v>5441</v>
      </c>
      <c r="J2792" s="3" t="s">
        <v>2489</v>
      </c>
    </row>
    <row r="2793" spans="1:10" outlineLevel="3" x14ac:dyDescent="0.2">
      <c r="A2793" s="3" t="s">
        <v>4928</v>
      </c>
      <c r="B2793" s="3" t="s">
        <v>4597</v>
      </c>
      <c r="C2793" s="3" t="s">
        <v>10</v>
      </c>
      <c r="D2793" s="3" t="s">
        <v>5442</v>
      </c>
      <c r="E2793" s="2">
        <v>2015</v>
      </c>
      <c r="F2793" s="3" t="s">
        <v>297</v>
      </c>
      <c r="G2793" s="3" t="s">
        <v>4596</v>
      </c>
      <c r="H2793" s="3" t="s">
        <v>4597</v>
      </c>
      <c r="I2793" s="3" t="s">
        <v>5443</v>
      </c>
      <c r="J2793" s="3" t="s">
        <v>29</v>
      </c>
    </row>
    <row r="2794" spans="1:10" outlineLevel="3" x14ac:dyDescent="0.2">
      <c r="A2794" s="3" t="s">
        <v>4928</v>
      </c>
      <c r="B2794" s="3" t="s">
        <v>4597</v>
      </c>
      <c r="C2794" s="3" t="s">
        <v>10</v>
      </c>
      <c r="D2794" s="3" t="s">
        <v>5444</v>
      </c>
      <c r="E2794" s="2">
        <v>2015</v>
      </c>
      <c r="F2794" s="3" t="s">
        <v>297</v>
      </c>
      <c r="G2794" s="3" t="s">
        <v>4596</v>
      </c>
      <c r="H2794" s="3" t="s">
        <v>4597</v>
      </c>
      <c r="I2794" s="3" t="s">
        <v>5445</v>
      </c>
      <c r="J2794" s="3" t="s">
        <v>74</v>
      </c>
    </row>
    <row r="2795" spans="1:10" outlineLevel="3" x14ac:dyDescent="0.2">
      <c r="A2795" s="3" t="s">
        <v>4928</v>
      </c>
      <c r="B2795" s="3" t="s">
        <v>4597</v>
      </c>
      <c r="C2795" s="3" t="s">
        <v>10</v>
      </c>
      <c r="D2795" s="3" t="s">
        <v>5446</v>
      </c>
      <c r="E2795" s="2">
        <v>2015</v>
      </c>
      <c r="F2795" s="3" t="s">
        <v>297</v>
      </c>
      <c r="G2795" s="3" t="s">
        <v>4596</v>
      </c>
      <c r="H2795" s="3" t="s">
        <v>4597</v>
      </c>
      <c r="I2795" s="3" t="s">
        <v>5447</v>
      </c>
      <c r="J2795" s="3" t="s">
        <v>420</v>
      </c>
    </row>
    <row r="2796" spans="1:10" outlineLevel="3" x14ac:dyDescent="0.2">
      <c r="A2796" s="3" t="s">
        <v>4928</v>
      </c>
      <c r="B2796" s="3" t="s">
        <v>4597</v>
      </c>
      <c r="C2796" s="3" t="s">
        <v>10</v>
      </c>
      <c r="D2796" s="3" t="s">
        <v>5448</v>
      </c>
      <c r="E2796" s="2">
        <v>2015</v>
      </c>
      <c r="F2796" s="3" t="s">
        <v>297</v>
      </c>
      <c r="G2796" s="3" t="s">
        <v>4596</v>
      </c>
      <c r="H2796" s="3" t="s">
        <v>4597</v>
      </c>
      <c r="I2796" s="3" t="s">
        <v>5449</v>
      </c>
      <c r="J2796" s="3" t="s">
        <v>18</v>
      </c>
    </row>
    <row r="2797" spans="1:10" outlineLevel="3" x14ac:dyDescent="0.2">
      <c r="A2797" s="3" t="s">
        <v>4928</v>
      </c>
      <c r="B2797" s="3" t="s">
        <v>4597</v>
      </c>
      <c r="C2797" s="3" t="s">
        <v>10</v>
      </c>
      <c r="D2797" s="3" t="s">
        <v>5450</v>
      </c>
      <c r="E2797" s="2">
        <v>2015</v>
      </c>
      <c r="F2797" s="3" t="s">
        <v>297</v>
      </c>
      <c r="G2797" s="3" t="s">
        <v>4596</v>
      </c>
      <c r="H2797" s="3" t="s">
        <v>4597</v>
      </c>
      <c r="I2797" s="3" t="s">
        <v>5451</v>
      </c>
      <c r="J2797" s="3" t="s">
        <v>35</v>
      </c>
    </row>
    <row r="2798" spans="1:10" outlineLevel="3" x14ac:dyDescent="0.2">
      <c r="A2798" s="3" t="s">
        <v>4928</v>
      </c>
      <c r="B2798" s="3" t="s">
        <v>4597</v>
      </c>
      <c r="C2798" s="3" t="s">
        <v>10</v>
      </c>
      <c r="D2798" s="3" t="s">
        <v>5452</v>
      </c>
      <c r="E2798" s="2">
        <v>2015</v>
      </c>
      <c r="F2798" s="3" t="s">
        <v>297</v>
      </c>
      <c r="G2798" s="3" t="s">
        <v>4596</v>
      </c>
      <c r="H2798" s="3" t="s">
        <v>4597</v>
      </c>
      <c r="I2798" s="3" t="s">
        <v>5453</v>
      </c>
      <c r="J2798" s="3" t="s">
        <v>81</v>
      </c>
    </row>
    <row r="2799" spans="1:10" outlineLevel="3" x14ac:dyDescent="0.2">
      <c r="A2799" s="3" t="s">
        <v>4928</v>
      </c>
      <c r="B2799" s="3" t="s">
        <v>4597</v>
      </c>
      <c r="C2799" s="3" t="s">
        <v>10</v>
      </c>
      <c r="D2799" s="3" t="s">
        <v>5454</v>
      </c>
      <c r="E2799" s="2">
        <v>2015</v>
      </c>
      <c r="F2799" s="3" t="s">
        <v>297</v>
      </c>
      <c r="G2799" s="3" t="s">
        <v>4596</v>
      </c>
      <c r="H2799" s="3" t="s">
        <v>4597</v>
      </c>
      <c r="I2799" s="3" t="s">
        <v>5455</v>
      </c>
      <c r="J2799" s="3" t="s">
        <v>35</v>
      </c>
    </row>
    <row r="2800" spans="1:10" outlineLevel="3" x14ac:dyDescent="0.2">
      <c r="A2800" s="3" t="s">
        <v>4928</v>
      </c>
      <c r="B2800" s="3" t="s">
        <v>4597</v>
      </c>
      <c r="C2800" s="3" t="s">
        <v>10</v>
      </c>
      <c r="D2800" s="3" t="s">
        <v>5456</v>
      </c>
      <c r="E2800" s="2">
        <v>2015</v>
      </c>
      <c r="F2800" s="3" t="s">
        <v>3591</v>
      </c>
      <c r="G2800" s="3" t="s">
        <v>5457</v>
      </c>
      <c r="H2800" s="3" t="s">
        <v>4597</v>
      </c>
      <c r="I2800" s="3" t="s">
        <v>5458</v>
      </c>
      <c r="J2800" s="3" t="s">
        <v>35</v>
      </c>
    </row>
    <row r="2801" spans="1:10" outlineLevel="3" x14ac:dyDescent="0.2">
      <c r="A2801" s="3" t="s">
        <v>4928</v>
      </c>
      <c r="B2801" s="3" t="s">
        <v>4597</v>
      </c>
      <c r="C2801" s="3" t="s">
        <v>10</v>
      </c>
      <c r="D2801" s="3" t="s">
        <v>5459</v>
      </c>
      <c r="E2801" s="2">
        <v>2015</v>
      </c>
      <c r="F2801" s="3" t="s">
        <v>4552</v>
      </c>
      <c r="G2801" s="3" t="s">
        <v>5460</v>
      </c>
      <c r="H2801" s="3" t="s">
        <v>4597</v>
      </c>
      <c r="I2801" s="3" t="s">
        <v>5461</v>
      </c>
      <c r="J2801" s="3" t="s">
        <v>35</v>
      </c>
    </row>
    <row r="2802" spans="1:10" outlineLevel="3" x14ac:dyDescent="0.2">
      <c r="A2802" s="3" t="s">
        <v>4928</v>
      </c>
      <c r="B2802" s="3" t="s">
        <v>4597</v>
      </c>
      <c r="C2802" s="3" t="s">
        <v>10</v>
      </c>
      <c r="D2802" s="3" t="s">
        <v>5462</v>
      </c>
      <c r="E2802" s="2">
        <v>2015</v>
      </c>
      <c r="F2802" s="3" t="s">
        <v>4552</v>
      </c>
      <c r="G2802" s="3" t="s">
        <v>5460</v>
      </c>
      <c r="H2802" s="3" t="s">
        <v>4597</v>
      </c>
      <c r="I2802" s="3" t="s">
        <v>5463</v>
      </c>
      <c r="J2802" s="3" t="s">
        <v>81</v>
      </c>
    </row>
    <row r="2803" spans="1:10" outlineLevel="3" x14ac:dyDescent="0.2">
      <c r="A2803" s="3" t="s">
        <v>4928</v>
      </c>
      <c r="B2803" s="3" t="s">
        <v>4597</v>
      </c>
      <c r="C2803" s="3" t="s">
        <v>10</v>
      </c>
      <c r="D2803" s="3" t="s">
        <v>5464</v>
      </c>
      <c r="E2803" s="2">
        <v>2015</v>
      </c>
      <c r="F2803" s="3" t="s">
        <v>4552</v>
      </c>
      <c r="G2803" s="3" t="s">
        <v>5460</v>
      </c>
      <c r="H2803" s="3" t="s">
        <v>4597</v>
      </c>
      <c r="I2803" s="3" t="s">
        <v>5465</v>
      </c>
      <c r="J2803" s="3" t="s">
        <v>81</v>
      </c>
    </row>
    <row r="2804" spans="1:10" outlineLevel="3" x14ac:dyDescent="0.2">
      <c r="A2804" s="3" t="s">
        <v>4928</v>
      </c>
      <c r="B2804" s="3" t="s">
        <v>4597</v>
      </c>
      <c r="C2804" s="3" t="s">
        <v>10</v>
      </c>
      <c r="D2804" s="3" t="s">
        <v>5466</v>
      </c>
      <c r="E2804" s="2">
        <v>2015</v>
      </c>
      <c r="F2804" s="3" t="s">
        <v>4552</v>
      </c>
      <c r="G2804" s="3" t="s">
        <v>5460</v>
      </c>
      <c r="H2804" s="3" t="s">
        <v>4597</v>
      </c>
      <c r="I2804" s="3" t="s">
        <v>5467</v>
      </c>
      <c r="J2804" s="3" t="s">
        <v>81</v>
      </c>
    </row>
    <row r="2805" spans="1:10" outlineLevel="3" x14ac:dyDescent="0.2">
      <c r="A2805" s="3" t="s">
        <v>4928</v>
      </c>
      <c r="B2805" s="3" t="s">
        <v>4597</v>
      </c>
      <c r="C2805" s="3" t="s">
        <v>10</v>
      </c>
      <c r="D2805" s="3" t="s">
        <v>5468</v>
      </c>
      <c r="E2805" s="2">
        <v>2015</v>
      </c>
      <c r="F2805" s="3" t="s">
        <v>4552</v>
      </c>
      <c r="G2805" s="3" t="s">
        <v>5460</v>
      </c>
      <c r="H2805" s="3" t="s">
        <v>4597</v>
      </c>
      <c r="I2805" s="3" t="s">
        <v>5469</v>
      </c>
      <c r="J2805" s="3" t="s">
        <v>599</v>
      </c>
    </row>
    <row r="2806" spans="1:10" outlineLevel="3" x14ac:dyDescent="0.2">
      <c r="A2806" s="3" t="s">
        <v>4928</v>
      </c>
      <c r="B2806" s="3" t="s">
        <v>4597</v>
      </c>
      <c r="C2806" s="3" t="s">
        <v>10</v>
      </c>
      <c r="D2806" s="3" t="s">
        <v>5470</v>
      </c>
      <c r="E2806" s="2">
        <v>2015</v>
      </c>
      <c r="F2806" s="3" t="s">
        <v>297</v>
      </c>
      <c r="G2806" s="3" t="s">
        <v>4596</v>
      </c>
      <c r="H2806" s="3" t="s">
        <v>4597</v>
      </c>
      <c r="I2806" s="3" t="s">
        <v>5471</v>
      </c>
      <c r="J2806" s="3" t="s">
        <v>35</v>
      </c>
    </row>
    <row r="2807" spans="1:10" outlineLevel="3" x14ac:dyDescent="0.2">
      <c r="A2807" s="3" t="s">
        <v>4928</v>
      </c>
      <c r="B2807" s="3" t="s">
        <v>4597</v>
      </c>
      <c r="C2807" s="3" t="s">
        <v>10</v>
      </c>
      <c r="D2807" s="3" t="s">
        <v>5472</v>
      </c>
      <c r="E2807" s="2">
        <v>2015</v>
      </c>
      <c r="F2807" s="3" t="s">
        <v>4552</v>
      </c>
      <c r="G2807" s="3" t="s">
        <v>5460</v>
      </c>
      <c r="H2807" s="3" t="s">
        <v>4597</v>
      </c>
      <c r="I2807" s="3" t="s">
        <v>5473</v>
      </c>
      <c r="J2807" s="3" t="s">
        <v>29</v>
      </c>
    </row>
    <row r="2808" spans="1:10" outlineLevel="3" x14ac:dyDescent="0.2">
      <c r="A2808" s="3" t="s">
        <v>4928</v>
      </c>
      <c r="B2808" s="3" t="s">
        <v>4597</v>
      </c>
      <c r="C2808" s="3" t="s">
        <v>10</v>
      </c>
      <c r="D2808" s="3" t="s">
        <v>5474</v>
      </c>
      <c r="E2808" s="2">
        <v>2015</v>
      </c>
      <c r="F2808" s="3" t="s">
        <v>4552</v>
      </c>
      <c r="G2808" s="3" t="s">
        <v>5460</v>
      </c>
      <c r="H2808" s="3" t="s">
        <v>4597</v>
      </c>
      <c r="I2808" s="3" t="s">
        <v>5475</v>
      </c>
      <c r="J2808" s="3" t="s">
        <v>136</v>
      </c>
    </row>
    <row r="2809" spans="1:10" outlineLevel="3" x14ac:dyDescent="0.2">
      <c r="A2809" s="3" t="s">
        <v>4928</v>
      </c>
      <c r="B2809" s="3" t="s">
        <v>4597</v>
      </c>
      <c r="C2809" s="3" t="s">
        <v>10</v>
      </c>
      <c r="D2809" s="3" t="s">
        <v>5476</v>
      </c>
      <c r="E2809" s="2">
        <v>2015</v>
      </c>
      <c r="F2809" s="3" t="s">
        <v>4552</v>
      </c>
      <c r="G2809" s="3" t="s">
        <v>5460</v>
      </c>
      <c r="H2809" s="3" t="s">
        <v>4597</v>
      </c>
      <c r="I2809" s="3" t="s">
        <v>5477</v>
      </c>
      <c r="J2809" s="3" t="s">
        <v>74</v>
      </c>
    </row>
    <row r="2810" spans="1:10" outlineLevel="3" x14ac:dyDescent="0.2">
      <c r="A2810" s="3" t="s">
        <v>4928</v>
      </c>
      <c r="B2810" s="3" t="s">
        <v>4597</v>
      </c>
      <c r="C2810" s="3" t="s">
        <v>10</v>
      </c>
      <c r="D2810" s="3" t="s">
        <v>5478</v>
      </c>
      <c r="E2810" s="2">
        <v>2015</v>
      </c>
      <c r="F2810" s="3" t="s">
        <v>4552</v>
      </c>
      <c r="G2810" s="3" t="s">
        <v>5460</v>
      </c>
      <c r="H2810" s="3" t="s">
        <v>4597</v>
      </c>
      <c r="I2810" s="3" t="s">
        <v>5479</v>
      </c>
      <c r="J2810" s="3" t="s">
        <v>1038</v>
      </c>
    </row>
    <row r="2811" spans="1:10" outlineLevel="3" x14ac:dyDescent="0.2">
      <c r="A2811" s="3" t="s">
        <v>4928</v>
      </c>
      <c r="B2811" s="3" t="s">
        <v>4597</v>
      </c>
      <c r="C2811" s="3" t="s">
        <v>10</v>
      </c>
      <c r="D2811" s="3" t="s">
        <v>5480</v>
      </c>
      <c r="E2811" s="2">
        <v>2015</v>
      </c>
      <c r="F2811" s="3" t="s">
        <v>4552</v>
      </c>
      <c r="G2811" s="3" t="s">
        <v>5460</v>
      </c>
      <c r="H2811" s="3" t="s">
        <v>4597</v>
      </c>
      <c r="I2811" s="3" t="s">
        <v>5481</v>
      </c>
      <c r="J2811" s="3" t="s">
        <v>1038</v>
      </c>
    </row>
    <row r="2812" spans="1:10" outlineLevel="3" x14ac:dyDescent="0.2">
      <c r="A2812" s="3" t="s">
        <v>4928</v>
      </c>
      <c r="B2812" s="3" t="s">
        <v>4597</v>
      </c>
      <c r="C2812" s="3" t="s">
        <v>10</v>
      </c>
      <c r="D2812" s="3" t="s">
        <v>5482</v>
      </c>
      <c r="E2812" s="2">
        <v>2015</v>
      </c>
      <c r="F2812" s="3" t="s">
        <v>4552</v>
      </c>
      <c r="G2812" s="3" t="s">
        <v>5460</v>
      </c>
      <c r="H2812" s="3" t="s">
        <v>4597</v>
      </c>
      <c r="I2812" s="3" t="s">
        <v>5483</v>
      </c>
      <c r="J2812" s="3" t="s">
        <v>29</v>
      </c>
    </row>
    <row r="2813" spans="1:10" outlineLevel="3" x14ac:dyDescent="0.2">
      <c r="A2813" s="3" t="s">
        <v>4928</v>
      </c>
      <c r="B2813" s="3" t="s">
        <v>4597</v>
      </c>
      <c r="C2813" s="3" t="s">
        <v>10</v>
      </c>
      <c r="D2813" s="3" t="s">
        <v>5484</v>
      </c>
      <c r="E2813" s="2">
        <v>2015</v>
      </c>
      <c r="F2813" s="3" t="s">
        <v>4552</v>
      </c>
      <c r="G2813" s="3" t="s">
        <v>5460</v>
      </c>
      <c r="H2813" s="3" t="s">
        <v>4597</v>
      </c>
      <c r="I2813" s="3" t="s">
        <v>5485</v>
      </c>
      <c r="J2813" s="3" t="s">
        <v>420</v>
      </c>
    </row>
    <row r="2814" spans="1:10" outlineLevel="3" x14ac:dyDescent="0.2">
      <c r="A2814" s="3" t="s">
        <v>4928</v>
      </c>
      <c r="B2814" s="3" t="s">
        <v>4597</v>
      </c>
      <c r="C2814" s="3" t="s">
        <v>10</v>
      </c>
      <c r="D2814" s="3" t="s">
        <v>5486</v>
      </c>
      <c r="E2814" s="2">
        <v>2015</v>
      </c>
      <c r="F2814" s="3" t="s">
        <v>4552</v>
      </c>
      <c r="G2814" s="3" t="s">
        <v>5460</v>
      </c>
      <c r="H2814" s="3" t="s">
        <v>4597</v>
      </c>
      <c r="I2814" s="3" t="s">
        <v>5487</v>
      </c>
      <c r="J2814" s="3" t="s">
        <v>18</v>
      </c>
    </row>
    <row r="2815" spans="1:10" outlineLevel="3" x14ac:dyDescent="0.2">
      <c r="A2815" s="3" t="s">
        <v>4928</v>
      </c>
      <c r="B2815" s="3" t="s">
        <v>4597</v>
      </c>
      <c r="C2815" s="3" t="s">
        <v>10</v>
      </c>
      <c r="D2815" s="3" t="s">
        <v>5488</v>
      </c>
      <c r="E2815" s="2">
        <v>2015</v>
      </c>
      <c r="F2815" s="3" t="s">
        <v>4552</v>
      </c>
      <c r="G2815" s="3" t="s">
        <v>5460</v>
      </c>
      <c r="H2815" s="3" t="s">
        <v>4597</v>
      </c>
      <c r="I2815" s="3" t="s">
        <v>5489</v>
      </c>
      <c r="J2815" s="3" t="s">
        <v>18</v>
      </c>
    </row>
    <row r="2816" spans="1:10" outlineLevel="3" x14ac:dyDescent="0.2">
      <c r="A2816" s="3" t="s">
        <v>4928</v>
      </c>
      <c r="B2816" s="3" t="s">
        <v>4597</v>
      </c>
      <c r="C2816" s="3" t="s">
        <v>10</v>
      </c>
      <c r="D2816" s="3" t="s">
        <v>5490</v>
      </c>
      <c r="E2816" s="2">
        <v>2015</v>
      </c>
      <c r="F2816" s="3" t="s">
        <v>4552</v>
      </c>
      <c r="G2816" s="3" t="s">
        <v>5460</v>
      </c>
      <c r="H2816" s="3" t="s">
        <v>4597</v>
      </c>
      <c r="I2816" s="3" t="s">
        <v>5491</v>
      </c>
      <c r="J2816" s="3" t="s">
        <v>18</v>
      </c>
    </row>
    <row r="2817" spans="1:10" outlineLevel="3" x14ac:dyDescent="0.2">
      <c r="A2817" s="3" t="s">
        <v>4928</v>
      </c>
      <c r="B2817" s="3" t="s">
        <v>4597</v>
      </c>
      <c r="C2817" s="3" t="s">
        <v>10</v>
      </c>
      <c r="D2817" s="3" t="s">
        <v>5492</v>
      </c>
      <c r="E2817" s="2">
        <v>2015</v>
      </c>
      <c r="F2817" s="3" t="s">
        <v>4552</v>
      </c>
      <c r="G2817" s="3" t="s">
        <v>5460</v>
      </c>
      <c r="H2817" s="3" t="s">
        <v>4597</v>
      </c>
      <c r="I2817" s="3" t="s">
        <v>5493</v>
      </c>
      <c r="J2817" s="3" t="s">
        <v>15</v>
      </c>
    </row>
    <row r="2818" spans="1:10" outlineLevel="3" x14ac:dyDescent="0.2">
      <c r="A2818" s="3" t="s">
        <v>4928</v>
      </c>
      <c r="B2818" s="3" t="s">
        <v>4597</v>
      </c>
      <c r="C2818" s="3" t="s">
        <v>10</v>
      </c>
      <c r="D2818" s="3" t="s">
        <v>5494</v>
      </c>
      <c r="E2818" s="2">
        <v>2015</v>
      </c>
      <c r="F2818" s="3" t="s">
        <v>4552</v>
      </c>
      <c r="G2818" s="3" t="s">
        <v>5460</v>
      </c>
      <c r="H2818" s="3" t="s">
        <v>4597</v>
      </c>
      <c r="I2818" s="3" t="s">
        <v>5495</v>
      </c>
      <c r="J2818" s="3" t="s">
        <v>74</v>
      </c>
    </row>
    <row r="2819" spans="1:10" outlineLevel="3" x14ac:dyDescent="0.2">
      <c r="A2819" s="3" t="s">
        <v>4928</v>
      </c>
      <c r="B2819" s="3" t="s">
        <v>4597</v>
      </c>
      <c r="C2819" s="3" t="s">
        <v>10</v>
      </c>
      <c r="D2819" s="3" t="s">
        <v>5496</v>
      </c>
      <c r="E2819" s="2">
        <v>2015</v>
      </c>
      <c r="F2819" s="3" t="s">
        <v>4552</v>
      </c>
      <c r="G2819" s="3" t="s">
        <v>5460</v>
      </c>
      <c r="H2819" s="3" t="s">
        <v>4597</v>
      </c>
      <c r="I2819" s="3" t="s">
        <v>5497</v>
      </c>
      <c r="J2819" s="3" t="s">
        <v>2492</v>
      </c>
    </row>
    <row r="2820" spans="1:10" outlineLevel="3" x14ac:dyDescent="0.2">
      <c r="A2820" s="3" t="s">
        <v>4928</v>
      </c>
      <c r="B2820" s="3" t="s">
        <v>4597</v>
      </c>
      <c r="C2820" s="3" t="s">
        <v>10</v>
      </c>
      <c r="D2820" s="3" t="s">
        <v>5498</v>
      </c>
      <c r="E2820" s="2">
        <v>2015</v>
      </c>
      <c r="F2820" s="3" t="s">
        <v>4552</v>
      </c>
      <c r="G2820" s="3" t="s">
        <v>5460</v>
      </c>
      <c r="H2820" s="3" t="s">
        <v>4597</v>
      </c>
      <c r="I2820" s="3" t="s">
        <v>5499</v>
      </c>
      <c r="J2820" s="3" t="s">
        <v>81</v>
      </c>
    </row>
    <row r="2821" spans="1:10" outlineLevel="3" x14ac:dyDescent="0.2">
      <c r="A2821" s="3" t="s">
        <v>4928</v>
      </c>
      <c r="B2821" s="3" t="s">
        <v>4597</v>
      </c>
      <c r="C2821" s="3" t="s">
        <v>10</v>
      </c>
      <c r="D2821" s="3" t="s">
        <v>5500</v>
      </c>
      <c r="E2821" s="2">
        <v>2015</v>
      </c>
      <c r="F2821" s="3" t="s">
        <v>4552</v>
      </c>
      <c r="G2821" s="3" t="s">
        <v>5460</v>
      </c>
      <c r="H2821" s="3" t="s">
        <v>4597</v>
      </c>
      <c r="I2821" s="3" t="s">
        <v>5501</v>
      </c>
      <c r="J2821" s="3" t="s">
        <v>81</v>
      </c>
    </row>
    <row r="2822" spans="1:10" outlineLevel="3" x14ac:dyDescent="0.2">
      <c r="A2822" s="3" t="s">
        <v>4928</v>
      </c>
      <c r="B2822" s="3" t="s">
        <v>4597</v>
      </c>
      <c r="C2822" s="3" t="s">
        <v>10</v>
      </c>
      <c r="D2822" s="3" t="s">
        <v>5502</v>
      </c>
      <c r="E2822" s="2">
        <v>2015</v>
      </c>
      <c r="F2822" s="3" t="s">
        <v>4552</v>
      </c>
      <c r="G2822" s="3" t="s">
        <v>5460</v>
      </c>
      <c r="H2822" s="3" t="s">
        <v>4597</v>
      </c>
      <c r="I2822" s="3" t="s">
        <v>5503</v>
      </c>
      <c r="J2822" s="3" t="s">
        <v>81</v>
      </c>
    </row>
    <row r="2823" spans="1:10" outlineLevel="3" x14ac:dyDescent="0.2">
      <c r="A2823" s="3" t="s">
        <v>4928</v>
      </c>
      <c r="B2823" s="3" t="s">
        <v>4597</v>
      </c>
      <c r="C2823" s="3" t="s">
        <v>10</v>
      </c>
      <c r="D2823" s="3" t="s">
        <v>5504</v>
      </c>
      <c r="E2823" s="2">
        <v>2015</v>
      </c>
      <c r="F2823" s="3" t="s">
        <v>4552</v>
      </c>
      <c r="G2823" s="3" t="s">
        <v>5460</v>
      </c>
      <c r="H2823" s="3" t="s">
        <v>4597</v>
      </c>
      <c r="I2823" s="3" t="s">
        <v>5505</v>
      </c>
      <c r="J2823" s="3" t="s">
        <v>29</v>
      </c>
    </row>
    <row r="2824" spans="1:10" outlineLevel="3" x14ac:dyDescent="0.2">
      <c r="A2824" s="3" t="s">
        <v>4928</v>
      </c>
      <c r="B2824" s="3" t="s">
        <v>4597</v>
      </c>
      <c r="C2824" s="3" t="s">
        <v>10</v>
      </c>
      <c r="D2824" s="3" t="s">
        <v>5506</v>
      </c>
      <c r="E2824" s="2">
        <v>2015</v>
      </c>
      <c r="F2824" s="3" t="s">
        <v>4552</v>
      </c>
      <c r="G2824" s="3" t="s">
        <v>5460</v>
      </c>
      <c r="H2824" s="3" t="s">
        <v>4597</v>
      </c>
      <c r="I2824" s="3" t="s">
        <v>5507</v>
      </c>
      <c r="J2824" s="3" t="s">
        <v>136</v>
      </c>
    </row>
    <row r="2825" spans="1:10" outlineLevel="3" x14ac:dyDescent="0.2">
      <c r="A2825" s="3" t="s">
        <v>4928</v>
      </c>
      <c r="B2825" s="3" t="s">
        <v>4597</v>
      </c>
      <c r="C2825" s="3" t="s">
        <v>10</v>
      </c>
      <c r="D2825" s="3" t="s">
        <v>5508</v>
      </c>
      <c r="E2825" s="2">
        <v>2015</v>
      </c>
      <c r="F2825" s="3" t="s">
        <v>3591</v>
      </c>
      <c r="G2825" s="3" t="s">
        <v>5457</v>
      </c>
      <c r="H2825" s="3" t="s">
        <v>4597</v>
      </c>
      <c r="I2825" s="3" t="s">
        <v>5509</v>
      </c>
      <c r="J2825" s="3" t="s">
        <v>136</v>
      </c>
    </row>
    <row r="2826" spans="1:10" outlineLevel="3" x14ac:dyDescent="0.2">
      <c r="A2826" s="3" t="s">
        <v>4928</v>
      </c>
      <c r="B2826" s="3" t="s">
        <v>4597</v>
      </c>
      <c r="C2826" s="3" t="s">
        <v>10</v>
      </c>
      <c r="D2826" s="3" t="s">
        <v>5510</v>
      </c>
      <c r="E2826" s="2">
        <v>2015</v>
      </c>
      <c r="F2826" s="3" t="s">
        <v>3591</v>
      </c>
      <c r="G2826" s="3" t="s">
        <v>5457</v>
      </c>
      <c r="H2826" s="3" t="s">
        <v>4597</v>
      </c>
      <c r="I2826" s="3" t="s">
        <v>5511</v>
      </c>
      <c r="J2826" s="3" t="s">
        <v>136</v>
      </c>
    </row>
    <row r="2827" spans="1:10" outlineLevel="3" x14ac:dyDescent="0.2">
      <c r="A2827" s="3" t="s">
        <v>4928</v>
      </c>
      <c r="B2827" s="3" t="s">
        <v>4597</v>
      </c>
      <c r="C2827" s="3" t="s">
        <v>10</v>
      </c>
      <c r="D2827" s="3" t="s">
        <v>5512</v>
      </c>
      <c r="E2827" s="2">
        <v>2015</v>
      </c>
      <c r="F2827" s="3" t="s">
        <v>3591</v>
      </c>
      <c r="G2827" s="3" t="s">
        <v>5457</v>
      </c>
      <c r="H2827" s="3" t="s">
        <v>4597</v>
      </c>
      <c r="I2827" s="3" t="s">
        <v>5513</v>
      </c>
      <c r="J2827" s="3" t="s">
        <v>136</v>
      </c>
    </row>
    <row r="2828" spans="1:10" outlineLevel="3" x14ac:dyDescent="0.2">
      <c r="A2828" s="3" t="s">
        <v>4928</v>
      </c>
      <c r="B2828" s="3" t="s">
        <v>4597</v>
      </c>
      <c r="C2828" s="3" t="s">
        <v>10</v>
      </c>
      <c r="D2828" s="3" t="s">
        <v>5514</v>
      </c>
      <c r="E2828" s="2">
        <v>2015</v>
      </c>
      <c r="F2828" s="3" t="s">
        <v>297</v>
      </c>
      <c r="G2828" s="3" t="s">
        <v>4596</v>
      </c>
      <c r="H2828" s="3" t="s">
        <v>4597</v>
      </c>
      <c r="I2828" s="3" t="s">
        <v>5515</v>
      </c>
      <c r="J2828" s="3" t="s">
        <v>35</v>
      </c>
    </row>
    <row r="2829" spans="1:10" outlineLevel="3" x14ac:dyDescent="0.2">
      <c r="A2829" s="3" t="s">
        <v>4928</v>
      </c>
      <c r="B2829" s="3" t="s">
        <v>4597</v>
      </c>
      <c r="C2829" s="3" t="s">
        <v>10</v>
      </c>
      <c r="D2829" s="3" t="s">
        <v>5516</v>
      </c>
      <c r="E2829" s="2">
        <v>2015</v>
      </c>
      <c r="F2829" s="3" t="s">
        <v>297</v>
      </c>
      <c r="G2829" s="3" t="s">
        <v>4596</v>
      </c>
      <c r="H2829" s="3" t="s">
        <v>4597</v>
      </c>
      <c r="I2829" s="3" t="s">
        <v>5517</v>
      </c>
      <c r="J2829" s="3" t="s">
        <v>35</v>
      </c>
    </row>
    <row r="2830" spans="1:10" outlineLevel="3" x14ac:dyDescent="0.2">
      <c r="A2830" s="3" t="s">
        <v>4928</v>
      </c>
      <c r="B2830" s="3" t="s">
        <v>4597</v>
      </c>
      <c r="C2830" s="3" t="s">
        <v>10</v>
      </c>
      <c r="D2830" s="3" t="s">
        <v>5518</v>
      </c>
      <c r="E2830" s="2">
        <v>2015</v>
      </c>
      <c r="F2830" s="3" t="s">
        <v>297</v>
      </c>
      <c r="G2830" s="3" t="s">
        <v>4596</v>
      </c>
      <c r="H2830" s="3" t="s">
        <v>4597</v>
      </c>
      <c r="I2830" s="3" t="s">
        <v>5519</v>
      </c>
      <c r="J2830" s="3" t="s">
        <v>35</v>
      </c>
    </row>
    <row r="2831" spans="1:10" outlineLevel="3" x14ac:dyDescent="0.2">
      <c r="A2831" s="3" t="s">
        <v>4928</v>
      </c>
      <c r="B2831" s="3" t="s">
        <v>4597</v>
      </c>
      <c r="C2831" s="3" t="s">
        <v>10</v>
      </c>
      <c r="D2831" s="3" t="s">
        <v>5520</v>
      </c>
      <c r="E2831" s="2">
        <v>2015</v>
      </c>
      <c r="F2831" s="3" t="s">
        <v>4552</v>
      </c>
      <c r="G2831" s="3" t="s">
        <v>5460</v>
      </c>
      <c r="H2831" s="3" t="s">
        <v>4597</v>
      </c>
      <c r="I2831" s="3" t="s">
        <v>5521</v>
      </c>
      <c r="J2831" s="3" t="s">
        <v>35</v>
      </c>
    </row>
    <row r="2832" spans="1:10" outlineLevel="3" x14ac:dyDescent="0.2">
      <c r="A2832" s="3" t="s">
        <v>4928</v>
      </c>
      <c r="B2832" s="3" t="s">
        <v>4597</v>
      </c>
      <c r="C2832" s="3" t="s">
        <v>10</v>
      </c>
      <c r="D2832" s="3" t="s">
        <v>5522</v>
      </c>
      <c r="E2832" s="2">
        <v>2015</v>
      </c>
      <c r="F2832" s="3" t="s">
        <v>4552</v>
      </c>
      <c r="G2832" s="3" t="s">
        <v>5460</v>
      </c>
      <c r="H2832" s="3" t="s">
        <v>4597</v>
      </c>
      <c r="I2832" s="3" t="s">
        <v>5523</v>
      </c>
      <c r="J2832" s="3" t="s">
        <v>35</v>
      </c>
    </row>
    <row r="2833" spans="1:10" outlineLevel="3" x14ac:dyDescent="0.2">
      <c r="A2833" s="3" t="s">
        <v>4928</v>
      </c>
      <c r="B2833" s="3" t="s">
        <v>4597</v>
      </c>
      <c r="C2833" s="3" t="s">
        <v>10</v>
      </c>
      <c r="D2833" s="3" t="s">
        <v>5524</v>
      </c>
      <c r="E2833" s="2">
        <v>2015</v>
      </c>
      <c r="F2833" s="3" t="s">
        <v>297</v>
      </c>
      <c r="G2833" s="3" t="s">
        <v>4596</v>
      </c>
      <c r="H2833" s="3" t="s">
        <v>4597</v>
      </c>
      <c r="I2833" s="3" t="s">
        <v>5525</v>
      </c>
      <c r="J2833" s="3" t="s">
        <v>35</v>
      </c>
    </row>
    <row r="2834" spans="1:10" outlineLevel="3" x14ac:dyDescent="0.2">
      <c r="A2834" s="3" t="s">
        <v>4928</v>
      </c>
      <c r="B2834" s="3" t="s">
        <v>4597</v>
      </c>
      <c r="C2834" s="3" t="s">
        <v>10</v>
      </c>
      <c r="D2834" s="3" t="s">
        <v>5526</v>
      </c>
      <c r="E2834" s="2">
        <v>2015</v>
      </c>
      <c r="F2834" s="3" t="s">
        <v>297</v>
      </c>
      <c r="G2834" s="3" t="s">
        <v>4596</v>
      </c>
      <c r="H2834" s="3" t="s">
        <v>4597</v>
      </c>
      <c r="I2834" s="3" t="s">
        <v>5527</v>
      </c>
      <c r="J2834" s="3" t="s">
        <v>35</v>
      </c>
    </row>
    <row r="2835" spans="1:10" outlineLevel="3" x14ac:dyDescent="0.2">
      <c r="A2835" s="3" t="s">
        <v>4928</v>
      </c>
      <c r="B2835" s="3" t="s">
        <v>4597</v>
      </c>
      <c r="C2835" s="3" t="s">
        <v>10</v>
      </c>
      <c r="D2835" s="3" t="s">
        <v>5528</v>
      </c>
      <c r="E2835" s="2">
        <v>2015</v>
      </c>
      <c r="F2835" s="3" t="s">
        <v>297</v>
      </c>
      <c r="G2835" s="3" t="s">
        <v>4596</v>
      </c>
      <c r="H2835" s="3" t="s">
        <v>4597</v>
      </c>
      <c r="I2835" s="3" t="s">
        <v>5529</v>
      </c>
      <c r="J2835" s="3" t="s">
        <v>35</v>
      </c>
    </row>
    <row r="2836" spans="1:10" outlineLevel="3" x14ac:dyDescent="0.2">
      <c r="A2836" s="3" t="s">
        <v>4928</v>
      </c>
      <c r="B2836" s="3" t="s">
        <v>4597</v>
      </c>
      <c r="C2836" s="3" t="s">
        <v>10</v>
      </c>
      <c r="D2836" s="3" t="s">
        <v>5530</v>
      </c>
      <c r="E2836" s="2">
        <v>2015</v>
      </c>
      <c r="F2836" s="3" t="s">
        <v>297</v>
      </c>
      <c r="G2836" s="3" t="s">
        <v>4596</v>
      </c>
      <c r="H2836" s="3" t="s">
        <v>4597</v>
      </c>
      <c r="I2836" s="3" t="s">
        <v>5531</v>
      </c>
      <c r="J2836" s="3" t="s">
        <v>35</v>
      </c>
    </row>
    <row r="2837" spans="1:10" outlineLevel="3" x14ac:dyDescent="0.2">
      <c r="A2837" s="3" t="s">
        <v>4928</v>
      </c>
      <c r="B2837" s="3" t="s">
        <v>4597</v>
      </c>
      <c r="C2837" s="3" t="s">
        <v>10</v>
      </c>
      <c r="D2837" s="3" t="s">
        <v>5532</v>
      </c>
      <c r="E2837" s="2">
        <v>2015</v>
      </c>
      <c r="F2837" s="3" t="s">
        <v>3591</v>
      </c>
      <c r="G2837" s="3" t="s">
        <v>5457</v>
      </c>
      <c r="H2837" s="3" t="s">
        <v>4597</v>
      </c>
      <c r="I2837" s="3" t="s">
        <v>5533</v>
      </c>
      <c r="J2837" s="3" t="s">
        <v>35</v>
      </c>
    </row>
    <row r="2838" spans="1:10" outlineLevel="3" x14ac:dyDescent="0.2">
      <c r="A2838" s="3" t="s">
        <v>4928</v>
      </c>
      <c r="B2838" s="3" t="s">
        <v>4597</v>
      </c>
      <c r="C2838" s="3" t="s">
        <v>10</v>
      </c>
      <c r="D2838" s="3" t="s">
        <v>5534</v>
      </c>
      <c r="E2838" s="2">
        <v>2015</v>
      </c>
      <c r="F2838" s="3" t="s">
        <v>3591</v>
      </c>
      <c r="G2838" s="3" t="s">
        <v>5457</v>
      </c>
      <c r="H2838" s="3" t="s">
        <v>4597</v>
      </c>
      <c r="I2838" s="3" t="s">
        <v>5535</v>
      </c>
      <c r="J2838" s="3" t="s">
        <v>35</v>
      </c>
    </row>
    <row r="2839" spans="1:10" outlineLevel="3" x14ac:dyDescent="0.2">
      <c r="A2839" s="3" t="s">
        <v>4928</v>
      </c>
      <c r="B2839" s="3" t="s">
        <v>4597</v>
      </c>
      <c r="C2839" s="3" t="s">
        <v>10</v>
      </c>
      <c r="D2839" s="3" t="s">
        <v>5536</v>
      </c>
      <c r="E2839" s="2">
        <v>2015</v>
      </c>
      <c r="F2839" s="3" t="s">
        <v>3591</v>
      </c>
      <c r="G2839" s="3" t="s">
        <v>5457</v>
      </c>
      <c r="H2839" s="3" t="s">
        <v>4597</v>
      </c>
      <c r="I2839" s="3" t="s">
        <v>5537</v>
      </c>
      <c r="J2839" s="3" t="s">
        <v>35</v>
      </c>
    </row>
    <row r="2840" spans="1:10" outlineLevel="3" x14ac:dyDescent="0.2">
      <c r="A2840" s="3" t="s">
        <v>4928</v>
      </c>
      <c r="B2840" s="3" t="s">
        <v>4597</v>
      </c>
      <c r="C2840" s="3" t="s">
        <v>10</v>
      </c>
      <c r="D2840" s="3" t="s">
        <v>5538</v>
      </c>
      <c r="E2840" s="2">
        <v>2015</v>
      </c>
      <c r="F2840" s="3" t="s">
        <v>3591</v>
      </c>
      <c r="G2840" s="3" t="s">
        <v>5457</v>
      </c>
      <c r="H2840" s="3" t="s">
        <v>4597</v>
      </c>
      <c r="I2840" s="3" t="s">
        <v>5539</v>
      </c>
      <c r="J2840" s="3" t="s">
        <v>35</v>
      </c>
    </row>
    <row r="2841" spans="1:10" outlineLevel="3" x14ac:dyDescent="0.2">
      <c r="A2841" s="3" t="s">
        <v>4928</v>
      </c>
      <c r="B2841" s="3" t="s">
        <v>4597</v>
      </c>
      <c r="C2841" s="3" t="s">
        <v>10</v>
      </c>
      <c r="D2841" s="3" t="s">
        <v>5540</v>
      </c>
      <c r="E2841" s="2">
        <v>2015</v>
      </c>
      <c r="F2841" s="3" t="s">
        <v>3591</v>
      </c>
      <c r="G2841" s="3" t="s">
        <v>5457</v>
      </c>
      <c r="H2841" s="3" t="s">
        <v>4597</v>
      </c>
      <c r="I2841" s="3" t="s">
        <v>5541</v>
      </c>
      <c r="J2841" s="3" t="s">
        <v>35</v>
      </c>
    </row>
    <row r="2842" spans="1:10" outlineLevel="3" x14ac:dyDescent="0.2">
      <c r="A2842" s="3" t="s">
        <v>4928</v>
      </c>
      <c r="B2842" s="3" t="s">
        <v>4597</v>
      </c>
      <c r="C2842" s="3" t="s">
        <v>10</v>
      </c>
      <c r="D2842" s="3" t="s">
        <v>5542</v>
      </c>
      <c r="E2842" s="2">
        <v>2015</v>
      </c>
      <c r="F2842" s="3" t="s">
        <v>3591</v>
      </c>
      <c r="G2842" s="3" t="s">
        <v>5457</v>
      </c>
      <c r="H2842" s="3" t="s">
        <v>4597</v>
      </c>
      <c r="I2842" s="3" t="s">
        <v>5543</v>
      </c>
      <c r="J2842" s="3" t="s">
        <v>35</v>
      </c>
    </row>
    <row r="2843" spans="1:10" outlineLevel="3" x14ac:dyDescent="0.2">
      <c r="A2843" s="3" t="s">
        <v>4928</v>
      </c>
      <c r="B2843" s="3" t="s">
        <v>4597</v>
      </c>
      <c r="C2843" s="3" t="s">
        <v>10</v>
      </c>
      <c r="D2843" s="3" t="s">
        <v>5544</v>
      </c>
      <c r="E2843" s="2">
        <v>2015</v>
      </c>
      <c r="F2843" s="3" t="s">
        <v>297</v>
      </c>
      <c r="G2843" s="3" t="s">
        <v>4596</v>
      </c>
      <c r="H2843" s="3" t="s">
        <v>4597</v>
      </c>
      <c r="I2843" s="3" t="s">
        <v>5545</v>
      </c>
      <c r="J2843" s="3" t="s">
        <v>35</v>
      </c>
    </row>
    <row r="2844" spans="1:10" outlineLevel="3" x14ac:dyDescent="0.2">
      <c r="A2844" s="3" t="s">
        <v>4928</v>
      </c>
      <c r="B2844" s="3" t="s">
        <v>4597</v>
      </c>
      <c r="C2844" s="3" t="s">
        <v>10</v>
      </c>
      <c r="D2844" s="3" t="s">
        <v>5546</v>
      </c>
      <c r="E2844" s="2">
        <v>2015</v>
      </c>
      <c r="F2844" s="3" t="s">
        <v>297</v>
      </c>
      <c r="G2844" s="3" t="s">
        <v>4596</v>
      </c>
      <c r="H2844" s="3" t="s">
        <v>4597</v>
      </c>
      <c r="I2844" s="3" t="s">
        <v>5547</v>
      </c>
      <c r="J2844" s="3" t="s">
        <v>35</v>
      </c>
    </row>
    <row r="2845" spans="1:10" outlineLevel="3" x14ac:dyDescent="0.2">
      <c r="A2845" s="3" t="s">
        <v>4928</v>
      </c>
      <c r="B2845" s="3" t="s">
        <v>4597</v>
      </c>
      <c r="C2845" s="3" t="s">
        <v>10</v>
      </c>
      <c r="D2845" s="3" t="s">
        <v>5548</v>
      </c>
      <c r="E2845" s="2">
        <v>2015</v>
      </c>
      <c r="F2845" s="3" t="s">
        <v>4552</v>
      </c>
      <c r="G2845" s="3" t="s">
        <v>5460</v>
      </c>
      <c r="H2845" s="3" t="s">
        <v>4597</v>
      </c>
      <c r="I2845" s="3" t="s">
        <v>5549</v>
      </c>
      <c r="J2845" s="3" t="s">
        <v>35</v>
      </c>
    </row>
    <row r="2846" spans="1:10" outlineLevel="3" x14ac:dyDescent="0.2">
      <c r="A2846" s="3" t="s">
        <v>4928</v>
      </c>
      <c r="B2846" s="3" t="s">
        <v>4597</v>
      </c>
      <c r="C2846" s="3" t="s">
        <v>10</v>
      </c>
      <c r="D2846" s="3" t="s">
        <v>5550</v>
      </c>
      <c r="E2846" s="2">
        <v>2015</v>
      </c>
      <c r="F2846" s="3" t="s">
        <v>297</v>
      </c>
      <c r="G2846" s="3" t="s">
        <v>4596</v>
      </c>
      <c r="H2846" s="3" t="s">
        <v>4597</v>
      </c>
      <c r="I2846" s="3" t="s">
        <v>5551</v>
      </c>
      <c r="J2846" s="3" t="s">
        <v>35</v>
      </c>
    </row>
    <row r="2847" spans="1:10" outlineLevel="3" x14ac:dyDescent="0.2">
      <c r="A2847" s="3" t="s">
        <v>4928</v>
      </c>
      <c r="B2847" s="3" t="s">
        <v>4597</v>
      </c>
      <c r="C2847" s="3" t="s">
        <v>10</v>
      </c>
      <c r="D2847" s="3" t="s">
        <v>5552</v>
      </c>
      <c r="E2847" s="2">
        <v>2015</v>
      </c>
      <c r="F2847" s="3" t="s">
        <v>297</v>
      </c>
      <c r="G2847" s="3" t="s">
        <v>4596</v>
      </c>
      <c r="H2847" s="3" t="s">
        <v>4597</v>
      </c>
      <c r="I2847" s="3" t="s">
        <v>5553</v>
      </c>
      <c r="J2847" s="3" t="s">
        <v>35</v>
      </c>
    </row>
    <row r="2848" spans="1:10" outlineLevel="3" x14ac:dyDescent="0.2">
      <c r="A2848" s="3" t="s">
        <v>4928</v>
      </c>
      <c r="B2848" s="3" t="s">
        <v>4597</v>
      </c>
      <c r="C2848" s="3" t="s">
        <v>10</v>
      </c>
      <c r="D2848" s="3" t="s">
        <v>5554</v>
      </c>
      <c r="E2848" s="2">
        <v>2015</v>
      </c>
      <c r="F2848" s="3" t="s">
        <v>297</v>
      </c>
      <c r="G2848" s="3" t="s">
        <v>4596</v>
      </c>
      <c r="H2848" s="3" t="s">
        <v>4597</v>
      </c>
      <c r="I2848" s="3" t="s">
        <v>5555</v>
      </c>
      <c r="J2848" s="3" t="s">
        <v>35</v>
      </c>
    </row>
    <row r="2849" spans="1:10" outlineLevel="3" x14ac:dyDescent="0.2">
      <c r="A2849" s="3" t="s">
        <v>4928</v>
      </c>
      <c r="B2849" s="3" t="s">
        <v>4597</v>
      </c>
      <c r="C2849" s="3" t="s">
        <v>10</v>
      </c>
      <c r="D2849" s="3" t="s">
        <v>5556</v>
      </c>
      <c r="E2849" s="2">
        <v>2015</v>
      </c>
      <c r="F2849" s="3" t="s">
        <v>297</v>
      </c>
      <c r="G2849" s="3" t="s">
        <v>4596</v>
      </c>
      <c r="H2849" s="3" t="s">
        <v>4597</v>
      </c>
      <c r="I2849" s="3" t="s">
        <v>5557</v>
      </c>
      <c r="J2849" s="3" t="s">
        <v>35</v>
      </c>
    </row>
    <row r="2850" spans="1:10" outlineLevel="3" x14ac:dyDescent="0.2">
      <c r="A2850" s="3" t="s">
        <v>4928</v>
      </c>
      <c r="B2850" s="3" t="s">
        <v>4597</v>
      </c>
      <c r="C2850" s="3" t="s">
        <v>10</v>
      </c>
      <c r="D2850" s="3" t="s">
        <v>5558</v>
      </c>
      <c r="E2850" s="2">
        <v>2015</v>
      </c>
      <c r="F2850" s="3" t="s">
        <v>297</v>
      </c>
      <c r="G2850" s="3" t="s">
        <v>4596</v>
      </c>
      <c r="H2850" s="3" t="s">
        <v>4597</v>
      </c>
      <c r="I2850" s="3" t="s">
        <v>5559</v>
      </c>
      <c r="J2850" s="3" t="s">
        <v>29</v>
      </c>
    </row>
    <row r="2851" spans="1:10" outlineLevel="3" x14ac:dyDescent="0.2">
      <c r="A2851" s="3" t="s">
        <v>4928</v>
      </c>
      <c r="B2851" s="3" t="s">
        <v>4597</v>
      </c>
      <c r="C2851" s="3" t="s">
        <v>10</v>
      </c>
      <c r="D2851" s="3" t="s">
        <v>5560</v>
      </c>
      <c r="E2851" s="2">
        <v>2015</v>
      </c>
      <c r="F2851" s="3" t="s">
        <v>297</v>
      </c>
      <c r="G2851" s="3" t="s">
        <v>4596</v>
      </c>
      <c r="H2851" s="3" t="s">
        <v>4597</v>
      </c>
      <c r="I2851" s="3" t="s">
        <v>5561</v>
      </c>
      <c r="J2851" s="3" t="s">
        <v>29</v>
      </c>
    </row>
    <row r="2852" spans="1:10" outlineLevel="3" x14ac:dyDescent="0.2">
      <c r="A2852" s="3" t="s">
        <v>4928</v>
      </c>
      <c r="B2852" s="3" t="s">
        <v>4597</v>
      </c>
      <c r="C2852" s="3" t="s">
        <v>10</v>
      </c>
      <c r="D2852" s="3" t="s">
        <v>5562</v>
      </c>
      <c r="E2852" s="2">
        <v>2015</v>
      </c>
      <c r="F2852" s="3" t="s">
        <v>297</v>
      </c>
      <c r="G2852" s="3" t="s">
        <v>4596</v>
      </c>
      <c r="H2852" s="3" t="s">
        <v>4597</v>
      </c>
      <c r="I2852" s="3" t="s">
        <v>5563</v>
      </c>
      <c r="J2852" s="3" t="s">
        <v>29</v>
      </c>
    </row>
    <row r="2853" spans="1:10" outlineLevel="3" x14ac:dyDescent="0.2">
      <c r="A2853" s="3" t="s">
        <v>4928</v>
      </c>
      <c r="B2853" s="3" t="s">
        <v>4597</v>
      </c>
      <c r="C2853" s="3" t="s">
        <v>10</v>
      </c>
      <c r="D2853" s="3" t="s">
        <v>5564</v>
      </c>
      <c r="E2853" s="2">
        <v>2015</v>
      </c>
      <c r="F2853" s="3" t="s">
        <v>297</v>
      </c>
      <c r="G2853" s="3" t="s">
        <v>4596</v>
      </c>
      <c r="H2853" s="3" t="s">
        <v>4597</v>
      </c>
      <c r="I2853" s="3" t="s">
        <v>5565</v>
      </c>
      <c r="J2853" s="3" t="s">
        <v>29</v>
      </c>
    </row>
    <row r="2854" spans="1:10" outlineLevel="3" x14ac:dyDescent="0.2">
      <c r="A2854" s="3" t="s">
        <v>4928</v>
      </c>
      <c r="B2854" s="3" t="s">
        <v>4597</v>
      </c>
      <c r="C2854" s="3" t="s">
        <v>10</v>
      </c>
      <c r="D2854" s="3" t="s">
        <v>5566</v>
      </c>
      <c r="E2854" s="2">
        <v>2015</v>
      </c>
      <c r="F2854" s="3" t="s">
        <v>297</v>
      </c>
      <c r="G2854" s="3" t="s">
        <v>4596</v>
      </c>
      <c r="H2854" s="3" t="s">
        <v>4597</v>
      </c>
      <c r="I2854" s="3" t="s">
        <v>5567</v>
      </c>
      <c r="J2854" s="3" t="s">
        <v>29</v>
      </c>
    </row>
    <row r="2855" spans="1:10" outlineLevel="3" x14ac:dyDescent="0.2">
      <c r="A2855" s="3" t="s">
        <v>4928</v>
      </c>
      <c r="B2855" s="3" t="s">
        <v>4597</v>
      </c>
      <c r="C2855" s="3" t="s">
        <v>10</v>
      </c>
      <c r="D2855" s="3" t="s">
        <v>5568</v>
      </c>
      <c r="E2855" s="2">
        <v>2015</v>
      </c>
      <c r="F2855" s="3" t="s">
        <v>297</v>
      </c>
      <c r="G2855" s="3" t="s">
        <v>4596</v>
      </c>
      <c r="H2855" s="3" t="s">
        <v>4597</v>
      </c>
      <c r="I2855" s="3" t="s">
        <v>5569</v>
      </c>
      <c r="J2855" s="3" t="s">
        <v>29</v>
      </c>
    </row>
    <row r="2856" spans="1:10" outlineLevel="3" x14ac:dyDescent="0.2">
      <c r="A2856" s="3" t="s">
        <v>4928</v>
      </c>
      <c r="B2856" s="3" t="s">
        <v>4597</v>
      </c>
      <c r="C2856" s="3" t="s">
        <v>10</v>
      </c>
      <c r="D2856" s="3" t="s">
        <v>5570</v>
      </c>
      <c r="E2856" s="2">
        <v>2015</v>
      </c>
      <c r="F2856" s="3" t="s">
        <v>297</v>
      </c>
      <c r="G2856" s="3" t="s">
        <v>4596</v>
      </c>
      <c r="H2856" s="3" t="s">
        <v>4597</v>
      </c>
      <c r="I2856" s="3" t="s">
        <v>5571</v>
      </c>
      <c r="J2856" s="3" t="s">
        <v>29</v>
      </c>
    </row>
    <row r="2857" spans="1:10" outlineLevel="3" x14ac:dyDescent="0.2">
      <c r="A2857" s="3" t="s">
        <v>4928</v>
      </c>
      <c r="B2857" s="3" t="s">
        <v>4597</v>
      </c>
      <c r="C2857" s="3" t="s">
        <v>10</v>
      </c>
      <c r="D2857" s="3" t="s">
        <v>5572</v>
      </c>
      <c r="E2857" s="2">
        <v>2015</v>
      </c>
      <c r="F2857" s="3" t="s">
        <v>297</v>
      </c>
      <c r="G2857" s="3" t="s">
        <v>4596</v>
      </c>
      <c r="H2857" s="3" t="s">
        <v>4597</v>
      </c>
      <c r="I2857" s="3" t="s">
        <v>5573</v>
      </c>
      <c r="J2857" s="3" t="s">
        <v>29</v>
      </c>
    </row>
    <row r="2858" spans="1:10" outlineLevel="3" x14ac:dyDescent="0.2">
      <c r="A2858" s="3" t="s">
        <v>4928</v>
      </c>
      <c r="B2858" s="3" t="s">
        <v>4597</v>
      </c>
      <c r="C2858" s="3" t="s">
        <v>10</v>
      </c>
      <c r="D2858" s="3" t="s">
        <v>5574</v>
      </c>
      <c r="E2858" s="2">
        <v>2015</v>
      </c>
      <c r="F2858" s="3" t="s">
        <v>297</v>
      </c>
      <c r="G2858" s="3" t="s">
        <v>4596</v>
      </c>
      <c r="H2858" s="3" t="s">
        <v>4597</v>
      </c>
      <c r="I2858" s="3" t="s">
        <v>5575</v>
      </c>
      <c r="J2858" s="3" t="s">
        <v>35</v>
      </c>
    </row>
    <row r="2859" spans="1:10" outlineLevel="3" x14ac:dyDescent="0.2">
      <c r="A2859" s="3" t="s">
        <v>4928</v>
      </c>
      <c r="B2859" s="3" t="s">
        <v>4597</v>
      </c>
      <c r="C2859" s="3" t="s">
        <v>10</v>
      </c>
      <c r="D2859" s="3" t="s">
        <v>5576</v>
      </c>
      <c r="E2859" s="2">
        <v>2015</v>
      </c>
      <c r="F2859" s="3" t="s">
        <v>297</v>
      </c>
      <c r="G2859" s="3" t="s">
        <v>4596</v>
      </c>
      <c r="H2859" s="3" t="s">
        <v>4597</v>
      </c>
      <c r="I2859" s="3" t="s">
        <v>5577</v>
      </c>
      <c r="J2859" s="3" t="s">
        <v>29</v>
      </c>
    </row>
    <row r="2860" spans="1:10" outlineLevel="3" x14ac:dyDescent="0.2">
      <c r="A2860" s="3" t="s">
        <v>4928</v>
      </c>
      <c r="B2860" s="3" t="s">
        <v>4597</v>
      </c>
      <c r="C2860" s="3" t="s">
        <v>10</v>
      </c>
      <c r="D2860" s="3" t="s">
        <v>5578</v>
      </c>
      <c r="E2860" s="2">
        <v>2015</v>
      </c>
      <c r="F2860" s="3" t="s">
        <v>297</v>
      </c>
      <c r="G2860" s="3" t="s">
        <v>4596</v>
      </c>
      <c r="H2860" s="3" t="s">
        <v>4597</v>
      </c>
      <c r="I2860" s="3" t="s">
        <v>5579</v>
      </c>
      <c r="J2860" s="3" t="s">
        <v>29</v>
      </c>
    </row>
    <row r="2861" spans="1:10" outlineLevel="3" x14ac:dyDescent="0.2">
      <c r="A2861" s="3" t="s">
        <v>4928</v>
      </c>
      <c r="B2861" s="3" t="s">
        <v>4597</v>
      </c>
      <c r="C2861" s="3" t="s">
        <v>10</v>
      </c>
      <c r="D2861" s="3" t="s">
        <v>5580</v>
      </c>
      <c r="E2861" s="2">
        <v>2015</v>
      </c>
      <c r="F2861" s="3" t="s">
        <v>297</v>
      </c>
      <c r="G2861" s="3" t="s">
        <v>4596</v>
      </c>
      <c r="H2861" s="3" t="s">
        <v>4597</v>
      </c>
      <c r="I2861" s="3" t="s">
        <v>5581</v>
      </c>
      <c r="J2861" s="3" t="s">
        <v>29</v>
      </c>
    </row>
    <row r="2862" spans="1:10" outlineLevel="3" x14ac:dyDescent="0.2">
      <c r="A2862" s="3" t="s">
        <v>4928</v>
      </c>
      <c r="B2862" s="3" t="s">
        <v>4597</v>
      </c>
      <c r="C2862" s="3" t="s">
        <v>10</v>
      </c>
      <c r="D2862" s="3" t="s">
        <v>5582</v>
      </c>
      <c r="E2862" s="2">
        <v>2015</v>
      </c>
      <c r="F2862" s="3" t="s">
        <v>297</v>
      </c>
      <c r="G2862" s="3" t="s">
        <v>4596</v>
      </c>
      <c r="H2862" s="3" t="s">
        <v>4597</v>
      </c>
      <c r="I2862" s="3" t="s">
        <v>5583</v>
      </c>
      <c r="J2862" s="3" t="s">
        <v>29</v>
      </c>
    </row>
    <row r="2863" spans="1:10" outlineLevel="3" x14ac:dyDescent="0.2">
      <c r="A2863" s="3" t="s">
        <v>4928</v>
      </c>
      <c r="B2863" s="3" t="s">
        <v>4597</v>
      </c>
      <c r="C2863" s="3" t="s">
        <v>10</v>
      </c>
      <c r="D2863" s="3" t="s">
        <v>5584</v>
      </c>
      <c r="E2863" s="2">
        <v>2015</v>
      </c>
      <c r="F2863" s="3" t="s">
        <v>297</v>
      </c>
      <c r="G2863" s="3" t="s">
        <v>4596</v>
      </c>
      <c r="H2863" s="3" t="s">
        <v>4597</v>
      </c>
      <c r="I2863" s="3" t="s">
        <v>5585</v>
      </c>
      <c r="J2863" s="3" t="s">
        <v>29</v>
      </c>
    </row>
    <row r="2864" spans="1:10" outlineLevel="3" x14ac:dyDescent="0.2">
      <c r="A2864" s="3" t="s">
        <v>4928</v>
      </c>
      <c r="B2864" s="3" t="s">
        <v>4597</v>
      </c>
      <c r="C2864" s="3" t="s">
        <v>10</v>
      </c>
      <c r="D2864" s="3" t="s">
        <v>5586</v>
      </c>
      <c r="E2864" s="2">
        <v>2015</v>
      </c>
      <c r="F2864" s="3" t="s">
        <v>297</v>
      </c>
      <c r="G2864" s="3" t="s">
        <v>4596</v>
      </c>
      <c r="H2864" s="3" t="s">
        <v>4597</v>
      </c>
      <c r="I2864" s="3" t="s">
        <v>5587</v>
      </c>
      <c r="J2864" s="3" t="s">
        <v>29</v>
      </c>
    </row>
    <row r="2865" spans="1:10" outlineLevel="3" x14ac:dyDescent="0.2">
      <c r="A2865" s="3" t="s">
        <v>4928</v>
      </c>
      <c r="B2865" s="3" t="s">
        <v>4597</v>
      </c>
      <c r="C2865" s="3" t="s">
        <v>10</v>
      </c>
      <c r="D2865" s="3" t="s">
        <v>5588</v>
      </c>
      <c r="E2865" s="2">
        <v>2015</v>
      </c>
      <c r="F2865" s="3" t="s">
        <v>297</v>
      </c>
      <c r="G2865" s="3" t="s">
        <v>4596</v>
      </c>
      <c r="H2865" s="3" t="s">
        <v>4597</v>
      </c>
      <c r="I2865" s="3" t="s">
        <v>5589</v>
      </c>
      <c r="J2865" s="3" t="s">
        <v>29</v>
      </c>
    </row>
    <row r="2866" spans="1:10" outlineLevel="3" x14ac:dyDescent="0.2">
      <c r="A2866" s="3" t="s">
        <v>4928</v>
      </c>
      <c r="B2866" s="3" t="s">
        <v>4597</v>
      </c>
      <c r="C2866" s="3" t="s">
        <v>10</v>
      </c>
      <c r="D2866" s="3" t="s">
        <v>5590</v>
      </c>
      <c r="E2866" s="2">
        <v>2015</v>
      </c>
      <c r="F2866" s="3" t="s">
        <v>297</v>
      </c>
      <c r="G2866" s="3" t="s">
        <v>4596</v>
      </c>
      <c r="H2866" s="3" t="s">
        <v>4597</v>
      </c>
      <c r="I2866" s="3" t="s">
        <v>5591</v>
      </c>
      <c r="J2866" s="3" t="s">
        <v>29</v>
      </c>
    </row>
    <row r="2867" spans="1:10" outlineLevel="3" x14ac:dyDescent="0.2">
      <c r="A2867" s="3" t="s">
        <v>4928</v>
      </c>
      <c r="B2867" s="3" t="s">
        <v>4597</v>
      </c>
      <c r="C2867" s="3" t="s">
        <v>10</v>
      </c>
      <c r="D2867" s="3" t="s">
        <v>5592</v>
      </c>
      <c r="E2867" s="2">
        <v>2015</v>
      </c>
      <c r="F2867" s="3" t="s">
        <v>297</v>
      </c>
      <c r="G2867" s="3" t="s">
        <v>4596</v>
      </c>
      <c r="H2867" s="3" t="s">
        <v>4597</v>
      </c>
      <c r="I2867" s="3" t="s">
        <v>5593</v>
      </c>
      <c r="J2867" s="3" t="s">
        <v>18</v>
      </c>
    </row>
    <row r="2868" spans="1:10" outlineLevel="3" x14ac:dyDescent="0.2">
      <c r="A2868" s="3" t="s">
        <v>4928</v>
      </c>
      <c r="B2868" s="3" t="s">
        <v>4597</v>
      </c>
      <c r="C2868" s="3" t="s">
        <v>10</v>
      </c>
      <c r="D2868" s="3" t="s">
        <v>5594</v>
      </c>
      <c r="E2868" s="2">
        <v>2015</v>
      </c>
      <c r="F2868" s="3" t="s">
        <v>3591</v>
      </c>
      <c r="G2868" s="3" t="s">
        <v>5457</v>
      </c>
      <c r="H2868" s="3" t="s">
        <v>4597</v>
      </c>
      <c r="I2868" s="3" t="s">
        <v>5595</v>
      </c>
      <c r="J2868" s="3" t="s">
        <v>26</v>
      </c>
    </row>
    <row r="2869" spans="1:10" outlineLevel="3" x14ac:dyDescent="0.2">
      <c r="A2869" s="3" t="s">
        <v>4928</v>
      </c>
      <c r="B2869" s="3" t="s">
        <v>4597</v>
      </c>
      <c r="C2869" s="3" t="s">
        <v>10</v>
      </c>
      <c r="D2869" s="3" t="s">
        <v>5596</v>
      </c>
      <c r="E2869" s="2">
        <v>2015</v>
      </c>
      <c r="F2869" s="3" t="s">
        <v>3591</v>
      </c>
      <c r="G2869" s="3" t="s">
        <v>5457</v>
      </c>
      <c r="H2869" s="3" t="s">
        <v>4597</v>
      </c>
      <c r="I2869" s="3" t="s">
        <v>5597</v>
      </c>
      <c r="J2869" s="3" t="s">
        <v>26</v>
      </c>
    </row>
    <row r="2870" spans="1:10" outlineLevel="3" x14ac:dyDescent="0.2">
      <c r="A2870" s="3" t="s">
        <v>4928</v>
      </c>
      <c r="B2870" s="3" t="s">
        <v>4597</v>
      </c>
      <c r="C2870" s="3" t="s">
        <v>10</v>
      </c>
      <c r="D2870" s="3" t="s">
        <v>5598</v>
      </c>
      <c r="E2870" s="2">
        <v>2015</v>
      </c>
      <c r="F2870" s="3" t="s">
        <v>3591</v>
      </c>
      <c r="G2870" s="3" t="s">
        <v>5457</v>
      </c>
      <c r="H2870" s="3" t="s">
        <v>4597</v>
      </c>
      <c r="I2870" s="3" t="s">
        <v>5599</v>
      </c>
      <c r="J2870" s="3" t="s">
        <v>26</v>
      </c>
    </row>
    <row r="2871" spans="1:10" outlineLevel="3" x14ac:dyDescent="0.2">
      <c r="A2871" s="3" t="s">
        <v>4928</v>
      </c>
      <c r="B2871" s="3" t="s">
        <v>4597</v>
      </c>
      <c r="C2871" s="3" t="s">
        <v>10</v>
      </c>
      <c r="D2871" s="3" t="s">
        <v>5600</v>
      </c>
      <c r="E2871" s="2">
        <v>2015</v>
      </c>
      <c r="F2871" s="3" t="s">
        <v>3591</v>
      </c>
      <c r="G2871" s="3" t="s">
        <v>5457</v>
      </c>
      <c r="H2871" s="3" t="s">
        <v>4597</v>
      </c>
      <c r="I2871" s="3" t="s">
        <v>5601</v>
      </c>
      <c r="J2871" s="3" t="s">
        <v>136</v>
      </c>
    </row>
    <row r="2872" spans="1:10" outlineLevel="3" x14ac:dyDescent="0.2">
      <c r="A2872" s="3" t="s">
        <v>4928</v>
      </c>
      <c r="B2872" s="3" t="s">
        <v>4597</v>
      </c>
      <c r="C2872" s="3" t="s">
        <v>10</v>
      </c>
      <c r="D2872" s="3" t="s">
        <v>5602</v>
      </c>
      <c r="E2872" s="2">
        <v>2015</v>
      </c>
      <c r="F2872" s="3" t="s">
        <v>4552</v>
      </c>
      <c r="G2872" s="3" t="s">
        <v>5460</v>
      </c>
      <c r="H2872" s="3" t="s">
        <v>4597</v>
      </c>
      <c r="I2872" s="3" t="s">
        <v>5603</v>
      </c>
      <c r="J2872" s="3" t="s">
        <v>26</v>
      </c>
    </row>
    <row r="2873" spans="1:10" outlineLevel="3" x14ac:dyDescent="0.2">
      <c r="A2873" s="3" t="s">
        <v>4928</v>
      </c>
      <c r="B2873" s="3" t="s">
        <v>4597</v>
      </c>
      <c r="C2873" s="3" t="s">
        <v>10</v>
      </c>
      <c r="D2873" s="3" t="s">
        <v>5604</v>
      </c>
      <c r="E2873" s="2">
        <v>2015</v>
      </c>
      <c r="F2873" s="3" t="s">
        <v>4552</v>
      </c>
      <c r="G2873" s="3" t="s">
        <v>5460</v>
      </c>
      <c r="H2873" s="3" t="s">
        <v>4597</v>
      </c>
      <c r="I2873" s="3" t="s">
        <v>5605</v>
      </c>
      <c r="J2873" s="3" t="s">
        <v>26</v>
      </c>
    </row>
    <row r="2874" spans="1:10" outlineLevel="3" x14ac:dyDescent="0.2">
      <c r="A2874" s="3" t="s">
        <v>4928</v>
      </c>
      <c r="B2874" s="3" t="s">
        <v>4597</v>
      </c>
      <c r="C2874" s="3" t="s">
        <v>10</v>
      </c>
      <c r="D2874" s="3" t="s">
        <v>5606</v>
      </c>
      <c r="E2874" s="2">
        <v>2015</v>
      </c>
      <c r="F2874" s="3" t="s">
        <v>4552</v>
      </c>
      <c r="G2874" s="3" t="s">
        <v>5460</v>
      </c>
      <c r="H2874" s="3" t="s">
        <v>4597</v>
      </c>
      <c r="I2874" s="3" t="s">
        <v>5607</v>
      </c>
      <c r="J2874" s="3" t="s">
        <v>136</v>
      </c>
    </row>
    <row r="2875" spans="1:10" outlineLevel="3" x14ac:dyDescent="0.2">
      <c r="A2875" s="3" t="s">
        <v>4928</v>
      </c>
      <c r="B2875" s="3" t="s">
        <v>4597</v>
      </c>
      <c r="C2875" s="3" t="s">
        <v>10</v>
      </c>
      <c r="D2875" s="3" t="s">
        <v>5608</v>
      </c>
      <c r="E2875" s="2">
        <v>2015</v>
      </c>
      <c r="F2875" s="3" t="s">
        <v>3591</v>
      </c>
      <c r="G2875" s="3" t="s">
        <v>5457</v>
      </c>
      <c r="H2875" s="3" t="s">
        <v>4597</v>
      </c>
      <c r="I2875" s="3" t="s">
        <v>5609</v>
      </c>
      <c r="J2875" s="3" t="s">
        <v>2285</v>
      </c>
    </row>
    <row r="2876" spans="1:10" outlineLevel="3" x14ac:dyDescent="0.2">
      <c r="A2876" s="3" t="s">
        <v>4928</v>
      </c>
      <c r="B2876" s="3" t="s">
        <v>4597</v>
      </c>
      <c r="C2876" s="3" t="s">
        <v>10</v>
      </c>
      <c r="D2876" s="3" t="s">
        <v>5610</v>
      </c>
      <c r="E2876" s="2">
        <v>2015</v>
      </c>
      <c r="F2876" s="3" t="s">
        <v>297</v>
      </c>
      <c r="G2876" s="3" t="s">
        <v>4596</v>
      </c>
      <c r="H2876" s="3" t="s">
        <v>4597</v>
      </c>
      <c r="I2876" s="3" t="s">
        <v>5611</v>
      </c>
      <c r="J2876" s="3" t="s">
        <v>1038</v>
      </c>
    </row>
    <row r="2877" spans="1:10" outlineLevel="3" x14ac:dyDescent="0.2">
      <c r="A2877" s="3" t="s">
        <v>4928</v>
      </c>
      <c r="B2877" s="3" t="s">
        <v>4597</v>
      </c>
      <c r="C2877" s="3" t="s">
        <v>10</v>
      </c>
      <c r="D2877" s="3" t="s">
        <v>5612</v>
      </c>
      <c r="E2877" s="2">
        <v>2015</v>
      </c>
      <c r="F2877" s="3" t="s">
        <v>297</v>
      </c>
      <c r="G2877" s="3" t="s">
        <v>4596</v>
      </c>
      <c r="H2877" s="3" t="s">
        <v>4597</v>
      </c>
      <c r="I2877" s="3" t="s">
        <v>5613</v>
      </c>
      <c r="J2877" s="3" t="s">
        <v>1038</v>
      </c>
    </row>
    <row r="2878" spans="1:10" outlineLevel="3" x14ac:dyDescent="0.2">
      <c r="A2878" s="3" t="s">
        <v>4928</v>
      </c>
      <c r="B2878" s="3" t="s">
        <v>4597</v>
      </c>
      <c r="C2878" s="3" t="s">
        <v>10</v>
      </c>
      <c r="D2878" s="3" t="s">
        <v>5614</v>
      </c>
      <c r="E2878" s="2">
        <v>2015</v>
      </c>
      <c r="F2878" s="3" t="s">
        <v>3591</v>
      </c>
      <c r="G2878" s="3" t="s">
        <v>5457</v>
      </c>
      <c r="H2878" s="3" t="s">
        <v>4597</v>
      </c>
      <c r="I2878" s="3" t="s">
        <v>5615</v>
      </c>
      <c r="J2878" s="3" t="s">
        <v>35</v>
      </c>
    </row>
    <row r="2879" spans="1:10" outlineLevel="3" x14ac:dyDescent="0.2">
      <c r="A2879" s="3" t="s">
        <v>4928</v>
      </c>
      <c r="B2879" s="3" t="s">
        <v>4597</v>
      </c>
      <c r="C2879" s="3" t="s">
        <v>10</v>
      </c>
      <c r="D2879" s="3" t="s">
        <v>5616</v>
      </c>
      <c r="E2879" s="2">
        <v>2015</v>
      </c>
      <c r="F2879" s="3" t="s">
        <v>3591</v>
      </c>
      <c r="G2879" s="3" t="s">
        <v>5457</v>
      </c>
      <c r="H2879" s="3" t="s">
        <v>4597</v>
      </c>
      <c r="I2879" s="3" t="s">
        <v>5617</v>
      </c>
      <c r="J2879" s="3" t="s">
        <v>35</v>
      </c>
    </row>
    <row r="2880" spans="1:10" outlineLevel="3" x14ac:dyDescent="0.2">
      <c r="A2880" s="3" t="s">
        <v>4928</v>
      </c>
      <c r="B2880" s="3" t="s">
        <v>4597</v>
      </c>
      <c r="C2880" s="3" t="s">
        <v>10</v>
      </c>
      <c r="D2880" s="3" t="s">
        <v>5618</v>
      </c>
      <c r="E2880" s="2">
        <v>2015</v>
      </c>
      <c r="F2880" s="3" t="s">
        <v>3591</v>
      </c>
      <c r="G2880" s="3" t="s">
        <v>5457</v>
      </c>
      <c r="H2880" s="3" t="s">
        <v>4597</v>
      </c>
      <c r="I2880" s="3" t="s">
        <v>5619</v>
      </c>
      <c r="J2880" s="3" t="s">
        <v>35</v>
      </c>
    </row>
    <row r="2881" spans="1:10" outlineLevel="3" x14ac:dyDescent="0.2">
      <c r="A2881" s="3" t="s">
        <v>4928</v>
      </c>
      <c r="B2881" s="3" t="s">
        <v>4597</v>
      </c>
      <c r="C2881" s="3" t="s">
        <v>10</v>
      </c>
      <c r="D2881" s="3" t="s">
        <v>5620</v>
      </c>
      <c r="E2881" s="2">
        <v>2015</v>
      </c>
      <c r="F2881" s="3" t="s">
        <v>297</v>
      </c>
      <c r="G2881" s="3" t="s">
        <v>4596</v>
      </c>
      <c r="H2881" s="3" t="s">
        <v>4597</v>
      </c>
      <c r="I2881" s="3" t="s">
        <v>5621</v>
      </c>
      <c r="J2881" s="3" t="s">
        <v>29</v>
      </c>
    </row>
    <row r="2882" spans="1:10" outlineLevel="3" x14ac:dyDescent="0.2">
      <c r="A2882" s="3" t="s">
        <v>4928</v>
      </c>
      <c r="B2882" s="3" t="s">
        <v>4597</v>
      </c>
      <c r="C2882" s="3" t="s">
        <v>10</v>
      </c>
      <c r="D2882" s="3" t="s">
        <v>5622</v>
      </c>
      <c r="E2882" s="2">
        <v>2015</v>
      </c>
      <c r="F2882" s="3" t="s">
        <v>297</v>
      </c>
      <c r="G2882" s="3" t="s">
        <v>4596</v>
      </c>
      <c r="H2882" s="3" t="s">
        <v>4597</v>
      </c>
      <c r="I2882" s="3" t="s">
        <v>5623</v>
      </c>
      <c r="J2882" s="3" t="s">
        <v>29</v>
      </c>
    </row>
    <row r="2883" spans="1:10" outlineLevel="3" x14ac:dyDescent="0.2">
      <c r="A2883" s="3" t="s">
        <v>4928</v>
      </c>
      <c r="B2883" s="3" t="s">
        <v>4597</v>
      </c>
      <c r="C2883" s="3" t="s">
        <v>10</v>
      </c>
      <c r="D2883" s="3" t="s">
        <v>5624</v>
      </c>
      <c r="E2883" s="2">
        <v>2015</v>
      </c>
      <c r="F2883" s="3" t="s">
        <v>297</v>
      </c>
      <c r="G2883" s="3" t="s">
        <v>4596</v>
      </c>
      <c r="H2883" s="3" t="s">
        <v>4597</v>
      </c>
      <c r="I2883" s="3" t="s">
        <v>5625</v>
      </c>
      <c r="J2883" s="3" t="s">
        <v>29</v>
      </c>
    </row>
    <row r="2884" spans="1:10" outlineLevel="3" x14ac:dyDescent="0.2">
      <c r="A2884" s="3" t="s">
        <v>4928</v>
      </c>
      <c r="B2884" s="3" t="s">
        <v>4597</v>
      </c>
      <c r="C2884" s="3" t="s">
        <v>10</v>
      </c>
      <c r="D2884" s="3" t="s">
        <v>5626</v>
      </c>
      <c r="E2884" s="2">
        <v>2015</v>
      </c>
      <c r="F2884" s="3" t="s">
        <v>297</v>
      </c>
      <c r="G2884" s="3" t="s">
        <v>4596</v>
      </c>
      <c r="H2884" s="3" t="s">
        <v>4597</v>
      </c>
      <c r="I2884" s="3" t="s">
        <v>5627</v>
      </c>
      <c r="J2884" s="3" t="s">
        <v>29</v>
      </c>
    </row>
    <row r="2885" spans="1:10" outlineLevel="3" x14ac:dyDescent="0.2">
      <c r="A2885" s="3" t="s">
        <v>4928</v>
      </c>
      <c r="B2885" s="3" t="s">
        <v>4597</v>
      </c>
      <c r="C2885" s="3" t="s">
        <v>10</v>
      </c>
      <c r="D2885" s="3" t="s">
        <v>5628</v>
      </c>
      <c r="E2885" s="2">
        <v>2015</v>
      </c>
      <c r="F2885" s="3" t="s">
        <v>297</v>
      </c>
      <c r="G2885" s="3" t="s">
        <v>4596</v>
      </c>
      <c r="H2885" s="3" t="s">
        <v>4597</v>
      </c>
      <c r="I2885" s="3" t="s">
        <v>5629</v>
      </c>
      <c r="J2885" s="3" t="s">
        <v>29</v>
      </c>
    </row>
    <row r="2886" spans="1:10" outlineLevel="3" x14ac:dyDescent="0.2">
      <c r="A2886" s="3" t="s">
        <v>4928</v>
      </c>
      <c r="B2886" s="3" t="s">
        <v>4597</v>
      </c>
      <c r="C2886" s="3" t="s">
        <v>10</v>
      </c>
      <c r="D2886" s="3" t="s">
        <v>5630</v>
      </c>
      <c r="E2886" s="2">
        <v>2015</v>
      </c>
      <c r="F2886" s="3" t="s">
        <v>297</v>
      </c>
      <c r="G2886" s="3" t="s">
        <v>4596</v>
      </c>
      <c r="H2886" s="3" t="s">
        <v>4597</v>
      </c>
      <c r="I2886" s="3" t="s">
        <v>5631</v>
      </c>
      <c r="J2886" s="3" t="s">
        <v>29</v>
      </c>
    </row>
    <row r="2887" spans="1:10" outlineLevel="3" x14ac:dyDescent="0.2">
      <c r="A2887" s="3" t="s">
        <v>4928</v>
      </c>
      <c r="B2887" s="3" t="s">
        <v>4597</v>
      </c>
      <c r="C2887" s="3" t="s">
        <v>10</v>
      </c>
      <c r="D2887" s="3" t="s">
        <v>5632</v>
      </c>
      <c r="E2887" s="2">
        <v>2015</v>
      </c>
      <c r="F2887" s="3" t="s">
        <v>297</v>
      </c>
      <c r="G2887" s="3" t="s">
        <v>4596</v>
      </c>
      <c r="H2887" s="3" t="s">
        <v>4597</v>
      </c>
      <c r="I2887" s="3" t="s">
        <v>5633</v>
      </c>
      <c r="J2887" s="3" t="s">
        <v>29</v>
      </c>
    </row>
    <row r="2888" spans="1:10" outlineLevel="3" x14ac:dyDescent="0.2">
      <c r="A2888" s="3" t="s">
        <v>4928</v>
      </c>
      <c r="B2888" s="3" t="s">
        <v>4597</v>
      </c>
      <c r="C2888" s="3" t="s">
        <v>10</v>
      </c>
      <c r="D2888" s="3" t="s">
        <v>5634</v>
      </c>
      <c r="E2888" s="2">
        <v>2015</v>
      </c>
      <c r="F2888" s="3" t="s">
        <v>3591</v>
      </c>
      <c r="G2888" s="3" t="s">
        <v>5457</v>
      </c>
      <c r="H2888" s="3" t="s">
        <v>4597</v>
      </c>
      <c r="I2888" s="3" t="s">
        <v>5635</v>
      </c>
      <c r="J2888" s="3" t="s">
        <v>35</v>
      </c>
    </row>
    <row r="2889" spans="1:10" outlineLevel="3" x14ac:dyDescent="0.2">
      <c r="A2889" s="3" t="s">
        <v>4928</v>
      </c>
      <c r="B2889" s="3" t="s">
        <v>4597</v>
      </c>
      <c r="C2889" s="3" t="s">
        <v>10</v>
      </c>
      <c r="D2889" s="3" t="s">
        <v>5636</v>
      </c>
      <c r="E2889" s="2">
        <v>2015</v>
      </c>
      <c r="F2889" s="3" t="s">
        <v>3591</v>
      </c>
      <c r="G2889" s="3" t="s">
        <v>5457</v>
      </c>
      <c r="H2889" s="3" t="s">
        <v>4597</v>
      </c>
      <c r="I2889" s="3" t="s">
        <v>5637</v>
      </c>
      <c r="J2889" s="3" t="s">
        <v>35</v>
      </c>
    </row>
    <row r="2890" spans="1:10" outlineLevel="3" x14ac:dyDescent="0.2">
      <c r="A2890" s="3" t="s">
        <v>4928</v>
      </c>
      <c r="B2890" s="3" t="s">
        <v>4597</v>
      </c>
      <c r="C2890" s="3" t="s">
        <v>10</v>
      </c>
      <c r="D2890" s="3" t="s">
        <v>5638</v>
      </c>
      <c r="E2890" s="2">
        <v>2015</v>
      </c>
      <c r="F2890" s="3" t="s">
        <v>3591</v>
      </c>
      <c r="G2890" s="3" t="s">
        <v>5457</v>
      </c>
      <c r="H2890" s="3" t="s">
        <v>4597</v>
      </c>
      <c r="I2890" s="3" t="s">
        <v>5639</v>
      </c>
      <c r="J2890" s="3" t="s">
        <v>35</v>
      </c>
    </row>
    <row r="2891" spans="1:10" outlineLevel="3" x14ac:dyDescent="0.2">
      <c r="A2891" s="3" t="s">
        <v>4928</v>
      </c>
      <c r="B2891" s="3" t="s">
        <v>4597</v>
      </c>
      <c r="C2891" s="3" t="s">
        <v>10</v>
      </c>
      <c r="D2891" s="3" t="s">
        <v>5640</v>
      </c>
      <c r="E2891" s="2">
        <v>2015</v>
      </c>
      <c r="F2891" s="3" t="s">
        <v>3591</v>
      </c>
      <c r="G2891" s="3" t="s">
        <v>5457</v>
      </c>
      <c r="H2891" s="3" t="s">
        <v>4597</v>
      </c>
      <c r="I2891" s="3" t="s">
        <v>5641</v>
      </c>
      <c r="J2891" s="3" t="s">
        <v>35</v>
      </c>
    </row>
    <row r="2892" spans="1:10" outlineLevel="3" x14ac:dyDescent="0.2">
      <c r="A2892" s="3" t="s">
        <v>4928</v>
      </c>
      <c r="B2892" s="3" t="s">
        <v>4597</v>
      </c>
      <c r="C2892" s="3" t="s">
        <v>10</v>
      </c>
      <c r="D2892" s="3" t="s">
        <v>5642</v>
      </c>
      <c r="E2892" s="2">
        <v>2015</v>
      </c>
      <c r="F2892" s="3" t="s">
        <v>3591</v>
      </c>
      <c r="G2892" s="3" t="s">
        <v>5457</v>
      </c>
      <c r="H2892" s="3" t="s">
        <v>4597</v>
      </c>
      <c r="I2892" s="3" t="s">
        <v>5643</v>
      </c>
      <c r="J2892" s="3" t="s">
        <v>35</v>
      </c>
    </row>
    <row r="2893" spans="1:10" outlineLevel="3" x14ac:dyDescent="0.2">
      <c r="A2893" s="3" t="s">
        <v>4928</v>
      </c>
      <c r="B2893" s="3" t="s">
        <v>4597</v>
      </c>
      <c r="C2893" s="3" t="s">
        <v>10</v>
      </c>
      <c r="D2893" s="3" t="s">
        <v>5644</v>
      </c>
      <c r="E2893" s="2">
        <v>2015</v>
      </c>
      <c r="F2893" s="3" t="s">
        <v>3591</v>
      </c>
      <c r="G2893" s="3" t="s">
        <v>5457</v>
      </c>
      <c r="H2893" s="3" t="s">
        <v>4597</v>
      </c>
      <c r="I2893" s="3" t="s">
        <v>5645</v>
      </c>
      <c r="J2893" s="3" t="s">
        <v>35</v>
      </c>
    </row>
    <row r="2894" spans="1:10" outlineLevel="3" x14ac:dyDescent="0.2">
      <c r="A2894" s="3" t="s">
        <v>4928</v>
      </c>
      <c r="B2894" s="3" t="s">
        <v>4597</v>
      </c>
      <c r="C2894" s="3" t="s">
        <v>10</v>
      </c>
      <c r="D2894" s="3" t="s">
        <v>5646</v>
      </c>
      <c r="E2894" s="2">
        <v>2015</v>
      </c>
      <c r="F2894" s="3" t="s">
        <v>3591</v>
      </c>
      <c r="G2894" s="3" t="s">
        <v>5457</v>
      </c>
      <c r="H2894" s="3" t="s">
        <v>4597</v>
      </c>
      <c r="I2894" s="3" t="s">
        <v>5647</v>
      </c>
      <c r="J2894" s="3" t="s">
        <v>35</v>
      </c>
    </row>
    <row r="2895" spans="1:10" outlineLevel="3" x14ac:dyDescent="0.2">
      <c r="A2895" s="3" t="s">
        <v>4928</v>
      </c>
      <c r="B2895" s="3" t="s">
        <v>4597</v>
      </c>
      <c r="C2895" s="3" t="s">
        <v>10</v>
      </c>
      <c r="D2895" s="3" t="s">
        <v>5648</v>
      </c>
      <c r="E2895" s="2">
        <v>2015</v>
      </c>
      <c r="F2895" s="3" t="s">
        <v>3591</v>
      </c>
      <c r="G2895" s="3" t="s">
        <v>5457</v>
      </c>
      <c r="H2895" s="3" t="s">
        <v>4597</v>
      </c>
      <c r="I2895" s="3" t="s">
        <v>5649</v>
      </c>
      <c r="J2895" s="3" t="s">
        <v>35</v>
      </c>
    </row>
    <row r="2896" spans="1:10" outlineLevel="3" x14ac:dyDescent="0.2">
      <c r="A2896" s="3" t="s">
        <v>4928</v>
      </c>
      <c r="B2896" s="3" t="s">
        <v>4597</v>
      </c>
      <c r="C2896" s="3" t="s">
        <v>10</v>
      </c>
      <c r="D2896" s="3" t="s">
        <v>5650</v>
      </c>
      <c r="E2896" s="2">
        <v>2015</v>
      </c>
      <c r="F2896" s="3" t="s">
        <v>3591</v>
      </c>
      <c r="G2896" s="3" t="s">
        <v>5457</v>
      </c>
      <c r="H2896" s="3" t="s">
        <v>4597</v>
      </c>
      <c r="I2896" s="3" t="s">
        <v>5651</v>
      </c>
      <c r="J2896" s="3" t="s">
        <v>35</v>
      </c>
    </row>
    <row r="2897" spans="1:10" outlineLevel="3" x14ac:dyDescent="0.2">
      <c r="A2897" s="3" t="s">
        <v>4928</v>
      </c>
      <c r="B2897" s="3" t="s">
        <v>4597</v>
      </c>
      <c r="C2897" s="3" t="s">
        <v>10</v>
      </c>
      <c r="D2897" s="3" t="s">
        <v>5652</v>
      </c>
      <c r="E2897" s="2">
        <v>2015</v>
      </c>
      <c r="F2897" s="3" t="s">
        <v>3591</v>
      </c>
      <c r="G2897" s="3" t="s">
        <v>5457</v>
      </c>
      <c r="H2897" s="3" t="s">
        <v>4597</v>
      </c>
      <c r="I2897" s="3" t="s">
        <v>5653</v>
      </c>
      <c r="J2897" s="3" t="s">
        <v>35</v>
      </c>
    </row>
    <row r="2898" spans="1:10" outlineLevel="3" x14ac:dyDescent="0.2">
      <c r="A2898" s="3" t="s">
        <v>4928</v>
      </c>
      <c r="B2898" s="3" t="s">
        <v>4597</v>
      </c>
      <c r="C2898" s="3" t="s">
        <v>10</v>
      </c>
      <c r="D2898" s="3" t="s">
        <v>5654</v>
      </c>
      <c r="E2898" s="2">
        <v>2015</v>
      </c>
      <c r="F2898" s="3" t="s">
        <v>3591</v>
      </c>
      <c r="G2898" s="3" t="s">
        <v>5457</v>
      </c>
      <c r="H2898" s="3" t="s">
        <v>4597</v>
      </c>
      <c r="I2898" s="3" t="s">
        <v>5655</v>
      </c>
      <c r="J2898" s="3" t="s">
        <v>26</v>
      </c>
    </row>
    <row r="2899" spans="1:10" outlineLevel="3" x14ac:dyDescent="0.2">
      <c r="A2899" s="3" t="s">
        <v>4928</v>
      </c>
      <c r="B2899" s="3" t="s">
        <v>4597</v>
      </c>
      <c r="C2899" s="3" t="s">
        <v>10</v>
      </c>
      <c r="D2899" s="3" t="s">
        <v>5656</v>
      </c>
      <c r="E2899" s="2">
        <v>2015</v>
      </c>
      <c r="F2899" s="3" t="s">
        <v>3591</v>
      </c>
      <c r="G2899" s="3" t="s">
        <v>5457</v>
      </c>
      <c r="H2899" s="3" t="s">
        <v>4597</v>
      </c>
      <c r="I2899" s="3" t="s">
        <v>5657</v>
      </c>
      <c r="J2899" s="3" t="s">
        <v>26</v>
      </c>
    </row>
    <row r="2900" spans="1:10" outlineLevel="3" x14ac:dyDescent="0.2">
      <c r="A2900" s="3" t="s">
        <v>4928</v>
      </c>
      <c r="B2900" s="3" t="s">
        <v>4597</v>
      </c>
      <c r="C2900" s="3" t="s">
        <v>10</v>
      </c>
      <c r="D2900" s="3" t="s">
        <v>5658</v>
      </c>
      <c r="E2900" s="2">
        <v>2015</v>
      </c>
      <c r="F2900" s="3" t="s">
        <v>3591</v>
      </c>
      <c r="G2900" s="3" t="s">
        <v>5457</v>
      </c>
      <c r="H2900" s="3" t="s">
        <v>4597</v>
      </c>
      <c r="I2900" s="3" t="s">
        <v>5659</v>
      </c>
      <c r="J2900" s="3" t="s">
        <v>1038</v>
      </c>
    </row>
    <row r="2901" spans="1:10" outlineLevel="3" x14ac:dyDescent="0.2">
      <c r="A2901" s="3" t="s">
        <v>4928</v>
      </c>
      <c r="B2901" s="3" t="s">
        <v>4597</v>
      </c>
      <c r="C2901" s="3" t="s">
        <v>10</v>
      </c>
      <c r="D2901" s="3" t="s">
        <v>5660</v>
      </c>
      <c r="E2901" s="2">
        <v>2015</v>
      </c>
      <c r="F2901" s="3" t="s">
        <v>3591</v>
      </c>
      <c r="G2901" s="3" t="s">
        <v>5457</v>
      </c>
      <c r="H2901" s="3" t="s">
        <v>4597</v>
      </c>
      <c r="I2901" s="3" t="s">
        <v>5661</v>
      </c>
      <c r="J2901" s="3" t="s">
        <v>1038</v>
      </c>
    </row>
    <row r="2902" spans="1:10" outlineLevel="3" x14ac:dyDescent="0.2">
      <c r="A2902" s="3" t="s">
        <v>4928</v>
      </c>
      <c r="B2902" s="3" t="s">
        <v>4597</v>
      </c>
      <c r="C2902" s="3" t="s">
        <v>10</v>
      </c>
      <c r="D2902" s="3" t="s">
        <v>5662</v>
      </c>
      <c r="E2902" s="2">
        <v>2015</v>
      </c>
      <c r="F2902" s="3" t="s">
        <v>3591</v>
      </c>
      <c r="G2902" s="3" t="s">
        <v>5457</v>
      </c>
      <c r="H2902" s="3" t="s">
        <v>4597</v>
      </c>
      <c r="I2902" s="3" t="s">
        <v>5663</v>
      </c>
      <c r="J2902" s="3" t="s">
        <v>136</v>
      </c>
    </row>
    <row r="2903" spans="1:10" outlineLevel="3" x14ac:dyDescent="0.2">
      <c r="A2903" s="3" t="s">
        <v>4928</v>
      </c>
      <c r="B2903" s="3" t="s">
        <v>4597</v>
      </c>
      <c r="C2903" s="3" t="s">
        <v>10</v>
      </c>
      <c r="D2903" s="3" t="s">
        <v>5664</v>
      </c>
      <c r="E2903" s="2">
        <v>2015</v>
      </c>
      <c r="F2903" s="3" t="s">
        <v>4552</v>
      </c>
      <c r="G2903" s="3" t="s">
        <v>5460</v>
      </c>
      <c r="H2903" s="3" t="s">
        <v>4597</v>
      </c>
      <c r="I2903" s="3" t="s">
        <v>5665</v>
      </c>
      <c r="J2903" s="3" t="s">
        <v>203</v>
      </c>
    </row>
    <row r="2904" spans="1:10" outlineLevel="3" x14ac:dyDescent="0.2">
      <c r="A2904" s="3" t="s">
        <v>4928</v>
      </c>
      <c r="B2904" s="3" t="s">
        <v>4597</v>
      </c>
      <c r="C2904" s="3" t="s">
        <v>10</v>
      </c>
      <c r="D2904" s="3" t="s">
        <v>5666</v>
      </c>
      <c r="E2904" s="2">
        <v>2015</v>
      </c>
      <c r="F2904" s="3" t="s">
        <v>297</v>
      </c>
      <c r="G2904" s="3" t="s">
        <v>4596</v>
      </c>
      <c r="H2904" s="3" t="s">
        <v>4597</v>
      </c>
      <c r="I2904" s="3" t="s">
        <v>5667</v>
      </c>
      <c r="J2904" s="3" t="s">
        <v>18</v>
      </c>
    </row>
    <row r="2905" spans="1:10" outlineLevel="3" x14ac:dyDescent="0.2">
      <c r="A2905" s="3" t="s">
        <v>4928</v>
      </c>
      <c r="B2905" s="3" t="s">
        <v>4597</v>
      </c>
      <c r="C2905" s="3" t="s">
        <v>10</v>
      </c>
      <c r="D2905" s="3" t="s">
        <v>5668</v>
      </c>
      <c r="E2905" s="2">
        <v>2015</v>
      </c>
      <c r="F2905" s="3" t="s">
        <v>3591</v>
      </c>
      <c r="G2905" s="3" t="s">
        <v>5457</v>
      </c>
      <c r="H2905" s="3" t="s">
        <v>4597</v>
      </c>
      <c r="I2905" s="3" t="s">
        <v>5669</v>
      </c>
      <c r="J2905" s="3" t="s">
        <v>29</v>
      </c>
    </row>
    <row r="2906" spans="1:10" outlineLevel="3" x14ac:dyDescent="0.2">
      <c r="A2906" s="3" t="s">
        <v>4928</v>
      </c>
      <c r="B2906" s="3" t="s">
        <v>4597</v>
      </c>
      <c r="C2906" s="3" t="s">
        <v>10</v>
      </c>
      <c r="D2906" s="3" t="s">
        <v>5670</v>
      </c>
      <c r="E2906" s="2">
        <v>2015</v>
      </c>
      <c r="F2906" s="3" t="s">
        <v>4552</v>
      </c>
      <c r="G2906" s="3" t="s">
        <v>5460</v>
      </c>
      <c r="H2906" s="3" t="s">
        <v>4597</v>
      </c>
      <c r="I2906" s="3" t="s">
        <v>5671</v>
      </c>
      <c r="J2906" s="3" t="s">
        <v>18</v>
      </c>
    </row>
    <row r="2907" spans="1:10" outlineLevel="3" x14ac:dyDescent="0.2">
      <c r="A2907" s="3" t="s">
        <v>4928</v>
      </c>
      <c r="B2907" s="3" t="s">
        <v>4597</v>
      </c>
      <c r="C2907" s="3" t="s">
        <v>10</v>
      </c>
      <c r="D2907" s="3" t="s">
        <v>5672</v>
      </c>
      <c r="E2907" s="2">
        <v>2015</v>
      </c>
      <c r="F2907" s="3" t="s">
        <v>3591</v>
      </c>
      <c r="G2907" s="3" t="s">
        <v>5457</v>
      </c>
      <c r="H2907" s="3" t="s">
        <v>4597</v>
      </c>
      <c r="I2907" s="3" t="s">
        <v>5673</v>
      </c>
      <c r="J2907" s="3" t="s">
        <v>35</v>
      </c>
    </row>
    <row r="2908" spans="1:10" outlineLevel="3" x14ac:dyDescent="0.2">
      <c r="A2908" s="3" t="s">
        <v>4928</v>
      </c>
      <c r="B2908" s="3" t="s">
        <v>4597</v>
      </c>
      <c r="C2908" s="3" t="s">
        <v>10</v>
      </c>
      <c r="D2908" s="3" t="s">
        <v>5674</v>
      </c>
      <c r="E2908" s="2">
        <v>2015</v>
      </c>
      <c r="F2908" s="3" t="s">
        <v>297</v>
      </c>
      <c r="G2908" s="3" t="s">
        <v>4596</v>
      </c>
      <c r="H2908" s="3" t="s">
        <v>4597</v>
      </c>
      <c r="I2908" s="3" t="s">
        <v>5675</v>
      </c>
      <c r="J2908" s="3" t="s">
        <v>29</v>
      </c>
    </row>
    <row r="2909" spans="1:10" outlineLevel="3" x14ac:dyDescent="0.2">
      <c r="A2909" s="3" t="s">
        <v>4928</v>
      </c>
      <c r="B2909" s="3" t="s">
        <v>4597</v>
      </c>
      <c r="C2909" s="3" t="s">
        <v>10</v>
      </c>
      <c r="D2909" s="3" t="s">
        <v>5676</v>
      </c>
      <c r="E2909" s="2">
        <v>2015</v>
      </c>
      <c r="F2909" s="3" t="s">
        <v>297</v>
      </c>
      <c r="G2909" s="3" t="s">
        <v>4596</v>
      </c>
      <c r="H2909" s="3" t="s">
        <v>4597</v>
      </c>
      <c r="I2909" s="3" t="s">
        <v>5677</v>
      </c>
      <c r="J2909" s="3" t="s">
        <v>29</v>
      </c>
    </row>
    <row r="2910" spans="1:10" outlineLevel="3" x14ac:dyDescent="0.2">
      <c r="A2910" s="3" t="s">
        <v>4928</v>
      </c>
      <c r="B2910" s="3" t="s">
        <v>4597</v>
      </c>
      <c r="C2910" s="3" t="s">
        <v>10</v>
      </c>
      <c r="D2910" s="3" t="s">
        <v>5678</v>
      </c>
      <c r="E2910" s="2">
        <v>2015</v>
      </c>
      <c r="F2910" s="3" t="s">
        <v>297</v>
      </c>
      <c r="G2910" s="3" t="s">
        <v>4596</v>
      </c>
      <c r="H2910" s="3" t="s">
        <v>4597</v>
      </c>
      <c r="I2910" s="3" t="s">
        <v>5679</v>
      </c>
      <c r="J2910" s="3" t="s">
        <v>29</v>
      </c>
    </row>
    <row r="2911" spans="1:10" outlineLevel="3" x14ac:dyDescent="0.2">
      <c r="A2911" s="3" t="s">
        <v>4928</v>
      </c>
      <c r="B2911" s="3" t="s">
        <v>4597</v>
      </c>
      <c r="C2911" s="3" t="s">
        <v>10</v>
      </c>
      <c r="D2911" s="3" t="s">
        <v>5680</v>
      </c>
      <c r="E2911" s="2">
        <v>2015</v>
      </c>
      <c r="F2911" s="3" t="s">
        <v>297</v>
      </c>
      <c r="G2911" s="3" t="s">
        <v>4596</v>
      </c>
      <c r="H2911" s="3" t="s">
        <v>4597</v>
      </c>
      <c r="I2911" s="3" t="s">
        <v>5681</v>
      </c>
      <c r="J2911" s="3" t="s">
        <v>29</v>
      </c>
    </row>
    <row r="2912" spans="1:10" outlineLevel="3" x14ac:dyDescent="0.2">
      <c r="A2912" s="3" t="s">
        <v>4928</v>
      </c>
      <c r="B2912" s="3" t="s">
        <v>4597</v>
      </c>
      <c r="C2912" s="3" t="s">
        <v>10</v>
      </c>
      <c r="D2912" s="3" t="s">
        <v>5682</v>
      </c>
      <c r="E2912" s="2">
        <v>2015</v>
      </c>
      <c r="F2912" s="3" t="s">
        <v>297</v>
      </c>
      <c r="G2912" s="3" t="s">
        <v>4596</v>
      </c>
      <c r="H2912" s="3" t="s">
        <v>4597</v>
      </c>
      <c r="I2912" s="3" t="s">
        <v>5683</v>
      </c>
      <c r="J2912" s="3" t="s">
        <v>29</v>
      </c>
    </row>
    <row r="2913" spans="1:10" outlineLevel="3" x14ac:dyDescent="0.2">
      <c r="A2913" s="3" t="s">
        <v>4928</v>
      </c>
      <c r="B2913" s="3" t="s">
        <v>4597</v>
      </c>
      <c r="C2913" s="3" t="s">
        <v>10</v>
      </c>
      <c r="D2913" s="3" t="s">
        <v>5684</v>
      </c>
      <c r="E2913" s="2">
        <v>2015</v>
      </c>
      <c r="F2913" s="3" t="s">
        <v>297</v>
      </c>
      <c r="G2913" s="3" t="s">
        <v>4596</v>
      </c>
      <c r="H2913" s="3" t="s">
        <v>4597</v>
      </c>
      <c r="I2913" s="3" t="s">
        <v>5685</v>
      </c>
      <c r="J2913" s="3" t="s">
        <v>29</v>
      </c>
    </row>
    <row r="2914" spans="1:10" outlineLevel="3" x14ac:dyDescent="0.2">
      <c r="A2914" s="3" t="s">
        <v>4928</v>
      </c>
      <c r="B2914" s="3" t="s">
        <v>4597</v>
      </c>
      <c r="C2914" s="3" t="s">
        <v>10</v>
      </c>
      <c r="D2914" s="3" t="s">
        <v>5686</v>
      </c>
      <c r="E2914" s="2">
        <v>2015</v>
      </c>
      <c r="F2914" s="3" t="s">
        <v>297</v>
      </c>
      <c r="G2914" s="3" t="s">
        <v>4596</v>
      </c>
      <c r="H2914" s="3" t="s">
        <v>4597</v>
      </c>
      <c r="I2914" s="3" t="s">
        <v>5687</v>
      </c>
      <c r="J2914" s="3" t="s">
        <v>29</v>
      </c>
    </row>
    <row r="2915" spans="1:10" outlineLevel="3" x14ac:dyDescent="0.2">
      <c r="A2915" s="3" t="s">
        <v>4928</v>
      </c>
      <c r="B2915" s="3" t="s">
        <v>4597</v>
      </c>
      <c r="C2915" s="3" t="s">
        <v>10</v>
      </c>
      <c r="D2915" s="3" t="s">
        <v>5688</v>
      </c>
      <c r="E2915" s="2">
        <v>2015</v>
      </c>
      <c r="F2915" s="3" t="s">
        <v>297</v>
      </c>
      <c r="G2915" s="3" t="s">
        <v>4596</v>
      </c>
      <c r="H2915" s="3" t="s">
        <v>4597</v>
      </c>
      <c r="I2915" s="3" t="s">
        <v>5689</v>
      </c>
      <c r="J2915" s="3" t="s">
        <v>29</v>
      </c>
    </row>
    <row r="2916" spans="1:10" outlineLevel="3" x14ac:dyDescent="0.2">
      <c r="A2916" s="3" t="s">
        <v>4928</v>
      </c>
      <c r="B2916" s="3" t="s">
        <v>4597</v>
      </c>
      <c r="C2916" s="3" t="s">
        <v>10</v>
      </c>
      <c r="D2916" s="3" t="s">
        <v>5690</v>
      </c>
      <c r="E2916" s="2">
        <v>2015</v>
      </c>
      <c r="F2916" s="3" t="s">
        <v>297</v>
      </c>
      <c r="G2916" s="3" t="s">
        <v>4596</v>
      </c>
      <c r="H2916" s="3" t="s">
        <v>4597</v>
      </c>
      <c r="I2916" s="3" t="s">
        <v>5691</v>
      </c>
      <c r="J2916" s="3" t="s">
        <v>29</v>
      </c>
    </row>
    <row r="2917" spans="1:10" outlineLevel="3" x14ac:dyDescent="0.2">
      <c r="A2917" s="3" t="s">
        <v>4928</v>
      </c>
      <c r="B2917" s="3" t="s">
        <v>4597</v>
      </c>
      <c r="C2917" s="3" t="s">
        <v>10</v>
      </c>
      <c r="D2917" s="3" t="s">
        <v>5692</v>
      </c>
      <c r="E2917" s="2">
        <v>2015</v>
      </c>
      <c r="F2917" s="3" t="s">
        <v>297</v>
      </c>
      <c r="G2917" s="3" t="s">
        <v>4596</v>
      </c>
      <c r="H2917" s="3" t="s">
        <v>4597</v>
      </c>
      <c r="I2917" s="3" t="s">
        <v>5693</v>
      </c>
      <c r="J2917" s="3" t="s">
        <v>29</v>
      </c>
    </row>
    <row r="2918" spans="1:10" outlineLevel="3" x14ac:dyDescent="0.2">
      <c r="A2918" s="3" t="s">
        <v>4928</v>
      </c>
      <c r="B2918" s="3" t="s">
        <v>4597</v>
      </c>
      <c r="C2918" s="3" t="s">
        <v>10</v>
      </c>
      <c r="D2918" s="3" t="s">
        <v>5694</v>
      </c>
      <c r="E2918" s="2">
        <v>2015</v>
      </c>
      <c r="F2918" s="3" t="s">
        <v>297</v>
      </c>
      <c r="G2918" s="3" t="s">
        <v>4596</v>
      </c>
      <c r="H2918" s="3" t="s">
        <v>4597</v>
      </c>
      <c r="I2918" s="3" t="s">
        <v>5695</v>
      </c>
      <c r="J2918" s="3" t="s">
        <v>29</v>
      </c>
    </row>
    <row r="2919" spans="1:10" outlineLevel="3" x14ac:dyDescent="0.2">
      <c r="A2919" s="3" t="s">
        <v>4928</v>
      </c>
      <c r="B2919" s="3" t="s">
        <v>4597</v>
      </c>
      <c r="C2919" s="3" t="s">
        <v>10</v>
      </c>
      <c r="D2919" s="3" t="s">
        <v>5696</v>
      </c>
      <c r="E2919" s="2">
        <v>2015</v>
      </c>
      <c r="F2919" s="3" t="s">
        <v>297</v>
      </c>
      <c r="G2919" s="3" t="s">
        <v>4596</v>
      </c>
      <c r="H2919" s="3" t="s">
        <v>4597</v>
      </c>
      <c r="I2919" s="3" t="s">
        <v>5697</v>
      </c>
      <c r="J2919" s="3" t="s">
        <v>29</v>
      </c>
    </row>
    <row r="2920" spans="1:10" outlineLevel="3" x14ac:dyDescent="0.2">
      <c r="A2920" s="3" t="s">
        <v>4928</v>
      </c>
      <c r="B2920" s="3" t="s">
        <v>4597</v>
      </c>
      <c r="C2920" s="3" t="s">
        <v>10</v>
      </c>
      <c r="D2920" s="3" t="s">
        <v>5698</v>
      </c>
      <c r="E2920" s="2">
        <v>2015</v>
      </c>
      <c r="F2920" s="3" t="s">
        <v>297</v>
      </c>
      <c r="G2920" s="3" t="s">
        <v>4596</v>
      </c>
      <c r="H2920" s="3" t="s">
        <v>4597</v>
      </c>
      <c r="I2920" s="3" t="s">
        <v>5699</v>
      </c>
      <c r="J2920" s="3" t="s">
        <v>29</v>
      </c>
    </row>
    <row r="2921" spans="1:10" outlineLevel="3" x14ac:dyDescent="0.2">
      <c r="A2921" s="3" t="s">
        <v>4928</v>
      </c>
      <c r="B2921" s="3" t="s">
        <v>4597</v>
      </c>
      <c r="C2921" s="3" t="s">
        <v>10</v>
      </c>
      <c r="D2921" s="3" t="s">
        <v>5700</v>
      </c>
      <c r="E2921" s="2">
        <v>2015</v>
      </c>
      <c r="F2921" s="3" t="s">
        <v>3591</v>
      </c>
      <c r="G2921" s="3" t="s">
        <v>5457</v>
      </c>
      <c r="H2921" s="3" t="s">
        <v>4597</v>
      </c>
      <c r="I2921" s="3" t="s">
        <v>5701</v>
      </c>
      <c r="J2921" s="3" t="s">
        <v>29</v>
      </c>
    </row>
    <row r="2922" spans="1:10" outlineLevel="3" x14ac:dyDescent="0.2">
      <c r="A2922" s="3" t="s">
        <v>4928</v>
      </c>
      <c r="B2922" s="3" t="s">
        <v>4597</v>
      </c>
      <c r="C2922" s="3" t="s">
        <v>10</v>
      </c>
      <c r="D2922" s="3" t="s">
        <v>5702</v>
      </c>
      <c r="E2922" s="2">
        <v>2015</v>
      </c>
      <c r="F2922" s="3" t="s">
        <v>3591</v>
      </c>
      <c r="G2922" s="3" t="s">
        <v>5457</v>
      </c>
      <c r="H2922" s="3" t="s">
        <v>4597</v>
      </c>
      <c r="I2922" s="3" t="s">
        <v>5703</v>
      </c>
      <c r="J2922" s="3" t="s">
        <v>81</v>
      </c>
    </row>
    <row r="2923" spans="1:10" outlineLevel="3" x14ac:dyDescent="0.2">
      <c r="A2923" s="3" t="s">
        <v>4928</v>
      </c>
      <c r="B2923" s="3" t="s">
        <v>4597</v>
      </c>
      <c r="C2923" s="3" t="s">
        <v>10</v>
      </c>
      <c r="D2923" s="3" t="s">
        <v>5704</v>
      </c>
      <c r="E2923" s="2">
        <v>2015</v>
      </c>
      <c r="F2923" s="3" t="s">
        <v>4552</v>
      </c>
      <c r="G2923" s="3" t="s">
        <v>5460</v>
      </c>
      <c r="H2923" s="3" t="s">
        <v>4597</v>
      </c>
      <c r="I2923" s="3" t="s">
        <v>5705</v>
      </c>
      <c r="J2923" s="3" t="s">
        <v>599</v>
      </c>
    </row>
    <row r="2924" spans="1:10" outlineLevel="3" x14ac:dyDescent="0.2">
      <c r="A2924" s="3" t="s">
        <v>4928</v>
      </c>
      <c r="B2924" s="3" t="s">
        <v>4597</v>
      </c>
      <c r="C2924" s="3" t="s">
        <v>10</v>
      </c>
      <c r="D2924" s="3" t="s">
        <v>5706</v>
      </c>
      <c r="E2924" s="2">
        <v>2015</v>
      </c>
      <c r="F2924" s="3" t="s">
        <v>3591</v>
      </c>
      <c r="G2924" s="3" t="s">
        <v>5457</v>
      </c>
      <c r="H2924" s="3" t="s">
        <v>4597</v>
      </c>
      <c r="I2924" s="3" t="s">
        <v>5707</v>
      </c>
      <c r="J2924" s="3" t="s">
        <v>26</v>
      </c>
    </row>
    <row r="2925" spans="1:10" outlineLevel="3" x14ac:dyDescent="0.2">
      <c r="A2925" s="3" t="s">
        <v>4928</v>
      </c>
      <c r="B2925" s="3" t="s">
        <v>4597</v>
      </c>
      <c r="C2925" s="3" t="s">
        <v>10</v>
      </c>
      <c r="D2925" s="3" t="s">
        <v>5708</v>
      </c>
      <c r="E2925" s="2">
        <v>2015</v>
      </c>
      <c r="F2925" s="3" t="s">
        <v>297</v>
      </c>
      <c r="G2925" s="3" t="s">
        <v>4596</v>
      </c>
      <c r="H2925" s="3" t="s">
        <v>4597</v>
      </c>
      <c r="I2925" s="3" t="s">
        <v>5709</v>
      </c>
      <c r="J2925" s="3" t="s">
        <v>35</v>
      </c>
    </row>
    <row r="2926" spans="1:10" outlineLevel="3" x14ac:dyDescent="0.2">
      <c r="A2926" s="3" t="s">
        <v>4928</v>
      </c>
      <c r="B2926" s="3" t="s">
        <v>4597</v>
      </c>
      <c r="C2926" s="3" t="s">
        <v>10</v>
      </c>
      <c r="D2926" s="3" t="s">
        <v>5710</v>
      </c>
      <c r="E2926" s="2">
        <v>2015</v>
      </c>
      <c r="F2926" s="3" t="s">
        <v>3591</v>
      </c>
      <c r="G2926" s="3" t="s">
        <v>5457</v>
      </c>
      <c r="H2926" s="3" t="s">
        <v>4597</v>
      </c>
      <c r="I2926" s="3" t="s">
        <v>5711</v>
      </c>
      <c r="J2926" s="3" t="s">
        <v>35</v>
      </c>
    </row>
    <row r="2927" spans="1:10" outlineLevel="3" x14ac:dyDescent="0.2">
      <c r="A2927" s="3" t="s">
        <v>4928</v>
      </c>
      <c r="B2927" s="3" t="s">
        <v>4597</v>
      </c>
      <c r="C2927" s="3" t="s">
        <v>10</v>
      </c>
      <c r="D2927" s="3" t="s">
        <v>5712</v>
      </c>
      <c r="E2927" s="2">
        <v>2015</v>
      </c>
      <c r="F2927" s="3" t="s">
        <v>3591</v>
      </c>
      <c r="G2927" s="3" t="s">
        <v>5457</v>
      </c>
      <c r="H2927" s="3" t="s">
        <v>4597</v>
      </c>
      <c r="I2927" s="3" t="s">
        <v>5713</v>
      </c>
      <c r="J2927" s="3" t="s">
        <v>35</v>
      </c>
    </row>
    <row r="2928" spans="1:10" outlineLevel="3" x14ac:dyDescent="0.2">
      <c r="A2928" s="3" t="s">
        <v>4928</v>
      </c>
      <c r="B2928" s="3" t="s">
        <v>4597</v>
      </c>
      <c r="C2928" s="3" t="s">
        <v>10</v>
      </c>
      <c r="D2928" s="3" t="s">
        <v>5714</v>
      </c>
      <c r="E2928" s="2">
        <v>2015</v>
      </c>
      <c r="F2928" s="3" t="s">
        <v>3591</v>
      </c>
      <c r="G2928" s="3" t="s">
        <v>5457</v>
      </c>
      <c r="H2928" s="3" t="s">
        <v>4597</v>
      </c>
      <c r="I2928" s="3" t="s">
        <v>5715</v>
      </c>
      <c r="J2928" s="3" t="s">
        <v>29</v>
      </c>
    </row>
    <row r="2929" spans="1:10" outlineLevel="3" x14ac:dyDescent="0.2">
      <c r="A2929" s="3" t="s">
        <v>4928</v>
      </c>
      <c r="B2929" s="3" t="s">
        <v>4597</v>
      </c>
      <c r="C2929" s="3" t="s">
        <v>10</v>
      </c>
      <c r="D2929" s="3" t="s">
        <v>5716</v>
      </c>
      <c r="E2929" s="2">
        <v>2015</v>
      </c>
      <c r="F2929" s="3" t="s">
        <v>3591</v>
      </c>
      <c r="G2929" s="3" t="s">
        <v>5457</v>
      </c>
      <c r="H2929" s="3" t="s">
        <v>4597</v>
      </c>
      <c r="I2929" s="3" t="s">
        <v>5717</v>
      </c>
      <c r="J2929" s="3" t="s">
        <v>29</v>
      </c>
    </row>
    <row r="2930" spans="1:10" outlineLevel="3" x14ac:dyDescent="0.2">
      <c r="A2930" s="3" t="s">
        <v>4928</v>
      </c>
      <c r="B2930" s="3" t="s">
        <v>4597</v>
      </c>
      <c r="C2930" s="3" t="s">
        <v>10</v>
      </c>
      <c r="D2930" s="3" t="s">
        <v>5718</v>
      </c>
      <c r="E2930" s="2">
        <v>2015</v>
      </c>
      <c r="F2930" s="3" t="s">
        <v>3591</v>
      </c>
      <c r="G2930" s="3" t="s">
        <v>5457</v>
      </c>
      <c r="H2930" s="3" t="s">
        <v>4597</v>
      </c>
      <c r="I2930" s="3" t="s">
        <v>5719</v>
      </c>
      <c r="J2930" s="3" t="s">
        <v>29</v>
      </c>
    </row>
    <row r="2931" spans="1:10" outlineLevel="3" x14ac:dyDescent="0.2">
      <c r="A2931" s="3" t="s">
        <v>4928</v>
      </c>
      <c r="B2931" s="3" t="s">
        <v>4597</v>
      </c>
      <c r="C2931" s="3" t="s">
        <v>10</v>
      </c>
      <c r="D2931" s="3" t="s">
        <v>5720</v>
      </c>
      <c r="E2931" s="2">
        <v>2015</v>
      </c>
      <c r="F2931" s="3" t="s">
        <v>3591</v>
      </c>
      <c r="G2931" s="3" t="s">
        <v>5457</v>
      </c>
      <c r="H2931" s="3" t="s">
        <v>4597</v>
      </c>
      <c r="I2931" s="3" t="s">
        <v>5721</v>
      </c>
      <c r="J2931" s="3" t="s">
        <v>29</v>
      </c>
    </row>
    <row r="2932" spans="1:10" outlineLevel="3" x14ac:dyDescent="0.2">
      <c r="A2932" s="3" t="s">
        <v>4928</v>
      </c>
      <c r="B2932" s="3" t="s">
        <v>4597</v>
      </c>
      <c r="C2932" s="3" t="s">
        <v>10</v>
      </c>
      <c r="D2932" s="3" t="s">
        <v>5722</v>
      </c>
      <c r="E2932" s="2">
        <v>2015</v>
      </c>
      <c r="F2932" s="3" t="s">
        <v>3591</v>
      </c>
      <c r="G2932" s="3" t="s">
        <v>5457</v>
      </c>
      <c r="H2932" s="3" t="s">
        <v>4597</v>
      </c>
      <c r="I2932" s="3" t="s">
        <v>5723</v>
      </c>
      <c r="J2932" s="3" t="s">
        <v>136</v>
      </c>
    </row>
    <row r="2933" spans="1:10" outlineLevel="3" x14ac:dyDescent="0.2">
      <c r="A2933" s="3" t="s">
        <v>4928</v>
      </c>
      <c r="B2933" s="3" t="s">
        <v>4597</v>
      </c>
      <c r="C2933" s="3" t="s">
        <v>10</v>
      </c>
      <c r="D2933" s="3" t="s">
        <v>5724</v>
      </c>
      <c r="E2933" s="2">
        <v>2016</v>
      </c>
      <c r="F2933" s="3" t="s">
        <v>297</v>
      </c>
      <c r="G2933" s="3" t="s">
        <v>4596</v>
      </c>
      <c r="H2933" s="3" t="s">
        <v>4597</v>
      </c>
      <c r="I2933" s="3" t="s">
        <v>5725</v>
      </c>
      <c r="J2933" s="3" t="s">
        <v>74</v>
      </c>
    </row>
    <row r="2934" spans="1:10" outlineLevel="3" x14ac:dyDescent="0.2">
      <c r="A2934" s="3" t="s">
        <v>4928</v>
      </c>
      <c r="B2934" s="3" t="s">
        <v>4597</v>
      </c>
      <c r="C2934" s="3" t="s">
        <v>10</v>
      </c>
      <c r="D2934" s="3" t="s">
        <v>5726</v>
      </c>
      <c r="E2934" s="2">
        <v>2016</v>
      </c>
      <c r="F2934" s="3" t="s">
        <v>297</v>
      </c>
      <c r="G2934" s="3" t="s">
        <v>4596</v>
      </c>
      <c r="H2934" s="3" t="s">
        <v>4597</v>
      </c>
      <c r="I2934" s="3" t="s">
        <v>5727</v>
      </c>
      <c r="J2934" s="3" t="s">
        <v>74</v>
      </c>
    </row>
    <row r="2935" spans="1:10" outlineLevel="3" x14ac:dyDescent="0.2">
      <c r="A2935" s="3" t="s">
        <v>4928</v>
      </c>
      <c r="B2935" s="3" t="s">
        <v>4597</v>
      </c>
      <c r="C2935" s="3" t="s">
        <v>10</v>
      </c>
      <c r="D2935" s="3" t="s">
        <v>5728</v>
      </c>
      <c r="E2935" s="2">
        <v>2016</v>
      </c>
      <c r="F2935" s="3" t="s">
        <v>297</v>
      </c>
      <c r="G2935" s="3" t="s">
        <v>4596</v>
      </c>
      <c r="H2935" s="3" t="s">
        <v>4597</v>
      </c>
      <c r="I2935" s="3" t="s">
        <v>5729</v>
      </c>
      <c r="J2935" s="3" t="s">
        <v>74</v>
      </c>
    </row>
    <row r="2936" spans="1:10" outlineLevel="3" x14ac:dyDescent="0.2">
      <c r="A2936" s="3" t="s">
        <v>4928</v>
      </c>
      <c r="B2936" s="3" t="s">
        <v>4597</v>
      </c>
      <c r="C2936" s="3" t="s">
        <v>10</v>
      </c>
      <c r="D2936" s="3" t="s">
        <v>5730</v>
      </c>
      <c r="E2936" s="2">
        <v>2016</v>
      </c>
      <c r="F2936" s="3" t="s">
        <v>297</v>
      </c>
      <c r="G2936" s="3" t="s">
        <v>4596</v>
      </c>
      <c r="H2936" s="3" t="s">
        <v>4597</v>
      </c>
      <c r="I2936" s="3" t="s">
        <v>5731</v>
      </c>
      <c r="J2936" s="3" t="s">
        <v>74</v>
      </c>
    </row>
    <row r="2937" spans="1:10" outlineLevel="3" x14ac:dyDescent="0.2">
      <c r="A2937" s="3" t="s">
        <v>4928</v>
      </c>
      <c r="B2937" s="3" t="s">
        <v>4597</v>
      </c>
      <c r="C2937" s="3" t="s">
        <v>10</v>
      </c>
      <c r="D2937" s="3" t="s">
        <v>8115</v>
      </c>
      <c r="E2937" s="2">
        <v>2016</v>
      </c>
      <c r="F2937" s="3" t="s">
        <v>297</v>
      </c>
      <c r="G2937" s="3" t="s">
        <v>4596</v>
      </c>
      <c r="H2937" s="3" t="s">
        <v>4597</v>
      </c>
      <c r="I2937" s="3" t="s">
        <v>8116</v>
      </c>
      <c r="J2937" s="3" t="s">
        <v>74</v>
      </c>
    </row>
    <row r="2938" spans="1:10" outlineLevel="3" x14ac:dyDescent="0.2">
      <c r="A2938" s="3" t="s">
        <v>4928</v>
      </c>
      <c r="B2938" s="3" t="s">
        <v>4597</v>
      </c>
      <c r="C2938" s="3" t="s">
        <v>10</v>
      </c>
      <c r="D2938" s="3" t="s">
        <v>5732</v>
      </c>
      <c r="E2938" s="2">
        <v>2016</v>
      </c>
      <c r="F2938" s="3" t="s">
        <v>297</v>
      </c>
      <c r="G2938" s="3" t="s">
        <v>4596</v>
      </c>
      <c r="H2938" s="3" t="s">
        <v>4597</v>
      </c>
      <c r="I2938" s="3" t="s">
        <v>5733</v>
      </c>
      <c r="J2938" s="3" t="s">
        <v>35</v>
      </c>
    </row>
    <row r="2939" spans="1:10" outlineLevel="3" x14ac:dyDescent="0.2">
      <c r="A2939" s="3" t="s">
        <v>4928</v>
      </c>
      <c r="B2939" s="3" t="s">
        <v>4597</v>
      </c>
      <c r="C2939" s="3" t="s">
        <v>10</v>
      </c>
      <c r="D2939" s="3" t="s">
        <v>5734</v>
      </c>
      <c r="E2939" s="2">
        <v>2015</v>
      </c>
      <c r="F2939" s="3" t="s">
        <v>4552</v>
      </c>
      <c r="G2939" s="3" t="s">
        <v>5460</v>
      </c>
      <c r="H2939" s="3" t="s">
        <v>4597</v>
      </c>
      <c r="I2939" s="3" t="s">
        <v>5735</v>
      </c>
      <c r="J2939" s="3" t="s">
        <v>21</v>
      </c>
    </row>
    <row r="2940" spans="1:10" outlineLevel="3" x14ac:dyDescent="0.2">
      <c r="A2940" s="3" t="s">
        <v>4928</v>
      </c>
      <c r="B2940" s="3" t="s">
        <v>4597</v>
      </c>
      <c r="C2940" s="3" t="s">
        <v>10</v>
      </c>
      <c r="D2940" s="3" t="s">
        <v>5736</v>
      </c>
      <c r="E2940" s="2">
        <v>2016</v>
      </c>
      <c r="F2940" s="3" t="s">
        <v>297</v>
      </c>
      <c r="G2940" s="3" t="s">
        <v>4596</v>
      </c>
      <c r="H2940" s="3" t="s">
        <v>4597</v>
      </c>
      <c r="I2940" s="3" t="s">
        <v>5737</v>
      </c>
      <c r="J2940" s="3" t="s">
        <v>5738</v>
      </c>
    </row>
    <row r="2941" spans="1:10" outlineLevel="3" x14ac:dyDescent="0.2">
      <c r="A2941" s="3" t="s">
        <v>4928</v>
      </c>
      <c r="B2941" s="3" t="s">
        <v>4597</v>
      </c>
      <c r="C2941" s="3" t="s">
        <v>10</v>
      </c>
      <c r="D2941" s="3" t="s">
        <v>5739</v>
      </c>
      <c r="E2941" s="2">
        <v>2016</v>
      </c>
      <c r="F2941" s="3" t="s">
        <v>297</v>
      </c>
      <c r="G2941" s="3" t="s">
        <v>4596</v>
      </c>
      <c r="H2941" s="3" t="s">
        <v>4597</v>
      </c>
      <c r="I2941" s="3" t="s">
        <v>5740</v>
      </c>
      <c r="J2941" s="3" t="s">
        <v>2492</v>
      </c>
    </row>
    <row r="2942" spans="1:10" outlineLevel="3" x14ac:dyDescent="0.2">
      <c r="A2942" s="3" t="s">
        <v>4928</v>
      </c>
      <c r="B2942" s="3" t="s">
        <v>4597</v>
      </c>
      <c r="C2942" s="3" t="s">
        <v>10</v>
      </c>
      <c r="D2942" s="3" t="s">
        <v>5741</v>
      </c>
      <c r="E2942" s="2">
        <v>2016</v>
      </c>
      <c r="F2942" s="3" t="s">
        <v>297</v>
      </c>
      <c r="G2942" s="3" t="s">
        <v>4596</v>
      </c>
      <c r="H2942" s="3" t="s">
        <v>4597</v>
      </c>
      <c r="I2942" s="3" t="s">
        <v>5742</v>
      </c>
      <c r="J2942" s="3" t="s">
        <v>2492</v>
      </c>
    </row>
    <row r="2943" spans="1:10" outlineLevel="3" x14ac:dyDescent="0.2">
      <c r="A2943" s="3" t="s">
        <v>4928</v>
      </c>
      <c r="B2943" s="3" t="s">
        <v>4597</v>
      </c>
      <c r="C2943" s="3" t="s">
        <v>10</v>
      </c>
      <c r="D2943" s="3" t="s">
        <v>8117</v>
      </c>
      <c r="E2943" s="2">
        <v>2016</v>
      </c>
      <c r="F2943" s="3" t="s">
        <v>297</v>
      </c>
      <c r="G2943" s="3" t="s">
        <v>4596</v>
      </c>
      <c r="H2943" s="3" t="s">
        <v>4597</v>
      </c>
      <c r="I2943" s="3" t="s">
        <v>8118</v>
      </c>
      <c r="J2943" s="3" t="s">
        <v>2492</v>
      </c>
    </row>
    <row r="2944" spans="1:10" outlineLevel="3" x14ac:dyDescent="0.2">
      <c r="A2944" s="3" t="s">
        <v>4928</v>
      </c>
      <c r="B2944" s="3" t="s">
        <v>4597</v>
      </c>
      <c r="C2944" s="3" t="s">
        <v>10</v>
      </c>
      <c r="D2944" s="3" t="s">
        <v>8119</v>
      </c>
      <c r="E2944" s="2">
        <v>2016</v>
      </c>
      <c r="F2944" s="3" t="s">
        <v>297</v>
      </c>
      <c r="G2944" s="3" t="s">
        <v>4596</v>
      </c>
      <c r="H2944" s="3" t="s">
        <v>4597</v>
      </c>
      <c r="I2944" s="3" t="s">
        <v>8120</v>
      </c>
      <c r="J2944" s="3" t="s">
        <v>35</v>
      </c>
    </row>
    <row r="2945" spans="1:10" outlineLevel="3" x14ac:dyDescent="0.2">
      <c r="A2945" s="3" t="s">
        <v>4928</v>
      </c>
      <c r="B2945" s="3" t="s">
        <v>4597</v>
      </c>
      <c r="C2945" s="3" t="s">
        <v>10</v>
      </c>
      <c r="D2945" s="3" t="s">
        <v>8121</v>
      </c>
      <c r="E2945" s="2">
        <v>2016</v>
      </c>
      <c r="F2945" s="3" t="s">
        <v>297</v>
      </c>
      <c r="G2945" s="3" t="s">
        <v>4596</v>
      </c>
      <c r="H2945" s="3" t="s">
        <v>4597</v>
      </c>
      <c r="I2945" s="3" t="s">
        <v>8122</v>
      </c>
      <c r="J2945" s="3" t="s">
        <v>2130</v>
      </c>
    </row>
    <row r="2946" spans="1:10" outlineLevel="3" x14ac:dyDescent="0.2">
      <c r="A2946" s="3" t="s">
        <v>4928</v>
      </c>
      <c r="B2946" s="3" t="s">
        <v>4597</v>
      </c>
      <c r="C2946" s="3" t="s">
        <v>10</v>
      </c>
      <c r="D2946" s="3" t="s">
        <v>8123</v>
      </c>
      <c r="E2946" s="2">
        <v>2016</v>
      </c>
      <c r="F2946" s="3" t="s">
        <v>297</v>
      </c>
      <c r="G2946" s="3" t="s">
        <v>4596</v>
      </c>
      <c r="H2946" s="3" t="s">
        <v>4597</v>
      </c>
      <c r="I2946" s="3" t="s">
        <v>8124</v>
      </c>
      <c r="J2946" s="3" t="s">
        <v>81</v>
      </c>
    </row>
    <row r="2947" spans="1:10" outlineLevel="3" x14ac:dyDescent="0.2">
      <c r="A2947" s="3" t="s">
        <v>4928</v>
      </c>
      <c r="B2947" s="3" t="s">
        <v>4597</v>
      </c>
      <c r="C2947" s="3" t="s">
        <v>10</v>
      </c>
      <c r="D2947" s="3" t="s">
        <v>8125</v>
      </c>
      <c r="E2947" s="2">
        <v>2016</v>
      </c>
      <c r="F2947" s="3" t="s">
        <v>297</v>
      </c>
      <c r="G2947" s="3" t="s">
        <v>4596</v>
      </c>
      <c r="H2947" s="3" t="s">
        <v>4597</v>
      </c>
      <c r="I2947" s="3" t="s">
        <v>8126</v>
      </c>
      <c r="J2947" s="3" t="s">
        <v>81</v>
      </c>
    </row>
    <row r="2948" spans="1:10" outlineLevel="3" x14ac:dyDescent="0.2">
      <c r="A2948" s="3" t="s">
        <v>4928</v>
      </c>
      <c r="B2948" s="3" t="s">
        <v>4597</v>
      </c>
      <c r="C2948" s="3" t="s">
        <v>10</v>
      </c>
      <c r="D2948" s="3" t="s">
        <v>8127</v>
      </c>
      <c r="E2948" s="2">
        <v>2016</v>
      </c>
      <c r="F2948" s="3" t="s">
        <v>297</v>
      </c>
      <c r="G2948" s="3" t="s">
        <v>4596</v>
      </c>
      <c r="H2948" s="3" t="s">
        <v>4597</v>
      </c>
      <c r="I2948" s="3" t="s">
        <v>8128</v>
      </c>
      <c r="J2948" s="3" t="s">
        <v>29</v>
      </c>
    </row>
    <row r="2949" spans="1:10" outlineLevel="3" x14ac:dyDescent="0.2">
      <c r="A2949" s="3" t="s">
        <v>4928</v>
      </c>
      <c r="B2949" s="3" t="s">
        <v>4597</v>
      </c>
      <c r="C2949" s="3" t="s">
        <v>10</v>
      </c>
      <c r="D2949" s="3" t="s">
        <v>8129</v>
      </c>
      <c r="E2949" s="2">
        <v>2016</v>
      </c>
      <c r="F2949" s="3" t="s">
        <v>297</v>
      </c>
      <c r="G2949" s="3" t="s">
        <v>4596</v>
      </c>
      <c r="H2949" s="3" t="s">
        <v>4597</v>
      </c>
      <c r="I2949" s="3" t="s">
        <v>8130</v>
      </c>
      <c r="J2949" s="3" t="s">
        <v>29</v>
      </c>
    </row>
    <row r="2950" spans="1:10" outlineLevel="3" x14ac:dyDescent="0.2">
      <c r="A2950" s="3" t="s">
        <v>4928</v>
      </c>
      <c r="B2950" s="3" t="s">
        <v>4597</v>
      </c>
      <c r="C2950" s="3" t="s">
        <v>10</v>
      </c>
      <c r="D2950" s="3" t="s">
        <v>8131</v>
      </c>
      <c r="E2950" s="2">
        <v>2016</v>
      </c>
      <c r="F2950" s="3" t="s">
        <v>297</v>
      </c>
      <c r="G2950" s="3" t="s">
        <v>4596</v>
      </c>
      <c r="H2950" s="3" t="s">
        <v>4597</v>
      </c>
      <c r="I2950" s="3" t="s">
        <v>8132</v>
      </c>
      <c r="J2950" s="3" t="s">
        <v>18</v>
      </c>
    </row>
    <row r="2951" spans="1:10" outlineLevel="3" x14ac:dyDescent="0.2">
      <c r="A2951" s="3" t="s">
        <v>4928</v>
      </c>
      <c r="B2951" s="3" t="s">
        <v>4597</v>
      </c>
      <c r="C2951" s="3" t="s">
        <v>10</v>
      </c>
      <c r="D2951" s="3" t="s">
        <v>8133</v>
      </c>
      <c r="E2951" s="2">
        <v>2016</v>
      </c>
      <c r="F2951" s="3" t="s">
        <v>297</v>
      </c>
      <c r="G2951" s="3" t="s">
        <v>4596</v>
      </c>
      <c r="H2951" s="3" t="s">
        <v>4597</v>
      </c>
      <c r="I2951" s="3" t="s">
        <v>8134</v>
      </c>
      <c r="J2951" s="3" t="s">
        <v>916</v>
      </c>
    </row>
    <row r="2952" spans="1:10" outlineLevel="3" x14ac:dyDescent="0.2">
      <c r="A2952" s="3" t="s">
        <v>4928</v>
      </c>
      <c r="B2952" s="3" t="s">
        <v>4597</v>
      </c>
      <c r="C2952" s="3" t="s">
        <v>10</v>
      </c>
      <c r="D2952" s="3" t="s">
        <v>8135</v>
      </c>
      <c r="E2952" s="2">
        <v>2016</v>
      </c>
      <c r="F2952" s="3" t="s">
        <v>297</v>
      </c>
      <c r="G2952" s="3" t="s">
        <v>4596</v>
      </c>
      <c r="H2952" s="3" t="s">
        <v>4597</v>
      </c>
      <c r="I2952" s="3" t="s">
        <v>8136</v>
      </c>
      <c r="J2952" s="3" t="s">
        <v>81</v>
      </c>
    </row>
    <row r="2953" spans="1:10" outlineLevel="3" x14ac:dyDescent="0.2">
      <c r="A2953" s="3" t="s">
        <v>4928</v>
      </c>
      <c r="B2953" s="3" t="s">
        <v>4597</v>
      </c>
      <c r="C2953" s="3" t="s">
        <v>10</v>
      </c>
      <c r="D2953" s="3" t="s">
        <v>8137</v>
      </c>
      <c r="E2953" s="2">
        <v>2016</v>
      </c>
      <c r="F2953" s="3" t="s">
        <v>297</v>
      </c>
      <c r="G2953" s="3" t="s">
        <v>4596</v>
      </c>
      <c r="H2953" s="3" t="s">
        <v>4597</v>
      </c>
      <c r="I2953" s="3" t="s">
        <v>8138</v>
      </c>
      <c r="J2953" s="3" t="s">
        <v>81</v>
      </c>
    </row>
    <row r="2954" spans="1:10" outlineLevel="3" x14ac:dyDescent="0.2">
      <c r="A2954" s="3" t="s">
        <v>4928</v>
      </c>
      <c r="B2954" s="3" t="s">
        <v>4597</v>
      </c>
      <c r="C2954" s="3" t="s">
        <v>10</v>
      </c>
      <c r="D2954" s="3" t="s">
        <v>8139</v>
      </c>
      <c r="E2954" s="2">
        <v>2016</v>
      </c>
      <c r="F2954" s="3" t="s">
        <v>297</v>
      </c>
      <c r="G2954" s="3" t="s">
        <v>4596</v>
      </c>
      <c r="H2954" s="3" t="s">
        <v>4597</v>
      </c>
      <c r="I2954" s="3" t="s">
        <v>8140</v>
      </c>
      <c r="J2954" s="3" t="s">
        <v>74</v>
      </c>
    </row>
    <row r="2955" spans="1:10" outlineLevel="3" x14ac:dyDescent="0.2">
      <c r="A2955" s="3" t="s">
        <v>4928</v>
      </c>
      <c r="B2955" s="3" t="s">
        <v>4597</v>
      </c>
      <c r="C2955" s="3" t="s">
        <v>10</v>
      </c>
      <c r="D2955" s="3" t="s">
        <v>8141</v>
      </c>
      <c r="E2955" s="2">
        <v>2016</v>
      </c>
      <c r="F2955" s="3" t="s">
        <v>297</v>
      </c>
      <c r="G2955" s="3" t="s">
        <v>4596</v>
      </c>
      <c r="H2955" s="3" t="s">
        <v>4597</v>
      </c>
      <c r="I2955" s="3" t="s">
        <v>8142</v>
      </c>
      <c r="J2955" s="3" t="s">
        <v>74</v>
      </c>
    </row>
    <row r="2956" spans="1:10" outlineLevel="3" x14ac:dyDescent="0.2">
      <c r="A2956" s="3" t="s">
        <v>4928</v>
      </c>
      <c r="B2956" s="3" t="s">
        <v>4597</v>
      </c>
      <c r="C2956" s="3" t="s">
        <v>10</v>
      </c>
      <c r="D2956" s="3" t="s">
        <v>8143</v>
      </c>
      <c r="E2956" s="2">
        <v>2015</v>
      </c>
      <c r="F2956" s="3" t="s">
        <v>3591</v>
      </c>
      <c r="G2956" s="3" t="s">
        <v>5457</v>
      </c>
      <c r="H2956" s="3" t="s">
        <v>4597</v>
      </c>
      <c r="I2956" s="3" t="s">
        <v>8144</v>
      </c>
      <c r="J2956" s="3" t="s">
        <v>2492</v>
      </c>
    </row>
    <row r="2957" spans="1:10" outlineLevel="2" x14ac:dyDescent="0.2">
      <c r="C2957" s="5" t="s">
        <v>7969</v>
      </c>
      <c r="D2957" s="3">
        <f>SUBTOTAL(3,D2537:D2956)</f>
        <v>420</v>
      </c>
    </row>
    <row r="2958" spans="1:10" outlineLevel="3" x14ac:dyDescent="0.2">
      <c r="A2958" s="3" t="s">
        <v>4928</v>
      </c>
      <c r="B2958" s="3" t="s">
        <v>4597</v>
      </c>
      <c r="C2958" s="3" t="s">
        <v>1301</v>
      </c>
      <c r="D2958" s="3" t="s">
        <v>5743</v>
      </c>
      <c r="E2958" s="2">
        <v>2013</v>
      </c>
      <c r="F2958" s="3" t="s">
        <v>297</v>
      </c>
      <c r="G2958" s="3" t="s">
        <v>4596</v>
      </c>
      <c r="H2958" s="3" t="s">
        <v>4597</v>
      </c>
      <c r="I2958" s="3" t="s">
        <v>5744</v>
      </c>
      <c r="J2958" s="3" t="s">
        <v>1302</v>
      </c>
    </row>
    <row r="2959" spans="1:10" outlineLevel="3" x14ac:dyDescent="0.2">
      <c r="A2959" s="3" t="s">
        <v>4928</v>
      </c>
      <c r="B2959" s="3" t="s">
        <v>4597</v>
      </c>
      <c r="C2959" s="3" t="s">
        <v>1301</v>
      </c>
      <c r="D2959" s="3" t="s">
        <v>5745</v>
      </c>
      <c r="E2959" s="2">
        <v>2013</v>
      </c>
      <c r="F2959" s="3" t="s">
        <v>297</v>
      </c>
      <c r="G2959" s="3" t="s">
        <v>4596</v>
      </c>
      <c r="H2959" s="3" t="s">
        <v>4597</v>
      </c>
      <c r="I2959" s="3" t="s">
        <v>5746</v>
      </c>
      <c r="J2959" s="3" t="s">
        <v>1302</v>
      </c>
    </row>
    <row r="2960" spans="1:10" outlineLevel="3" x14ac:dyDescent="0.2">
      <c r="A2960" s="3" t="s">
        <v>4928</v>
      </c>
      <c r="B2960" s="3" t="s">
        <v>4597</v>
      </c>
      <c r="C2960" s="3" t="s">
        <v>1301</v>
      </c>
      <c r="D2960" s="3" t="s">
        <v>5747</v>
      </c>
      <c r="E2960" s="2">
        <v>2013</v>
      </c>
      <c r="F2960" s="3" t="s">
        <v>297</v>
      </c>
      <c r="G2960" s="3" t="s">
        <v>4596</v>
      </c>
      <c r="H2960" s="3" t="s">
        <v>4597</v>
      </c>
      <c r="I2960" s="3" t="s">
        <v>5748</v>
      </c>
      <c r="J2960" s="3" t="s">
        <v>1302</v>
      </c>
    </row>
    <row r="2961" spans="1:10" outlineLevel="3" x14ac:dyDescent="0.2">
      <c r="A2961" s="3" t="s">
        <v>4928</v>
      </c>
      <c r="B2961" s="3" t="s">
        <v>4597</v>
      </c>
      <c r="C2961" s="3" t="s">
        <v>1301</v>
      </c>
      <c r="D2961" s="3" t="s">
        <v>5749</v>
      </c>
      <c r="E2961" s="2">
        <v>2013</v>
      </c>
      <c r="F2961" s="3" t="s">
        <v>297</v>
      </c>
      <c r="G2961" s="3" t="s">
        <v>4596</v>
      </c>
      <c r="H2961" s="3" t="s">
        <v>4597</v>
      </c>
      <c r="I2961" s="3" t="s">
        <v>5750</v>
      </c>
      <c r="J2961" s="3" t="s">
        <v>1302</v>
      </c>
    </row>
    <row r="2962" spans="1:10" outlineLevel="3" x14ac:dyDescent="0.2">
      <c r="A2962" s="3" t="s">
        <v>4928</v>
      </c>
      <c r="B2962" s="3" t="s">
        <v>4597</v>
      </c>
      <c r="C2962" s="3" t="s">
        <v>1301</v>
      </c>
      <c r="D2962" s="3" t="s">
        <v>5751</v>
      </c>
      <c r="E2962" s="2">
        <v>2014</v>
      </c>
      <c r="F2962" s="3" t="s">
        <v>297</v>
      </c>
      <c r="G2962" s="3" t="s">
        <v>4596</v>
      </c>
      <c r="H2962" s="3" t="s">
        <v>4597</v>
      </c>
      <c r="I2962" s="3" t="s">
        <v>5752</v>
      </c>
      <c r="J2962" s="3" t="s">
        <v>1302</v>
      </c>
    </row>
    <row r="2963" spans="1:10" outlineLevel="3" x14ac:dyDescent="0.2">
      <c r="A2963" s="3" t="s">
        <v>4928</v>
      </c>
      <c r="B2963" s="3" t="s">
        <v>4597</v>
      </c>
      <c r="C2963" s="3" t="s">
        <v>1301</v>
      </c>
      <c r="D2963" s="3" t="s">
        <v>5753</v>
      </c>
      <c r="E2963" s="2">
        <v>2014</v>
      </c>
      <c r="F2963" s="3" t="s">
        <v>297</v>
      </c>
      <c r="G2963" s="3" t="s">
        <v>4596</v>
      </c>
      <c r="H2963" s="3" t="s">
        <v>4597</v>
      </c>
      <c r="I2963" s="3" t="s">
        <v>5754</v>
      </c>
      <c r="J2963" s="3" t="s">
        <v>1302</v>
      </c>
    </row>
    <row r="2964" spans="1:10" outlineLevel="3" x14ac:dyDescent="0.2">
      <c r="A2964" s="3" t="s">
        <v>4928</v>
      </c>
      <c r="B2964" s="3" t="s">
        <v>4597</v>
      </c>
      <c r="C2964" s="3" t="s">
        <v>1301</v>
      </c>
      <c r="D2964" s="3" t="s">
        <v>5755</v>
      </c>
      <c r="E2964" s="2">
        <v>2014</v>
      </c>
      <c r="F2964" s="3" t="s">
        <v>297</v>
      </c>
      <c r="G2964" s="3" t="s">
        <v>4596</v>
      </c>
      <c r="H2964" s="3" t="s">
        <v>4597</v>
      </c>
      <c r="I2964" s="3" t="s">
        <v>5756</v>
      </c>
      <c r="J2964" s="3" t="s">
        <v>1302</v>
      </c>
    </row>
    <row r="2965" spans="1:10" outlineLevel="3" x14ac:dyDescent="0.2">
      <c r="A2965" s="3" t="s">
        <v>4928</v>
      </c>
      <c r="B2965" s="3" t="s">
        <v>4597</v>
      </c>
      <c r="C2965" s="3" t="s">
        <v>1301</v>
      </c>
      <c r="D2965" s="3" t="s">
        <v>5757</v>
      </c>
      <c r="E2965" s="2">
        <v>2014</v>
      </c>
      <c r="F2965" s="3" t="s">
        <v>297</v>
      </c>
      <c r="G2965" s="3" t="s">
        <v>4596</v>
      </c>
      <c r="H2965" s="3" t="s">
        <v>4597</v>
      </c>
      <c r="I2965" s="3" t="s">
        <v>5758</v>
      </c>
      <c r="J2965" s="3" t="s">
        <v>1302</v>
      </c>
    </row>
    <row r="2966" spans="1:10" outlineLevel="3" x14ac:dyDescent="0.2">
      <c r="A2966" s="3" t="s">
        <v>4928</v>
      </c>
      <c r="B2966" s="3" t="s">
        <v>4597</v>
      </c>
      <c r="C2966" s="3" t="s">
        <v>1301</v>
      </c>
      <c r="D2966" s="3" t="s">
        <v>5759</v>
      </c>
      <c r="E2966" s="2">
        <v>2014</v>
      </c>
      <c r="F2966" s="3" t="s">
        <v>297</v>
      </c>
      <c r="G2966" s="3" t="s">
        <v>4596</v>
      </c>
      <c r="H2966" s="3" t="s">
        <v>4597</v>
      </c>
      <c r="I2966" s="3" t="s">
        <v>5760</v>
      </c>
      <c r="J2966" s="3" t="s">
        <v>1302</v>
      </c>
    </row>
    <row r="2967" spans="1:10" outlineLevel="3" x14ac:dyDescent="0.2">
      <c r="A2967" s="3" t="s">
        <v>4928</v>
      </c>
      <c r="B2967" s="3" t="s">
        <v>4597</v>
      </c>
      <c r="C2967" s="3" t="s">
        <v>1301</v>
      </c>
      <c r="D2967" s="3" t="s">
        <v>5761</v>
      </c>
      <c r="E2967" s="2">
        <v>2014</v>
      </c>
      <c r="F2967" s="3" t="s">
        <v>297</v>
      </c>
      <c r="G2967" s="3" t="s">
        <v>4596</v>
      </c>
      <c r="H2967" s="3" t="s">
        <v>4597</v>
      </c>
      <c r="I2967" s="3" t="s">
        <v>5762</v>
      </c>
      <c r="J2967" s="3" t="s">
        <v>1302</v>
      </c>
    </row>
    <row r="2968" spans="1:10" outlineLevel="3" x14ac:dyDescent="0.2">
      <c r="A2968" s="3" t="s">
        <v>4928</v>
      </c>
      <c r="B2968" s="3" t="s">
        <v>4597</v>
      </c>
      <c r="C2968" s="3" t="s">
        <v>1301</v>
      </c>
      <c r="D2968" s="3" t="s">
        <v>5763</v>
      </c>
      <c r="E2968" s="2">
        <v>2014</v>
      </c>
      <c r="F2968" s="3" t="s">
        <v>297</v>
      </c>
      <c r="G2968" s="3" t="s">
        <v>4596</v>
      </c>
      <c r="H2968" s="3" t="s">
        <v>4597</v>
      </c>
      <c r="I2968" s="3" t="s">
        <v>5764</v>
      </c>
      <c r="J2968" s="3" t="s">
        <v>1302</v>
      </c>
    </row>
    <row r="2969" spans="1:10" outlineLevel="3" x14ac:dyDescent="0.2">
      <c r="A2969" s="3" t="s">
        <v>4928</v>
      </c>
      <c r="B2969" s="3" t="s">
        <v>4597</v>
      </c>
      <c r="C2969" s="3" t="s">
        <v>1301</v>
      </c>
      <c r="D2969" s="3" t="s">
        <v>5765</v>
      </c>
      <c r="E2969" s="2">
        <v>2015</v>
      </c>
      <c r="F2969" s="3" t="s">
        <v>297</v>
      </c>
      <c r="G2969" s="3" t="s">
        <v>4596</v>
      </c>
      <c r="H2969" s="3" t="s">
        <v>4597</v>
      </c>
      <c r="I2969" s="3" t="s">
        <v>5766</v>
      </c>
      <c r="J2969" s="3" t="s">
        <v>1302</v>
      </c>
    </row>
    <row r="2970" spans="1:10" outlineLevel="3" x14ac:dyDescent="0.2">
      <c r="A2970" s="3" t="s">
        <v>4928</v>
      </c>
      <c r="B2970" s="3" t="s">
        <v>4597</v>
      </c>
      <c r="C2970" s="3" t="s">
        <v>1301</v>
      </c>
      <c r="D2970" s="3" t="s">
        <v>5767</v>
      </c>
      <c r="E2970" s="2">
        <v>2015</v>
      </c>
      <c r="F2970" s="3" t="s">
        <v>4552</v>
      </c>
      <c r="G2970" s="3" t="s">
        <v>5460</v>
      </c>
      <c r="H2970" s="3" t="s">
        <v>4597</v>
      </c>
      <c r="I2970" s="3" t="s">
        <v>5768</v>
      </c>
      <c r="J2970" s="3" t="s">
        <v>1302</v>
      </c>
    </row>
    <row r="2971" spans="1:10" outlineLevel="3" x14ac:dyDescent="0.2">
      <c r="A2971" s="3" t="s">
        <v>4928</v>
      </c>
      <c r="B2971" s="3" t="s">
        <v>4597</v>
      </c>
      <c r="C2971" s="3" t="s">
        <v>1301</v>
      </c>
      <c r="D2971" s="3" t="s">
        <v>5769</v>
      </c>
      <c r="E2971" s="2">
        <v>2015</v>
      </c>
      <c r="F2971" s="3" t="s">
        <v>4552</v>
      </c>
      <c r="G2971" s="3" t="s">
        <v>5460</v>
      </c>
      <c r="H2971" s="3" t="s">
        <v>4597</v>
      </c>
      <c r="I2971" s="3" t="s">
        <v>5770</v>
      </c>
      <c r="J2971" s="3" t="s">
        <v>1302</v>
      </c>
    </row>
    <row r="2972" spans="1:10" outlineLevel="2" x14ac:dyDescent="0.2">
      <c r="C2972" s="5" t="s">
        <v>7971</v>
      </c>
      <c r="D2972" s="3">
        <f>SUBTOTAL(3,D2958:D2971)</f>
        <v>14</v>
      </c>
    </row>
    <row r="2973" spans="1:10" outlineLevel="1" x14ac:dyDescent="0.2">
      <c r="A2973" s="5" t="s">
        <v>7939</v>
      </c>
      <c r="D2973" s="3">
        <f>SUBTOTAL(3,D2537:D2971)</f>
        <v>434</v>
      </c>
    </row>
    <row r="2974" spans="1:10" outlineLevel="3" x14ac:dyDescent="0.2">
      <c r="A2974" s="3" t="s">
        <v>5771</v>
      </c>
      <c r="B2974" s="3" t="s">
        <v>5772</v>
      </c>
      <c r="C2974" s="3" t="s">
        <v>10</v>
      </c>
      <c r="D2974" s="3" t="s">
        <v>5773</v>
      </c>
      <c r="E2974" s="2">
        <v>2006</v>
      </c>
      <c r="F2974" s="3" t="s">
        <v>297</v>
      </c>
      <c r="G2974" s="3" t="s">
        <v>4596</v>
      </c>
      <c r="H2974" s="3" t="s">
        <v>5772</v>
      </c>
      <c r="I2974" s="3" t="s">
        <v>5774</v>
      </c>
      <c r="J2974" s="3" t="s">
        <v>29</v>
      </c>
    </row>
    <row r="2975" spans="1:10" outlineLevel="3" x14ac:dyDescent="0.2">
      <c r="A2975" s="3" t="s">
        <v>5771</v>
      </c>
      <c r="B2975" s="3" t="s">
        <v>5772</v>
      </c>
      <c r="C2975" s="3" t="s">
        <v>10</v>
      </c>
      <c r="D2975" s="3" t="s">
        <v>5775</v>
      </c>
      <c r="E2975" s="2">
        <v>2006</v>
      </c>
      <c r="F2975" s="3" t="s">
        <v>297</v>
      </c>
      <c r="G2975" s="3" t="s">
        <v>4596</v>
      </c>
      <c r="H2975" s="3" t="s">
        <v>5772</v>
      </c>
      <c r="I2975" s="3" t="s">
        <v>5776</v>
      </c>
      <c r="J2975" s="3" t="s">
        <v>35</v>
      </c>
    </row>
    <row r="2976" spans="1:10" outlineLevel="3" x14ac:dyDescent="0.2">
      <c r="A2976" s="3" t="s">
        <v>5771</v>
      </c>
      <c r="B2976" s="3" t="s">
        <v>5772</v>
      </c>
      <c r="C2976" s="3" t="s">
        <v>10</v>
      </c>
      <c r="D2976" s="3" t="s">
        <v>5777</v>
      </c>
      <c r="E2976" s="2">
        <v>2006</v>
      </c>
      <c r="F2976" s="3" t="s">
        <v>297</v>
      </c>
      <c r="G2976" s="3" t="s">
        <v>4596</v>
      </c>
      <c r="H2976" s="3" t="s">
        <v>5772</v>
      </c>
      <c r="I2976" s="3" t="s">
        <v>5778</v>
      </c>
      <c r="J2976" s="3" t="s">
        <v>29</v>
      </c>
    </row>
    <row r="2977" spans="1:10" outlineLevel="3" x14ac:dyDescent="0.2">
      <c r="A2977" s="3" t="s">
        <v>5771</v>
      </c>
      <c r="B2977" s="3" t="s">
        <v>5772</v>
      </c>
      <c r="C2977" s="3" t="s">
        <v>10</v>
      </c>
      <c r="D2977" s="3" t="s">
        <v>5779</v>
      </c>
      <c r="E2977" s="2">
        <v>2006</v>
      </c>
      <c r="F2977" s="3" t="s">
        <v>297</v>
      </c>
      <c r="G2977" s="3" t="s">
        <v>4596</v>
      </c>
      <c r="H2977" s="3" t="s">
        <v>5772</v>
      </c>
      <c r="I2977" s="3" t="s">
        <v>5780</v>
      </c>
      <c r="J2977" s="3" t="s">
        <v>29</v>
      </c>
    </row>
    <row r="2978" spans="1:10" outlineLevel="3" x14ac:dyDescent="0.2">
      <c r="A2978" s="3" t="s">
        <v>5771</v>
      </c>
      <c r="B2978" s="3" t="s">
        <v>5772</v>
      </c>
      <c r="C2978" s="3" t="s">
        <v>10</v>
      </c>
      <c r="D2978" s="3" t="s">
        <v>5781</v>
      </c>
      <c r="E2978" s="2">
        <v>2006</v>
      </c>
      <c r="F2978" s="3" t="s">
        <v>297</v>
      </c>
      <c r="G2978" s="3" t="s">
        <v>4596</v>
      </c>
      <c r="H2978" s="3" t="s">
        <v>5772</v>
      </c>
      <c r="I2978" s="3" t="s">
        <v>5782</v>
      </c>
      <c r="J2978" s="3" t="s">
        <v>21</v>
      </c>
    </row>
    <row r="2979" spans="1:10" outlineLevel="3" x14ac:dyDescent="0.2">
      <c r="A2979" s="3" t="s">
        <v>5771</v>
      </c>
      <c r="B2979" s="3" t="s">
        <v>5772</v>
      </c>
      <c r="C2979" s="3" t="s">
        <v>10</v>
      </c>
      <c r="D2979" s="3" t="s">
        <v>5783</v>
      </c>
      <c r="E2979" s="2">
        <v>2006</v>
      </c>
      <c r="F2979" s="3" t="s">
        <v>297</v>
      </c>
      <c r="G2979" s="3" t="s">
        <v>4596</v>
      </c>
      <c r="H2979" s="3" t="s">
        <v>5772</v>
      </c>
      <c r="I2979" s="3" t="s">
        <v>5784</v>
      </c>
      <c r="J2979" s="3" t="s">
        <v>29</v>
      </c>
    </row>
    <row r="2980" spans="1:10" outlineLevel="3" x14ac:dyDescent="0.2">
      <c r="A2980" s="3" t="s">
        <v>5771</v>
      </c>
      <c r="B2980" s="3" t="s">
        <v>5772</v>
      </c>
      <c r="C2980" s="3" t="s">
        <v>10</v>
      </c>
      <c r="D2980" s="3" t="s">
        <v>5785</v>
      </c>
      <c r="E2980" s="2">
        <v>2006</v>
      </c>
      <c r="F2980" s="3" t="s">
        <v>297</v>
      </c>
      <c r="G2980" s="3" t="s">
        <v>4596</v>
      </c>
      <c r="H2980" s="3" t="s">
        <v>5772</v>
      </c>
      <c r="I2980" s="3" t="s">
        <v>5786</v>
      </c>
      <c r="J2980" s="3" t="s">
        <v>35</v>
      </c>
    </row>
    <row r="2981" spans="1:10" outlineLevel="3" x14ac:dyDescent="0.2">
      <c r="A2981" s="3" t="s">
        <v>5771</v>
      </c>
      <c r="B2981" s="3" t="s">
        <v>5772</v>
      </c>
      <c r="C2981" s="3" t="s">
        <v>10</v>
      </c>
      <c r="D2981" s="3" t="s">
        <v>5787</v>
      </c>
      <c r="E2981" s="2">
        <v>2006</v>
      </c>
      <c r="F2981" s="3" t="s">
        <v>297</v>
      </c>
      <c r="G2981" s="3" t="s">
        <v>4596</v>
      </c>
      <c r="H2981" s="3" t="s">
        <v>5772</v>
      </c>
      <c r="I2981" s="3" t="s">
        <v>5788</v>
      </c>
      <c r="J2981" s="3" t="s">
        <v>35</v>
      </c>
    </row>
    <row r="2982" spans="1:10" outlineLevel="3" x14ac:dyDescent="0.2">
      <c r="A2982" s="3" t="s">
        <v>5771</v>
      </c>
      <c r="B2982" s="3" t="s">
        <v>5772</v>
      </c>
      <c r="C2982" s="3" t="s">
        <v>10</v>
      </c>
      <c r="D2982" s="3" t="s">
        <v>5789</v>
      </c>
      <c r="E2982" s="2">
        <v>2006</v>
      </c>
      <c r="F2982" s="3" t="s">
        <v>297</v>
      </c>
      <c r="G2982" s="3" t="s">
        <v>4596</v>
      </c>
      <c r="H2982" s="3" t="s">
        <v>5772</v>
      </c>
      <c r="I2982" s="3" t="s">
        <v>5790</v>
      </c>
      <c r="J2982" s="3" t="s">
        <v>35</v>
      </c>
    </row>
    <row r="2983" spans="1:10" outlineLevel="3" x14ac:dyDescent="0.2">
      <c r="A2983" s="3" t="s">
        <v>5771</v>
      </c>
      <c r="B2983" s="3" t="s">
        <v>5772</v>
      </c>
      <c r="C2983" s="3" t="s">
        <v>10</v>
      </c>
      <c r="D2983" s="3" t="s">
        <v>5791</v>
      </c>
      <c r="E2983" s="2">
        <v>2006</v>
      </c>
      <c r="F2983" s="3" t="s">
        <v>297</v>
      </c>
      <c r="G2983" s="3" t="s">
        <v>4596</v>
      </c>
      <c r="H2983" s="3" t="s">
        <v>5772</v>
      </c>
      <c r="I2983" s="3" t="s">
        <v>5792</v>
      </c>
      <c r="J2983" s="3" t="s">
        <v>35</v>
      </c>
    </row>
    <row r="2984" spans="1:10" outlineLevel="3" x14ac:dyDescent="0.2">
      <c r="A2984" s="3" t="s">
        <v>5771</v>
      </c>
      <c r="B2984" s="3" t="s">
        <v>5772</v>
      </c>
      <c r="C2984" s="3" t="s">
        <v>10</v>
      </c>
      <c r="D2984" s="3" t="s">
        <v>5793</v>
      </c>
      <c r="E2984" s="2">
        <v>2006</v>
      </c>
      <c r="F2984" s="3" t="s">
        <v>297</v>
      </c>
      <c r="G2984" s="3" t="s">
        <v>4596</v>
      </c>
      <c r="H2984" s="3" t="s">
        <v>5772</v>
      </c>
      <c r="I2984" s="3" t="s">
        <v>5794</v>
      </c>
      <c r="J2984" s="3" t="s">
        <v>35</v>
      </c>
    </row>
    <row r="2985" spans="1:10" outlineLevel="3" x14ac:dyDescent="0.2">
      <c r="A2985" s="3" t="s">
        <v>5771</v>
      </c>
      <c r="B2985" s="3" t="s">
        <v>5772</v>
      </c>
      <c r="C2985" s="3" t="s">
        <v>10</v>
      </c>
      <c r="D2985" s="3" t="s">
        <v>5795</v>
      </c>
      <c r="E2985" s="2">
        <v>2006</v>
      </c>
      <c r="F2985" s="3" t="s">
        <v>297</v>
      </c>
      <c r="G2985" s="3" t="s">
        <v>4596</v>
      </c>
      <c r="H2985" s="3" t="s">
        <v>5772</v>
      </c>
      <c r="I2985" s="3" t="s">
        <v>5796</v>
      </c>
      <c r="J2985" s="3" t="s">
        <v>35</v>
      </c>
    </row>
    <row r="2986" spans="1:10" outlineLevel="3" x14ac:dyDescent="0.2">
      <c r="A2986" s="3" t="s">
        <v>5771</v>
      </c>
      <c r="B2986" s="3" t="s">
        <v>5772</v>
      </c>
      <c r="C2986" s="3" t="s">
        <v>10</v>
      </c>
      <c r="D2986" s="3" t="s">
        <v>5797</v>
      </c>
      <c r="E2986" s="2">
        <v>2006</v>
      </c>
      <c r="F2986" s="3" t="s">
        <v>297</v>
      </c>
      <c r="G2986" s="3" t="s">
        <v>4596</v>
      </c>
      <c r="H2986" s="3" t="s">
        <v>5772</v>
      </c>
      <c r="I2986" s="3" t="s">
        <v>5798</v>
      </c>
      <c r="J2986" s="3" t="s">
        <v>35</v>
      </c>
    </row>
    <row r="2987" spans="1:10" outlineLevel="3" x14ac:dyDescent="0.2">
      <c r="A2987" s="3" t="s">
        <v>5771</v>
      </c>
      <c r="B2987" s="3" t="s">
        <v>5772</v>
      </c>
      <c r="C2987" s="3" t="s">
        <v>10</v>
      </c>
      <c r="D2987" s="3" t="s">
        <v>5799</v>
      </c>
      <c r="E2987" s="2">
        <v>2006</v>
      </c>
      <c r="F2987" s="3" t="s">
        <v>297</v>
      </c>
      <c r="G2987" s="3" t="s">
        <v>4596</v>
      </c>
      <c r="H2987" s="3" t="s">
        <v>5772</v>
      </c>
      <c r="I2987" s="3" t="s">
        <v>5800</v>
      </c>
      <c r="J2987" s="3" t="s">
        <v>35</v>
      </c>
    </row>
    <row r="2988" spans="1:10" outlineLevel="3" x14ac:dyDescent="0.2">
      <c r="A2988" s="3" t="s">
        <v>5771</v>
      </c>
      <c r="B2988" s="3" t="s">
        <v>5772</v>
      </c>
      <c r="C2988" s="3" t="s">
        <v>10</v>
      </c>
      <c r="D2988" s="3" t="s">
        <v>5801</v>
      </c>
      <c r="E2988" s="2">
        <v>2007</v>
      </c>
      <c r="F2988" s="3" t="s">
        <v>297</v>
      </c>
      <c r="G2988" s="3" t="s">
        <v>4596</v>
      </c>
      <c r="H2988" s="3" t="s">
        <v>5772</v>
      </c>
      <c r="I2988" s="3" t="s">
        <v>5802</v>
      </c>
      <c r="J2988" s="3" t="s">
        <v>29</v>
      </c>
    </row>
    <row r="2989" spans="1:10" outlineLevel="3" x14ac:dyDescent="0.2">
      <c r="A2989" s="3" t="s">
        <v>5771</v>
      </c>
      <c r="B2989" s="3" t="s">
        <v>5772</v>
      </c>
      <c r="C2989" s="3" t="s">
        <v>10</v>
      </c>
      <c r="D2989" s="3" t="s">
        <v>5803</v>
      </c>
      <c r="E2989" s="2">
        <v>2007</v>
      </c>
      <c r="F2989" s="3" t="s">
        <v>297</v>
      </c>
      <c r="G2989" s="3" t="s">
        <v>4596</v>
      </c>
      <c r="H2989" s="3" t="s">
        <v>5772</v>
      </c>
      <c r="I2989" s="3" t="s">
        <v>5804</v>
      </c>
      <c r="J2989" s="3" t="s">
        <v>35</v>
      </c>
    </row>
    <row r="2990" spans="1:10" outlineLevel="3" x14ac:dyDescent="0.2">
      <c r="A2990" s="3" t="s">
        <v>5771</v>
      </c>
      <c r="B2990" s="3" t="s">
        <v>5772</v>
      </c>
      <c r="C2990" s="3" t="s">
        <v>10</v>
      </c>
      <c r="D2990" s="3" t="s">
        <v>5805</v>
      </c>
      <c r="E2990" s="2">
        <v>2007</v>
      </c>
      <c r="F2990" s="3" t="s">
        <v>297</v>
      </c>
      <c r="G2990" s="3" t="s">
        <v>4596</v>
      </c>
      <c r="H2990" s="3" t="s">
        <v>5772</v>
      </c>
      <c r="I2990" s="3" t="s">
        <v>5806</v>
      </c>
      <c r="J2990" s="3" t="s">
        <v>29</v>
      </c>
    </row>
    <row r="2991" spans="1:10" outlineLevel="3" x14ac:dyDescent="0.2">
      <c r="A2991" s="3" t="s">
        <v>5771</v>
      </c>
      <c r="B2991" s="3" t="s">
        <v>5772</v>
      </c>
      <c r="C2991" s="3" t="s">
        <v>10</v>
      </c>
      <c r="D2991" s="3" t="s">
        <v>5807</v>
      </c>
      <c r="E2991" s="2">
        <v>2007</v>
      </c>
      <c r="F2991" s="3" t="s">
        <v>297</v>
      </c>
      <c r="G2991" s="3" t="s">
        <v>4596</v>
      </c>
      <c r="H2991" s="3" t="s">
        <v>5772</v>
      </c>
      <c r="I2991" s="3" t="s">
        <v>5808</v>
      </c>
      <c r="J2991" s="3" t="s">
        <v>29</v>
      </c>
    </row>
    <row r="2992" spans="1:10" outlineLevel="3" x14ac:dyDescent="0.2">
      <c r="A2992" s="3" t="s">
        <v>5771</v>
      </c>
      <c r="B2992" s="3" t="s">
        <v>5772</v>
      </c>
      <c r="C2992" s="3" t="s">
        <v>10</v>
      </c>
      <c r="D2992" s="3" t="s">
        <v>5809</v>
      </c>
      <c r="E2992" s="2">
        <v>2007</v>
      </c>
      <c r="F2992" s="3" t="s">
        <v>297</v>
      </c>
      <c r="G2992" s="3" t="s">
        <v>4596</v>
      </c>
      <c r="H2992" s="3" t="s">
        <v>5772</v>
      </c>
      <c r="I2992" s="3" t="s">
        <v>5810</v>
      </c>
      <c r="J2992" s="3" t="s">
        <v>26</v>
      </c>
    </row>
    <row r="2993" spans="1:10" outlineLevel="3" x14ac:dyDescent="0.2">
      <c r="A2993" s="3" t="s">
        <v>5771</v>
      </c>
      <c r="B2993" s="3" t="s">
        <v>5772</v>
      </c>
      <c r="C2993" s="3" t="s">
        <v>10</v>
      </c>
      <c r="D2993" s="3" t="s">
        <v>5811</v>
      </c>
      <c r="E2993" s="2">
        <v>2007</v>
      </c>
      <c r="F2993" s="3" t="s">
        <v>297</v>
      </c>
      <c r="G2993" s="3" t="s">
        <v>4596</v>
      </c>
      <c r="H2993" s="3" t="s">
        <v>5772</v>
      </c>
      <c r="I2993" s="3" t="s">
        <v>5812</v>
      </c>
      <c r="J2993" s="3" t="s">
        <v>32</v>
      </c>
    </row>
    <row r="2994" spans="1:10" outlineLevel="3" x14ac:dyDescent="0.2">
      <c r="A2994" s="3" t="s">
        <v>5771</v>
      </c>
      <c r="B2994" s="3" t="s">
        <v>5772</v>
      </c>
      <c r="C2994" s="3" t="s">
        <v>10</v>
      </c>
      <c r="D2994" s="3" t="s">
        <v>5813</v>
      </c>
      <c r="E2994" s="2">
        <v>2007</v>
      </c>
      <c r="F2994" s="3" t="s">
        <v>297</v>
      </c>
      <c r="G2994" s="3" t="s">
        <v>4596</v>
      </c>
      <c r="H2994" s="3" t="s">
        <v>5772</v>
      </c>
      <c r="I2994" s="3" t="s">
        <v>5814</v>
      </c>
      <c r="J2994" s="3" t="s">
        <v>26</v>
      </c>
    </row>
    <row r="2995" spans="1:10" outlineLevel="3" x14ac:dyDescent="0.2">
      <c r="A2995" s="3" t="s">
        <v>5771</v>
      </c>
      <c r="B2995" s="3" t="s">
        <v>5772</v>
      </c>
      <c r="C2995" s="3" t="s">
        <v>10</v>
      </c>
      <c r="D2995" s="3" t="s">
        <v>5815</v>
      </c>
      <c r="E2995" s="2">
        <v>2007</v>
      </c>
      <c r="F2995" s="3" t="s">
        <v>297</v>
      </c>
      <c r="G2995" s="3" t="s">
        <v>4596</v>
      </c>
      <c r="H2995" s="3" t="s">
        <v>5772</v>
      </c>
      <c r="I2995" s="3" t="s">
        <v>5816</v>
      </c>
      <c r="J2995" s="3" t="s">
        <v>29</v>
      </c>
    </row>
    <row r="2996" spans="1:10" outlineLevel="3" x14ac:dyDescent="0.2">
      <c r="A2996" s="3" t="s">
        <v>5771</v>
      </c>
      <c r="B2996" s="3" t="s">
        <v>5772</v>
      </c>
      <c r="C2996" s="3" t="s">
        <v>10</v>
      </c>
      <c r="D2996" s="3" t="s">
        <v>5817</v>
      </c>
      <c r="E2996" s="2">
        <v>2007</v>
      </c>
      <c r="F2996" s="3" t="s">
        <v>297</v>
      </c>
      <c r="G2996" s="3" t="s">
        <v>4596</v>
      </c>
      <c r="H2996" s="3" t="s">
        <v>5772</v>
      </c>
      <c r="I2996" s="3" t="s">
        <v>5818</v>
      </c>
      <c r="J2996" s="3" t="s">
        <v>29</v>
      </c>
    </row>
    <row r="2997" spans="1:10" outlineLevel="3" x14ac:dyDescent="0.2">
      <c r="A2997" s="3" t="s">
        <v>5771</v>
      </c>
      <c r="B2997" s="3" t="s">
        <v>5772</v>
      </c>
      <c r="C2997" s="3" t="s">
        <v>10</v>
      </c>
      <c r="D2997" s="3" t="s">
        <v>5819</v>
      </c>
      <c r="E2997" s="2">
        <v>2007</v>
      </c>
      <c r="F2997" s="3" t="s">
        <v>297</v>
      </c>
      <c r="G2997" s="3" t="s">
        <v>4596</v>
      </c>
      <c r="H2997" s="3" t="s">
        <v>5772</v>
      </c>
      <c r="I2997" s="3" t="s">
        <v>5820</v>
      </c>
      <c r="J2997" s="3" t="s">
        <v>29</v>
      </c>
    </row>
    <row r="2998" spans="1:10" outlineLevel="3" x14ac:dyDescent="0.2">
      <c r="A2998" s="3" t="s">
        <v>5771</v>
      </c>
      <c r="B2998" s="3" t="s">
        <v>5772</v>
      </c>
      <c r="C2998" s="3" t="s">
        <v>10</v>
      </c>
      <c r="D2998" s="3" t="s">
        <v>5823</v>
      </c>
      <c r="E2998" s="2">
        <v>2007</v>
      </c>
      <c r="F2998" s="3" t="s">
        <v>297</v>
      </c>
      <c r="G2998" s="3" t="s">
        <v>4596</v>
      </c>
      <c r="H2998" s="3" t="s">
        <v>5772</v>
      </c>
      <c r="I2998" s="3" t="s">
        <v>5824</v>
      </c>
      <c r="J2998" s="3" t="s">
        <v>35</v>
      </c>
    </row>
    <row r="2999" spans="1:10" outlineLevel="3" x14ac:dyDescent="0.2">
      <c r="A2999" s="3" t="s">
        <v>5771</v>
      </c>
      <c r="B2999" s="3" t="s">
        <v>5772</v>
      </c>
      <c r="C2999" s="3" t="s">
        <v>10</v>
      </c>
      <c r="D2999" s="3" t="s">
        <v>5825</v>
      </c>
      <c r="E2999" s="2">
        <v>2007</v>
      </c>
      <c r="F2999" s="3" t="s">
        <v>297</v>
      </c>
      <c r="G2999" s="3" t="s">
        <v>4596</v>
      </c>
      <c r="H2999" s="3" t="s">
        <v>5772</v>
      </c>
      <c r="I2999" s="3" t="s">
        <v>5826</v>
      </c>
      <c r="J2999" s="3" t="s">
        <v>35</v>
      </c>
    </row>
    <row r="3000" spans="1:10" outlineLevel="3" x14ac:dyDescent="0.2">
      <c r="A3000" s="3" t="s">
        <v>5771</v>
      </c>
      <c r="B3000" s="3" t="s">
        <v>5772</v>
      </c>
      <c r="C3000" s="3" t="s">
        <v>10</v>
      </c>
      <c r="D3000" s="3" t="s">
        <v>5827</v>
      </c>
      <c r="E3000" s="2">
        <v>2007</v>
      </c>
      <c r="F3000" s="3" t="s">
        <v>297</v>
      </c>
      <c r="G3000" s="3" t="s">
        <v>4596</v>
      </c>
      <c r="H3000" s="3" t="s">
        <v>5772</v>
      </c>
      <c r="I3000" s="3" t="s">
        <v>5828</v>
      </c>
      <c r="J3000" s="3" t="s">
        <v>35</v>
      </c>
    </row>
    <row r="3001" spans="1:10" outlineLevel="3" x14ac:dyDescent="0.2">
      <c r="A3001" s="3" t="s">
        <v>5771</v>
      </c>
      <c r="B3001" s="3" t="s">
        <v>5772</v>
      </c>
      <c r="C3001" s="3" t="s">
        <v>10</v>
      </c>
      <c r="D3001" s="3" t="s">
        <v>5829</v>
      </c>
      <c r="E3001" s="2">
        <v>2007</v>
      </c>
      <c r="F3001" s="3" t="s">
        <v>297</v>
      </c>
      <c r="G3001" s="3" t="s">
        <v>4596</v>
      </c>
      <c r="H3001" s="3" t="s">
        <v>5772</v>
      </c>
      <c r="I3001" s="3" t="s">
        <v>5830</v>
      </c>
      <c r="J3001" s="3" t="s">
        <v>74</v>
      </c>
    </row>
    <row r="3002" spans="1:10" outlineLevel="3" x14ac:dyDescent="0.2">
      <c r="A3002" s="3" t="s">
        <v>5771</v>
      </c>
      <c r="B3002" s="3" t="s">
        <v>5772</v>
      </c>
      <c r="C3002" s="3" t="s">
        <v>10</v>
      </c>
      <c r="D3002" s="3" t="s">
        <v>5831</v>
      </c>
      <c r="E3002" s="2">
        <v>2007</v>
      </c>
      <c r="F3002" s="3" t="s">
        <v>297</v>
      </c>
      <c r="G3002" s="3" t="s">
        <v>4596</v>
      </c>
      <c r="H3002" s="3" t="s">
        <v>5772</v>
      </c>
      <c r="I3002" s="3" t="s">
        <v>5832</v>
      </c>
      <c r="J3002" s="3" t="s">
        <v>2285</v>
      </c>
    </row>
    <row r="3003" spans="1:10" outlineLevel="3" x14ac:dyDescent="0.2">
      <c r="A3003" s="3" t="s">
        <v>5771</v>
      </c>
      <c r="B3003" s="3" t="s">
        <v>5772</v>
      </c>
      <c r="C3003" s="3" t="s">
        <v>10</v>
      </c>
      <c r="D3003" s="3" t="s">
        <v>5833</v>
      </c>
      <c r="E3003" s="2">
        <v>2007</v>
      </c>
      <c r="F3003" s="3" t="s">
        <v>297</v>
      </c>
      <c r="G3003" s="3" t="s">
        <v>4596</v>
      </c>
      <c r="H3003" s="3" t="s">
        <v>5772</v>
      </c>
      <c r="I3003" s="3" t="s">
        <v>5834</v>
      </c>
      <c r="J3003" s="3" t="s">
        <v>128</v>
      </c>
    </row>
    <row r="3004" spans="1:10" outlineLevel="3" x14ac:dyDescent="0.2">
      <c r="A3004" s="3" t="s">
        <v>5771</v>
      </c>
      <c r="B3004" s="3" t="s">
        <v>5772</v>
      </c>
      <c r="C3004" s="3" t="s">
        <v>10</v>
      </c>
      <c r="D3004" s="3" t="s">
        <v>5835</v>
      </c>
      <c r="E3004" s="2">
        <v>2007</v>
      </c>
      <c r="F3004" s="3" t="s">
        <v>297</v>
      </c>
      <c r="G3004" s="3" t="s">
        <v>4596</v>
      </c>
      <c r="H3004" s="3" t="s">
        <v>5772</v>
      </c>
      <c r="I3004" s="3" t="s">
        <v>5836</v>
      </c>
      <c r="J3004" s="3" t="s">
        <v>29</v>
      </c>
    </row>
    <row r="3005" spans="1:10" outlineLevel="3" x14ac:dyDescent="0.2">
      <c r="A3005" s="3" t="s">
        <v>5771</v>
      </c>
      <c r="B3005" s="3" t="s">
        <v>5772</v>
      </c>
      <c r="C3005" s="3" t="s">
        <v>10</v>
      </c>
      <c r="D3005" s="3" t="s">
        <v>5837</v>
      </c>
      <c r="E3005" s="2">
        <v>2007</v>
      </c>
      <c r="F3005" s="3" t="s">
        <v>297</v>
      </c>
      <c r="G3005" s="3" t="s">
        <v>4596</v>
      </c>
      <c r="H3005" s="3" t="s">
        <v>5772</v>
      </c>
      <c r="I3005" s="3" t="s">
        <v>5838</v>
      </c>
      <c r="J3005" s="3" t="s">
        <v>35</v>
      </c>
    </row>
    <row r="3006" spans="1:10" outlineLevel="3" x14ac:dyDescent="0.2">
      <c r="A3006" s="3" t="s">
        <v>5771</v>
      </c>
      <c r="B3006" s="3" t="s">
        <v>5772</v>
      </c>
      <c r="C3006" s="3" t="s">
        <v>10</v>
      </c>
      <c r="D3006" s="3" t="s">
        <v>5839</v>
      </c>
      <c r="E3006" s="2">
        <v>2007</v>
      </c>
      <c r="F3006" s="3" t="s">
        <v>297</v>
      </c>
      <c r="G3006" s="3" t="s">
        <v>4596</v>
      </c>
      <c r="H3006" s="3" t="s">
        <v>5772</v>
      </c>
      <c r="I3006" s="3" t="s">
        <v>5840</v>
      </c>
      <c r="J3006" s="3" t="s">
        <v>35</v>
      </c>
    </row>
    <row r="3007" spans="1:10" outlineLevel="3" x14ac:dyDescent="0.2">
      <c r="A3007" s="3" t="s">
        <v>5771</v>
      </c>
      <c r="B3007" s="3" t="s">
        <v>5772</v>
      </c>
      <c r="C3007" s="3" t="s">
        <v>10</v>
      </c>
      <c r="D3007" s="3" t="s">
        <v>5841</v>
      </c>
      <c r="E3007" s="2">
        <v>2006</v>
      </c>
      <c r="F3007" s="3" t="s">
        <v>297</v>
      </c>
      <c r="G3007" s="3" t="s">
        <v>4596</v>
      </c>
      <c r="H3007" s="3" t="s">
        <v>5772</v>
      </c>
      <c r="I3007" s="3" t="s">
        <v>5842</v>
      </c>
      <c r="J3007" s="3" t="s">
        <v>1038</v>
      </c>
    </row>
    <row r="3008" spans="1:10" outlineLevel="3" x14ac:dyDescent="0.2">
      <c r="A3008" s="3" t="s">
        <v>5771</v>
      </c>
      <c r="B3008" s="3" t="s">
        <v>5772</v>
      </c>
      <c r="C3008" s="3" t="s">
        <v>10</v>
      </c>
      <c r="D3008" s="3" t="s">
        <v>5843</v>
      </c>
      <c r="E3008" s="2">
        <v>2007</v>
      </c>
      <c r="F3008" s="3" t="s">
        <v>297</v>
      </c>
      <c r="G3008" s="3" t="s">
        <v>4596</v>
      </c>
      <c r="H3008" s="3" t="s">
        <v>5772</v>
      </c>
      <c r="I3008" s="3" t="s">
        <v>5844</v>
      </c>
      <c r="J3008" s="3" t="s">
        <v>35</v>
      </c>
    </row>
    <row r="3009" spans="1:10" outlineLevel="3" x14ac:dyDescent="0.2">
      <c r="A3009" s="3" t="s">
        <v>5771</v>
      </c>
      <c r="B3009" s="3" t="s">
        <v>5772</v>
      </c>
      <c r="C3009" s="3" t="s">
        <v>10</v>
      </c>
      <c r="D3009" s="3" t="s">
        <v>5845</v>
      </c>
      <c r="E3009" s="2">
        <v>2008</v>
      </c>
      <c r="F3009" s="3" t="s">
        <v>297</v>
      </c>
      <c r="G3009" s="3" t="s">
        <v>4596</v>
      </c>
      <c r="H3009" s="3" t="s">
        <v>5772</v>
      </c>
      <c r="I3009" s="3" t="s">
        <v>5846</v>
      </c>
      <c r="J3009" s="3" t="s">
        <v>29</v>
      </c>
    </row>
    <row r="3010" spans="1:10" outlineLevel="3" x14ac:dyDescent="0.2">
      <c r="A3010" s="3" t="s">
        <v>5771</v>
      </c>
      <c r="B3010" s="3" t="s">
        <v>5772</v>
      </c>
      <c r="C3010" s="3" t="s">
        <v>10</v>
      </c>
      <c r="D3010" s="3" t="s">
        <v>5847</v>
      </c>
      <c r="E3010" s="2">
        <v>2008</v>
      </c>
      <c r="F3010" s="3" t="s">
        <v>297</v>
      </c>
      <c r="G3010" s="3" t="s">
        <v>4596</v>
      </c>
      <c r="H3010" s="3" t="s">
        <v>5772</v>
      </c>
      <c r="I3010" s="3" t="s">
        <v>5848</v>
      </c>
      <c r="J3010" s="3" t="s">
        <v>29</v>
      </c>
    </row>
    <row r="3011" spans="1:10" outlineLevel="3" x14ac:dyDescent="0.2">
      <c r="A3011" s="3" t="s">
        <v>5771</v>
      </c>
      <c r="B3011" s="3" t="s">
        <v>5772</v>
      </c>
      <c r="C3011" s="3" t="s">
        <v>10</v>
      </c>
      <c r="D3011" s="3" t="s">
        <v>5849</v>
      </c>
      <c r="E3011" s="2">
        <v>2008</v>
      </c>
      <c r="F3011" s="3" t="s">
        <v>297</v>
      </c>
      <c r="G3011" s="3" t="s">
        <v>4596</v>
      </c>
      <c r="H3011" s="3" t="s">
        <v>5772</v>
      </c>
      <c r="I3011" s="3" t="s">
        <v>5850</v>
      </c>
      <c r="J3011" s="3" t="s">
        <v>29</v>
      </c>
    </row>
    <row r="3012" spans="1:10" outlineLevel="3" x14ac:dyDescent="0.2">
      <c r="A3012" s="3" t="s">
        <v>5771</v>
      </c>
      <c r="B3012" s="3" t="s">
        <v>5772</v>
      </c>
      <c r="C3012" s="3" t="s">
        <v>10</v>
      </c>
      <c r="D3012" s="3" t="s">
        <v>5851</v>
      </c>
      <c r="E3012" s="2">
        <v>2008</v>
      </c>
      <c r="F3012" s="3" t="s">
        <v>297</v>
      </c>
      <c r="G3012" s="3" t="s">
        <v>4596</v>
      </c>
      <c r="H3012" s="3" t="s">
        <v>5772</v>
      </c>
      <c r="I3012" s="3" t="s">
        <v>5852</v>
      </c>
      <c r="J3012" s="3" t="s">
        <v>29</v>
      </c>
    </row>
    <row r="3013" spans="1:10" outlineLevel="3" x14ac:dyDescent="0.2">
      <c r="A3013" s="3" t="s">
        <v>5771</v>
      </c>
      <c r="B3013" s="3" t="s">
        <v>5772</v>
      </c>
      <c r="C3013" s="3" t="s">
        <v>10</v>
      </c>
      <c r="D3013" s="3" t="s">
        <v>5853</v>
      </c>
      <c r="E3013" s="2">
        <v>2008</v>
      </c>
      <c r="F3013" s="3" t="s">
        <v>297</v>
      </c>
      <c r="G3013" s="3" t="s">
        <v>4596</v>
      </c>
      <c r="H3013" s="3" t="s">
        <v>5772</v>
      </c>
      <c r="I3013" s="3" t="s">
        <v>5854</v>
      </c>
      <c r="J3013" s="3" t="s">
        <v>29</v>
      </c>
    </row>
    <row r="3014" spans="1:10" outlineLevel="3" x14ac:dyDescent="0.2">
      <c r="A3014" s="3" t="s">
        <v>5771</v>
      </c>
      <c r="B3014" s="3" t="s">
        <v>5772</v>
      </c>
      <c r="C3014" s="3" t="s">
        <v>10</v>
      </c>
      <c r="D3014" s="3" t="s">
        <v>5855</v>
      </c>
      <c r="E3014" s="2">
        <v>2007</v>
      </c>
      <c r="F3014" s="3" t="s">
        <v>297</v>
      </c>
      <c r="G3014" s="3" t="s">
        <v>4596</v>
      </c>
      <c r="H3014" s="3" t="s">
        <v>5772</v>
      </c>
      <c r="I3014" s="3" t="s">
        <v>5856</v>
      </c>
      <c r="J3014" s="3" t="s">
        <v>29</v>
      </c>
    </row>
    <row r="3015" spans="1:10" outlineLevel="3" x14ac:dyDescent="0.2">
      <c r="A3015" s="3" t="s">
        <v>5771</v>
      </c>
      <c r="B3015" s="3" t="s">
        <v>5772</v>
      </c>
      <c r="C3015" s="3" t="s">
        <v>10</v>
      </c>
      <c r="D3015" s="3" t="s">
        <v>5857</v>
      </c>
      <c r="E3015" s="2">
        <v>2008</v>
      </c>
      <c r="F3015" s="3" t="s">
        <v>297</v>
      </c>
      <c r="G3015" s="3" t="s">
        <v>4596</v>
      </c>
      <c r="H3015" s="3" t="s">
        <v>5772</v>
      </c>
      <c r="I3015" s="3" t="s">
        <v>5858</v>
      </c>
      <c r="J3015" s="3" t="s">
        <v>136</v>
      </c>
    </row>
    <row r="3016" spans="1:10" outlineLevel="3" x14ac:dyDescent="0.2">
      <c r="A3016" s="3" t="s">
        <v>5771</v>
      </c>
      <c r="B3016" s="3" t="s">
        <v>5772</v>
      </c>
      <c r="C3016" s="3" t="s">
        <v>10</v>
      </c>
      <c r="D3016" s="3" t="s">
        <v>5859</v>
      </c>
      <c r="E3016" s="2">
        <v>2008</v>
      </c>
      <c r="F3016" s="3" t="s">
        <v>297</v>
      </c>
      <c r="G3016" s="3" t="s">
        <v>4596</v>
      </c>
      <c r="H3016" s="3" t="s">
        <v>5772</v>
      </c>
      <c r="I3016" s="3" t="s">
        <v>5860</v>
      </c>
      <c r="J3016" s="3" t="s">
        <v>136</v>
      </c>
    </row>
    <row r="3017" spans="1:10" outlineLevel="3" x14ac:dyDescent="0.2">
      <c r="A3017" s="3" t="s">
        <v>5771</v>
      </c>
      <c r="B3017" s="3" t="s">
        <v>5772</v>
      </c>
      <c r="C3017" s="3" t="s">
        <v>10</v>
      </c>
      <c r="D3017" s="3" t="s">
        <v>5861</v>
      </c>
      <c r="E3017" s="2">
        <v>2008</v>
      </c>
      <c r="F3017" s="3" t="s">
        <v>297</v>
      </c>
      <c r="G3017" s="3" t="s">
        <v>4596</v>
      </c>
      <c r="H3017" s="3" t="s">
        <v>5772</v>
      </c>
      <c r="I3017" s="3" t="s">
        <v>5862</v>
      </c>
      <c r="J3017" s="3" t="s">
        <v>136</v>
      </c>
    </row>
    <row r="3018" spans="1:10" outlineLevel="3" x14ac:dyDescent="0.2">
      <c r="A3018" s="3" t="s">
        <v>5771</v>
      </c>
      <c r="B3018" s="3" t="s">
        <v>5772</v>
      </c>
      <c r="C3018" s="3" t="s">
        <v>10</v>
      </c>
      <c r="D3018" s="3" t="s">
        <v>5863</v>
      </c>
      <c r="E3018" s="2">
        <v>2008</v>
      </c>
      <c r="F3018" s="3" t="s">
        <v>297</v>
      </c>
      <c r="G3018" s="3" t="s">
        <v>4596</v>
      </c>
      <c r="H3018" s="3" t="s">
        <v>5772</v>
      </c>
      <c r="I3018" s="3" t="s">
        <v>5864</v>
      </c>
      <c r="J3018" s="3" t="s">
        <v>35</v>
      </c>
    </row>
    <row r="3019" spans="1:10" outlineLevel="3" x14ac:dyDescent="0.2">
      <c r="A3019" s="3" t="s">
        <v>5771</v>
      </c>
      <c r="B3019" s="3" t="s">
        <v>5772</v>
      </c>
      <c r="C3019" s="3" t="s">
        <v>10</v>
      </c>
      <c r="D3019" s="3" t="s">
        <v>5865</v>
      </c>
      <c r="E3019" s="2">
        <v>2008</v>
      </c>
      <c r="F3019" s="3" t="s">
        <v>297</v>
      </c>
      <c r="G3019" s="3" t="s">
        <v>4596</v>
      </c>
      <c r="H3019" s="3" t="s">
        <v>5772</v>
      </c>
      <c r="I3019" s="3" t="s">
        <v>5866</v>
      </c>
      <c r="J3019" s="3" t="s">
        <v>5867</v>
      </c>
    </row>
    <row r="3020" spans="1:10" outlineLevel="3" x14ac:dyDescent="0.2">
      <c r="A3020" s="3" t="s">
        <v>5771</v>
      </c>
      <c r="B3020" s="3" t="s">
        <v>5772</v>
      </c>
      <c r="C3020" s="3" t="s">
        <v>10</v>
      </c>
      <c r="D3020" s="3" t="s">
        <v>5868</v>
      </c>
      <c r="E3020" s="2">
        <v>2008</v>
      </c>
      <c r="F3020" s="3" t="s">
        <v>297</v>
      </c>
      <c r="G3020" s="3" t="s">
        <v>4596</v>
      </c>
      <c r="H3020" s="3" t="s">
        <v>5772</v>
      </c>
      <c r="I3020" s="3" t="s">
        <v>5869</v>
      </c>
      <c r="J3020" s="3" t="s">
        <v>81</v>
      </c>
    </row>
    <row r="3021" spans="1:10" outlineLevel="3" x14ac:dyDescent="0.2">
      <c r="A3021" s="3" t="s">
        <v>5771</v>
      </c>
      <c r="B3021" s="3" t="s">
        <v>5772</v>
      </c>
      <c r="C3021" s="3" t="s">
        <v>10</v>
      </c>
      <c r="D3021" s="3" t="s">
        <v>5870</v>
      </c>
      <c r="E3021" s="2">
        <v>2008</v>
      </c>
      <c r="F3021" s="3" t="s">
        <v>297</v>
      </c>
      <c r="G3021" s="3" t="s">
        <v>4596</v>
      </c>
      <c r="H3021" s="3" t="s">
        <v>5772</v>
      </c>
      <c r="I3021" s="3" t="s">
        <v>5871</v>
      </c>
      <c r="J3021" s="3" t="s">
        <v>29</v>
      </c>
    </row>
    <row r="3022" spans="1:10" outlineLevel="3" x14ac:dyDescent="0.2">
      <c r="A3022" s="3" t="s">
        <v>5771</v>
      </c>
      <c r="B3022" s="3" t="s">
        <v>5772</v>
      </c>
      <c r="C3022" s="3" t="s">
        <v>10</v>
      </c>
      <c r="D3022" s="3" t="s">
        <v>5872</v>
      </c>
      <c r="E3022" s="2">
        <v>2010</v>
      </c>
      <c r="F3022" s="3" t="s">
        <v>297</v>
      </c>
      <c r="G3022" s="3" t="s">
        <v>4596</v>
      </c>
      <c r="H3022" s="3" t="s">
        <v>5772</v>
      </c>
      <c r="I3022" s="3" t="s">
        <v>5873</v>
      </c>
      <c r="J3022" s="3" t="s">
        <v>35</v>
      </c>
    </row>
    <row r="3023" spans="1:10" outlineLevel="3" x14ac:dyDescent="0.2">
      <c r="A3023" s="3" t="s">
        <v>5771</v>
      </c>
      <c r="B3023" s="3" t="s">
        <v>5772</v>
      </c>
      <c r="C3023" s="3" t="s">
        <v>10</v>
      </c>
      <c r="D3023" s="3" t="s">
        <v>5874</v>
      </c>
      <c r="E3023" s="2">
        <v>2008</v>
      </c>
      <c r="F3023" s="3" t="s">
        <v>297</v>
      </c>
      <c r="G3023" s="3" t="s">
        <v>4596</v>
      </c>
      <c r="H3023" s="3" t="s">
        <v>5772</v>
      </c>
      <c r="I3023" s="3" t="s">
        <v>5875</v>
      </c>
      <c r="J3023" s="3" t="s">
        <v>29</v>
      </c>
    </row>
    <row r="3024" spans="1:10" outlineLevel="3" x14ac:dyDescent="0.2">
      <c r="A3024" s="3" t="s">
        <v>5771</v>
      </c>
      <c r="B3024" s="3" t="s">
        <v>5772</v>
      </c>
      <c r="C3024" s="3" t="s">
        <v>10</v>
      </c>
      <c r="D3024" s="3" t="s">
        <v>5876</v>
      </c>
      <c r="E3024" s="2">
        <v>2008</v>
      </c>
      <c r="F3024" s="3" t="s">
        <v>297</v>
      </c>
      <c r="G3024" s="3" t="s">
        <v>4596</v>
      </c>
      <c r="H3024" s="3" t="s">
        <v>5772</v>
      </c>
      <c r="I3024" s="3" t="s">
        <v>5877</v>
      </c>
      <c r="J3024" s="3" t="s">
        <v>29</v>
      </c>
    </row>
    <row r="3025" spans="1:10" outlineLevel="3" x14ac:dyDescent="0.2">
      <c r="A3025" s="3" t="s">
        <v>5771</v>
      </c>
      <c r="B3025" s="3" t="s">
        <v>5772</v>
      </c>
      <c r="C3025" s="3" t="s">
        <v>10</v>
      </c>
      <c r="D3025" s="3" t="s">
        <v>5878</v>
      </c>
      <c r="E3025" s="2">
        <v>2008</v>
      </c>
      <c r="F3025" s="3" t="s">
        <v>297</v>
      </c>
      <c r="G3025" s="3" t="s">
        <v>4596</v>
      </c>
      <c r="H3025" s="3" t="s">
        <v>5772</v>
      </c>
      <c r="I3025" s="3" t="s">
        <v>5879</v>
      </c>
      <c r="J3025" s="3" t="s">
        <v>29</v>
      </c>
    </row>
    <row r="3026" spans="1:10" outlineLevel="3" x14ac:dyDescent="0.2">
      <c r="A3026" s="3" t="s">
        <v>5771</v>
      </c>
      <c r="B3026" s="3" t="s">
        <v>5772</v>
      </c>
      <c r="C3026" s="3" t="s">
        <v>10</v>
      </c>
      <c r="D3026" s="3" t="s">
        <v>5880</v>
      </c>
      <c r="E3026" s="2">
        <v>2008</v>
      </c>
      <c r="F3026" s="3" t="s">
        <v>297</v>
      </c>
      <c r="G3026" s="3" t="s">
        <v>4596</v>
      </c>
      <c r="H3026" s="3" t="s">
        <v>5772</v>
      </c>
      <c r="I3026" s="3" t="s">
        <v>5881</v>
      </c>
      <c r="J3026" s="3" t="s">
        <v>29</v>
      </c>
    </row>
    <row r="3027" spans="1:10" outlineLevel="3" x14ac:dyDescent="0.2">
      <c r="A3027" s="3" t="s">
        <v>5771</v>
      </c>
      <c r="B3027" s="3" t="s">
        <v>5772</v>
      </c>
      <c r="C3027" s="3" t="s">
        <v>10</v>
      </c>
      <c r="D3027" s="3" t="s">
        <v>5882</v>
      </c>
      <c r="E3027" s="2">
        <v>2008</v>
      </c>
      <c r="F3027" s="3" t="s">
        <v>297</v>
      </c>
      <c r="G3027" s="3" t="s">
        <v>4596</v>
      </c>
      <c r="H3027" s="3" t="s">
        <v>5772</v>
      </c>
      <c r="I3027" s="3" t="s">
        <v>5883</v>
      </c>
      <c r="J3027" s="3" t="s">
        <v>29</v>
      </c>
    </row>
    <row r="3028" spans="1:10" outlineLevel="3" x14ac:dyDescent="0.2">
      <c r="A3028" s="3" t="s">
        <v>5771</v>
      </c>
      <c r="B3028" s="3" t="s">
        <v>5772</v>
      </c>
      <c r="C3028" s="3" t="s">
        <v>10</v>
      </c>
      <c r="D3028" s="3" t="s">
        <v>5884</v>
      </c>
      <c r="E3028" s="2">
        <v>2008</v>
      </c>
      <c r="F3028" s="3" t="s">
        <v>297</v>
      </c>
      <c r="G3028" s="3" t="s">
        <v>4596</v>
      </c>
      <c r="H3028" s="3" t="s">
        <v>5772</v>
      </c>
      <c r="I3028" s="3" t="s">
        <v>5885</v>
      </c>
      <c r="J3028" s="3" t="s">
        <v>29</v>
      </c>
    </row>
    <row r="3029" spans="1:10" outlineLevel="3" x14ac:dyDescent="0.2">
      <c r="A3029" s="3" t="s">
        <v>5771</v>
      </c>
      <c r="B3029" s="3" t="s">
        <v>5772</v>
      </c>
      <c r="C3029" s="3" t="s">
        <v>10</v>
      </c>
      <c r="D3029" s="3" t="s">
        <v>5886</v>
      </c>
      <c r="E3029" s="2">
        <v>2008</v>
      </c>
      <c r="F3029" s="3" t="s">
        <v>297</v>
      </c>
      <c r="G3029" s="3" t="s">
        <v>4596</v>
      </c>
      <c r="H3029" s="3" t="s">
        <v>5772</v>
      </c>
      <c r="I3029" s="3" t="s">
        <v>5887</v>
      </c>
      <c r="J3029" s="3" t="s">
        <v>29</v>
      </c>
    </row>
    <row r="3030" spans="1:10" outlineLevel="3" x14ac:dyDescent="0.2">
      <c r="A3030" s="3" t="s">
        <v>5771</v>
      </c>
      <c r="B3030" s="3" t="s">
        <v>5772</v>
      </c>
      <c r="C3030" s="3" t="s">
        <v>10</v>
      </c>
      <c r="D3030" s="3" t="s">
        <v>5888</v>
      </c>
      <c r="E3030" s="2">
        <v>2008</v>
      </c>
      <c r="F3030" s="3" t="s">
        <v>297</v>
      </c>
      <c r="G3030" s="3" t="s">
        <v>4596</v>
      </c>
      <c r="H3030" s="3" t="s">
        <v>5772</v>
      </c>
      <c r="I3030" s="3" t="s">
        <v>5889</v>
      </c>
      <c r="J3030" s="3" t="s">
        <v>5890</v>
      </c>
    </row>
    <row r="3031" spans="1:10" outlineLevel="3" x14ac:dyDescent="0.2">
      <c r="A3031" s="3" t="s">
        <v>5771</v>
      </c>
      <c r="B3031" s="3" t="s">
        <v>5772</v>
      </c>
      <c r="C3031" s="3" t="s">
        <v>10</v>
      </c>
      <c r="D3031" s="3" t="s">
        <v>5891</v>
      </c>
      <c r="E3031" s="2">
        <v>2008</v>
      </c>
      <c r="F3031" s="3" t="s">
        <v>297</v>
      </c>
      <c r="G3031" s="3" t="s">
        <v>4596</v>
      </c>
      <c r="H3031" s="3" t="s">
        <v>5772</v>
      </c>
      <c r="I3031" s="3" t="s">
        <v>5892</v>
      </c>
      <c r="J3031" s="3" t="s">
        <v>123</v>
      </c>
    </row>
    <row r="3032" spans="1:10" outlineLevel="3" x14ac:dyDescent="0.2">
      <c r="A3032" s="3" t="s">
        <v>5771</v>
      </c>
      <c r="B3032" s="3" t="s">
        <v>5772</v>
      </c>
      <c r="C3032" s="3" t="s">
        <v>10</v>
      </c>
      <c r="D3032" s="3" t="s">
        <v>5893</v>
      </c>
      <c r="E3032" s="2">
        <v>2008</v>
      </c>
      <c r="F3032" s="3" t="s">
        <v>297</v>
      </c>
      <c r="G3032" s="3" t="s">
        <v>4596</v>
      </c>
      <c r="H3032" s="3" t="s">
        <v>5772</v>
      </c>
      <c r="I3032" s="3" t="s">
        <v>5894</v>
      </c>
      <c r="J3032" s="3" t="s">
        <v>123</v>
      </c>
    </row>
    <row r="3033" spans="1:10" outlineLevel="3" x14ac:dyDescent="0.2">
      <c r="A3033" s="3" t="s">
        <v>5771</v>
      </c>
      <c r="B3033" s="3" t="s">
        <v>5772</v>
      </c>
      <c r="C3033" s="3" t="s">
        <v>10</v>
      </c>
      <c r="D3033" s="3" t="s">
        <v>5895</v>
      </c>
      <c r="E3033" s="2">
        <v>2008</v>
      </c>
      <c r="F3033" s="3" t="s">
        <v>297</v>
      </c>
      <c r="G3033" s="3" t="s">
        <v>4596</v>
      </c>
      <c r="H3033" s="3" t="s">
        <v>5772</v>
      </c>
      <c r="I3033" s="3" t="s">
        <v>5896</v>
      </c>
      <c r="J3033" s="3" t="s">
        <v>29</v>
      </c>
    </row>
    <row r="3034" spans="1:10" outlineLevel="3" x14ac:dyDescent="0.2">
      <c r="A3034" s="3" t="s">
        <v>5771</v>
      </c>
      <c r="B3034" s="3" t="s">
        <v>5772</v>
      </c>
      <c r="C3034" s="3" t="s">
        <v>10</v>
      </c>
      <c r="D3034" s="3" t="s">
        <v>5897</v>
      </c>
      <c r="E3034" s="2">
        <v>2008</v>
      </c>
      <c r="F3034" s="3" t="s">
        <v>297</v>
      </c>
      <c r="G3034" s="3" t="s">
        <v>4596</v>
      </c>
      <c r="H3034" s="3" t="s">
        <v>5772</v>
      </c>
      <c r="I3034" s="3" t="s">
        <v>5898</v>
      </c>
      <c r="J3034" s="3" t="s">
        <v>29</v>
      </c>
    </row>
    <row r="3035" spans="1:10" outlineLevel="3" x14ac:dyDescent="0.2">
      <c r="A3035" s="3" t="s">
        <v>5771</v>
      </c>
      <c r="B3035" s="3" t="s">
        <v>5772</v>
      </c>
      <c r="C3035" s="3" t="s">
        <v>10</v>
      </c>
      <c r="D3035" s="3" t="s">
        <v>5899</v>
      </c>
      <c r="E3035" s="2">
        <v>2008</v>
      </c>
      <c r="F3035" s="3" t="s">
        <v>297</v>
      </c>
      <c r="G3035" s="3" t="s">
        <v>4596</v>
      </c>
      <c r="H3035" s="3" t="s">
        <v>5772</v>
      </c>
      <c r="I3035" s="3" t="s">
        <v>5900</v>
      </c>
      <c r="J3035" s="3" t="s">
        <v>29</v>
      </c>
    </row>
    <row r="3036" spans="1:10" outlineLevel="3" x14ac:dyDescent="0.2">
      <c r="A3036" s="3" t="s">
        <v>5771</v>
      </c>
      <c r="B3036" s="3" t="s">
        <v>5772</v>
      </c>
      <c r="C3036" s="3" t="s">
        <v>10</v>
      </c>
      <c r="D3036" s="3" t="s">
        <v>5901</v>
      </c>
      <c r="E3036" s="2">
        <v>2008</v>
      </c>
      <c r="F3036" s="3" t="s">
        <v>297</v>
      </c>
      <c r="G3036" s="3" t="s">
        <v>4596</v>
      </c>
      <c r="H3036" s="3" t="s">
        <v>5772</v>
      </c>
      <c r="I3036" s="3" t="s">
        <v>5902</v>
      </c>
      <c r="J3036" s="3" t="s">
        <v>29</v>
      </c>
    </row>
    <row r="3037" spans="1:10" outlineLevel="3" x14ac:dyDescent="0.2">
      <c r="A3037" s="3" t="s">
        <v>5771</v>
      </c>
      <c r="B3037" s="3" t="s">
        <v>5772</v>
      </c>
      <c r="C3037" s="3" t="s">
        <v>10</v>
      </c>
      <c r="D3037" s="3" t="s">
        <v>5903</v>
      </c>
      <c r="E3037" s="2">
        <v>2008</v>
      </c>
      <c r="F3037" s="3" t="s">
        <v>297</v>
      </c>
      <c r="G3037" s="3" t="s">
        <v>4596</v>
      </c>
      <c r="H3037" s="3" t="s">
        <v>5772</v>
      </c>
      <c r="I3037" s="3" t="s">
        <v>5904</v>
      </c>
      <c r="J3037" s="3" t="s">
        <v>29</v>
      </c>
    </row>
    <row r="3038" spans="1:10" outlineLevel="3" x14ac:dyDescent="0.2">
      <c r="A3038" s="3" t="s">
        <v>5771</v>
      </c>
      <c r="B3038" s="3" t="s">
        <v>5772</v>
      </c>
      <c r="C3038" s="3" t="s">
        <v>10</v>
      </c>
      <c r="D3038" s="3" t="s">
        <v>5905</v>
      </c>
      <c r="E3038" s="2">
        <v>2008</v>
      </c>
      <c r="F3038" s="3" t="s">
        <v>297</v>
      </c>
      <c r="G3038" s="3" t="s">
        <v>4596</v>
      </c>
      <c r="H3038" s="3" t="s">
        <v>5772</v>
      </c>
      <c r="I3038" s="3" t="s">
        <v>5906</v>
      </c>
      <c r="J3038" s="3" t="s">
        <v>35</v>
      </c>
    </row>
    <row r="3039" spans="1:10" outlineLevel="3" x14ac:dyDescent="0.2">
      <c r="A3039" s="3" t="s">
        <v>5771</v>
      </c>
      <c r="B3039" s="3" t="s">
        <v>5772</v>
      </c>
      <c r="C3039" s="3" t="s">
        <v>10</v>
      </c>
      <c r="D3039" s="3" t="s">
        <v>5907</v>
      </c>
      <c r="E3039" s="2">
        <v>2008</v>
      </c>
      <c r="F3039" s="3" t="s">
        <v>297</v>
      </c>
      <c r="G3039" s="3" t="s">
        <v>4596</v>
      </c>
      <c r="H3039" s="3" t="s">
        <v>5772</v>
      </c>
      <c r="I3039" s="3" t="s">
        <v>5908</v>
      </c>
      <c r="J3039" s="3" t="s">
        <v>29</v>
      </c>
    </row>
    <row r="3040" spans="1:10" outlineLevel="3" x14ac:dyDescent="0.2">
      <c r="A3040" s="3" t="s">
        <v>5771</v>
      </c>
      <c r="B3040" s="3" t="s">
        <v>5772</v>
      </c>
      <c r="C3040" s="3" t="s">
        <v>10</v>
      </c>
      <c r="D3040" s="3" t="s">
        <v>5909</v>
      </c>
      <c r="E3040" s="2">
        <v>2008</v>
      </c>
      <c r="F3040" s="3" t="s">
        <v>297</v>
      </c>
      <c r="G3040" s="3" t="s">
        <v>4596</v>
      </c>
      <c r="H3040" s="3" t="s">
        <v>5772</v>
      </c>
      <c r="I3040" s="3" t="s">
        <v>5910</v>
      </c>
      <c r="J3040" s="3" t="s">
        <v>35</v>
      </c>
    </row>
    <row r="3041" spans="1:10" outlineLevel="3" x14ac:dyDescent="0.2">
      <c r="A3041" s="3" t="s">
        <v>5771</v>
      </c>
      <c r="B3041" s="3" t="s">
        <v>5772</v>
      </c>
      <c r="C3041" s="3" t="s">
        <v>10</v>
      </c>
      <c r="D3041" s="3" t="s">
        <v>5911</v>
      </c>
      <c r="E3041" s="2">
        <v>2008</v>
      </c>
      <c r="F3041" s="3" t="s">
        <v>297</v>
      </c>
      <c r="G3041" s="3" t="s">
        <v>4596</v>
      </c>
      <c r="H3041" s="3" t="s">
        <v>5772</v>
      </c>
      <c r="I3041" s="3" t="s">
        <v>5912</v>
      </c>
      <c r="J3041" s="3" t="s">
        <v>287</v>
      </c>
    </row>
    <row r="3042" spans="1:10" outlineLevel="3" x14ac:dyDescent="0.2">
      <c r="A3042" s="3" t="s">
        <v>5771</v>
      </c>
      <c r="B3042" s="3" t="s">
        <v>5772</v>
      </c>
      <c r="C3042" s="3" t="s">
        <v>10</v>
      </c>
      <c r="D3042" s="3" t="s">
        <v>5913</v>
      </c>
      <c r="E3042" s="2">
        <v>2008</v>
      </c>
      <c r="F3042" s="3" t="s">
        <v>297</v>
      </c>
      <c r="G3042" s="3" t="s">
        <v>4596</v>
      </c>
      <c r="H3042" s="3" t="s">
        <v>5772</v>
      </c>
      <c r="I3042" s="3" t="s">
        <v>5914</v>
      </c>
      <c r="J3042" s="3" t="s">
        <v>287</v>
      </c>
    </row>
    <row r="3043" spans="1:10" outlineLevel="3" x14ac:dyDescent="0.2">
      <c r="A3043" s="3" t="s">
        <v>5771</v>
      </c>
      <c r="B3043" s="3" t="s">
        <v>5772</v>
      </c>
      <c r="C3043" s="3" t="s">
        <v>10</v>
      </c>
      <c r="D3043" s="3" t="s">
        <v>5915</v>
      </c>
      <c r="E3043" s="2">
        <v>2008</v>
      </c>
      <c r="F3043" s="3" t="s">
        <v>297</v>
      </c>
      <c r="G3043" s="3" t="s">
        <v>4596</v>
      </c>
      <c r="H3043" s="3" t="s">
        <v>5772</v>
      </c>
      <c r="I3043" s="3" t="s">
        <v>5916</v>
      </c>
      <c r="J3043" s="3" t="s">
        <v>29</v>
      </c>
    </row>
    <row r="3044" spans="1:10" outlineLevel="3" x14ac:dyDescent="0.2">
      <c r="A3044" s="3" t="s">
        <v>5771</v>
      </c>
      <c r="B3044" s="3" t="s">
        <v>5772</v>
      </c>
      <c r="C3044" s="3" t="s">
        <v>10</v>
      </c>
      <c r="D3044" s="3" t="s">
        <v>5917</v>
      </c>
      <c r="E3044" s="2">
        <v>2008</v>
      </c>
      <c r="F3044" s="3" t="s">
        <v>297</v>
      </c>
      <c r="G3044" s="3" t="s">
        <v>4596</v>
      </c>
      <c r="H3044" s="3" t="s">
        <v>5772</v>
      </c>
      <c r="I3044" s="3" t="s">
        <v>5918</v>
      </c>
      <c r="J3044" s="3" t="s">
        <v>35</v>
      </c>
    </row>
    <row r="3045" spans="1:10" outlineLevel="3" x14ac:dyDescent="0.2">
      <c r="A3045" s="3" t="s">
        <v>5771</v>
      </c>
      <c r="B3045" s="3" t="s">
        <v>5772</v>
      </c>
      <c r="C3045" s="3" t="s">
        <v>10</v>
      </c>
      <c r="D3045" s="3" t="s">
        <v>5919</v>
      </c>
      <c r="E3045" s="2">
        <v>2008</v>
      </c>
      <c r="F3045" s="3" t="s">
        <v>297</v>
      </c>
      <c r="G3045" s="3" t="s">
        <v>4596</v>
      </c>
      <c r="H3045" s="3" t="s">
        <v>5772</v>
      </c>
      <c r="I3045" s="3" t="s">
        <v>5920</v>
      </c>
      <c r="J3045" s="3" t="s">
        <v>5867</v>
      </c>
    </row>
    <row r="3046" spans="1:10" outlineLevel="3" x14ac:dyDescent="0.2">
      <c r="A3046" s="3" t="s">
        <v>5771</v>
      </c>
      <c r="B3046" s="3" t="s">
        <v>5772</v>
      </c>
      <c r="C3046" s="3" t="s">
        <v>10</v>
      </c>
      <c r="D3046" s="3" t="s">
        <v>5921</v>
      </c>
      <c r="E3046" s="2">
        <v>2008</v>
      </c>
      <c r="F3046" s="3" t="s">
        <v>297</v>
      </c>
      <c r="G3046" s="3" t="s">
        <v>4596</v>
      </c>
      <c r="H3046" s="3" t="s">
        <v>5772</v>
      </c>
      <c r="I3046" s="3" t="s">
        <v>5922</v>
      </c>
      <c r="J3046" s="3" t="s">
        <v>123</v>
      </c>
    </row>
    <row r="3047" spans="1:10" outlineLevel="3" x14ac:dyDescent="0.2">
      <c r="A3047" s="3" t="s">
        <v>5771</v>
      </c>
      <c r="B3047" s="3" t="s">
        <v>5772</v>
      </c>
      <c r="C3047" s="3" t="s">
        <v>10</v>
      </c>
      <c r="D3047" s="3" t="s">
        <v>5923</v>
      </c>
      <c r="E3047" s="2">
        <v>2008</v>
      </c>
      <c r="F3047" s="3" t="s">
        <v>297</v>
      </c>
      <c r="G3047" s="3" t="s">
        <v>4596</v>
      </c>
      <c r="H3047" s="3" t="s">
        <v>5772</v>
      </c>
      <c r="I3047" s="3" t="s">
        <v>5924</v>
      </c>
      <c r="J3047" s="3" t="s">
        <v>18</v>
      </c>
    </row>
    <row r="3048" spans="1:10" outlineLevel="3" x14ac:dyDescent="0.2">
      <c r="A3048" s="3" t="s">
        <v>5771</v>
      </c>
      <c r="B3048" s="3" t="s">
        <v>5772</v>
      </c>
      <c r="C3048" s="3" t="s">
        <v>10</v>
      </c>
      <c r="D3048" s="3" t="s">
        <v>5925</v>
      </c>
      <c r="E3048" s="2">
        <v>2008</v>
      </c>
      <c r="F3048" s="3" t="s">
        <v>297</v>
      </c>
      <c r="G3048" s="3" t="s">
        <v>4596</v>
      </c>
      <c r="H3048" s="3" t="s">
        <v>5772</v>
      </c>
      <c r="I3048" s="3" t="s">
        <v>5926</v>
      </c>
      <c r="J3048" s="3" t="s">
        <v>18</v>
      </c>
    </row>
    <row r="3049" spans="1:10" outlineLevel="3" x14ac:dyDescent="0.2">
      <c r="A3049" s="3" t="s">
        <v>5771</v>
      </c>
      <c r="B3049" s="3" t="s">
        <v>5772</v>
      </c>
      <c r="C3049" s="3" t="s">
        <v>10</v>
      </c>
      <c r="D3049" s="3" t="s">
        <v>5927</v>
      </c>
      <c r="E3049" s="2">
        <v>2008</v>
      </c>
      <c r="F3049" s="3" t="s">
        <v>297</v>
      </c>
      <c r="G3049" s="3" t="s">
        <v>4596</v>
      </c>
      <c r="H3049" s="3" t="s">
        <v>5772</v>
      </c>
      <c r="I3049" s="3" t="s">
        <v>5928</v>
      </c>
      <c r="J3049" s="3" t="s">
        <v>21</v>
      </c>
    </row>
    <row r="3050" spans="1:10" outlineLevel="3" x14ac:dyDescent="0.2">
      <c r="A3050" s="3" t="s">
        <v>5771</v>
      </c>
      <c r="B3050" s="3" t="s">
        <v>5772</v>
      </c>
      <c r="C3050" s="3" t="s">
        <v>10</v>
      </c>
      <c r="D3050" s="3" t="s">
        <v>5929</v>
      </c>
      <c r="E3050" s="2">
        <v>2008</v>
      </c>
      <c r="F3050" s="3" t="s">
        <v>297</v>
      </c>
      <c r="G3050" s="3" t="s">
        <v>4596</v>
      </c>
      <c r="H3050" s="3" t="s">
        <v>5772</v>
      </c>
      <c r="I3050" s="3" t="s">
        <v>5930</v>
      </c>
      <c r="J3050" s="3" t="s">
        <v>35</v>
      </c>
    </row>
    <row r="3051" spans="1:10" outlineLevel="3" x14ac:dyDescent="0.2">
      <c r="A3051" s="3" t="s">
        <v>5771</v>
      </c>
      <c r="B3051" s="3" t="s">
        <v>5772</v>
      </c>
      <c r="C3051" s="3" t="s">
        <v>10</v>
      </c>
      <c r="D3051" s="3" t="s">
        <v>5931</v>
      </c>
      <c r="E3051" s="2">
        <v>2008</v>
      </c>
      <c r="F3051" s="3" t="s">
        <v>297</v>
      </c>
      <c r="G3051" s="3" t="s">
        <v>4596</v>
      </c>
      <c r="H3051" s="3" t="s">
        <v>5772</v>
      </c>
      <c r="I3051" s="3" t="s">
        <v>5932</v>
      </c>
      <c r="J3051" s="3" t="s">
        <v>21</v>
      </c>
    </row>
    <row r="3052" spans="1:10" outlineLevel="3" x14ac:dyDescent="0.2">
      <c r="A3052" s="3" t="s">
        <v>5771</v>
      </c>
      <c r="B3052" s="3" t="s">
        <v>5772</v>
      </c>
      <c r="C3052" s="3" t="s">
        <v>10</v>
      </c>
      <c r="D3052" s="3" t="s">
        <v>5933</v>
      </c>
      <c r="E3052" s="2">
        <v>2008</v>
      </c>
      <c r="F3052" s="3" t="s">
        <v>297</v>
      </c>
      <c r="G3052" s="3" t="s">
        <v>4596</v>
      </c>
      <c r="H3052" s="3" t="s">
        <v>5772</v>
      </c>
      <c r="I3052" s="3" t="s">
        <v>5934</v>
      </c>
      <c r="J3052" s="3" t="s">
        <v>21</v>
      </c>
    </row>
    <row r="3053" spans="1:10" outlineLevel="3" x14ac:dyDescent="0.2">
      <c r="A3053" s="3" t="s">
        <v>5771</v>
      </c>
      <c r="B3053" s="3" t="s">
        <v>5772</v>
      </c>
      <c r="C3053" s="3" t="s">
        <v>10</v>
      </c>
      <c r="D3053" s="3" t="s">
        <v>5935</v>
      </c>
      <c r="E3053" s="2">
        <v>2008</v>
      </c>
      <c r="F3053" s="3" t="s">
        <v>297</v>
      </c>
      <c r="G3053" s="3" t="s">
        <v>4596</v>
      </c>
      <c r="H3053" s="3" t="s">
        <v>5772</v>
      </c>
      <c r="I3053" s="3" t="s">
        <v>5936</v>
      </c>
      <c r="J3053" s="3" t="s">
        <v>123</v>
      </c>
    </row>
    <row r="3054" spans="1:10" outlineLevel="3" x14ac:dyDescent="0.2">
      <c r="A3054" s="3" t="s">
        <v>5771</v>
      </c>
      <c r="B3054" s="3" t="s">
        <v>5772</v>
      </c>
      <c r="C3054" s="3" t="s">
        <v>10</v>
      </c>
      <c r="D3054" s="3" t="s">
        <v>5937</v>
      </c>
      <c r="E3054" s="2">
        <v>2008</v>
      </c>
      <c r="F3054" s="3" t="s">
        <v>297</v>
      </c>
      <c r="G3054" s="3" t="s">
        <v>4596</v>
      </c>
      <c r="H3054" s="3" t="s">
        <v>5772</v>
      </c>
      <c r="I3054" s="3" t="s">
        <v>5938</v>
      </c>
      <c r="J3054" s="3" t="s">
        <v>123</v>
      </c>
    </row>
    <row r="3055" spans="1:10" outlineLevel="3" x14ac:dyDescent="0.2">
      <c r="A3055" s="3" t="s">
        <v>5771</v>
      </c>
      <c r="B3055" s="3" t="s">
        <v>5772</v>
      </c>
      <c r="C3055" s="3" t="s">
        <v>10</v>
      </c>
      <c r="D3055" s="3" t="s">
        <v>5939</v>
      </c>
      <c r="E3055" s="2">
        <v>2008</v>
      </c>
      <c r="F3055" s="3" t="s">
        <v>297</v>
      </c>
      <c r="G3055" s="3" t="s">
        <v>4596</v>
      </c>
      <c r="H3055" s="3" t="s">
        <v>5772</v>
      </c>
      <c r="I3055" s="3" t="s">
        <v>5940</v>
      </c>
      <c r="J3055" s="3" t="s">
        <v>136</v>
      </c>
    </row>
    <row r="3056" spans="1:10" outlineLevel="3" x14ac:dyDescent="0.2">
      <c r="A3056" s="3" t="s">
        <v>5771</v>
      </c>
      <c r="B3056" s="3" t="s">
        <v>5772</v>
      </c>
      <c r="C3056" s="3" t="s">
        <v>10</v>
      </c>
      <c r="D3056" s="3" t="s">
        <v>5941</v>
      </c>
      <c r="E3056" s="2">
        <v>2008</v>
      </c>
      <c r="F3056" s="3" t="s">
        <v>297</v>
      </c>
      <c r="G3056" s="3" t="s">
        <v>4596</v>
      </c>
      <c r="H3056" s="3" t="s">
        <v>5772</v>
      </c>
      <c r="I3056" s="3" t="s">
        <v>5942</v>
      </c>
      <c r="J3056" s="3" t="s">
        <v>35</v>
      </c>
    </row>
    <row r="3057" spans="1:10" outlineLevel="3" x14ac:dyDescent="0.2">
      <c r="A3057" s="3" t="s">
        <v>5771</v>
      </c>
      <c r="B3057" s="3" t="s">
        <v>5772</v>
      </c>
      <c r="C3057" s="3" t="s">
        <v>10</v>
      </c>
      <c r="D3057" s="3" t="s">
        <v>5943</v>
      </c>
      <c r="E3057" s="2">
        <v>2008</v>
      </c>
      <c r="F3057" s="3" t="s">
        <v>297</v>
      </c>
      <c r="G3057" s="3" t="s">
        <v>4596</v>
      </c>
      <c r="H3057" s="3" t="s">
        <v>5772</v>
      </c>
      <c r="I3057" s="3" t="s">
        <v>5944</v>
      </c>
      <c r="J3057" s="3" t="s">
        <v>35</v>
      </c>
    </row>
    <row r="3058" spans="1:10" outlineLevel="3" x14ac:dyDescent="0.2">
      <c r="A3058" s="3" t="s">
        <v>5771</v>
      </c>
      <c r="B3058" s="3" t="s">
        <v>5772</v>
      </c>
      <c r="C3058" s="3" t="s">
        <v>10</v>
      </c>
      <c r="D3058" s="3" t="s">
        <v>5945</v>
      </c>
      <c r="E3058" s="2">
        <v>2008</v>
      </c>
      <c r="F3058" s="3" t="s">
        <v>297</v>
      </c>
      <c r="G3058" s="3" t="s">
        <v>4596</v>
      </c>
      <c r="H3058" s="3" t="s">
        <v>5772</v>
      </c>
      <c r="I3058" s="3" t="s">
        <v>5946</v>
      </c>
      <c r="J3058" s="3" t="s">
        <v>35</v>
      </c>
    </row>
    <row r="3059" spans="1:10" outlineLevel="3" x14ac:dyDescent="0.2">
      <c r="A3059" s="3" t="s">
        <v>5771</v>
      </c>
      <c r="B3059" s="3" t="s">
        <v>5772</v>
      </c>
      <c r="C3059" s="3" t="s">
        <v>10</v>
      </c>
      <c r="D3059" s="3" t="s">
        <v>5947</v>
      </c>
      <c r="E3059" s="2">
        <v>2008</v>
      </c>
      <c r="F3059" s="3" t="s">
        <v>297</v>
      </c>
      <c r="G3059" s="3" t="s">
        <v>4596</v>
      </c>
      <c r="H3059" s="3" t="s">
        <v>5772</v>
      </c>
      <c r="I3059" s="3" t="s">
        <v>5948</v>
      </c>
      <c r="J3059" s="3" t="s">
        <v>35</v>
      </c>
    </row>
    <row r="3060" spans="1:10" outlineLevel="3" x14ac:dyDescent="0.2">
      <c r="A3060" s="3" t="s">
        <v>5771</v>
      </c>
      <c r="B3060" s="3" t="s">
        <v>5772</v>
      </c>
      <c r="C3060" s="3" t="s">
        <v>10</v>
      </c>
      <c r="D3060" s="3" t="s">
        <v>5949</v>
      </c>
      <c r="E3060" s="2">
        <v>2008</v>
      </c>
      <c r="F3060" s="3" t="s">
        <v>297</v>
      </c>
      <c r="G3060" s="3" t="s">
        <v>4596</v>
      </c>
      <c r="H3060" s="3" t="s">
        <v>5772</v>
      </c>
      <c r="I3060" s="3" t="s">
        <v>5950</v>
      </c>
      <c r="J3060" s="3" t="s">
        <v>35</v>
      </c>
    </row>
    <row r="3061" spans="1:10" outlineLevel="3" x14ac:dyDescent="0.2">
      <c r="A3061" s="3" t="s">
        <v>5771</v>
      </c>
      <c r="B3061" s="3" t="s">
        <v>5772</v>
      </c>
      <c r="C3061" s="3" t="s">
        <v>10</v>
      </c>
      <c r="D3061" s="3" t="s">
        <v>5951</v>
      </c>
      <c r="E3061" s="2">
        <v>2008</v>
      </c>
      <c r="F3061" s="3" t="s">
        <v>297</v>
      </c>
      <c r="G3061" s="3" t="s">
        <v>4596</v>
      </c>
      <c r="H3061" s="3" t="s">
        <v>5772</v>
      </c>
      <c r="I3061" s="3" t="s">
        <v>5952</v>
      </c>
      <c r="J3061" s="3" t="s">
        <v>35</v>
      </c>
    </row>
    <row r="3062" spans="1:10" outlineLevel="3" x14ac:dyDescent="0.2">
      <c r="A3062" s="3" t="s">
        <v>5771</v>
      </c>
      <c r="B3062" s="3" t="s">
        <v>5772</v>
      </c>
      <c r="C3062" s="3" t="s">
        <v>10</v>
      </c>
      <c r="D3062" s="3" t="s">
        <v>5953</v>
      </c>
      <c r="E3062" s="2">
        <v>2008</v>
      </c>
      <c r="F3062" s="3" t="s">
        <v>297</v>
      </c>
      <c r="G3062" s="3" t="s">
        <v>4596</v>
      </c>
      <c r="H3062" s="3" t="s">
        <v>5772</v>
      </c>
      <c r="I3062" s="3" t="s">
        <v>5954</v>
      </c>
      <c r="J3062" s="3" t="s">
        <v>35</v>
      </c>
    </row>
    <row r="3063" spans="1:10" outlineLevel="3" x14ac:dyDescent="0.2">
      <c r="A3063" s="3" t="s">
        <v>5771</v>
      </c>
      <c r="B3063" s="3" t="s">
        <v>5772</v>
      </c>
      <c r="C3063" s="3" t="s">
        <v>10</v>
      </c>
      <c r="D3063" s="3" t="s">
        <v>5955</v>
      </c>
      <c r="E3063" s="2">
        <v>2008</v>
      </c>
      <c r="F3063" s="3" t="s">
        <v>297</v>
      </c>
      <c r="G3063" s="3" t="s">
        <v>4596</v>
      </c>
      <c r="H3063" s="3" t="s">
        <v>5772</v>
      </c>
      <c r="I3063" s="3" t="s">
        <v>5956</v>
      </c>
      <c r="J3063" s="3" t="s">
        <v>35</v>
      </c>
    </row>
    <row r="3064" spans="1:10" outlineLevel="3" x14ac:dyDescent="0.2">
      <c r="A3064" s="3" t="s">
        <v>5771</v>
      </c>
      <c r="B3064" s="3" t="s">
        <v>5772</v>
      </c>
      <c r="C3064" s="3" t="s">
        <v>10</v>
      </c>
      <c r="D3064" s="3" t="s">
        <v>5957</v>
      </c>
      <c r="E3064" s="2">
        <v>2008</v>
      </c>
      <c r="F3064" s="3" t="s">
        <v>297</v>
      </c>
      <c r="G3064" s="3" t="s">
        <v>4596</v>
      </c>
      <c r="H3064" s="3" t="s">
        <v>5772</v>
      </c>
      <c r="I3064" s="3" t="s">
        <v>5958</v>
      </c>
      <c r="J3064" s="3" t="s">
        <v>35</v>
      </c>
    </row>
    <row r="3065" spans="1:10" outlineLevel="3" x14ac:dyDescent="0.2">
      <c r="A3065" s="3" t="s">
        <v>5771</v>
      </c>
      <c r="B3065" s="3" t="s">
        <v>5772</v>
      </c>
      <c r="C3065" s="3" t="s">
        <v>10</v>
      </c>
      <c r="D3065" s="3" t="s">
        <v>5959</v>
      </c>
      <c r="E3065" s="2">
        <v>2008</v>
      </c>
      <c r="F3065" s="3" t="s">
        <v>297</v>
      </c>
      <c r="G3065" s="3" t="s">
        <v>4596</v>
      </c>
      <c r="H3065" s="3" t="s">
        <v>5772</v>
      </c>
      <c r="I3065" s="3" t="s">
        <v>5960</v>
      </c>
      <c r="J3065" s="3" t="s">
        <v>35</v>
      </c>
    </row>
    <row r="3066" spans="1:10" outlineLevel="3" x14ac:dyDescent="0.2">
      <c r="A3066" s="3" t="s">
        <v>5771</v>
      </c>
      <c r="B3066" s="3" t="s">
        <v>5772</v>
      </c>
      <c r="C3066" s="3" t="s">
        <v>10</v>
      </c>
      <c r="D3066" s="3" t="s">
        <v>5961</v>
      </c>
      <c r="E3066" s="2">
        <v>2008</v>
      </c>
      <c r="F3066" s="3" t="s">
        <v>297</v>
      </c>
      <c r="G3066" s="3" t="s">
        <v>4596</v>
      </c>
      <c r="H3066" s="3" t="s">
        <v>5772</v>
      </c>
      <c r="I3066" s="3" t="s">
        <v>5962</v>
      </c>
      <c r="J3066" s="3" t="s">
        <v>35</v>
      </c>
    </row>
    <row r="3067" spans="1:10" outlineLevel="3" x14ac:dyDescent="0.2">
      <c r="A3067" s="3" t="s">
        <v>5771</v>
      </c>
      <c r="B3067" s="3" t="s">
        <v>5772</v>
      </c>
      <c r="C3067" s="3" t="s">
        <v>10</v>
      </c>
      <c r="D3067" s="3" t="s">
        <v>5963</v>
      </c>
      <c r="E3067" s="2">
        <v>2008</v>
      </c>
      <c r="F3067" s="3" t="s">
        <v>297</v>
      </c>
      <c r="G3067" s="3" t="s">
        <v>4596</v>
      </c>
      <c r="H3067" s="3" t="s">
        <v>5772</v>
      </c>
      <c r="I3067" s="3" t="s">
        <v>5964</v>
      </c>
      <c r="J3067" s="3" t="s">
        <v>35</v>
      </c>
    </row>
    <row r="3068" spans="1:10" outlineLevel="3" x14ac:dyDescent="0.2">
      <c r="A3068" s="3" t="s">
        <v>5771</v>
      </c>
      <c r="B3068" s="3" t="s">
        <v>5772</v>
      </c>
      <c r="C3068" s="3" t="s">
        <v>10</v>
      </c>
      <c r="D3068" s="3" t="s">
        <v>5965</v>
      </c>
      <c r="E3068" s="2">
        <v>2008</v>
      </c>
      <c r="F3068" s="3" t="s">
        <v>297</v>
      </c>
      <c r="G3068" s="3" t="s">
        <v>4596</v>
      </c>
      <c r="H3068" s="3" t="s">
        <v>5772</v>
      </c>
      <c r="I3068" s="3" t="s">
        <v>5966</v>
      </c>
      <c r="J3068" s="3" t="s">
        <v>81</v>
      </c>
    </row>
    <row r="3069" spans="1:10" outlineLevel="3" x14ac:dyDescent="0.2">
      <c r="A3069" s="3" t="s">
        <v>5771</v>
      </c>
      <c r="B3069" s="3" t="s">
        <v>5772</v>
      </c>
      <c r="C3069" s="3" t="s">
        <v>10</v>
      </c>
      <c r="D3069" s="3" t="s">
        <v>5967</v>
      </c>
      <c r="E3069" s="2">
        <v>2008</v>
      </c>
      <c r="F3069" s="3" t="s">
        <v>297</v>
      </c>
      <c r="G3069" s="3" t="s">
        <v>4596</v>
      </c>
      <c r="H3069" s="3" t="s">
        <v>5772</v>
      </c>
      <c r="I3069" s="3" t="s">
        <v>5968</v>
      </c>
      <c r="J3069" s="3" t="s">
        <v>15</v>
      </c>
    </row>
    <row r="3070" spans="1:10" outlineLevel="3" x14ac:dyDescent="0.2">
      <c r="A3070" s="3" t="s">
        <v>5771</v>
      </c>
      <c r="B3070" s="3" t="s">
        <v>5772</v>
      </c>
      <c r="C3070" s="3" t="s">
        <v>10</v>
      </c>
      <c r="D3070" s="3" t="s">
        <v>5969</v>
      </c>
      <c r="E3070" s="2">
        <v>2008</v>
      </c>
      <c r="F3070" s="3" t="s">
        <v>297</v>
      </c>
      <c r="G3070" s="3" t="s">
        <v>4596</v>
      </c>
      <c r="H3070" s="3" t="s">
        <v>5772</v>
      </c>
      <c r="I3070" s="3" t="s">
        <v>5970</v>
      </c>
      <c r="J3070" s="3" t="s">
        <v>35</v>
      </c>
    </row>
    <row r="3071" spans="1:10" outlineLevel="3" x14ac:dyDescent="0.2">
      <c r="A3071" s="3" t="s">
        <v>5771</v>
      </c>
      <c r="B3071" s="3" t="s">
        <v>5772</v>
      </c>
      <c r="C3071" s="3" t="s">
        <v>10</v>
      </c>
      <c r="D3071" s="3" t="s">
        <v>5971</v>
      </c>
      <c r="E3071" s="2">
        <v>2010</v>
      </c>
      <c r="F3071" s="3" t="s">
        <v>297</v>
      </c>
      <c r="G3071" s="3" t="s">
        <v>4596</v>
      </c>
      <c r="H3071" s="3" t="s">
        <v>5772</v>
      </c>
      <c r="I3071" s="3" t="s">
        <v>5972</v>
      </c>
      <c r="J3071" s="3" t="s">
        <v>223</v>
      </c>
    </row>
    <row r="3072" spans="1:10" outlineLevel="3" x14ac:dyDescent="0.2">
      <c r="A3072" s="3" t="s">
        <v>5771</v>
      </c>
      <c r="B3072" s="3" t="s">
        <v>5772</v>
      </c>
      <c r="C3072" s="3" t="s">
        <v>10</v>
      </c>
      <c r="D3072" s="3" t="s">
        <v>5975</v>
      </c>
      <c r="E3072" s="2">
        <v>2012</v>
      </c>
      <c r="F3072" s="3" t="s">
        <v>297</v>
      </c>
      <c r="G3072" s="3" t="s">
        <v>4596</v>
      </c>
      <c r="H3072" s="3" t="s">
        <v>5772</v>
      </c>
      <c r="I3072" s="3" t="s">
        <v>5976</v>
      </c>
      <c r="J3072" s="3" t="s">
        <v>35</v>
      </c>
    </row>
    <row r="3073" spans="1:10" outlineLevel="3" x14ac:dyDescent="0.2">
      <c r="A3073" s="3" t="s">
        <v>5771</v>
      </c>
      <c r="B3073" s="3" t="s">
        <v>5772</v>
      </c>
      <c r="C3073" s="3" t="s">
        <v>10</v>
      </c>
      <c r="D3073" s="3" t="s">
        <v>5977</v>
      </c>
      <c r="E3073" s="2">
        <v>2012</v>
      </c>
      <c r="F3073" s="3" t="s">
        <v>297</v>
      </c>
      <c r="G3073" s="3" t="s">
        <v>4596</v>
      </c>
      <c r="H3073" s="3" t="s">
        <v>5772</v>
      </c>
      <c r="I3073" s="3" t="s">
        <v>5978</v>
      </c>
      <c r="J3073" s="3" t="s">
        <v>40</v>
      </c>
    </row>
    <row r="3074" spans="1:10" outlineLevel="3" x14ac:dyDescent="0.2">
      <c r="A3074" s="3" t="s">
        <v>5771</v>
      </c>
      <c r="B3074" s="3" t="s">
        <v>5772</v>
      </c>
      <c r="C3074" s="3" t="s">
        <v>10</v>
      </c>
      <c r="D3074" s="3" t="s">
        <v>5979</v>
      </c>
      <c r="E3074" s="2">
        <v>2012</v>
      </c>
      <c r="F3074" s="3" t="s">
        <v>297</v>
      </c>
      <c r="G3074" s="3" t="s">
        <v>4596</v>
      </c>
      <c r="H3074" s="3" t="s">
        <v>5772</v>
      </c>
      <c r="I3074" s="3" t="s">
        <v>5980</v>
      </c>
      <c r="J3074" s="3" t="s">
        <v>136</v>
      </c>
    </row>
    <row r="3075" spans="1:10" outlineLevel="3" x14ac:dyDescent="0.2">
      <c r="A3075" s="3" t="s">
        <v>5771</v>
      </c>
      <c r="B3075" s="3" t="s">
        <v>5772</v>
      </c>
      <c r="C3075" s="3" t="s">
        <v>10</v>
      </c>
      <c r="D3075" s="3" t="s">
        <v>5981</v>
      </c>
      <c r="E3075" s="2">
        <v>2012</v>
      </c>
      <c r="F3075" s="3" t="s">
        <v>297</v>
      </c>
      <c r="G3075" s="3" t="s">
        <v>4596</v>
      </c>
      <c r="H3075" s="3" t="s">
        <v>5772</v>
      </c>
      <c r="I3075" s="3" t="s">
        <v>5982</v>
      </c>
      <c r="J3075" s="3" t="s">
        <v>35</v>
      </c>
    </row>
    <row r="3076" spans="1:10" outlineLevel="3" x14ac:dyDescent="0.2">
      <c r="A3076" s="3" t="s">
        <v>5771</v>
      </c>
      <c r="B3076" s="3" t="s">
        <v>5772</v>
      </c>
      <c r="C3076" s="3" t="s">
        <v>10</v>
      </c>
      <c r="D3076" s="3" t="s">
        <v>5983</v>
      </c>
      <c r="E3076" s="2">
        <v>2009</v>
      </c>
      <c r="F3076" s="3" t="s">
        <v>297</v>
      </c>
      <c r="G3076" s="3" t="s">
        <v>4596</v>
      </c>
      <c r="H3076" s="3" t="s">
        <v>5772</v>
      </c>
      <c r="I3076" s="3" t="s">
        <v>5984</v>
      </c>
      <c r="J3076" s="3" t="s">
        <v>203</v>
      </c>
    </row>
    <row r="3077" spans="1:10" outlineLevel="3" x14ac:dyDescent="0.2">
      <c r="A3077" s="3" t="s">
        <v>5771</v>
      </c>
      <c r="B3077" s="3" t="s">
        <v>5772</v>
      </c>
      <c r="C3077" s="3" t="s">
        <v>10</v>
      </c>
      <c r="D3077" s="3" t="s">
        <v>5985</v>
      </c>
      <c r="E3077" s="2">
        <v>2009</v>
      </c>
      <c r="F3077" s="3" t="s">
        <v>297</v>
      </c>
      <c r="G3077" s="3" t="s">
        <v>4596</v>
      </c>
      <c r="H3077" s="3" t="s">
        <v>5772</v>
      </c>
      <c r="I3077" s="3" t="s">
        <v>5986</v>
      </c>
      <c r="J3077" s="3" t="s">
        <v>35</v>
      </c>
    </row>
    <row r="3078" spans="1:10" outlineLevel="3" x14ac:dyDescent="0.2">
      <c r="A3078" s="3" t="s">
        <v>5771</v>
      </c>
      <c r="B3078" s="3" t="s">
        <v>5772</v>
      </c>
      <c r="C3078" s="3" t="s">
        <v>10</v>
      </c>
      <c r="D3078" s="3" t="s">
        <v>5987</v>
      </c>
      <c r="E3078" s="2">
        <v>2009</v>
      </c>
      <c r="F3078" s="3" t="s">
        <v>297</v>
      </c>
      <c r="G3078" s="3" t="s">
        <v>4596</v>
      </c>
      <c r="H3078" s="3" t="s">
        <v>5772</v>
      </c>
      <c r="I3078" s="3" t="s">
        <v>5988</v>
      </c>
      <c r="J3078" s="3" t="s">
        <v>35</v>
      </c>
    </row>
    <row r="3079" spans="1:10" outlineLevel="3" x14ac:dyDescent="0.2">
      <c r="A3079" s="3" t="s">
        <v>5771</v>
      </c>
      <c r="B3079" s="3" t="s">
        <v>5772</v>
      </c>
      <c r="C3079" s="3" t="s">
        <v>10</v>
      </c>
      <c r="D3079" s="3" t="s">
        <v>5989</v>
      </c>
      <c r="E3079" s="2">
        <v>2008</v>
      </c>
      <c r="F3079" s="3" t="s">
        <v>297</v>
      </c>
      <c r="G3079" s="3" t="s">
        <v>4596</v>
      </c>
      <c r="H3079" s="3" t="s">
        <v>5772</v>
      </c>
      <c r="I3079" s="3" t="s">
        <v>5990</v>
      </c>
      <c r="J3079" s="3" t="s">
        <v>35</v>
      </c>
    </row>
    <row r="3080" spans="1:10" outlineLevel="3" x14ac:dyDescent="0.2">
      <c r="A3080" s="3" t="s">
        <v>5771</v>
      </c>
      <c r="B3080" s="3" t="s">
        <v>5772</v>
      </c>
      <c r="C3080" s="3" t="s">
        <v>10</v>
      </c>
      <c r="D3080" s="3" t="s">
        <v>5991</v>
      </c>
      <c r="E3080" s="2">
        <v>2009</v>
      </c>
      <c r="F3080" s="3" t="s">
        <v>297</v>
      </c>
      <c r="G3080" s="3" t="s">
        <v>4596</v>
      </c>
      <c r="H3080" s="3" t="s">
        <v>5772</v>
      </c>
      <c r="I3080" s="3" t="s">
        <v>5992</v>
      </c>
      <c r="J3080" s="3" t="s">
        <v>35</v>
      </c>
    </row>
    <row r="3081" spans="1:10" outlineLevel="3" x14ac:dyDescent="0.2">
      <c r="A3081" s="3" t="s">
        <v>5771</v>
      </c>
      <c r="B3081" s="3" t="s">
        <v>5772</v>
      </c>
      <c r="C3081" s="3" t="s">
        <v>10</v>
      </c>
      <c r="D3081" s="3" t="s">
        <v>5993</v>
      </c>
      <c r="E3081" s="2">
        <v>2009</v>
      </c>
      <c r="F3081" s="3" t="s">
        <v>297</v>
      </c>
      <c r="G3081" s="3" t="s">
        <v>4596</v>
      </c>
      <c r="H3081" s="3" t="s">
        <v>5772</v>
      </c>
      <c r="I3081" s="3" t="s">
        <v>5994</v>
      </c>
      <c r="J3081" s="3" t="s">
        <v>35</v>
      </c>
    </row>
    <row r="3082" spans="1:10" outlineLevel="3" x14ac:dyDescent="0.2">
      <c r="A3082" s="3" t="s">
        <v>5771</v>
      </c>
      <c r="B3082" s="3" t="s">
        <v>5772</v>
      </c>
      <c r="C3082" s="3" t="s">
        <v>10</v>
      </c>
      <c r="D3082" s="3" t="s">
        <v>5995</v>
      </c>
      <c r="E3082" s="2">
        <v>2009</v>
      </c>
      <c r="F3082" s="3" t="s">
        <v>297</v>
      </c>
      <c r="G3082" s="3" t="s">
        <v>4596</v>
      </c>
      <c r="H3082" s="3" t="s">
        <v>5772</v>
      </c>
      <c r="I3082" s="3" t="s">
        <v>5996</v>
      </c>
      <c r="J3082" s="3" t="s">
        <v>35</v>
      </c>
    </row>
    <row r="3083" spans="1:10" outlineLevel="3" x14ac:dyDescent="0.2">
      <c r="A3083" s="3" t="s">
        <v>5771</v>
      </c>
      <c r="B3083" s="3" t="s">
        <v>5772</v>
      </c>
      <c r="C3083" s="3" t="s">
        <v>10</v>
      </c>
      <c r="D3083" s="3" t="s">
        <v>5997</v>
      </c>
      <c r="E3083" s="2">
        <v>2009</v>
      </c>
      <c r="F3083" s="3" t="s">
        <v>297</v>
      </c>
      <c r="G3083" s="3" t="s">
        <v>4596</v>
      </c>
      <c r="H3083" s="3" t="s">
        <v>5772</v>
      </c>
      <c r="I3083" s="3" t="s">
        <v>5998</v>
      </c>
      <c r="J3083" s="3" t="s">
        <v>35</v>
      </c>
    </row>
    <row r="3084" spans="1:10" outlineLevel="3" x14ac:dyDescent="0.2">
      <c r="A3084" s="3" t="s">
        <v>5771</v>
      </c>
      <c r="B3084" s="3" t="s">
        <v>5772</v>
      </c>
      <c r="C3084" s="3" t="s">
        <v>10</v>
      </c>
      <c r="D3084" s="3" t="s">
        <v>5999</v>
      </c>
      <c r="E3084" s="2">
        <v>2009</v>
      </c>
      <c r="F3084" s="3" t="s">
        <v>297</v>
      </c>
      <c r="G3084" s="3" t="s">
        <v>4596</v>
      </c>
      <c r="H3084" s="3" t="s">
        <v>5772</v>
      </c>
      <c r="I3084" s="3" t="s">
        <v>6000</v>
      </c>
      <c r="J3084" s="3" t="s">
        <v>35</v>
      </c>
    </row>
    <row r="3085" spans="1:10" outlineLevel="3" x14ac:dyDescent="0.2">
      <c r="A3085" s="3" t="s">
        <v>5771</v>
      </c>
      <c r="B3085" s="3" t="s">
        <v>5772</v>
      </c>
      <c r="C3085" s="3" t="s">
        <v>10</v>
      </c>
      <c r="D3085" s="3" t="s">
        <v>6001</v>
      </c>
      <c r="E3085" s="2">
        <v>2009</v>
      </c>
      <c r="F3085" s="3" t="s">
        <v>297</v>
      </c>
      <c r="G3085" s="3" t="s">
        <v>4596</v>
      </c>
      <c r="H3085" s="3" t="s">
        <v>5772</v>
      </c>
      <c r="I3085" s="3" t="s">
        <v>6002</v>
      </c>
      <c r="J3085" s="3" t="s">
        <v>32</v>
      </c>
    </row>
    <row r="3086" spans="1:10" outlineLevel="3" x14ac:dyDescent="0.2">
      <c r="A3086" s="3" t="s">
        <v>5771</v>
      </c>
      <c r="B3086" s="3" t="s">
        <v>5772</v>
      </c>
      <c r="C3086" s="3" t="s">
        <v>10</v>
      </c>
      <c r="D3086" s="3" t="s">
        <v>6003</v>
      </c>
      <c r="E3086" s="2">
        <v>2009</v>
      </c>
      <c r="F3086" s="3" t="s">
        <v>297</v>
      </c>
      <c r="G3086" s="3" t="s">
        <v>4596</v>
      </c>
      <c r="H3086" s="3" t="s">
        <v>5772</v>
      </c>
      <c r="I3086" s="3" t="s">
        <v>6004</v>
      </c>
      <c r="J3086" s="3" t="s">
        <v>32</v>
      </c>
    </row>
    <row r="3087" spans="1:10" outlineLevel="3" x14ac:dyDescent="0.2">
      <c r="A3087" s="3" t="s">
        <v>5771</v>
      </c>
      <c r="B3087" s="3" t="s">
        <v>5772</v>
      </c>
      <c r="C3087" s="3" t="s">
        <v>10</v>
      </c>
      <c r="D3087" s="3" t="s">
        <v>6005</v>
      </c>
      <c r="E3087" s="2">
        <v>2009</v>
      </c>
      <c r="F3087" s="3" t="s">
        <v>297</v>
      </c>
      <c r="G3087" s="3" t="s">
        <v>4596</v>
      </c>
      <c r="H3087" s="3" t="s">
        <v>5772</v>
      </c>
      <c r="I3087" s="3" t="s">
        <v>6006</v>
      </c>
      <c r="J3087" s="3" t="s">
        <v>32</v>
      </c>
    </row>
    <row r="3088" spans="1:10" outlineLevel="3" x14ac:dyDescent="0.2">
      <c r="A3088" s="3" t="s">
        <v>5771</v>
      </c>
      <c r="B3088" s="3" t="s">
        <v>5772</v>
      </c>
      <c r="C3088" s="3" t="s">
        <v>10</v>
      </c>
      <c r="D3088" s="3" t="s">
        <v>6007</v>
      </c>
      <c r="E3088" s="2">
        <v>2009</v>
      </c>
      <c r="F3088" s="3" t="s">
        <v>297</v>
      </c>
      <c r="G3088" s="3" t="s">
        <v>4596</v>
      </c>
      <c r="H3088" s="3" t="s">
        <v>5772</v>
      </c>
      <c r="I3088" s="3" t="s">
        <v>6008</v>
      </c>
      <c r="J3088" s="3" t="s">
        <v>35</v>
      </c>
    </row>
    <row r="3089" spans="1:10" outlineLevel="3" x14ac:dyDescent="0.2">
      <c r="A3089" s="3" t="s">
        <v>5771</v>
      </c>
      <c r="B3089" s="3" t="s">
        <v>5772</v>
      </c>
      <c r="C3089" s="3" t="s">
        <v>10</v>
      </c>
      <c r="D3089" s="3" t="s">
        <v>6009</v>
      </c>
      <c r="E3089" s="2">
        <v>2009</v>
      </c>
      <c r="F3089" s="3" t="s">
        <v>297</v>
      </c>
      <c r="G3089" s="3" t="s">
        <v>4596</v>
      </c>
      <c r="H3089" s="3" t="s">
        <v>5772</v>
      </c>
      <c r="I3089" s="3" t="s">
        <v>6010</v>
      </c>
      <c r="J3089" s="3" t="s">
        <v>29</v>
      </c>
    </row>
    <row r="3090" spans="1:10" outlineLevel="3" x14ac:dyDescent="0.2">
      <c r="A3090" s="3" t="s">
        <v>5771</v>
      </c>
      <c r="B3090" s="3" t="s">
        <v>5772</v>
      </c>
      <c r="C3090" s="3" t="s">
        <v>10</v>
      </c>
      <c r="D3090" s="3" t="s">
        <v>6013</v>
      </c>
      <c r="E3090" s="2">
        <v>2009</v>
      </c>
      <c r="F3090" s="3" t="s">
        <v>297</v>
      </c>
      <c r="G3090" s="3" t="s">
        <v>4596</v>
      </c>
      <c r="H3090" s="3" t="s">
        <v>5772</v>
      </c>
      <c r="I3090" s="3" t="s">
        <v>6014</v>
      </c>
      <c r="J3090" s="3" t="s">
        <v>35</v>
      </c>
    </row>
    <row r="3091" spans="1:10" outlineLevel="3" x14ac:dyDescent="0.2">
      <c r="A3091" s="3" t="s">
        <v>5771</v>
      </c>
      <c r="B3091" s="3" t="s">
        <v>5772</v>
      </c>
      <c r="C3091" s="3" t="s">
        <v>10</v>
      </c>
      <c r="D3091" s="3" t="s">
        <v>6015</v>
      </c>
      <c r="E3091" s="2">
        <v>2009</v>
      </c>
      <c r="F3091" s="3" t="s">
        <v>297</v>
      </c>
      <c r="G3091" s="3" t="s">
        <v>4596</v>
      </c>
      <c r="H3091" s="3" t="s">
        <v>5772</v>
      </c>
      <c r="I3091" s="3" t="s">
        <v>6016</v>
      </c>
      <c r="J3091" s="3" t="s">
        <v>35</v>
      </c>
    </row>
    <row r="3092" spans="1:10" outlineLevel="3" x14ac:dyDescent="0.2">
      <c r="A3092" s="3" t="s">
        <v>5771</v>
      </c>
      <c r="B3092" s="3" t="s">
        <v>5772</v>
      </c>
      <c r="C3092" s="3" t="s">
        <v>10</v>
      </c>
      <c r="D3092" s="3" t="s">
        <v>6017</v>
      </c>
      <c r="E3092" s="2">
        <v>2009</v>
      </c>
      <c r="F3092" s="3" t="s">
        <v>297</v>
      </c>
      <c r="G3092" s="3" t="s">
        <v>4596</v>
      </c>
      <c r="H3092" s="3" t="s">
        <v>5772</v>
      </c>
      <c r="I3092" s="3" t="s">
        <v>6018</v>
      </c>
      <c r="J3092" s="3" t="s">
        <v>35</v>
      </c>
    </row>
    <row r="3093" spans="1:10" outlineLevel="3" x14ac:dyDescent="0.2">
      <c r="A3093" s="3" t="s">
        <v>5771</v>
      </c>
      <c r="B3093" s="3" t="s">
        <v>5772</v>
      </c>
      <c r="C3093" s="3" t="s">
        <v>10</v>
      </c>
      <c r="D3093" s="3" t="s">
        <v>6019</v>
      </c>
      <c r="E3093" s="2">
        <v>2009</v>
      </c>
      <c r="F3093" s="3" t="s">
        <v>297</v>
      </c>
      <c r="G3093" s="3" t="s">
        <v>4596</v>
      </c>
      <c r="H3093" s="3" t="s">
        <v>5772</v>
      </c>
      <c r="I3093" s="3" t="s">
        <v>6020</v>
      </c>
      <c r="J3093" s="3" t="s">
        <v>35</v>
      </c>
    </row>
    <row r="3094" spans="1:10" outlineLevel="3" x14ac:dyDescent="0.2">
      <c r="A3094" s="3" t="s">
        <v>5771</v>
      </c>
      <c r="B3094" s="3" t="s">
        <v>5772</v>
      </c>
      <c r="C3094" s="3" t="s">
        <v>10</v>
      </c>
      <c r="D3094" s="3" t="s">
        <v>6021</v>
      </c>
      <c r="E3094" s="2">
        <v>2009</v>
      </c>
      <c r="F3094" s="3" t="s">
        <v>297</v>
      </c>
      <c r="G3094" s="3" t="s">
        <v>4596</v>
      </c>
      <c r="H3094" s="3" t="s">
        <v>5772</v>
      </c>
      <c r="I3094" s="3" t="s">
        <v>6022</v>
      </c>
      <c r="J3094" s="3" t="s">
        <v>35</v>
      </c>
    </row>
    <row r="3095" spans="1:10" outlineLevel="3" x14ac:dyDescent="0.2">
      <c r="A3095" s="3" t="s">
        <v>5771</v>
      </c>
      <c r="B3095" s="3" t="s">
        <v>5772</v>
      </c>
      <c r="C3095" s="3" t="s">
        <v>10</v>
      </c>
      <c r="D3095" s="3" t="s">
        <v>6023</v>
      </c>
      <c r="E3095" s="2">
        <v>2009</v>
      </c>
      <c r="F3095" s="3" t="s">
        <v>297</v>
      </c>
      <c r="G3095" s="3" t="s">
        <v>4596</v>
      </c>
      <c r="H3095" s="3" t="s">
        <v>5772</v>
      </c>
      <c r="I3095" s="3" t="s">
        <v>6024</v>
      </c>
      <c r="J3095" s="3" t="s">
        <v>29</v>
      </c>
    </row>
    <row r="3096" spans="1:10" outlineLevel="3" x14ac:dyDescent="0.2">
      <c r="A3096" s="3" t="s">
        <v>5771</v>
      </c>
      <c r="B3096" s="3" t="s">
        <v>5772</v>
      </c>
      <c r="C3096" s="3" t="s">
        <v>10</v>
      </c>
      <c r="D3096" s="3" t="s">
        <v>6025</v>
      </c>
      <c r="E3096" s="2">
        <v>2009</v>
      </c>
      <c r="F3096" s="3" t="s">
        <v>297</v>
      </c>
      <c r="G3096" s="3" t="s">
        <v>4596</v>
      </c>
      <c r="H3096" s="3" t="s">
        <v>5772</v>
      </c>
      <c r="I3096" s="3" t="s">
        <v>6026</v>
      </c>
      <c r="J3096" s="3" t="s">
        <v>29</v>
      </c>
    </row>
    <row r="3097" spans="1:10" outlineLevel="3" x14ac:dyDescent="0.2">
      <c r="A3097" s="3" t="s">
        <v>5771</v>
      </c>
      <c r="B3097" s="3" t="s">
        <v>5772</v>
      </c>
      <c r="C3097" s="3" t="s">
        <v>10</v>
      </c>
      <c r="D3097" s="3" t="s">
        <v>6027</v>
      </c>
      <c r="E3097" s="2">
        <v>2009</v>
      </c>
      <c r="F3097" s="3" t="s">
        <v>297</v>
      </c>
      <c r="G3097" s="3" t="s">
        <v>4596</v>
      </c>
      <c r="H3097" s="3" t="s">
        <v>5772</v>
      </c>
      <c r="I3097" s="3" t="s">
        <v>6028</v>
      </c>
      <c r="J3097" s="3" t="s">
        <v>29</v>
      </c>
    </row>
    <row r="3098" spans="1:10" outlineLevel="3" x14ac:dyDescent="0.2">
      <c r="A3098" s="3" t="s">
        <v>5771</v>
      </c>
      <c r="B3098" s="3" t="s">
        <v>5772</v>
      </c>
      <c r="C3098" s="3" t="s">
        <v>10</v>
      </c>
      <c r="D3098" s="3" t="s">
        <v>6029</v>
      </c>
      <c r="E3098" s="2">
        <v>2009</v>
      </c>
      <c r="F3098" s="3" t="s">
        <v>297</v>
      </c>
      <c r="G3098" s="3" t="s">
        <v>4596</v>
      </c>
      <c r="H3098" s="3" t="s">
        <v>5772</v>
      </c>
      <c r="I3098" s="3" t="s">
        <v>6030</v>
      </c>
      <c r="J3098" s="3" t="s">
        <v>29</v>
      </c>
    </row>
    <row r="3099" spans="1:10" outlineLevel="3" x14ac:dyDescent="0.2">
      <c r="A3099" s="3" t="s">
        <v>5771</v>
      </c>
      <c r="B3099" s="3" t="s">
        <v>5772</v>
      </c>
      <c r="C3099" s="3" t="s">
        <v>10</v>
      </c>
      <c r="D3099" s="3" t="s">
        <v>6031</v>
      </c>
      <c r="E3099" s="2">
        <v>2009</v>
      </c>
      <c r="F3099" s="3" t="s">
        <v>297</v>
      </c>
      <c r="G3099" s="3" t="s">
        <v>4596</v>
      </c>
      <c r="H3099" s="3" t="s">
        <v>5772</v>
      </c>
      <c r="I3099" s="3" t="s">
        <v>6032</v>
      </c>
      <c r="J3099" s="3" t="s">
        <v>29</v>
      </c>
    </row>
    <row r="3100" spans="1:10" outlineLevel="3" x14ac:dyDescent="0.2">
      <c r="A3100" s="3" t="s">
        <v>5771</v>
      </c>
      <c r="B3100" s="3" t="s">
        <v>5772</v>
      </c>
      <c r="C3100" s="3" t="s">
        <v>10</v>
      </c>
      <c r="D3100" s="3" t="s">
        <v>6033</v>
      </c>
      <c r="E3100" s="2">
        <v>2009</v>
      </c>
      <c r="F3100" s="3" t="s">
        <v>297</v>
      </c>
      <c r="G3100" s="3" t="s">
        <v>4596</v>
      </c>
      <c r="H3100" s="3" t="s">
        <v>5772</v>
      </c>
      <c r="I3100" s="3" t="s">
        <v>6034</v>
      </c>
      <c r="J3100" s="3" t="s">
        <v>29</v>
      </c>
    </row>
    <row r="3101" spans="1:10" outlineLevel="3" x14ac:dyDescent="0.2">
      <c r="A3101" s="3" t="s">
        <v>5771</v>
      </c>
      <c r="B3101" s="3" t="s">
        <v>5772</v>
      </c>
      <c r="C3101" s="3" t="s">
        <v>10</v>
      </c>
      <c r="D3101" s="3" t="s">
        <v>6035</v>
      </c>
      <c r="E3101" s="2">
        <v>2009</v>
      </c>
      <c r="F3101" s="3" t="s">
        <v>297</v>
      </c>
      <c r="G3101" s="3" t="s">
        <v>4596</v>
      </c>
      <c r="H3101" s="3" t="s">
        <v>5772</v>
      </c>
      <c r="I3101" s="3" t="s">
        <v>6036</v>
      </c>
      <c r="J3101" s="3" t="s">
        <v>29</v>
      </c>
    </row>
    <row r="3102" spans="1:10" outlineLevel="3" x14ac:dyDescent="0.2">
      <c r="A3102" s="3" t="s">
        <v>5771</v>
      </c>
      <c r="B3102" s="3" t="s">
        <v>5772</v>
      </c>
      <c r="C3102" s="3" t="s">
        <v>10</v>
      </c>
      <c r="D3102" s="3" t="s">
        <v>6037</v>
      </c>
      <c r="E3102" s="2">
        <v>2009</v>
      </c>
      <c r="F3102" s="3" t="s">
        <v>297</v>
      </c>
      <c r="G3102" s="3" t="s">
        <v>4596</v>
      </c>
      <c r="H3102" s="3" t="s">
        <v>5772</v>
      </c>
      <c r="I3102" s="3" t="s">
        <v>6038</v>
      </c>
      <c r="J3102" s="3" t="s">
        <v>29</v>
      </c>
    </row>
    <row r="3103" spans="1:10" outlineLevel="3" x14ac:dyDescent="0.2">
      <c r="A3103" s="3" t="s">
        <v>5771</v>
      </c>
      <c r="B3103" s="3" t="s">
        <v>5772</v>
      </c>
      <c r="C3103" s="3" t="s">
        <v>10</v>
      </c>
      <c r="D3103" s="3" t="s">
        <v>6039</v>
      </c>
      <c r="E3103" s="2">
        <v>2009</v>
      </c>
      <c r="F3103" s="3" t="s">
        <v>297</v>
      </c>
      <c r="G3103" s="3" t="s">
        <v>4596</v>
      </c>
      <c r="H3103" s="3" t="s">
        <v>5772</v>
      </c>
      <c r="I3103" s="3" t="s">
        <v>6040</v>
      </c>
      <c r="J3103" s="3" t="s">
        <v>29</v>
      </c>
    </row>
    <row r="3104" spans="1:10" outlineLevel="3" x14ac:dyDescent="0.2">
      <c r="A3104" s="3" t="s">
        <v>5771</v>
      </c>
      <c r="B3104" s="3" t="s">
        <v>5772</v>
      </c>
      <c r="C3104" s="3" t="s">
        <v>10</v>
      </c>
      <c r="D3104" s="3" t="s">
        <v>6041</v>
      </c>
      <c r="E3104" s="2">
        <v>2009</v>
      </c>
      <c r="F3104" s="3" t="s">
        <v>297</v>
      </c>
      <c r="G3104" s="3" t="s">
        <v>4596</v>
      </c>
      <c r="H3104" s="3" t="s">
        <v>5772</v>
      </c>
      <c r="I3104" s="3" t="s">
        <v>6042</v>
      </c>
      <c r="J3104" s="3" t="s">
        <v>29</v>
      </c>
    </row>
    <row r="3105" spans="1:10" outlineLevel="3" x14ac:dyDescent="0.2">
      <c r="A3105" s="3" t="s">
        <v>5771</v>
      </c>
      <c r="B3105" s="3" t="s">
        <v>5772</v>
      </c>
      <c r="C3105" s="3" t="s">
        <v>10</v>
      </c>
      <c r="D3105" s="3" t="s">
        <v>6043</v>
      </c>
      <c r="E3105" s="2">
        <v>2009</v>
      </c>
      <c r="F3105" s="3" t="s">
        <v>297</v>
      </c>
      <c r="G3105" s="3" t="s">
        <v>4596</v>
      </c>
      <c r="H3105" s="3" t="s">
        <v>5772</v>
      </c>
      <c r="I3105" s="3" t="s">
        <v>6044</v>
      </c>
      <c r="J3105" s="3" t="s">
        <v>29</v>
      </c>
    </row>
    <row r="3106" spans="1:10" outlineLevel="3" x14ac:dyDescent="0.2">
      <c r="A3106" s="3" t="s">
        <v>5771</v>
      </c>
      <c r="B3106" s="3" t="s">
        <v>5772</v>
      </c>
      <c r="C3106" s="3" t="s">
        <v>10</v>
      </c>
      <c r="D3106" s="3" t="s">
        <v>6045</v>
      </c>
      <c r="E3106" s="2">
        <v>2009</v>
      </c>
      <c r="F3106" s="3" t="s">
        <v>297</v>
      </c>
      <c r="G3106" s="3" t="s">
        <v>4596</v>
      </c>
      <c r="H3106" s="3" t="s">
        <v>5772</v>
      </c>
      <c r="I3106" s="3" t="s">
        <v>6046</v>
      </c>
      <c r="J3106" s="3" t="s">
        <v>29</v>
      </c>
    </row>
    <row r="3107" spans="1:10" outlineLevel="3" x14ac:dyDescent="0.2">
      <c r="A3107" s="3" t="s">
        <v>5771</v>
      </c>
      <c r="B3107" s="3" t="s">
        <v>5772</v>
      </c>
      <c r="C3107" s="3" t="s">
        <v>10</v>
      </c>
      <c r="D3107" s="3" t="s">
        <v>6047</v>
      </c>
      <c r="E3107" s="2">
        <v>2009</v>
      </c>
      <c r="F3107" s="3" t="s">
        <v>297</v>
      </c>
      <c r="G3107" s="3" t="s">
        <v>4596</v>
      </c>
      <c r="H3107" s="3" t="s">
        <v>5772</v>
      </c>
      <c r="I3107" s="3" t="s">
        <v>6048</v>
      </c>
      <c r="J3107" s="3" t="s">
        <v>29</v>
      </c>
    </row>
    <row r="3108" spans="1:10" outlineLevel="3" x14ac:dyDescent="0.2">
      <c r="A3108" s="3" t="s">
        <v>5771</v>
      </c>
      <c r="B3108" s="3" t="s">
        <v>5772</v>
      </c>
      <c r="C3108" s="3" t="s">
        <v>10</v>
      </c>
      <c r="D3108" s="3" t="s">
        <v>6049</v>
      </c>
      <c r="E3108" s="2">
        <v>2009</v>
      </c>
      <c r="F3108" s="3" t="s">
        <v>297</v>
      </c>
      <c r="G3108" s="3" t="s">
        <v>4596</v>
      </c>
      <c r="H3108" s="3" t="s">
        <v>5772</v>
      </c>
      <c r="I3108" s="3" t="s">
        <v>6050</v>
      </c>
      <c r="J3108" s="3" t="s">
        <v>29</v>
      </c>
    </row>
    <row r="3109" spans="1:10" outlineLevel="3" x14ac:dyDescent="0.2">
      <c r="A3109" s="3" t="s">
        <v>5771</v>
      </c>
      <c r="B3109" s="3" t="s">
        <v>5772</v>
      </c>
      <c r="C3109" s="3" t="s">
        <v>10</v>
      </c>
      <c r="D3109" s="3" t="s">
        <v>6051</v>
      </c>
      <c r="E3109" s="2">
        <v>2009</v>
      </c>
      <c r="F3109" s="3" t="s">
        <v>297</v>
      </c>
      <c r="G3109" s="3" t="s">
        <v>4596</v>
      </c>
      <c r="H3109" s="3" t="s">
        <v>5772</v>
      </c>
      <c r="I3109" s="3" t="s">
        <v>6052</v>
      </c>
      <c r="J3109" s="3" t="s">
        <v>29</v>
      </c>
    </row>
    <row r="3110" spans="1:10" outlineLevel="3" x14ac:dyDescent="0.2">
      <c r="A3110" s="3" t="s">
        <v>5771</v>
      </c>
      <c r="B3110" s="3" t="s">
        <v>5772</v>
      </c>
      <c r="C3110" s="3" t="s">
        <v>10</v>
      </c>
      <c r="D3110" s="3" t="s">
        <v>6053</v>
      </c>
      <c r="E3110" s="2">
        <v>2009</v>
      </c>
      <c r="F3110" s="3" t="s">
        <v>297</v>
      </c>
      <c r="G3110" s="3" t="s">
        <v>4596</v>
      </c>
      <c r="H3110" s="3" t="s">
        <v>5772</v>
      </c>
      <c r="I3110" s="3" t="s">
        <v>6054</v>
      </c>
      <c r="J3110" s="3" t="s">
        <v>29</v>
      </c>
    </row>
    <row r="3111" spans="1:10" outlineLevel="3" x14ac:dyDescent="0.2">
      <c r="A3111" s="3" t="s">
        <v>5771</v>
      </c>
      <c r="B3111" s="3" t="s">
        <v>5772</v>
      </c>
      <c r="C3111" s="3" t="s">
        <v>10</v>
      </c>
      <c r="D3111" s="3" t="s">
        <v>6055</v>
      </c>
      <c r="E3111" s="2">
        <v>2009</v>
      </c>
      <c r="F3111" s="3" t="s">
        <v>297</v>
      </c>
      <c r="G3111" s="3" t="s">
        <v>4596</v>
      </c>
      <c r="H3111" s="3" t="s">
        <v>5772</v>
      </c>
      <c r="I3111" s="3" t="s">
        <v>6056</v>
      </c>
      <c r="J3111" s="3" t="s">
        <v>29</v>
      </c>
    </row>
    <row r="3112" spans="1:10" outlineLevel="3" x14ac:dyDescent="0.2">
      <c r="A3112" s="3" t="s">
        <v>5771</v>
      </c>
      <c r="B3112" s="3" t="s">
        <v>5772</v>
      </c>
      <c r="C3112" s="3" t="s">
        <v>10</v>
      </c>
      <c r="D3112" s="3" t="s">
        <v>6057</v>
      </c>
      <c r="E3112" s="2">
        <v>2009</v>
      </c>
      <c r="F3112" s="3" t="s">
        <v>297</v>
      </c>
      <c r="G3112" s="3" t="s">
        <v>4596</v>
      </c>
      <c r="H3112" s="3" t="s">
        <v>5772</v>
      </c>
      <c r="I3112" s="3" t="s">
        <v>6058</v>
      </c>
      <c r="J3112" s="3" t="s">
        <v>29</v>
      </c>
    </row>
    <row r="3113" spans="1:10" outlineLevel="3" x14ac:dyDescent="0.2">
      <c r="A3113" s="3" t="s">
        <v>5771</v>
      </c>
      <c r="B3113" s="3" t="s">
        <v>5772</v>
      </c>
      <c r="C3113" s="3" t="s">
        <v>10</v>
      </c>
      <c r="D3113" s="3" t="s">
        <v>6059</v>
      </c>
      <c r="E3113" s="2">
        <v>2009</v>
      </c>
      <c r="F3113" s="3" t="s">
        <v>297</v>
      </c>
      <c r="G3113" s="3" t="s">
        <v>4596</v>
      </c>
      <c r="H3113" s="3" t="s">
        <v>5772</v>
      </c>
      <c r="I3113" s="3" t="s">
        <v>6060</v>
      </c>
      <c r="J3113" s="3" t="s">
        <v>29</v>
      </c>
    </row>
    <row r="3114" spans="1:10" outlineLevel="3" x14ac:dyDescent="0.2">
      <c r="A3114" s="3" t="s">
        <v>5771</v>
      </c>
      <c r="B3114" s="3" t="s">
        <v>5772</v>
      </c>
      <c r="C3114" s="3" t="s">
        <v>10</v>
      </c>
      <c r="D3114" s="3" t="s">
        <v>6061</v>
      </c>
      <c r="E3114" s="2">
        <v>2009</v>
      </c>
      <c r="F3114" s="3" t="s">
        <v>297</v>
      </c>
      <c r="G3114" s="3" t="s">
        <v>4596</v>
      </c>
      <c r="H3114" s="3" t="s">
        <v>5772</v>
      </c>
      <c r="I3114" s="3" t="s">
        <v>6062</v>
      </c>
      <c r="J3114" s="3" t="s">
        <v>29</v>
      </c>
    </row>
    <row r="3115" spans="1:10" outlineLevel="3" x14ac:dyDescent="0.2">
      <c r="A3115" s="3" t="s">
        <v>5771</v>
      </c>
      <c r="B3115" s="3" t="s">
        <v>5772</v>
      </c>
      <c r="C3115" s="3" t="s">
        <v>10</v>
      </c>
      <c r="D3115" s="3" t="s">
        <v>6063</v>
      </c>
      <c r="E3115" s="2">
        <v>2009</v>
      </c>
      <c r="F3115" s="3" t="s">
        <v>297</v>
      </c>
      <c r="G3115" s="3" t="s">
        <v>4596</v>
      </c>
      <c r="H3115" s="3" t="s">
        <v>5772</v>
      </c>
      <c r="I3115" s="3" t="s">
        <v>6064</v>
      </c>
      <c r="J3115" s="3" t="s">
        <v>29</v>
      </c>
    </row>
    <row r="3116" spans="1:10" outlineLevel="3" x14ac:dyDescent="0.2">
      <c r="A3116" s="3" t="s">
        <v>5771</v>
      </c>
      <c r="B3116" s="3" t="s">
        <v>5772</v>
      </c>
      <c r="C3116" s="3" t="s">
        <v>10</v>
      </c>
      <c r="D3116" s="3" t="s">
        <v>6065</v>
      </c>
      <c r="E3116" s="2">
        <v>2009</v>
      </c>
      <c r="F3116" s="3" t="s">
        <v>297</v>
      </c>
      <c r="G3116" s="3" t="s">
        <v>4596</v>
      </c>
      <c r="H3116" s="3" t="s">
        <v>5772</v>
      </c>
      <c r="I3116" s="3" t="s">
        <v>6066</v>
      </c>
      <c r="J3116" s="3" t="s">
        <v>29</v>
      </c>
    </row>
    <row r="3117" spans="1:10" outlineLevel="3" x14ac:dyDescent="0.2">
      <c r="A3117" s="3" t="s">
        <v>5771</v>
      </c>
      <c r="B3117" s="3" t="s">
        <v>5772</v>
      </c>
      <c r="C3117" s="3" t="s">
        <v>10</v>
      </c>
      <c r="D3117" s="3" t="s">
        <v>6067</v>
      </c>
      <c r="E3117" s="2">
        <v>2009</v>
      </c>
      <c r="F3117" s="3" t="s">
        <v>297</v>
      </c>
      <c r="G3117" s="3" t="s">
        <v>4596</v>
      </c>
      <c r="H3117" s="3" t="s">
        <v>5772</v>
      </c>
      <c r="I3117" s="3" t="s">
        <v>6068</v>
      </c>
      <c r="J3117" s="3" t="s">
        <v>29</v>
      </c>
    </row>
    <row r="3118" spans="1:10" outlineLevel="3" x14ac:dyDescent="0.2">
      <c r="A3118" s="3" t="s">
        <v>5771</v>
      </c>
      <c r="B3118" s="3" t="s">
        <v>5772</v>
      </c>
      <c r="C3118" s="3" t="s">
        <v>10</v>
      </c>
      <c r="D3118" s="3" t="s">
        <v>6069</v>
      </c>
      <c r="E3118" s="2">
        <v>2009</v>
      </c>
      <c r="F3118" s="3" t="s">
        <v>297</v>
      </c>
      <c r="G3118" s="3" t="s">
        <v>4596</v>
      </c>
      <c r="H3118" s="3" t="s">
        <v>5772</v>
      </c>
      <c r="I3118" s="3" t="s">
        <v>6070</v>
      </c>
      <c r="J3118" s="3" t="s">
        <v>29</v>
      </c>
    </row>
    <row r="3119" spans="1:10" outlineLevel="3" x14ac:dyDescent="0.2">
      <c r="A3119" s="3" t="s">
        <v>5771</v>
      </c>
      <c r="B3119" s="3" t="s">
        <v>5772</v>
      </c>
      <c r="C3119" s="3" t="s">
        <v>10</v>
      </c>
      <c r="D3119" s="3" t="s">
        <v>6071</v>
      </c>
      <c r="E3119" s="2">
        <v>2009</v>
      </c>
      <c r="F3119" s="3" t="s">
        <v>297</v>
      </c>
      <c r="G3119" s="3" t="s">
        <v>4596</v>
      </c>
      <c r="H3119" s="3" t="s">
        <v>5772</v>
      </c>
      <c r="I3119" s="3" t="s">
        <v>6072</v>
      </c>
      <c r="J3119" s="3" t="s">
        <v>29</v>
      </c>
    </row>
    <row r="3120" spans="1:10" outlineLevel="3" x14ac:dyDescent="0.2">
      <c r="A3120" s="3" t="s">
        <v>5771</v>
      </c>
      <c r="B3120" s="3" t="s">
        <v>5772</v>
      </c>
      <c r="C3120" s="3" t="s">
        <v>10</v>
      </c>
      <c r="D3120" s="3" t="s">
        <v>6073</v>
      </c>
      <c r="E3120" s="2">
        <v>2009</v>
      </c>
      <c r="F3120" s="3" t="s">
        <v>297</v>
      </c>
      <c r="G3120" s="3" t="s">
        <v>4596</v>
      </c>
      <c r="H3120" s="3" t="s">
        <v>5772</v>
      </c>
      <c r="I3120" s="3" t="s">
        <v>6074</v>
      </c>
      <c r="J3120" s="3" t="s">
        <v>29</v>
      </c>
    </row>
    <row r="3121" spans="1:10" outlineLevel="3" x14ac:dyDescent="0.2">
      <c r="A3121" s="3" t="s">
        <v>5771</v>
      </c>
      <c r="B3121" s="3" t="s">
        <v>5772</v>
      </c>
      <c r="C3121" s="3" t="s">
        <v>10</v>
      </c>
      <c r="D3121" s="3" t="s">
        <v>6075</v>
      </c>
      <c r="E3121" s="2">
        <v>2009</v>
      </c>
      <c r="F3121" s="3" t="s">
        <v>297</v>
      </c>
      <c r="G3121" s="3" t="s">
        <v>4596</v>
      </c>
      <c r="H3121" s="3" t="s">
        <v>5772</v>
      </c>
      <c r="I3121" s="3" t="s">
        <v>6076</v>
      </c>
      <c r="J3121" s="3" t="s">
        <v>29</v>
      </c>
    </row>
    <row r="3122" spans="1:10" outlineLevel="3" x14ac:dyDescent="0.2">
      <c r="A3122" s="3" t="s">
        <v>5771</v>
      </c>
      <c r="B3122" s="3" t="s">
        <v>5772</v>
      </c>
      <c r="C3122" s="3" t="s">
        <v>10</v>
      </c>
      <c r="D3122" s="3" t="s">
        <v>6077</v>
      </c>
      <c r="E3122" s="2">
        <v>2009</v>
      </c>
      <c r="F3122" s="3" t="s">
        <v>297</v>
      </c>
      <c r="G3122" s="3" t="s">
        <v>4596</v>
      </c>
      <c r="H3122" s="3" t="s">
        <v>5772</v>
      </c>
      <c r="I3122" s="3" t="s">
        <v>6078</v>
      </c>
      <c r="J3122" s="3" t="s">
        <v>35</v>
      </c>
    </row>
    <row r="3123" spans="1:10" outlineLevel="3" x14ac:dyDescent="0.2">
      <c r="A3123" s="3" t="s">
        <v>5771</v>
      </c>
      <c r="B3123" s="3" t="s">
        <v>5772</v>
      </c>
      <c r="C3123" s="3" t="s">
        <v>10</v>
      </c>
      <c r="D3123" s="3" t="s">
        <v>6079</v>
      </c>
      <c r="E3123" s="2">
        <v>2009</v>
      </c>
      <c r="F3123" s="3" t="s">
        <v>297</v>
      </c>
      <c r="G3123" s="3" t="s">
        <v>4596</v>
      </c>
      <c r="H3123" s="3" t="s">
        <v>5772</v>
      </c>
      <c r="I3123" s="3" t="s">
        <v>6080</v>
      </c>
      <c r="J3123" s="3" t="s">
        <v>35</v>
      </c>
    </row>
    <row r="3124" spans="1:10" outlineLevel="3" x14ac:dyDescent="0.2">
      <c r="A3124" s="3" t="s">
        <v>5771</v>
      </c>
      <c r="B3124" s="3" t="s">
        <v>5772</v>
      </c>
      <c r="C3124" s="3" t="s">
        <v>10</v>
      </c>
      <c r="D3124" s="3" t="s">
        <v>6081</v>
      </c>
      <c r="E3124" s="2">
        <v>2009</v>
      </c>
      <c r="F3124" s="3" t="s">
        <v>297</v>
      </c>
      <c r="G3124" s="3" t="s">
        <v>4596</v>
      </c>
      <c r="H3124" s="3" t="s">
        <v>5772</v>
      </c>
      <c r="I3124" s="3" t="s">
        <v>6082</v>
      </c>
      <c r="J3124" s="3" t="s">
        <v>18</v>
      </c>
    </row>
    <row r="3125" spans="1:10" outlineLevel="3" x14ac:dyDescent="0.2">
      <c r="A3125" s="3" t="s">
        <v>5771</v>
      </c>
      <c r="B3125" s="3" t="s">
        <v>5772</v>
      </c>
      <c r="C3125" s="3" t="s">
        <v>10</v>
      </c>
      <c r="D3125" s="3" t="s">
        <v>6083</v>
      </c>
      <c r="E3125" s="2">
        <v>2009</v>
      </c>
      <c r="F3125" s="3" t="s">
        <v>297</v>
      </c>
      <c r="G3125" s="3" t="s">
        <v>4596</v>
      </c>
      <c r="H3125" s="3" t="s">
        <v>5772</v>
      </c>
      <c r="I3125" s="3" t="s">
        <v>6084</v>
      </c>
      <c r="J3125" s="3" t="s">
        <v>29</v>
      </c>
    </row>
    <row r="3126" spans="1:10" outlineLevel="3" x14ac:dyDescent="0.2">
      <c r="A3126" s="3" t="s">
        <v>5771</v>
      </c>
      <c r="B3126" s="3" t="s">
        <v>5772</v>
      </c>
      <c r="C3126" s="3" t="s">
        <v>10</v>
      </c>
      <c r="D3126" s="3" t="s">
        <v>6085</v>
      </c>
      <c r="E3126" s="2">
        <v>2009</v>
      </c>
      <c r="F3126" s="3" t="s">
        <v>297</v>
      </c>
      <c r="G3126" s="3" t="s">
        <v>4596</v>
      </c>
      <c r="H3126" s="3" t="s">
        <v>5772</v>
      </c>
      <c r="I3126" s="3" t="s">
        <v>6086</v>
      </c>
      <c r="J3126" s="3" t="s">
        <v>29</v>
      </c>
    </row>
    <row r="3127" spans="1:10" outlineLevel="3" x14ac:dyDescent="0.2">
      <c r="A3127" s="3" t="s">
        <v>5771</v>
      </c>
      <c r="B3127" s="3" t="s">
        <v>5772</v>
      </c>
      <c r="C3127" s="3" t="s">
        <v>10</v>
      </c>
      <c r="D3127" s="3" t="s">
        <v>6087</v>
      </c>
      <c r="E3127" s="2">
        <v>2010</v>
      </c>
      <c r="F3127" s="3" t="s">
        <v>297</v>
      </c>
      <c r="G3127" s="3" t="s">
        <v>4596</v>
      </c>
      <c r="H3127" s="3" t="s">
        <v>5772</v>
      </c>
      <c r="I3127" s="3" t="s">
        <v>6088</v>
      </c>
      <c r="J3127" s="3" t="s">
        <v>123</v>
      </c>
    </row>
    <row r="3128" spans="1:10" outlineLevel="3" x14ac:dyDescent="0.2">
      <c r="A3128" s="3" t="s">
        <v>5771</v>
      </c>
      <c r="B3128" s="3" t="s">
        <v>5772</v>
      </c>
      <c r="C3128" s="3" t="s">
        <v>10</v>
      </c>
      <c r="D3128" s="3" t="s">
        <v>6089</v>
      </c>
      <c r="E3128" s="2">
        <v>2010</v>
      </c>
      <c r="F3128" s="3" t="s">
        <v>297</v>
      </c>
      <c r="G3128" s="3" t="s">
        <v>4596</v>
      </c>
      <c r="H3128" s="3" t="s">
        <v>5772</v>
      </c>
      <c r="I3128" s="3" t="s">
        <v>6090</v>
      </c>
      <c r="J3128" s="3" t="s">
        <v>123</v>
      </c>
    </row>
    <row r="3129" spans="1:10" outlineLevel="3" x14ac:dyDescent="0.2">
      <c r="A3129" s="3" t="s">
        <v>5771</v>
      </c>
      <c r="B3129" s="3" t="s">
        <v>5772</v>
      </c>
      <c r="C3129" s="3" t="s">
        <v>10</v>
      </c>
      <c r="D3129" s="3" t="s">
        <v>6091</v>
      </c>
      <c r="E3129" s="2">
        <v>2010</v>
      </c>
      <c r="F3129" s="3" t="s">
        <v>297</v>
      </c>
      <c r="G3129" s="3" t="s">
        <v>4596</v>
      </c>
      <c r="H3129" s="3" t="s">
        <v>5772</v>
      </c>
      <c r="I3129" s="3" t="s">
        <v>6092</v>
      </c>
      <c r="J3129" s="3" t="s">
        <v>123</v>
      </c>
    </row>
    <row r="3130" spans="1:10" outlineLevel="3" x14ac:dyDescent="0.2">
      <c r="A3130" s="3" t="s">
        <v>5771</v>
      </c>
      <c r="B3130" s="3" t="s">
        <v>5772</v>
      </c>
      <c r="C3130" s="3" t="s">
        <v>10</v>
      </c>
      <c r="D3130" s="3" t="s">
        <v>6093</v>
      </c>
      <c r="E3130" s="2">
        <v>2010</v>
      </c>
      <c r="F3130" s="3" t="s">
        <v>297</v>
      </c>
      <c r="G3130" s="3" t="s">
        <v>4596</v>
      </c>
      <c r="H3130" s="3" t="s">
        <v>5772</v>
      </c>
      <c r="I3130" s="3" t="s">
        <v>6094</v>
      </c>
      <c r="J3130" s="3" t="s">
        <v>21</v>
      </c>
    </row>
    <row r="3131" spans="1:10" outlineLevel="3" x14ac:dyDescent="0.2">
      <c r="A3131" s="3" t="s">
        <v>5771</v>
      </c>
      <c r="B3131" s="3" t="s">
        <v>5772</v>
      </c>
      <c r="C3131" s="3" t="s">
        <v>10</v>
      </c>
      <c r="D3131" s="3" t="s">
        <v>6095</v>
      </c>
      <c r="E3131" s="2">
        <v>2010</v>
      </c>
      <c r="F3131" s="3" t="s">
        <v>297</v>
      </c>
      <c r="G3131" s="3" t="s">
        <v>4596</v>
      </c>
      <c r="H3131" s="3" t="s">
        <v>5772</v>
      </c>
      <c r="I3131" s="3" t="s">
        <v>6096</v>
      </c>
      <c r="J3131" s="3" t="s">
        <v>123</v>
      </c>
    </row>
    <row r="3132" spans="1:10" outlineLevel="3" x14ac:dyDescent="0.2">
      <c r="A3132" s="3" t="s">
        <v>5771</v>
      </c>
      <c r="B3132" s="3" t="s">
        <v>5772</v>
      </c>
      <c r="C3132" s="3" t="s">
        <v>10</v>
      </c>
      <c r="D3132" s="3" t="s">
        <v>6097</v>
      </c>
      <c r="E3132" s="2">
        <v>2010</v>
      </c>
      <c r="F3132" s="3" t="s">
        <v>297</v>
      </c>
      <c r="G3132" s="3" t="s">
        <v>4596</v>
      </c>
      <c r="H3132" s="3" t="s">
        <v>5772</v>
      </c>
      <c r="I3132" s="3" t="s">
        <v>6098</v>
      </c>
      <c r="J3132" s="3" t="s">
        <v>123</v>
      </c>
    </row>
    <row r="3133" spans="1:10" outlineLevel="3" x14ac:dyDescent="0.2">
      <c r="A3133" s="3" t="s">
        <v>5771</v>
      </c>
      <c r="B3133" s="3" t="s">
        <v>5772</v>
      </c>
      <c r="C3133" s="3" t="s">
        <v>10</v>
      </c>
      <c r="D3133" s="3" t="s">
        <v>6099</v>
      </c>
      <c r="E3133" s="2">
        <v>2010</v>
      </c>
      <c r="F3133" s="3" t="s">
        <v>297</v>
      </c>
      <c r="G3133" s="3" t="s">
        <v>4596</v>
      </c>
      <c r="H3133" s="3" t="s">
        <v>5772</v>
      </c>
      <c r="I3133" s="3" t="s">
        <v>6100</v>
      </c>
      <c r="J3133" s="3" t="s">
        <v>123</v>
      </c>
    </row>
    <row r="3134" spans="1:10" outlineLevel="3" x14ac:dyDescent="0.2">
      <c r="A3134" s="3" t="s">
        <v>5771</v>
      </c>
      <c r="B3134" s="3" t="s">
        <v>5772</v>
      </c>
      <c r="C3134" s="3" t="s">
        <v>10</v>
      </c>
      <c r="D3134" s="3" t="s">
        <v>6101</v>
      </c>
      <c r="E3134" s="2">
        <v>2010</v>
      </c>
      <c r="F3134" s="3" t="s">
        <v>297</v>
      </c>
      <c r="G3134" s="3" t="s">
        <v>4596</v>
      </c>
      <c r="H3134" s="3" t="s">
        <v>5772</v>
      </c>
      <c r="I3134" s="3" t="s">
        <v>6102</v>
      </c>
      <c r="J3134" s="3" t="s">
        <v>123</v>
      </c>
    </row>
    <row r="3135" spans="1:10" outlineLevel="3" x14ac:dyDescent="0.2">
      <c r="A3135" s="3" t="s">
        <v>5771</v>
      </c>
      <c r="B3135" s="3" t="s">
        <v>5772</v>
      </c>
      <c r="C3135" s="3" t="s">
        <v>10</v>
      </c>
      <c r="D3135" s="3" t="s">
        <v>6103</v>
      </c>
      <c r="E3135" s="2">
        <v>2010</v>
      </c>
      <c r="F3135" s="3" t="s">
        <v>297</v>
      </c>
      <c r="G3135" s="3" t="s">
        <v>4596</v>
      </c>
      <c r="H3135" s="3" t="s">
        <v>5772</v>
      </c>
      <c r="I3135" s="3" t="s">
        <v>6104</v>
      </c>
      <c r="J3135" s="3" t="s">
        <v>21</v>
      </c>
    </row>
    <row r="3136" spans="1:10" outlineLevel="3" x14ac:dyDescent="0.2">
      <c r="A3136" s="3" t="s">
        <v>5771</v>
      </c>
      <c r="B3136" s="3" t="s">
        <v>5772</v>
      </c>
      <c r="C3136" s="3" t="s">
        <v>10</v>
      </c>
      <c r="D3136" s="3" t="s">
        <v>6105</v>
      </c>
      <c r="E3136" s="2">
        <v>2010</v>
      </c>
      <c r="F3136" s="3" t="s">
        <v>297</v>
      </c>
      <c r="G3136" s="3" t="s">
        <v>4596</v>
      </c>
      <c r="H3136" s="3" t="s">
        <v>5772</v>
      </c>
      <c r="I3136" s="3" t="s">
        <v>6106</v>
      </c>
      <c r="J3136" s="3" t="s">
        <v>123</v>
      </c>
    </row>
    <row r="3137" spans="1:10" outlineLevel="3" x14ac:dyDescent="0.2">
      <c r="A3137" s="3" t="s">
        <v>5771</v>
      </c>
      <c r="B3137" s="3" t="s">
        <v>5772</v>
      </c>
      <c r="C3137" s="3" t="s">
        <v>10</v>
      </c>
      <c r="D3137" s="3" t="s">
        <v>6107</v>
      </c>
      <c r="E3137" s="2">
        <v>2010</v>
      </c>
      <c r="F3137" s="3" t="s">
        <v>297</v>
      </c>
      <c r="G3137" s="3" t="s">
        <v>4596</v>
      </c>
      <c r="H3137" s="3" t="s">
        <v>5772</v>
      </c>
      <c r="I3137" s="3" t="s">
        <v>6108</v>
      </c>
      <c r="J3137" s="3" t="s">
        <v>123</v>
      </c>
    </row>
    <row r="3138" spans="1:10" outlineLevel="3" x14ac:dyDescent="0.2">
      <c r="A3138" s="3" t="s">
        <v>5771</v>
      </c>
      <c r="B3138" s="3" t="s">
        <v>5772</v>
      </c>
      <c r="C3138" s="3" t="s">
        <v>10</v>
      </c>
      <c r="D3138" s="3" t="s">
        <v>6109</v>
      </c>
      <c r="E3138" s="2">
        <v>2010</v>
      </c>
      <c r="F3138" s="3" t="s">
        <v>297</v>
      </c>
      <c r="G3138" s="3" t="s">
        <v>4596</v>
      </c>
      <c r="H3138" s="3" t="s">
        <v>5772</v>
      </c>
      <c r="I3138" s="3" t="s">
        <v>6110</v>
      </c>
      <c r="J3138" s="3" t="s">
        <v>123</v>
      </c>
    </row>
    <row r="3139" spans="1:10" outlineLevel="3" x14ac:dyDescent="0.2">
      <c r="A3139" s="3" t="s">
        <v>5771</v>
      </c>
      <c r="B3139" s="3" t="s">
        <v>5772</v>
      </c>
      <c r="C3139" s="3" t="s">
        <v>10</v>
      </c>
      <c r="D3139" s="3" t="s">
        <v>6111</v>
      </c>
      <c r="E3139" s="2">
        <v>2010</v>
      </c>
      <c r="F3139" s="3" t="s">
        <v>297</v>
      </c>
      <c r="G3139" s="3" t="s">
        <v>4596</v>
      </c>
      <c r="H3139" s="3" t="s">
        <v>5772</v>
      </c>
      <c r="I3139" s="3" t="s">
        <v>6112</v>
      </c>
      <c r="J3139" s="3" t="s">
        <v>35</v>
      </c>
    </row>
    <row r="3140" spans="1:10" outlineLevel="3" x14ac:dyDescent="0.2">
      <c r="A3140" s="3" t="s">
        <v>5771</v>
      </c>
      <c r="B3140" s="3" t="s">
        <v>5772</v>
      </c>
      <c r="C3140" s="3" t="s">
        <v>10</v>
      </c>
      <c r="D3140" s="3" t="s">
        <v>6113</v>
      </c>
      <c r="E3140" s="2">
        <v>2010</v>
      </c>
      <c r="F3140" s="3" t="s">
        <v>297</v>
      </c>
      <c r="G3140" s="3" t="s">
        <v>4596</v>
      </c>
      <c r="H3140" s="3" t="s">
        <v>5772</v>
      </c>
      <c r="I3140" s="3" t="s">
        <v>6114</v>
      </c>
      <c r="J3140" s="3" t="s">
        <v>35</v>
      </c>
    </row>
    <row r="3141" spans="1:10" outlineLevel="3" x14ac:dyDescent="0.2">
      <c r="A3141" s="3" t="s">
        <v>5771</v>
      </c>
      <c r="B3141" s="3" t="s">
        <v>5772</v>
      </c>
      <c r="C3141" s="3" t="s">
        <v>10</v>
      </c>
      <c r="D3141" s="3" t="s">
        <v>6115</v>
      </c>
      <c r="E3141" s="2">
        <v>2010</v>
      </c>
      <c r="F3141" s="3" t="s">
        <v>297</v>
      </c>
      <c r="G3141" s="3" t="s">
        <v>4596</v>
      </c>
      <c r="H3141" s="3" t="s">
        <v>6116</v>
      </c>
      <c r="I3141" s="3" t="s">
        <v>6117</v>
      </c>
      <c r="J3141" s="3" t="s">
        <v>32</v>
      </c>
    </row>
    <row r="3142" spans="1:10" outlineLevel="3" x14ac:dyDescent="0.2">
      <c r="A3142" s="3" t="s">
        <v>5771</v>
      </c>
      <c r="B3142" s="3" t="s">
        <v>5772</v>
      </c>
      <c r="C3142" s="3" t="s">
        <v>10</v>
      </c>
      <c r="D3142" s="3" t="s">
        <v>6118</v>
      </c>
      <c r="E3142" s="2">
        <v>2010</v>
      </c>
      <c r="F3142" s="3" t="s">
        <v>297</v>
      </c>
      <c r="G3142" s="3" t="s">
        <v>4596</v>
      </c>
      <c r="H3142" s="3" t="s">
        <v>5772</v>
      </c>
      <c r="I3142" s="3" t="s">
        <v>6119</v>
      </c>
      <c r="J3142" s="3" t="s">
        <v>32</v>
      </c>
    </row>
    <row r="3143" spans="1:10" outlineLevel="3" x14ac:dyDescent="0.2">
      <c r="A3143" s="3" t="s">
        <v>5771</v>
      </c>
      <c r="B3143" s="3" t="s">
        <v>5772</v>
      </c>
      <c r="C3143" s="3" t="s">
        <v>10</v>
      </c>
      <c r="D3143" s="3" t="s">
        <v>6120</v>
      </c>
      <c r="E3143" s="2">
        <v>2010</v>
      </c>
      <c r="F3143" s="3" t="s">
        <v>297</v>
      </c>
      <c r="G3143" s="3" t="s">
        <v>4596</v>
      </c>
      <c r="H3143" s="3" t="s">
        <v>5772</v>
      </c>
      <c r="I3143" s="3" t="s">
        <v>6121</v>
      </c>
      <c r="J3143" s="3" t="s">
        <v>32</v>
      </c>
    </row>
    <row r="3144" spans="1:10" outlineLevel="3" x14ac:dyDescent="0.2">
      <c r="A3144" s="3" t="s">
        <v>5771</v>
      </c>
      <c r="B3144" s="3" t="s">
        <v>5772</v>
      </c>
      <c r="C3144" s="3" t="s">
        <v>10</v>
      </c>
      <c r="D3144" s="3" t="s">
        <v>6122</v>
      </c>
      <c r="E3144" s="2">
        <v>2010</v>
      </c>
      <c r="F3144" s="3" t="s">
        <v>297</v>
      </c>
      <c r="G3144" s="3" t="s">
        <v>4596</v>
      </c>
      <c r="H3144" s="3" t="s">
        <v>5772</v>
      </c>
      <c r="I3144" s="3" t="s">
        <v>6123</v>
      </c>
      <c r="J3144" s="3" t="s">
        <v>35</v>
      </c>
    </row>
    <row r="3145" spans="1:10" outlineLevel="3" x14ac:dyDescent="0.2">
      <c r="A3145" s="3" t="s">
        <v>5771</v>
      </c>
      <c r="B3145" s="3" t="s">
        <v>5772</v>
      </c>
      <c r="C3145" s="3" t="s">
        <v>10</v>
      </c>
      <c r="D3145" s="3" t="s">
        <v>6124</v>
      </c>
      <c r="E3145" s="2">
        <v>2010</v>
      </c>
      <c r="F3145" s="3" t="s">
        <v>297</v>
      </c>
      <c r="G3145" s="3" t="s">
        <v>4596</v>
      </c>
      <c r="H3145" s="3" t="s">
        <v>5772</v>
      </c>
      <c r="I3145" s="3" t="s">
        <v>6125</v>
      </c>
      <c r="J3145" s="3" t="s">
        <v>35</v>
      </c>
    </row>
    <row r="3146" spans="1:10" outlineLevel="3" x14ac:dyDescent="0.2">
      <c r="A3146" s="3" t="s">
        <v>5771</v>
      </c>
      <c r="B3146" s="3" t="s">
        <v>5772</v>
      </c>
      <c r="C3146" s="3" t="s">
        <v>10</v>
      </c>
      <c r="D3146" s="3" t="s">
        <v>6126</v>
      </c>
      <c r="E3146" s="2">
        <v>2010</v>
      </c>
      <c r="F3146" s="3" t="s">
        <v>297</v>
      </c>
      <c r="G3146" s="3" t="s">
        <v>4596</v>
      </c>
      <c r="H3146" s="3" t="s">
        <v>5772</v>
      </c>
      <c r="I3146" s="3" t="s">
        <v>6127</v>
      </c>
      <c r="J3146" s="3" t="s">
        <v>35</v>
      </c>
    </row>
    <row r="3147" spans="1:10" outlineLevel="3" x14ac:dyDescent="0.2">
      <c r="A3147" s="3" t="s">
        <v>5771</v>
      </c>
      <c r="B3147" s="3" t="s">
        <v>5772</v>
      </c>
      <c r="C3147" s="3" t="s">
        <v>10</v>
      </c>
      <c r="D3147" s="3" t="s">
        <v>6128</v>
      </c>
      <c r="E3147" s="2">
        <v>2010</v>
      </c>
      <c r="F3147" s="3" t="s">
        <v>297</v>
      </c>
      <c r="G3147" s="3" t="s">
        <v>4596</v>
      </c>
      <c r="H3147" s="3" t="s">
        <v>5772</v>
      </c>
      <c r="I3147" s="3" t="s">
        <v>6129</v>
      </c>
      <c r="J3147" s="3" t="s">
        <v>136</v>
      </c>
    </row>
    <row r="3148" spans="1:10" outlineLevel="3" x14ac:dyDescent="0.2">
      <c r="A3148" s="3" t="s">
        <v>5771</v>
      </c>
      <c r="B3148" s="3" t="s">
        <v>5772</v>
      </c>
      <c r="C3148" s="3" t="s">
        <v>10</v>
      </c>
      <c r="D3148" s="3" t="s">
        <v>6130</v>
      </c>
      <c r="E3148" s="2">
        <v>2010</v>
      </c>
      <c r="F3148" s="3" t="s">
        <v>297</v>
      </c>
      <c r="G3148" s="3" t="s">
        <v>4596</v>
      </c>
      <c r="H3148" s="3" t="s">
        <v>5772</v>
      </c>
      <c r="I3148" s="3" t="s">
        <v>6131</v>
      </c>
      <c r="J3148" s="3" t="s">
        <v>136</v>
      </c>
    </row>
    <row r="3149" spans="1:10" outlineLevel="3" x14ac:dyDescent="0.2">
      <c r="A3149" s="3" t="s">
        <v>5771</v>
      </c>
      <c r="B3149" s="3" t="s">
        <v>5772</v>
      </c>
      <c r="C3149" s="3" t="s">
        <v>10</v>
      </c>
      <c r="D3149" s="3" t="s">
        <v>6132</v>
      </c>
      <c r="E3149" s="2">
        <v>2010</v>
      </c>
      <c r="F3149" s="3" t="s">
        <v>297</v>
      </c>
      <c r="G3149" s="3" t="s">
        <v>4596</v>
      </c>
      <c r="H3149" s="3" t="s">
        <v>5772</v>
      </c>
      <c r="I3149" s="3" t="s">
        <v>6133</v>
      </c>
      <c r="J3149" s="3" t="s">
        <v>32</v>
      </c>
    </row>
    <row r="3150" spans="1:10" outlineLevel="3" x14ac:dyDescent="0.2">
      <c r="A3150" s="3" t="s">
        <v>5771</v>
      </c>
      <c r="B3150" s="3" t="s">
        <v>5772</v>
      </c>
      <c r="C3150" s="3" t="s">
        <v>10</v>
      </c>
      <c r="D3150" s="3" t="s">
        <v>6134</v>
      </c>
      <c r="E3150" s="2">
        <v>2010</v>
      </c>
      <c r="F3150" s="3" t="s">
        <v>297</v>
      </c>
      <c r="G3150" s="3" t="s">
        <v>4596</v>
      </c>
      <c r="H3150" s="3" t="s">
        <v>5772</v>
      </c>
      <c r="I3150" s="3" t="s">
        <v>6135</v>
      </c>
      <c r="J3150" s="3" t="s">
        <v>136</v>
      </c>
    </row>
    <row r="3151" spans="1:10" outlineLevel="3" x14ac:dyDescent="0.2">
      <c r="A3151" s="3" t="s">
        <v>5771</v>
      </c>
      <c r="B3151" s="3" t="s">
        <v>5772</v>
      </c>
      <c r="C3151" s="3" t="s">
        <v>10</v>
      </c>
      <c r="D3151" s="3" t="s">
        <v>6136</v>
      </c>
      <c r="E3151" s="2">
        <v>2010</v>
      </c>
      <c r="F3151" s="3" t="s">
        <v>297</v>
      </c>
      <c r="G3151" s="3" t="s">
        <v>4596</v>
      </c>
      <c r="H3151" s="3" t="s">
        <v>5772</v>
      </c>
      <c r="I3151" s="3" t="s">
        <v>6137</v>
      </c>
      <c r="J3151" s="3" t="s">
        <v>32</v>
      </c>
    </row>
    <row r="3152" spans="1:10" outlineLevel="3" x14ac:dyDescent="0.2">
      <c r="A3152" s="3" t="s">
        <v>5771</v>
      </c>
      <c r="B3152" s="3" t="s">
        <v>5772</v>
      </c>
      <c r="C3152" s="3" t="s">
        <v>10</v>
      </c>
      <c r="D3152" s="3" t="s">
        <v>6138</v>
      </c>
      <c r="E3152" s="2">
        <v>2010</v>
      </c>
      <c r="F3152" s="3" t="s">
        <v>297</v>
      </c>
      <c r="G3152" s="3" t="s">
        <v>4596</v>
      </c>
      <c r="H3152" s="3" t="s">
        <v>5772</v>
      </c>
      <c r="I3152" s="3" t="s">
        <v>6139</v>
      </c>
      <c r="J3152" s="3" t="s">
        <v>136</v>
      </c>
    </row>
    <row r="3153" spans="1:10" outlineLevel="3" x14ac:dyDescent="0.2">
      <c r="A3153" s="3" t="s">
        <v>5771</v>
      </c>
      <c r="B3153" s="3" t="s">
        <v>5772</v>
      </c>
      <c r="C3153" s="3" t="s">
        <v>10</v>
      </c>
      <c r="D3153" s="3" t="s">
        <v>6140</v>
      </c>
      <c r="E3153" s="2">
        <v>2010</v>
      </c>
      <c r="F3153" s="3" t="s">
        <v>297</v>
      </c>
      <c r="G3153" s="3" t="s">
        <v>4596</v>
      </c>
      <c r="H3153" s="3" t="s">
        <v>5772</v>
      </c>
      <c r="I3153" s="3" t="s">
        <v>6141</v>
      </c>
      <c r="J3153" s="3" t="s">
        <v>35</v>
      </c>
    </row>
    <row r="3154" spans="1:10" outlineLevel="3" x14ac:dyDescent="0.2">
      <c r="A3154" s="3" t="s">
        <v>5771</v>
      </c>
      <c r="B3154" s="3" t="s">
        <v>5772</v>
      </c>
      <c r="C3154" s="3" t="s">
        <v>10</v>
      </c>
      <c r="D3154" s="3" t="s">
        <v>6142</v>
      </c>
      <c r="E3154" s="2">
        <v>2010</v>
      </c>
      <c r="F3154" s="3" t="s">
        <v>297</v>
      </c>
      <c r="G3154" s="3" t="s">
        <v>4596</v>
      </c>
      <c r="H3154" s="3" t="s">
        <v>5772</v>
      </c>
      <c r="I3154" s="3" t="s">
        <v>6143</v>
      </c>
      <c r="J3154" s="3" t="s">
        <v>74</v>
      </c>
    </row>
    <row r="3155" spans="1:10" outlineLevel="3" x14ac:dyDescent="0.2">
      <c r="A3155" s="3" t="s">
        <v>5771</v>
      </c>
      <c r="B3155" s="3" t="s">
        <v>5772</v>
      </c>
      <c r="C3155" s="3" t="s">
        <v>10</v>
      </c>
      <c r="D3155" s="3" t="s">
        <v>6144</v>
      </c>
      <c r="E3155" s="2">
        <v>2010</v>
      </c>
      <c r="F3155" s="3" t="s">
        <v>297</v>
      </c>
      <c r="G3155" s="3" t="s">
        <v>4596</v>
      </c>
      <c r="H3155" s="3" t="s">
        <v>5772</v>
      </c>
      <c r="I3155" s="3" t="s">
        <v>6145</v>
      </c>
      <c r="J3155" s="3" t="s">
        <v>40</v>
      </c>
    </row>
    <row r="3156" spans="1:10" outlineLevel="3" x14ac:dyDescent="0.2">
      <c r="A3156" s="3" t="s">
        <v>5771</v>
      </c>
      <c r="B3156" s="3" t="s">
        <v>5772</v>
      </c>
      <c r="C3156" s="3" t="s">
        <v>10</v>
      </c>
      <c r="D3156" s="3" t="s">
        <v>6146</v>
      </c>
      <c r="E3156" s="2">
        <v>2010</v>
      </c>
      <c r="F3156" s="3" t="s">
        <v>297</v>
      </c>
      <c r="G3156" s="3" t="s">
        <v>4596</v>
      </c>
      <c r="H3156" s="3" t="s">
        <v>5772</v>
      </c>
      <c r="I3156" s="3" t="s">
        <v>6147</v>
      </c>
      <c r="J3156" s="3" t="s">
        <v>2746</v>
      </c>
    </row>
    <row r="3157" spans="1:10" outlineLevel="3" x14ac:dyDescent="0.2">
      <c r="A3157" s="3" t="s">
        <v>5771</v>
      </c>
      <c r="B3157" s="3" t="s">
        <v>5772</v>
      </c>
      <c r="C3157" s="3" t="s">
        <v>10</v>
      </c>
      <c r="D3157" s="3" t="s">
        <v>6148</v>
      </c>
      <c r="E3157" s="2">
        <v>2010</v>
      </c>
      <c r="F3157" s="3" t="s">
        <v>297</v>
      </c>
      <c r="G3157" s="3" t="s">
        <v>4596</v>
      </c>
      <c r="H3157" s="3" t="s">
        <v>5772</v>
      </c>
      <c r="I3157" s="3" t="s">
        <v>6149</v>
      </c>
      <c r="J3157" s="3" t="s">
        <v>35</v>
      </c>
    </row>
    <row r="3158" spans="1:10" outlineLevel="3" x14ac:dyDescent="0.2">
      <c r="A3158" s="3" t="s">
        <v>5771</v>
      </c>
      <c r="B3158" s="3" t="s">
        <v>5772</v>
      </c>
      <c r="C3158" s="3" t="s">
        <v>10</v>
      </c>
      <c r="D3158" s="3" t="s">
        <v>6150</v>
      </c>
      <c r="E3158" s="2">
        <v>2010</v>
      </c>
      <c r="F3158" s="3" t="s">
        <v>297</v>
      </c>
      <c r="G3158" s="3" t="s">
        <v>4596</v>
      </c>
      <c r="H3158" s="3" t="s">
        <v>5772</v>
      </c>
      <c r="I3158" s="3" t="s">
        <v>6151</v>
      </c>
      <c r="J3158" s="3" t="s">
        <v>35</v>
      </c>
    </row>
    <row r="3159" spans="1:10" outlineLevel="3" x14ac:dyDescent="0.2">
      <c r="A3159" s="3" t="s">
        <v>5771</v>
      </c>
      <c r="B3159" s="3" t="s">
        <v>5772</v>
      </c>
      <c r="C3159" s="3" t="s">
        <v>10</v>
      </c>
      <c r="D3159" s="3" t="s">
        <v>6152</v>
      </c>
      <c r="E3159" s="2">
        <v>2010</v>
      </c>
      <c r="F3159" s="3" t="s">
        <v>297</v>
      </c>
      <c r="G3159" s="3" t="s">
        <v>4596</v>
      </c>
      <c r="H3159" s="3" t="s">
        <v>5772</v>
      </c>
      <c r="I3159" s="3" t="s">
        <v>6153</v>
      </c>
      <c r="J3159" s="3" t="s">
        <v>35</v>
      </c>
    </row>
    <row r="3160" spans="1:10" outlineLevel="3" x14ac:dyDescent="0.2">
      <c r="A3160" s="3" t="s">
        <v>5771</v>
      </c>
      <c r="B3160" s="3" t="s">
        <v>5772</v>
      </c>
      <c r="C3160" s="3" t="s">
        <v>10</v>
      </c>
      <c r="D3160" s="3" t="s">
        <v>6154</v>
      </c>
      <c r="E3160" s="2">
        <v>2010</v>
      </c>
      <c r="F3160" s="3" t="s">
        <v>297</v>
      </c>
      <c r="G3160" s="3" t="s">
        <v>4596</v>
      </c>
      <c r="H3160" s="3" t="s">
        <v>5772</v>
      </c>
      <c r="I3160" s="3" t="s">
        <v>6155</v>
      </c>
      <c r="J3160" s="3" t="s">
        <v>35</v>
      </c>
    </row>
    <row r="3161" spans="1:10" outlineLevel="3" x14ac:dyDescent="0.2">
      <c r="A3161" s="3" t="s">
        <v>5771</v>
      </c>
      <c r="B3161" s="3" t="s">
        <v>5772</v>
      </c>
      <c r="C3161" s="3" t="s">
        <v>10</v>
      </c>
      <c r="D3161" s="3" t="s">
        <v>6156</v>
      </c>
      <c r="E3161" s="2">
        <v>2010</v>
      </c>
      <c r="F3161" s="3" t="s">
        <v>297</v>
      </c>
      <c r="G3161" s="3" t="s">
        <v>4596</v>
      </c>
      <c r="H3161" s="3" t="s">
        <v>5772</v>
      </c>
      <c r="I3161" s="3" t="s">
        <v>6157</v>
      </c>
      <c r="J3161" s="3" t="s">
        <v>35</v>
      </c>
    </row>
    <row r="3162" spans="1:10" outlineLevel="3" x14ac:dyDescent="0.2">
      <c r="A3162" s="3" t="s">
        <v>5771</v>
      </c>
      <c r="B3162" s="3" t="s">
        <v>5772</v>
      </c>
      <c r="C3162" s="3" t="s">
        <v>10</v>
      </c>
      <c r="D3162" s="3" t="s">
        <v>6158</v>
      </c>
      <c r="E3162" s="2">
        <v>2010</v>
      </c>
      <c r="F3162" s="3" t="s">
        <v>297</v>
      </c>
      <c r="G3162" s="3" t="s">
        <v>4596</v>
      </c>
      <c r="H3162" s="3" t="s">
        <v>5772</v>
      </c>
      <c r="I3162" s="3" t="s">
        <v>6159</v>
      </c>
      <c r="J3162" s="3" t="s">
        <v>35</v>
      </c>
    </row>
    <row r="3163" spans="1:10" outlineLevel="3" x14ac:dyDescent="0.2">
      <c r="A3163" s="3" t="s">
        <v>5771</v>
      </c>
      <c r="B3163" s="3" t="s">
        <v>5772</v>
      </c>
      <c r="C3163" s="3" t="s">
        <v>10</v>
      </c>
      <c r="D3163" s="3" t="s">
        <v>6160</v>
      </c>
      <c r="E3163" s="2">
        <v>2010</v>
      </c>
      <c r="F3163" s="3" t="s">
        <v>297</v>
      </c>
      <c r="G3163" s="3" t="s">
        <v>4596</v>
      </c>
      <c r="H3163" s="3" t="s">
        <v>5772</v>
      </c>
      <c r="I3163" s="3" t="s">
        <v>6161</v>
      </c>
      <c r="J3163" s="3" t="s">
        <v>35</v>
      </c>
    </row>
    <row r="3164" spans="1:10" outlineLevel="3" x14ac:dyDescent="0.2">
      <c r="A3164" s="3" t="s">
        <v>5771</v>
      </c>
      <c r="B3164" s="3" t="s">
        <v>5772</v>
      </c>
      <c r="C3164" s="3" t="s">
        <v>10</v>
      </c>
      <c r="D3164" s="3" t="s">
        <v>6162</v>
      </c>
      <c r="E3164" s="2">
        <v>2010</v>
      </c>
      <c r="F3164" s="3" t="s">
        <v>297</v>
      </c>
      <c r="G3164" s="3" t="s">
        <v>4596</v>
      </c>
      <c r="H3164" s="3" t="s">
        <v>5772</v>
      </c>
      <c r="I3164" s="3" t="s">
        <v>6163</v>
      </c>
      <c r="J3164" s="3" t="s">
        <v>35</v>
      </c>
    </row>
    <row r="3165" spans="1:10" outlineLevel="3" x14ac:dyDescent="0.2">
      <c r="A3165" s="3" t="s">
        <v>5771</v>
      </c>
      <c r="B3165" s="3" t="s">
        <v>5772</v>
      </c>
      <c r="C3165" s="3" t="s">
        <v>10</v>
      </c>
      <c r="D3165" s="3" t="s">
        <v>6164</v>
      </c>
      <c r="E3165" s="2">
        <v>2010</v>
      </c>
      <c r="F3165" s="3" t="s">
        <v>297</v>
      </c>
      <c r="G3165" s="3" t="s">
        <v>4596</v>
      </c>
      <c r="H3165" s="3" t="s">
        <v>5772</v>
      </c>
      <c r="I3165" s="3" t="s">
        <v>6165</v>
      </c>
      <c r="J3165" s="3" t="s">
        <v>287</v>
      </c>
    </row>
    <row r="3166" spans="1:10" outlineLevel="3" x14ac:dyDescent="0.2">
      <c r="A3166" s="3" t="s">
        <v>5771</v>
      </c>
      <c r="B3166" s="3" t="s">
        <v>5772</v>
      </c>
      <c r="C3166" s="3" t="s">
        <v>10</v>
      </c>
      <c r="D3166" s="3" t="s">
        <v>6166</v>
      </c>
      <c r="E3166" s="2">
        <v>2010</v>
      </c>
      <c r="F3166" s="3" t="s">
        <v>297</v>
      </c>
      <c r="G3166" s="3" t="s">
        <v>4596</v>
      </c>
      <c r="H3166" s="3" t="s">
        <v>5772</v>
      </c>
      <c r="I3166" s="3" t="s">
        <v>6167</v>
      </c>
      <c r="J3166" s="3" t="s">
        <v>35</v>
      </c>
    </row>
    <row r="3167" spans="1:10" outlineLevel="3" x14ac:dyDescent="0.2">
      <c r="A3167" s="3" t="s">
        <v>5771</v>
      </c>
      <c r="B3167" s="3" t="s">
        <v>5772</v>
      </c>
      <c r="C3167" s="3" t="s">
        <v>10</v>
      </c>
      <c r="D3167" s="3" t="s">
        <v>6168</v>
      </c>
      <c r="E3167" s="2">
        <v>2010</v>
      </c>
      <c r="F3167" s="3" t="s">
        <v>297</v>
      </c>
      <c r="G3167" s="3" t="s">
        <v>4596</v>
      </c>
      <c r="H3167" s="3" t="s">
        <v>5772</v>
      </c>
      <c r="I3167" s="3" t="s">
        <v>6169</v>
      </c>
      <c r="J3167" s="3" t="s">
        <v>35</v>
      </c>
    </row>
    <row r="3168" spans="1:10" outlineLevel="3" x14ac:dyDescent="0.2">
      <c r="A3168" s="3" t="s">
        <v>5771</v>
      </c>
      <c r="B3168" s="3" t="s">
        <v>5772</v>
      </c>
      <c r="C3168" s="3" t="s">
        <v>10</v>
      </c>
      <c r="D3168" s="3" t="s">
        <v>6170</v>
      </c>
      <c r="E3168" s="2">
        <v>2010</v>
      </c>
      <c r="F3168" s="3" t="s">
        <v>297</v>
      </c>
      <c r="G3168" s="3" t="s">
        <v>4596</v>
      </c>
      <c r="H3168" s="3" t="s">
        <v>5772</v>
      </c>
      <c r="I3168" s="3" t="s">
        <v>6171</v>
      </c>
      <c r="J3168" s="3" t="s">
        <v>35</v>
      </c>
    </row>
    <row r="3169" spans="1:10" outlineLevel="3" x14ac:dyDescent="0.2">
      <c r="A3169" s="3" t="s">
        <v>5771</v>
      </c>
      <c r="B3169" s="3" t="s">
        <v>5772</v>
      </c>
      <c r="C3169" s="3" t="s">
        <v>10</v>
      </c>
      <c r="D3169" s="3" t="s">
        <v>6172</v>
      </c>
      <c r="E3169" s="2">
        <v>2010</v>
      </c>
      <c r="F3169" s="3" t="s">
        <v>297</v>
      </c>
      <c r="G3169" s="3" t="s">
        <v>4596</v>
      </c>
      <c r="H3169" s="3" t="s">
        <v>5772</v>
      </c>
      <c r="I3169" s="3" t="s">
        <v>6173</v>
      </c>
      <c r="J3169" s="3" t="s">
        <v>35</v>
      </c>
    </row>
    <row r="3170" spans="1:10" outlineLevel="3" x14ac:dyDescent="0.2">
      <c r="A3170" s="3" t="s">
        <v>5771</v>
      </c>
      <c r="B3170" s="3" t="s">
        <v>5772</v>
      </c>
      <c r="C3170" s="3" t="s">
        <v>10</v>
      </c>
      <c r="D3170" s="3" t="s">
        <v>6174</v>
      </c>
      <c r="E3170" s="2">
        <v>2010</v>
      </c>
      <c r="F3170" s="3" t="s">
        <v>297</v>
      </c>
      <c r="G3170" s="3" t="s">
        <v>4596</v>
      </c>
      <c r="H3170" s="3" t="s">
        <v>5772</v>
      </c>
      <c r="I3170" s="3" t="s">
        <v>6175</v>
      </c>
      <c r="J3170" s="3" t="s">
        <v>35</v>
      </c>
    </row>
    <row r="3171" spans="1:10" outlineLevel="3" x14ac:dyDescent="0.2">
      <c r="A3171" s="3" t="s">
        <v>5771</v>
      </c>
      <c r="B3171" s="3" t="s">
        <v>5772</v>
      </c>
      <c r="C3171" s="3" t="s">
        <v>10</v>
      </c>
      <c r="D3171" s="3" t="s">
        <v>6176</v>
      </c>
      <c r="E3171" s="2">
        <v>2012</v>
      </c>
      <c r="F3171" s="3" t="s">
        <v>297</v>
      </c>
      <c r="G3171" s="3" t="s">
        <v>4596</v>
      </c>
      <c r="H3171" s="3" t="s">
        <v>5772</v>
      </c>
      <c r="I3171" s="3" t="s">
        <v>6177</v>
      </c>
      <c r="J3171" s="3" t="s">
        <v>136</v>
      </c>
    </row>
    <row r="3172" spans="1:10" outlineLevel="3" x14ac:dyDescent="0.2">
      <c r="A3172" s="3" t="s">
        <v>5771</v>
      </c>
      <c r="B3172" s="3" t="s">
        <v>5772</v>
      </c>
      <c r="C3172" s="3" t="s">
        <v>10</v>
      </c>
      <c r="D3172" s="3" t="s">
        <v>6178</v>
      </c>
      <c r="E3172" s="2">
        <v>2010</v>
      </c>
      <c r="F3172" s="3" t="s">
        <v>297</v>
      </c>
      <c r="G3172" s="3" t="s">
        <v>4596</v>
      </c>
      <c r="H3172" s="3" t="s">
        <v>5772</v>
      </c>
      <c r="I3172" s="3" t="s">
        <v>6179</v>
      </c>
      <c r="J3172" s="3" t="s">
        <v>287</v>
      </c>
    </row>
    <row r="3173" spans="1:10" outlineLevel="3" x14ac:dyDescent="0.2">
      <c r="A3173" s="3" t="s">
        <v>5771</v>
      </c>
      <c r="B3173" s="3" t="s">
        <v>5772</v>
      </c>
      <c r="C3173" s="3" t="s">
        <v>10</v>
      </c>
      <c r="D3173" s="3" t="s">
        <v>6180</v>
      </c>
      <c r="E3173" s="2">
        <v>2010</v>
      </c>
      <c r="F3173" s="3" t="s">
        <v>297</v>
      </c>
      <c r="G3173" s="3" t="s">
        <v>4596</v>
      </c>
      <c r="H3173" s="3" t="s">
        <v>5772</v>
      </c>
      <c r="I3173" s="3" t="s">
        <v>6181</v>
      </c>
      <c r="J3173" s="3" t="s">
        <v>35</v>
      </c>
    </row>
    <row r="3174" spans="1:10" outlineLevel="3" x14ac:dyDescent="0.2">
      <c r="A3174" s="3" t="s">
        <v>5771</v>
      </c>
      <c r="B3174" s="3" t="s">
        <v>5772</v>
      </c>
      <c r="C3174" s="3" t="s">
        <v>10</v>
      </c>
      <c r="D3174" s="3" t="s">
        <v>6182</v>
      </c>
      <c r="E3174" s="2">
        <v>2010</v>
      </c>
      <c r="F3174" s="3" t="s">
        <v>297</v>
      </c>
      <c r="G3174" s="3" t="s">
        <v>4596</v>
      </c>
      <c r="H3174" s="3" t="s">
        <v>5772</v>
      </c>
      <c r="I3174" s="3" t="s">
        <v>6183</v>
      </c>
      <c r="J3174" s="3" t="s">
        <v>287</v>
      </c>
    </row>
    <row r="3175" spans="1:10" outlineLevel="3" x14ac:dyDescent="0.2">
      <c r="A3175" s="3" t="s">
        <v>5771</v>
      </c>
      <c r="B3175" s="3" t="s">
        <v>5772</v>
      </c>
      <c r="C3175" s="3" t="s">
        <v>10</v>
      </c>
      <c r="D3175" s="3" t="s">
        <v>6184</v>
      </c>
      <c r="E3175" s="2">
        <v>2010</v>
      </c>
      <c r="F3175" s="3" t="s">
        <v>297</v>
      </c>
      <c r="G3175" s="3" t="s">
        <v>4596</v>
      </c>
      <c r="H3175" s="3" t="s">
        <v>5772</v>
      </c>
      <c r="I3175" s="3" t="s">
        <v>6185</v>
      </c>
      <c r="J3175" s="3" t="s">
        <v>32</v>
      </c>
    </row>
    <row r="3176" spans="1:10" outlineLevel="3" x14ac:dyDescent="0.2">
      <c r="A3176" s="3" t="s">
        <v>5771</v>
      </c>
      <c r="B3176" s="3" t="s">
        <v>5772</v>
      </c>
      <c r="C3176" s="3" t="s">
        <v>10</v>
      </c>
      <c r="D3176" s="3" t="s">
        <v>6186</v>
      </c>
      <c r="E3176" s="2">
        <v>2010</v>
      </c>
      <c r="F3176" s="3" t="s">
        <v>297</v>
      </c>
      <c r="G3176" s="3" t="s">
        <v>4596</v>
      </c>
      <c r="H3176" s="3" t="s">
        <v>5772</v>
      </c>
      <c r="I3176" s="3" t="s">
        <v>6187</v>
      </c>
      <c r="J3176" s="3" t="s">
        <v>32</v>
      </c>
    </row>
    <row r="3177" spans="1:10" outlineLevel="3" x14ac:dyDescent="0.2">
      <c r="A3177" s="3" t="s">
        <v>5771</v>
      </c>
      <c r="B3177" s="3" t="s">
        <v>5772</v>
      </c>
      <c r="C3177" s="3" t="s">
        <v>10</v>
      </c>
      <c r="D3177" s="3" t="s">
        <v>6188</v>
      </c>
      <c r="E3177" s="2">
        <v>2010</v>
      </c>
      <c r="F3177" s="3" t="s">
        <v>297</v>
      </c>
      <c r="G3177" s="3" t="s">
        <v>4596</v>
      </c>
      <c r="H3177" s="3" t="s">
        <v>5772</v>
      </c>
      <c r="I3177" s="3" t="s">
        <v>6189</v>
      </c>
      <c r="J3177" s="3" t="s">
        <v>32</v>
      </c>
    </row>
    <row r="3178" spans="1:10" outlineLevel="3" x14ac:dyDescent="0.2">
      <c r="A3178" s="3" t="s">
        <v>5771</v>
      </c>
      <c r="B3178" s="3" t="s">
        <v>5772</v>
      </c>
      <c r="C3178" s="3" t="s">
        <v>10</v>
      </c>
      <c r="D3178" s="3" t="s">
        <v>6190</v>
      </c>
      <c r="E3178" s="2">
        <v>2008</v>
      </c>
      <c r="F3178" s="3" t="s">
        <v>297</v>
      </c>
      <c r="G3178" s="3" t="s">
        <v>4596</v>
      </c>
      <c r="H3178" s="3" t="s">
        <v>5772</v>
      </c>
      <c r="I3178" s="3" t="s">
        <v>6191</v>
      </c>
      <c r="J3178" s="3" t="s">
        <v>29</v>
      </c>
    </row>
    <row r="3179" spans="1:10" outlineLevel="3" x14ac:dyDescent="0.2">
      <c r="A3179" s="3" t="s">
        <v>5771</v>
      </c>
      <c r="B3179" s="3" t="s">
        <v>5772</v>
      </c>
      <c r="C3179" s="3" t="s">
        <v>10</v>
      </c>
      <c r="D3179" s="3" t="s">
        <v>6192</v>
      </c>
      <c r="E3179" s="2">
        <v>2008</v>
      </c>
      <c r="F3179" s="3" t="s">
        <v>297</v>
      </c>
      <c r="G3179" s="3" t="s">
        <v>4596</v>
      </c>
      <c r="H3179" s="3" t="s">
        <v>5772</v>
      </c>
      <c r="I3179" s="3" t="s">
        <v>6193</v>
      </c>
      <c r="J3179" s="3" t="s">
        <v>29</v>
      </c>
    </row>
    <row r="3180" spans="1:10" outlineLevel="3" x14ac:dyDescent="0.2">
      <c r="A3180" s="3" t="s">
        <v>5771</v>
      </c>
      <c r="B3180" s="3" t="s">
        <v>5772</v>
      </c>
      <c r="C3180" s="3" t="s">
        <v>10</v>
      </c>
      <c r="D3180" s="3" t="s">
        <v>6194</v>
      </c>
      <c r="E3180" s="2">
        <v>2008</v>
      </c>
      <c r="F3180" s="3" t="s">
        <v>297</v>
      </c>
      <c r="G3180" s="3" t="s">
        <v>4596</v>
      </c>
      <c r="H3180" s="3" t="s">
        <v>5772</v>
      </c>
      <c r="I3180" s="3" t="s">
        <v>6195</v>
      </c>
      <c r="J3180" s="3" t="s">
        <v>29</v>
      </c>
    </row>
    <row r="3181" spans="1:10" outlineLevel="3" x14ac:dyDescent="0.2">
      <c r="A3181" s="3" t="s">
        <v>5771</v>
      </c>
      <c r="B3181" s="3" t="s">
        <v>5772</v>
      </c>
      <c r="C3181" s="3" t="s">
        <v>10</v>
      </c>
      <c r="D3181" s="3" t="s">
        <v>6196</v>
      </c>
      <c r="E3181" s="2">
        <v>2008</v>
      </c>
      <c r="F3181" s="3" t="s">
        <v>297</v>
      </c>
      <c r="G3181" s="3" t="s">
        <v>4596</v>
      </c>
      <c r="H3181" s="3" t="s">
        <v>5772</v>
      </c>
      <c r="I3181" s="3" t="s">
        <v>6197</v>
      </c>
      <c r="J3181" s="3" t="s">
        <v>29</v>
      </c>
    </row>
    <row r="3182" spans="1:10" outlineLevel="3" x14ac:dyDescent="0.2">
      <c r="A3182" s="3" t="s">
        <v>5771</v>
      </c>
      <c r="B3182" s="3" t="s">
        <v>5772</v>
      </c>
      <c r="C3182" s="3" t="s">
        <v>10</v>
      </c>
      <c r="D3182" s="3" t="s">
        <v>6198</v>
      </c>
      <c r="E3182" s="2">
        <v>2008</v>
      </c>
      <c r="F3182" s="3" t="s">
        <v>297</v>
      </c>
      <c r="G3182" s="3" t="s">
        <v>4596</v>
      </c>
      <c r="H3182" s="3" t="s">
        <v>5772</v>
      </c>
      <c r="I3182" s="3" t="s">
        <v>6199</v>
      </c>
      <c r="J3182" s="3" t="s">
        <v>29</v>
      </c>
    </row>
    <row r="3183" spans="1:10" outlineLevel="3" x14ac:dyDescent="0.2">
      <c r="A3183" s="3" t="s">
        <v>5771</v>
      </c>
      <c r="B3183" s="3" t="s">
        <v>5772</v>
      </c>
      <c r="C3183" s="3" t="s">
        <v>10</v>
      </c>
      <c r="D3183" s="3" t="s">
        <v>6200</v>
      </c>
      <c r="E3183" s="2">
        <v>2008</v>
      </c>
      <c r="F3183" s="3" t="s">
        <v>297</v>
      </c>
      <c r="G3183" s="3" t="s">
        <v>4596</v>
      </c>
      <c r="H3183" s="3" t="s">
        <v>5772</v>
      </c>
      <c r="I3183" s="3" t="s">
        <v>6201</v>
      </c>
      <c r="J3183" s="3" t="s">
        <v>29</v>
      </c>
    </row>
    <row r="3184" spans="1:10" outlineLevel="3" x14ac:dyDescent="0.2">
      <c r="A3184" s="3" t="s">
        <v>5771</v>
      </c>
      <c r="B3184" s="3" t="s">
        <v>5772</v>
      </c>
      <c r="C3184" s="3" t="s">
        <v>10</v>
      </c>
      <c r="D3184" s="3" t="s">
        <v>6202</v>
      </c>
      <c r="E3184" s="2">
        <v>2008</v>
      </c>
      <c r="F3184" s="3" t="s">
        <v>297</v>
      </c>
      <c r="G3184" s="3" t="s">
        <v>4596</v>
      </c>
      <c r="H3184" s="3" t="s">
        <v>5772</v>
      </c>
      <c r="I3184" s="3" t="s">
        <v>6203</v>
      </c>
      <c r="J3184" s="3" t="s">
        <v>29</v>
      </c>
    </row>
    <row r="3185" spans="1:10" outlineLevel="3" x14ac:dyDescent="0.2">
      <c r="A3185" s="3" t="s">
        <v>5771</v>
      </c>
      <c r="B3185" s="3" t="s">
        <v>5772</v>
      </c>
      <c r="C3185" s="3" t="s">
        <v>10</v>
      </c>
      <c r="D3185" s="3" t="s">
        <v>6204</v>
      </c>
      <c r="E3185" s="2">
        <v>2008</v>
      </c>
      <c r="F3185" s="3" t="s">
        <v>297</v>
      </c>
      <c r="G3185" s="3" t="s">
        <v>4596</v>
      </c>
      <c r="H3185" s="3" t="s">
        <v>5772</v>
      </c>
      <c r="I3185" s="3" t="s">
        <v>6205</v>
      </c>
      <c r="J3185" s="3" t="s">
        <v>29</v>
      </c>
    </row>
    <row r="3186" spans="1:10" outlineLevel="3" x14ac:dyDescent="0.2">
      <c r="A3186" s="3" t="s">
        <v>5771</v>
      </c>
      <c r="B3186" s="3" t="s">
        <v>5772</v>
      </c>
      <c r="C3186" s="3" t="s">
        <v>10</v>
      </c>
      <c r="D3186" s="3" t="s">
        <v>6206</v>
      </c>
      <c r="E3186" s="2">
        <v>2008</v>
      </c>
      <c r="F3186" s="3" t="s">
        <v>297</v>
      </c>
      <c r="G3186" s="3" t="s">
        <v>4596</v>
      </c>
      <c r="H3186" s="3" t="s">
        <v>5772</v>
      </c>
      <c r="I3186" s="3" t="s">
        <v>6207</v>
      </c>
      <c r="J3186" s="3" t="s">
        <v>29</v>
      </c>
    </row>
    <row r="3187" spans="1:10" outlineLevel="3" x14ac:dyDescent="0.2">
      <c r="A3187" s="3" t="s">
        <v>5771</v>
      </c>
      <c r="B3187" s="3" t="s">
        <v>5772</v>
      </c>
      <c r="C3187" s="3" t="s">
        <v>10</v>
      </c>
      <c r="D3187" s="3" t="s">
        <v>6208</v>
      </c>
      <c r="E3187" s="2">
        <v>2008</v>
      </c>
      <c r="F3187" s="3" t="s">
        <v>297</v>
      </c>
      <c r="G3187" s="3" t="s">
        <v>4596</v>
      </c>
      <c r="H3187" s="3" t="s">
        <v>5772</v>
      </c>
      <c r="I3187" s="3" t="s">
        <v>6209</v>
      </c>
      <c r="J3187" s="3" t="s">
        <v>29</v>
      </c>
    </row>
    <row r="3188" spans="1:10" outlineLevel="3" x14ac:dyDescent="0.2">
      <c r="A3188" s="3" t="s">
        <v>5771</v>
      </c>
      <c r="B3188" s="3" t="s">
        <v>5772</v>
      </c>
      <c r="C3188" s="3" t="s">
        <v>10</v>
      </c>
      <c r="D3188" s="3" t="s">
        <v>6210</v>
      </c>
      <c r="E3188" s="2">
        <v>2008</v>
      </c>
      <c r="F3188" s="3" t="s">
        <v>297</v>
      </c>
      <c r="G3188" s="3" t="s">
        <v>4596</v>
      </c>
      <c r="H3188" s="3" t="s">
        <v>5772</v>
      </c>
      <c r="I3188" s="3" t="s">
        <v>6211</v>
      </c>
      <c r="J3188" s="3" t="s">
        <v>29</v>
      </c>
    </row>
    <row r="3189" spans="1:10" outlineLevel="3" x14ac:dyDescent="0.2">
      <c r="A3189" s="3" t="s">
        <v>5771</v>
      </c>
      <c r="B3189" s="3" t="s">
        <v>5772</v>
      </c>
      <c r="C3189" s="3" t="s">
        <v>10</v>
      </c>
      <c r="D3189" s="3" t="s">
        <v>6212</v>
      </c>
      <c r="E3189" s="2">
        <v>2008</v>
      </c>
      <c r="F3189" s="3" t="s">
        <v>297</v>
      </c>
      <c r="G3189" s="3" t="s">
        <v>4596</v>
      </c>
      <c r="H3189" s="3" t="s">
        <v>5772</v>
      </c>
      <c r="I3189" s="3" t="s">
        <v>6213</v>
      </c>
      <c r="J3189" s="3" t="s">
        <v>29</v>
      </c>
    </row>
    <row r="3190" spans="1:10" outlineLevel="3" x14ac:dyDescent="0.2">
      <c r="A3190" s="3" t="s">
        <v>5771</v>
      </c>
      <c r="B3190" s="3" t="s">
        <v>5772</v>
      </c>
      <c r="C3190" s="3" t="s">
        <v>10</v>
      </c>
      <c r="D3190" s="3" t="s">
        <v>6214</v>
      </c>
      <c r="E3190" s="2">
        <v>2008</v>
      </c>
      <c r="F3190" s="3" t="s">
        <v>297</v>
      </c>
      <c r="G3190" s="3" t="s">
        <v>4596</v>
      </c>
      <c r="H3190" s="3" t="s">
        <v>5772</v>
      </c>
      <c r="I3190" s="3" t="s">
        <v>6215</v>
      </c>
      <c r="J3190" s="3" t="s">
        <v>29</v>
      </c>
    </row>
    <row r="3191" spans="1:10" outlineLevel="3" x14ac:dyDescent="0.2">
      <c r="A3191" s="3" t="s">
        <v>5771</v>
      </c>
      <c r="B3191" s="3" t="s">
        <v>5772</v>
      </c>
      <c r="C3191" s="3" t="s">
        <v>10</v>
      </c>
      <c r="D3191" s="3" t="s">
        <v>6216</v>
      </c>
      <c r="E3191" s="2">
        <v>2008</v>
      </c>
      <c r="F3191" s="3" t="s">
        <v>297</v>
      </c>
      <c r="G3191" s="3" t="s">
        <v>4596</v>
      </c>
      <c r="H3191" s="3" t="s">
        <v>5772</v>
      </c>
      <c r="I3191" s="3" t="s">
        <v>6217</v>
      </c>
      <c r="J3191" s="3" t="s">
        <v>29</v>
      </c>
    </row>
    <row r="3192" spans="1:10" outlineLevel="3" x14ac:dyDescent="0.2">
      <c r="A3192" s="3" t="s">
        <v>5771</v>
      </c>
      <c r="B3192" s="3" t="s">
        <v>5772</v>
      </c>
      <c r="C3192" s="3" t="s">
        <v>10</v>
      </c>
      <c r="D3192" s="3" t="s">
        <v>6218</v>
      </c>
      <c r="E3192" s="2">
        <v>2008</v>
      </c>
      <c r="F3192" s="3" t="s">
        <v>297</v>
      </c>
      <c r="G3192" s="3" t="s">
        <v>4596</v>
      </c>
      <c r="H3192" s="3" t="s">
        <v>5772</v>
      </c>
      <c r="I3192" s="3" t="s">
        <v>6219</v>
      </c>
      <c r="J3192" s="3" t="s">
        <v>29</v>
      </c>
    </row>
    <row r="3193" spans="1:10" outlineLevel="3" x14ac:dyDescent="0.2">
      <c r="A3193" s="3" t="s">
        <v>5771</v>
      </c>
      <c r="B3193" s="3" t="s">
        <v>5772</v>
      </c>
      <c r="C3193" s="3" t="s">
        <v>10</v>
      </c>
      <c r="D3193" s="3" t="s">
        <v>6220</v>
      </c>
      <c r="E3193" s="2">
        <v>2012</v>
      </c>
      <c r="F3193" s="3" t="s">
        <v>297</v>
      </c>
      <c r="G3193" s="3" t="s">
        <v>4596</v>
      </c>
      <c r="H3193" s="3" t="s">
        <v>5772</v>
      </c>
      <c r="I3193" s="3" t="s">
        <v>6221</v>
      </c>
      <c r="J3193" s="3" t="s">
        <v>29</v>
      </c>
    </row>
    <row r="3194" spans="1:10" outlineLevel="3" x14ac:dyDescent="0.2">
      <c r="A3194" s="3" t="s">
        <v>5771</v>
      </c>
      <c r="B3194" s="3" t="s">
        <v>5772</v>
      </c>
      <c r="C3194" s="3" t="s">
        <v>10</v>
      </c>
      <c r="D3194" s="3" t="s">
        <v>6222</v>
      </c>
      <c r="E3194" s="2">
        <v>2012</v>
      </c>
      <c r="F3194" s="3" t="s">
        <v>297</v>
      </c>
      <c r="G3194" s="3" t="s">
        <v>4596</v>
      </c>
      <c r="H3194" s="3" t="s">
        <v>5772</v>
      </c>
      <c r="I3194" s="3" t="s">
        <v>6223</v>
      </c>
      <c r="J3194" s="3" t="s">
        <v>29</v>
      </c>
    </row>
    <row r="3195" spans="1:10" outlineLevel="3" x14ac:dyDescent="0.2">
      <c r="A3195" s="3" t="s">
        <v>5771</v>
      </c>
      <c r="B3195" s="3" t="s">
        <v>5772</v>
      </c>
      <c r="C3195" s="3" t="s">
        <v>10</v>
      </c>
      <c r="D3195" s="3" t="s">
        <v>6224</v>
      </c>
      <c r="E3195" s="2">
        <v>2012</v>
      </c>
      <c r="F3195" s="3" t="s">
        <v>297</v>
      </c>
      <c r="G3195" s="3" t="s">
        <v>4596</v>
      </c>
      <c r="H3195" s="3" t="s">
        <v>5772</v>
      </c>
      <c r="I3195" s="3" t="s">
        <v>6225</v>
      </c>
      <c r="J3195" s="3" t="s">
        <v>29</v>
      </c>
    </row>
    <row r="3196" spans="1:10" outlineLevel="3" x14ac:dyDescent="0.2">
      <c r="A3196" s="3" t="s">
        <v>5771</v>
      </c>
      <c r="B3196" s="3" t="s">
        <v>5772</v>
      </c>
      <c r="C3196" s="3" t="s">
        <v>10</v>
      </c>
      <c r="D3196" s="3" t="s">
        <v>6226</v>
      </c>
      <c r="E3196" s="2">
        <v>2012</v>
      </c>
      <c r="F3196" s="3" t="s">
        <v>297</v>
      </c>
      <c r="G3196" s="3" t="s">
        <v>4596</v>
      </c>
      <c r="H3196" s="3" t="s">
        <v>5772</v>
      </c>
      <c r="I3196" s="3" t="s">
        <v>6227</v>
      </c>
      <c r="J3196" s="3" t="s">
        <v>29</v>
      </c>
    </row>
    <row r="3197" spans="1:10" outlineLevel="3" x14ac:dyDescent="0.2">
      <c r="A3197" s="3" t="s">
        <v>5771</v>
      </c>
      <c r="B3197" s="3" t="s">
        <v>5772</v>
      </c>
      <c r="C3197" s="3" t="s">
        <v>10</v>
      </c>
      <c r="D3197" s="3" t="s">
        <v>6228</v>
      </c>
      <c r="E3197" s="2">
        <v>2012</v>
      </c>
      <c r="F3197" s="3" t="s">
        <v>297</v>
      </c>
      <c r="G3197" s="3" t="s">
        <v>4596</v>
      </c>
      <c r="H3197" s="3" t="s">
        <v>5772</v>
      </c>
      <c r="I3197" s="3" t="s">
        <v>6229</v>
      </c>
      <c r="J3197" s="3" t="s">
        <v>29</v>
      </c>
    </row>
    <row r="3198" spans="1:10" outlineLevel="3" x14ac:dyDescent="0.2">
      <c r="A3198" s="3" t="s">
        <v>5771</v>
      </c>
      <c r="B3198" s="3" t="s">
        <v>5772</v>
      </c>
      <c r="C3198" s="3" t="s">
        <v>10</v>
      </c>
      <c r="D3198" s="3" t="s">
        <v>6230</v>
      </c>
      <c r="E3198" s="2">
        <v>2012</v>
      </c>
      <c r="F3198" s="3" t="s">
        <v>297</v>
      </c>
      <c r="G3198" s="3" t="s">
        <v>4596</v>
      </c>
      <c r="H3198" s="3" t="s">
        <v>5772</v>
      </c>
      <c r="I3198" s="3" t="s">
        <v>6231</v>
      </c>
      <c r="J3198" s="3" t="s">
        <v>29</v>
      </c>
    </row>
    <row r="3199" spans="1:10" outlineLevel="3" x14ac:dyDescent="0.2">
      <c r="A3199" s="3" t="s">
        <v>5771</v>
      </c>
      <c r="B3199" s="3" t="s">
        <v>5772</v>
      </c>
      <c r="C3199" s="3" t="s">
        <v>10</v>
      </c>
      <c r="D3199" s="3" t="s">
        <v>6232</v>
      </c>
      <c r="E3199" s="2">
        <v>2012</v>
      </c>
      <c r="F3199" s="3" t="s">
        <v>297</v>
      </c>
      <c r="G3199" s="3" t="s">
        <v>4596</v>
      </c>
      <c r="H3199" s="3" t="s">
        <v>5772</v>
      </c>
      <c r="I3199" s="3" t="s">
        <v>6233</v>
      </c>
      <c r="J3199" s="3" t="s">
        <v>29</v>
      </c>
    </row>
    <row r="3200" spans="1:10" outlineLevel="3" x14ac:dyDescent="0.2">
      <c r="A3200" s="3" t="s">
        <v>5771</v>
      </c>
      <c r="B3200" s="3" t="s">
        <v>5772</v>
      </c>
      <c r="C3200" s="3" t="s">
        <v>10</v>
      </c>
      <c r="D3200" s="3" t="s">
        <v>6234</v>
      </c>
      <c r="E3200" s="2">
        <v>2012</v>
      </c>
      <c r="F3200" s="3" t="s">
        <v>297</v>
      </c>
      <c r="G3200" s="3" t="s">
        <v>4596</v>
      </c>
      <c r="H3200" s="3" t="s">
        <v>5772</v>
      </c>
      <c r="I3200" s="3" t="s">
        <v>6235</v>
      </c>
      <c r="J3200" s="3" t="s">
        <v>29</v>
      </c>
    </row>
    <row r="3201" spans="1:10" outlineLevel="3" x14ac:dyDescent="0.2">
      <c r="A3201" s="3" t="s">
        <v>5771</v>
      </c>
      <c r="B3201" s="3" t="s">
        <v>5772</v>
      </c>
      <c r="C3201" s="3" t="s">
        <v>10</v>
      </c>
      <c r="D3201" s="3" t="s">
        <v>6236</v>
      </c>
      <c r="E3201" s="2">
        <v>2012</v>
      </c>
      <c r="F3201" s="3" t="s">
        <v>297</v>
      </c>
      <c r="G3201" s="3" t="s">
        <v>4596</v>
      </c>
      <c r="H3201" s="3" t="s">
        <v>5772</v>
      </c>
      <c r="I3201" s="3" t="s">
        <v>6237</v>
      </c>
      <c r="J3201" s="3" t="s">
        <v>29</v>
      </c>
    </row>
    <row r="3202" spans="1:10" outlineLevel="3" x14ac:dyDescent="0.2">
      <c r="A3202" s="3" t="s">
        <v>5771</v>
      </c>
      <c r="B3202" s="3" t="s">
        <v>5772</v>
      </c>
      <c r="C3202" s="3" t="s">
        <v>10</v>
      </c>
      <c r="D3202" s="3" t="s">
        <v>6238</v>
      </c>
      <c r="E3202" s="2">
        <v>2012</v>
      </c>
      <c r="F3202" s="3" t="s">
        <v>297</v>
      </c>
      <c r="G3202" s="3" t="s">
        <v>4596</v>
      </c>
      <c r="H3202" s="3" t="s">
        <v>5772</v>
      </c>
      <c r="I3202" s="3" t="s">
        <v>6239</v>
      </c>
      <c r="J3202" s="3" t="s">
        <v>29</v>
      </c>
    </row>
    <row r="3203" spans="1:10" outlineLevel="3" x14ac:dyDescent="0.2">
      <c r="A3203" s="3" t="s">
        <v>5771</v>
      </c>
      <c r="B3203" s="3" t="s">
        <v>5772</v>
      </c>
      <c r="C3203" s="3" t="s">
        <v>10</v>
      </c>
      <c r="D3203" s="3" t="s">
        <v>6240</v>
      </c>
      <c r="E3203" s="2">
        <v>2012</v>
      </c>
      <c r="F3203" s="3" t="s">
        <v>297</v>
      </c>
      <c r="G3203" s="3" t="s">
        <v>4596</v>
      </c>
      <c r="H3203" s="3" t="s">
        <v>5772</v>
      </c>
      <c r="I3203" s="3" t="s">
        <v>6241</v>
      </c>
      <c r="J3203" s="3" t="s">
        <v>29</v>
      </c>
    </row>
    <row r="3204" spans="1:10" outlineLevel="3" x14ac:dyDescent="0.2">
      <c r="A3204" s="3" t="s">
        <v>5771</v>
      </c>
      <c r="B3204" s="3" t="s">
        <v>5772</v>
      </c>
      <c r="C3204" s="3" t="s">
        <v>10</v>
      </c>
      <c r="D3204" s="3" t="s">
        <v>6242</v>
      </c>
      <c r="E3204" s="2">
        <v>2012</v>
      </c>
      <c r="F3204" s="3" t="s">
        <v>297</v>
      </c>
      <c r="G3204" s="3" t="s">
        <v>4596</v>
      </c>
      <c r="H3204" s="3" t="s">
        <v>5772</v>
      </c>
      <c r="I3204" s="3" t="s">
        <v>6243</v>
      </c>
      <c r="J3204" s="3" t="s">
        <v>29</v>
      </c>
    </row>
    <row r="3205" spans="1:10" outlineLevel="3" x14ac:dyDescent="0.2">
      <c r="A3205" s="3" t="s">
        <v>5771</v>
      </c>
      <c r="B3205" s="3" t="s">
        <v>5772</v>
      </c>
      <c r="C3205" s="3" t="s">
        <v>10</v>
      </c>
      <c r="D3205" s="3" t="s">
        <v>6244</v>
      </c>
      <c r="E3205" s="2">
        <v>2012</v>
      </c>
      <c r="F3205" s="3" t="s">
        <v>297</v>
      </c>
      <c r="G3205" s="3" t="s">
        <v>4596</v>
      </c>
      <c r="H3205" s="3" t="s">
        <v>5772</v>
      </c>
      <c r="I3205" s="3" t="s">
        <v>6245</v>
      </c>
      <c r="J3205" s="3" t="s">
        <v>29</v>
      </c>
    </row>
    <row r="3206" spans="1:10" outlineLevel="3" x14ac:dyDescent="0.2">
      <c r="A3206" s="3" t="s">
        <v>5771</v>
      </c>
      <c r="B3206" s="3" t="s">
        <v>5772</v>
      </c>
      <c r="C3206" s="3" t="s">
        <v>10</v>
      </c>
      <c r="D3206" s="3" t="s">
        <v>6246</v>
      </c>
      <c r="E3206" s="2">
        <v>2012</v>
      </c>
      <c r="F3206" s="3" t="s">
        <v>297</v>
      </c>
      <c r="G3206" s="3" t="s">
        <v>4596</v>
      </c>
      <c r="H3206" s="3" t="s">
        <v>5772</v>
      </c>
      <c r="I3206" s="3" t="s">
        <v>6247</v>
      </c>
      <c r="J3206" s="3" t="s">
        <v>29</v>
      </c>
    </row>
    <row r="3207" spans="1:10" outlineLevel="3" x14ac:dyDescent="0.2">
      <c r="A3207" s="3" t="s">
        <v>5771</v>
      </c>
      <c r="B3207" s="3" t="s">
        <v>5772</v>
      </c>
      <c r="C3207" s="3" t="s">
        <v>10</v>
      </c>
      <c r="D3207" s="3" t="s">
        <v>6248</v>
      </c>
      <c r="E3207" s="2">
        <v>2012</v>
      </c>
      <c r="F3207" s="3" t="s">
        <v>297</v>
      </c>
      <c r="G3207" s="3" t="s">
        <v>4596</v>
      </c>
      <c r="H3207" s="3" t="s">
        <v>5772</v>
      </c>
      <c r="I3207" s="3" t="s">
        <v>6249</v>
      </c>
      <c r="J3207" s="3" t="s">
        <v>29</v>
      </c>
    </row>
    <row r="3208" spans="1:10" outlineLevel="3" x14ac:dyDescent="0.2">
      <c r="A3208" s="3" t="s">
        <v>5771</v>
      </c>
      <c r="B3208" s="3" t="s">
        <v>5772</v>
      </c>
      <c r="C3208" s="3" t="s">
        <v>10</v>
      </c>
      <c r="D3208" s="3" t="s">
        <v>6250</v>
      </c>
      <c r="E3208" s="2">
        <v>2012</v>
      </c>
      <c r="F3208" s="3" t="s">
        <v>297</v>
      </c>
      <c r="G3208" s="3" t="s">
        <v>4596</v>
      </c>
      <c r="H3208" s="3" t="s">
        <v>5772</v>
      </c>
      <c r="I3208" s="3" t="s">
        <v>6251</v>
      </c>
      <c r="J3208" s="3" t="s">
        <v>29</v>
      </c>
    </row>
    <row r="3209" spans="1:10" outlineLevel="3" x14ac:dyDescent="0.2">
      <c r="A3209" s="3" t="s">
        <v>5771</v>
      </c>
      <c r="B3209" s="3" t="s">
        <v>5772</v>
      </c>
      <c r="C3209" s="3" t="s">
        <v>10</v>
      </c>
      <c r="D3209" s="3" t="s">
        <v>6252</v>
      </c>
      <c r="E3209" s="2">
        <v>2012</v>
      </c>
      <c r="F3209" s="3" t="s">
        <v>297</v>
      </c>
      <c r="G3209" s="3" t="s">
        <v>4596</v>
      </c>
      <c r="H3209" s="3" t="s">
        <v>5772</v>
      </c>
      <c r="I3209" s="3" t="s">
        <v>6253</v>
      </c>
      <c r="J3209" s="3" t="s">
        <v>29</v>
      </c>
    </row>
    <row r="3210" spans="1:10" outlineLevel="3" x14ac:dyDescent="0.2">
      <c r="A3210" s="3" t="s">
        <v>5771</v>
      </c>
      <c r="B3210" s="3" t="s">
        <v>5772</v>
      </c>
      <c r="C3210" s="3" t="s">
        <v>10</v>
      </c>
      <c r="D3210" s="3" t="s">
        <v>6254</v>
      </c>
      <c r="E3210" s="2">
        <v>2012</v>
      </c>
      <c r="F3210" s="3" t="s">
        <v>297</v>
      </c>
      <c r="G3210" s="3" t="s">
        <v>4596</v>
      </c>
      <c r="H3210" s="3" t="s">
        <v>5772</v>
      </c>
      <c r="I3210" s="3" t="s">
        <v>6255</v>
      </c>
      <c r="J3210" s="3" t="s">
        <v>29</v>
      </c>
    </row>
    <row r="3211" spans="1:10" outlineLevel="3" x14ac:dyDescent="0.2">
      <c r="A3211" s="3" t="s">
        <v>5771</v>
      </c>
      <c r="B3211" s="3" t="s">
        <v>5772</v>
      </c>
      <c r="C3211" s="3" t="s">
        <v>10</v>
      </c>
      <c r="D3211" s="3" t="s">
        <v>6256</v>
      </c>
      <c r="E3211" s="2">
        <v>2012</v>
      </c>
      <c r="F3211" s="3" t="s">
        <v>297</v>
      </c>
      <c r="G3211" s="3" t="s">
        <v>4596</v>
      </c>
      <c r="H3211" s="3" t="s">
        <v>5772</v>
      </c>
      <c r="I3211" s="3" t="s">
        <v>6257</v>
      </c>
      <c r="J3211" s="3" t="s">
        <v>21</v>
      </c>
    </row>
    <row r="3212" spans="1:10" outlineLevel="3" x14ac:dyDescent="0.2">
      <c r="A3212" s="3" t="s">
        <v>5771</v>
      </c>
      <c r="B3212" s="3" t="s">
        <v>5772</v>
      </c>
      <c r="C3212" s="3" t="s">
        <v>10</v>
      </c>
      <c r="D3212" s="3" t="s">
        <v>6258</v>
      </c>
      <c r="E3212" s="2">
        <v>2012</v>
      </c>
      <c r="F3212" s="3" t="s">
        <v>297</v>
      </c>
      <c r="G3212" s="3" t="s">
        <v>4596</v>
      </c>
      <c r="H3212" s="3" t="s">
        <v>5772</v>
      </c>
      <c r="I3212" s="3" t="s">
        <v>6259</v>
      </c>
      <c r="J3212" s="3" t="s">
        <v>35</v>
      </c>
    </row>
    <row r="3213" spans="1:10" outlineLevel="3" x14ac:dyDescent="0.2">
      <c r="A3213" s="3" t="s">
        <v>5771</v>
      </c>
      <c r="B3213" s="3" t="s">
        <v>5772</v>
      </c>
      <c r="C3213" s="3" t="s">
        <v>10</v>
      </c>
      <c r="D3213" s="3" t="s">
        <v>6260</v>
      </c>
      <c r="E3213" s="2">
        <v>2012</v>
      </c>
      <c r="F3213" s="3" t="s">
        <v>297</v>
      </c>
      <c r="G3213" s="3" t="s">
        <v>4596</v>
      </c>
      <c r="H3213" s="3" t="s">
        <v>5772</v>
      </c>
      <c r="I3213" s="3" t="s">
        <v>6261</v>
      </c>
      <c r="J3213" s="3" t="s">
        <v>35</v>
      </c>
    </row>
    <row r="3214" spans="1:10" outlineLevel="3" x14ac:dyDescent="0.2">
      <c r="A3214" s="3" t="s">
        <v>5771</v>
      </c>
      <c r="B3214" s="3" t="s">
        <v>5772</v>
      </c>
      <c r="C3214" s="3" t="s">
        <v>10</v>
      </c>
      <c r="D3214" s="3" t="s">
        <v>6262</v>
      </c>
      <c r="E3214" s="2">
        <v>2012</v>
      </c>
      <c r="F3214" s="3" t="s">
        <v>297</v>
      </c>
      <c r="G3214" s="3" t="s">
        <v>4596</v>
      </c>
      <c r="H3214" s="3" t="s">
        <v>5772</v>
      </c>
      <c r="I3214" s="3" t="s">
        <v>6263</v>
      </c>
      <c r="J3214" s="3" t="s">
        <v>35</v>
      </c>
    </row>
    <row r="3215" spans="1:10" outlineLevel="3" x14ac:dyDescent="0.2">
      <c r="A3215" s="3" t="s">
        <v>5771</v>
      </c>
      <c r="B3215" s="3" t="s">
        <v>5772</v>
      </c>
      <c r="C3215" s="3" t="s">
        <v>10</v>
      </c>
      <c r="D3215" s="3" t="s">
        <v>6264</v>
      </c>
      <c r="E3215" s="2">
        <v>2012</v>
      </c>
      <c r="F3215" s="3" t="s">
        <v>297</v>
      </c>
      <c r="G3215" s="3" t="s">
        <v>4596</v>
      </c>
      <c r="H3215" s="3" t="s">
        <v>5772</v>
      </c>
      <c r="I3215" s="3" t="s">
        <v>6265</v>
      </c>
      <c r="J3215" s="3" t="s">
        <v>35</v>
      </c>
    </row>
    <row r="3216" spans="1:10" outlineLevel="3" x14ac:dyDescent="0.2">
      <c r="A3216" s="3" t="s">
        <v>5771</v>
      </c>
      <c r="B3216" s="3" t="s">
        <v>5772</v>
      </c>
      <c r="C3216" s="3" t="s">
        <v>10</v>
      </c>
      <c r="D3216" s="3" t="s">
        <v>6266</v>
      </c>
      <c r="E3216" s="2">
        <v>2012</v>
      </c>
      <c r="F3216" s="3" t="s">
        <v>297</v>
      </c>
      <c r="G3216" s="3" t="s">
        <v>4596</v>
      </c>
      <c r="H3216" s="3" t="s">
        <v>5772</v>
      </c>
      <c r="I3216" s="3" t="s">
        <v>6267</v>
      </c>
      <c r="J3216" s="3" t="s">
        <v>35</v>
      </c>
    </row>
    <row r="3217" spans="1:10" outlineLevel="3" x14ac:dyDescent="0.2">
      <c r="A3217" s="3" t="s">
        <v>5771</v>
      </c>
      <c r="B3217" s="3" t="s">
        <v>5772</v>
      </c>
      <c r="C3217" s="3" t="s">
        <v>10</v>
      </c>
      <c r="D3217" s="3" t="s">
        <v>6268</v>
      </c>
      <c r="E3217" s="2">
        <v>2012</v>
      </c>
      <c r="F3217" s="3" t="s">
        <v>297</v>
      </c>
      <c r="G3217" s="3" t="s">
        <v>4596</v>
      </c>
      <c r="H3217" s="3" t="s">
        <v>5772</v>
      </c>
      <c r="I3217" s="3" t="s">
        <v>6269</v>
      </c>
      <c r="J3217" s="3" t="s">
        <v>35</v>
      </c>
    </row>
    <row r="3218" spans="1:10" outlineLevel="3" x14ac:dyDescent="0.2">
      <c r="A3218" s="3" t="s">
        <v>5771</v>
      </c>
      <c r="B3218" s="3" t="s">
        <v>5772</v>
      </c>
      <c r="C3218" s="3" t="s">
        <v>10</v>
      </c>
      <c r="D3218" s="3" t="s">
        <v>6270</v>
      </c>
      <c r="E3218" s="2">
        <v>2012</v>
      </c>
      <c r="F3218" s="3" t="s">
        <v>297</v>
      </c>
      <c r="G3218" s="3" t="s">
        <v>4596</v>
      </c>
      <c r="H3218" s="3" t="s">
        <v>5772</v>
      </c>
      <c r="I3218" s="3" t="s">
        <v>6271</v>
      </c>
      <c r="J3218" s="3" t="s">
        <v>35</v>
      </c>
    </row>
    <row r="3219" spans="1:10" outlineLevel="3" x14ac:dyDescent="0.2">
      <c r="A3219" s="3" t="s">
        <v>5771</v>
      </c>
      <c r="B3219" s="3" t="s">
        <v>5772</v>
      </c>
      <c r="C3219" s="3" t="s">
        <v>10</v>
      </c>
      <c r="D3219" s="3" t="s">
        <v>6272</v>
      </c>
      <c r="E3219" s="2">
        <v>2012</v>
      </c>
      <c r="F3219" s="3" t="s">
        <v>297</v>
      </c>
      <c r="G3219" s="3" t="s">
        <v>4596</v>
      </c>
      <c r="H3219" s="3" t="s">
        <v>5772</v>
      </c>
      <c r="I3219" s="3" t="s">
        <v>6273</v>
      </c>
      <c r="J3219" s="3" t="s">
        <v>35</v>
      </c>
    </row>
    <row r="3220" spans="1:10" outlineLevel="3" x14ac:dyDescent="0.2">
      <c r="A3220" s="3" t="s">
        <v>5771</v>
      </c>
      <c r="B3220" s="3" t="s">
        <v>5772</v>
      </c>
      <c r="C3220" s="3" t="s">
        <v>10</v>
      </c>
      <c r="D3220" s="3" t="s">
        <v>6274</v>
      </c>
      <c r="E3220" s="2">
        <v>2012</v>
      </c>
      <c r="F3220" s="3" t="s">
        <v>297</v>
      </c>
      <c r="G3220" s="3" t="s">
        <v>4596</v>
      </c>
      <c r="H3220" s="3" t="s">
        <v>5772</v>
      </c>
      <c r="I3220" s="3" t="s">
        <v>6275</v>
      </c>
      <c r="J3220" s="3" t="s">
        <v>35</v>
      </c>
    </row>
    <row r="3221" spans="1:10" outlineLevel="3" x14ac:dyDescent="0.2">
      <c r="A3221" s="3" t="s">
        <v>5771</v>
      </c>
      <c r="B3221" s="3" t="s">
        <v>5772</v>
      </c>
      <c r="C3221" s="3" t="s">
        <v>10</v>
      </c>
      <c r="D3221" s="3" t="s">
        <v>6276</v>
      </c>
      <c r="E3221" s="2">
        <v>2012</v>
      </c>
      <c r="F3221" s="3" t="s">
        <v>297</v>
      </c>
      <c r="G3221" s="3" t="s">
        <v>4596</v>
      </c>
      <c r="H3221" s="3" t="s">
        <v>5772</v>
      </c>
      <c r="I3221" s="3" t="s">
        <v>6277</v>
      </c>
      <c r="J3221" s="3" t="s">
        <v>35</v>
      </c>
    </row>
    <row r="3222" spans="1:10" outlineLevel="3" x14ac:dyDescent="0.2">
      <c r="A3222" s="3" t="s">
        <v>5771</v>
      </c>
      <c r="B3222" s="3" t="s">
        <v>5772</v>
      </c>
      <c r="C3222" s="3" t="s">
        <v>10</v>
      </c>
      <c r="D3222" s="3" t="s">
        <v>6278</v>
      </c>
      <c r="E3222" s="2">
        <v>2012</v>
      </c>
      <c r="F3222" s="3" t="s">
        <v>297</v>
      </c>
      <c r="G3222" s="3" t="s">
        <v>4596</v>
      </c>
      <c r="H3222" s="3" t="s">
        <v>5772</v>
      </c>
      <c r="I3222" s="3" t="s">
        <v>6279</v>
      </c>
      <c r="J3222" s="3" t="s">
        <v>35</v>
      </c>
    </row>
    <row r="3223" spans="1:10" outlineLevel="3" x14ac:dyDescent="0.2">
      <c r="A3223" s="3" t="s">
        <v>5771</v>
      </c>
      <c r="B3223" s="3" t="s">
        <v>5772</v>
      </c>
      <c r="C3223" s="3" t="s">
        <v>10</v>
      </c>
      <c r="D3223" s="3" t="s">
        <v>6280</v>
      </c>
      <c r="E3223" s="2">
        <v>2012</v>
      </c>
      <c r="F3223" s="3" t="s">
        <v>297</v>
      </c>
      <c r="G3223" s="3" t="s">
        <v>4596</v>
      </c>
      <c r="H3223" s="3" t="s">
        <v>5772</v>
      </c>
      <c r="I3223" s="3" t="s">
        <v>6281</v>
      </c>
      <c r="J3223" s="3" t="s">
        <v>35</v>
      </c>
    </row>
    <row r="3224" spans="1:10" outlineLevel="3" x14ac:dyDescent="0.2">
      <c r="A3224" s="3" t="s">
        <v>5771</v>
      </c>
      <c r="B3224" s="3" t="s">
        <v>5772</v>
      </c>
      <c r="C3224" s="3" t="s">
        <v>10</v>
      </c>
      <c r="D3224" s="3" t="s">
        <v>6282</v>
      </c>
      <c r="E3224" s="2">
        <v>2012</v>
      </c>
      <c r="F3224" s="3" t="s">
        <v>297</v>
      </c>
      <c r="G3224" s="3" t="s">
        <v>4596</v>
      </c>
      <c r="H3224" s="3" t="s">
        <v>5772</v>
      </c>
      <c r="I3224" s="3" t="s">
        <v>6283</v>
      </c>
      <c r="J3224" s="3" t="s">
        <v>35</v>
      </c>
    </row>
    <row r="3225" spans="1:10" outlineLevel="3" x14ac:dyDescent="0.2">
      <c r="A3225" s="3" t="s">
        <v>5771</v>
      </c>
      <c r="B3225" s="3" t="s">
        <v>5772</v>
      </c>
      <c r="C3225" s="3" t="s">
        <v>10</v>
      </c>
      <c r="D3225" s="3" t="s">
        <v>6284</v>
      </c>
      <c r="E3225" s="2">
        <v>2012</v>
      </c>
      <c r="F3225" s="3" t="s">
        <v>297</v>
      </c>
      <c r="G3225" s="3" t="s">
        <v>4596</v>
      </c>
      <c r="H3225" s="3" t="s">
        <v>5772</v>
      </c>
      <c r="I3225" s="3" t="s">
        <v>6285</v>
      </c>
      <c r="J3225" s="3" t="s">
        <v>35</v>
      </c>
    </row>
    <row r="3226" spans="1:10" outlineLevel="3" x14ac:dyDescent="0.2">
      <c r="A3226" s="3" t="s">
        <v>5771</v>
      </c>
      <c r="B3226" s="3" t="s">
        <v>5772</v>
      </c>
      <c r="C3226" s="3" t="s">
        <v>10</v>
      </c>
      <c r="D3226" s="3" t="s">
        <v>6286</v>
      </c>
      <c r="E3226" s="2">
        <v>2012</v>
      </c>
      <c r="F3226" s="3" t="s">
        <v>297</v>
      </c>
      <c r="G3226" s="3" t="s">
        <v>4596</v>
      </c>
      <c r="H3226" s="3" t="s">
        <v>5772</v>
      </c>
      <c r="I3226" s="3" t="s">
        <v>6287</v>
      </c>
      <c r="J3226" s="3" t="s">
        <v>35</v>
      </c>
    </row>
    <row r="3227" spans="1:10" outlineLevel="3" x14ac:dyDescent="0.2">
      <c r="A3227" s="3" t="s">
        <v>5771</v>
      </c>
      <c r="B3227" s="3" t="s">
        <v>5772</v>
      </c>
      <c r="C3227" s="3" t="s">
        <v>10</v>
      </c>
      <c r="D3227" s="3" t="s">
        <v>6288</v>
      </c>
      <c r="E3227" s="2">
        <v>2012</v>
      </c>
      <c r="F3227" s="3" t="s">
        <v>297</v>
      </c>
      <c r="G3227" s="3" t="s">
        <v>4596</v>
      </c>
      <c r="H3227" s="3" t="s">
        <v>5772</v>
      </c>
      <c r="I3227" s="3" t="s">
        <v>6289</v>
      </c>
      <c r="J3227" s="3" t="s">
        <v>35</v>
      </c>
    </row>
    <row r="3228" spans="1:10" outlineLevel="3" x14ac:dyDescent="0.2">
      <c r="A3228" s="3" t="s">
        <v>5771</v>
      </c>
      <c r="B3228" s="3" t="s">
        <v>5772</v>
      </c>
      <c r="C3228" s="3" t="s">
        <v>10</v>
      </c>
      <c r="D3228" s="3" t="s">
        <v>6290</v>
      </c>
      <c r="E3228" s="2">
        <v>2012</v>
      </c>
      <c r="F3228" s="3" t="s">
        <v>297</v>
      </c>
      <c r="G3228" s="3" t="s">
        <v>4596</v>
      </c>
      <c r="H3228" s="3" t="s">
        <v>5772</v>
      </c>
      <c r="I3228" s="3" t="s">
        <v>6291</v>
      </c>
      <c r="J3228" s="3" t="s">
        <v>35</v>
      </c>
    </row>
    <row r="3229" spans="1:10" outlineLevel="3" x14ac:dyDescent="0.2">
      <c r="A3229" s="3" t="s">
        <v>5771</v>
      </c>
      <c r="B3229" s="3" t="s">
        <v>5772</v>
      </c>
      <c r="C3229" s="3" t="s">
        <v>10</v>
      </c>
      <c r="D3229" s="3" t="s">
        <v>6292</v>
      </c>
      <c r="E3229" s="2">
        <v>2012</v>
      </c>
      <c r="F3229" s="3" t="s">
        <v>297</v>
      </c>
      <c r="G3229" s="3" t="s">
        <v>4596</v>
      </c>
      <c r="H3229" s="3" t="s">
        <v>5772</v>
      </c>
      <c r="I3229" s="3" t="s">
        <v>6293</v>
      </c>
      <c r="J3229" s="3" t="s">
        <v>29</v>
      </c>
    </row>
    <row r="3230" spans="1:10" outlineLevel="3" x14ac:dyDescent="0.2">
      <c r="A3230" s="3" t="s">
        <v>5771</v>
      </c>
      <c r="B3230" s="3" t="s">
        <v>5772</v>
      </c>
      <c r="C3230" s="3" t="s">
        <v>10</v>
      </c>
      <c r="D3230" s="3" t="s">
        <v>6294</v>
      </c>
      <c r="E3230" s="2">
        <v>2012</v>
      </c>
      <c r="F3230" s="3" t="s">
        <v>297</v>
      </c>
      <c r="G3230" s="3" t="s">
        <v>4596</v>
      </c>
      <c r="H3230" s="3" t="s">
        <v>5772</v>
      </c>
      <c r="I3230" s="3" t="s">
        <v>6295</v>
      </c>
      <c r="J3230" s="3" t="s">
        <v>29</v>
      </c>
    </row>
    <row r="3231" spans="1:10" outlineLevel="3" x14ac:dyDescent="0.2">
      <c r="A3231" s="3" t="s">
        <v>5771</v>
      </c>
      <c r="B3231" s="3" t="s">
        <v>5772</v>
      </c>
      <c r="C3231" s="3" t="s">
        <v>10</v>
      </c>
      <c r="D3231" s="3" t="s">
        <v>6296</v>
      </c>
      <c r="E3231" s="2">
        <v>2012</v>
      </c>
      <c r="F3231" s="3" t="s">
        <v>297</v>
      </c>
      <c r="G3231" s="3" t="s">
        <v>4596</v>
      </c>
      <c r="H3231" s="3" t="s">
        <v>5772</v>
      </c>
      <c r="I3231" s="3" t="s">
        <v>6297</v>
      </c>
      <c r="J3231" s="3" t="s">
        <v>29</v>
      </c>
    </row>
    <row r="3232" spans="1:10" outlineLevel="3" x14ac:dyDescent="0.2">
      <c r="A3232" s="3" t="s">
        <v>5771</v>
      </c>
      <c r="B3232" s="3" t="s">
        <v>5772</v>
      </c>
      <c r="C3232" s="3" t="s">
        <v>10</v>
      </c>
      <c r="D3232" s="3" t="s">
        <v>6298</v>
      </c>
      <c r="E3232" s="2">
        <v>2012</v>
      </c>
      <c r="F3232" s="3" t="s">
        <v>297</v>
      </c>
      <c r="G3232" s="3" t="s">
        <v>4596</v>
      </c>
      <c r="H3232" s="3" t="s">
        <v>5772</v>
      </c>
      <c r="I3232" s="3" t="s">
        <v>6299</v>
      </c>
      <c r="J3232" s="3" t="s">
        <v>29</v>
      </c>
    </row>
    <row r="3233" spans="1:10" outlineLevel="3" x14ac:dyDescent="0.2">
      <c r="A3233" s="3" t="s">
        <v>5771</v>
      </c>
      <c r="B3233" s="3" t="s">
        <v>5772</v>
      </c>
      <c r="C3233" s="3" t="s">
        <v>10</v>
      </c>
      <c r="D3233" s="3" t="s">
        <v>6300</v>
      </c>
      <c r="E3233" s="2">
        <v>2012</v>
      </c>
      <c r="F3233" s="3" t="s">
        <v>297</v>
      </c>
      <c r="G3233" s="3" t="s">
        <v>4596</v>
      </c>
      <c r="H3233" s="3" t="s">
        <v>5772</v>
      </c>
      <c r="I3233" s="3" t="s">
        <v>6301</v>
      </c>
      <c r="J3233" s="3" t="s">
        <v>136</v>
      </c>
    </row>
    <row r="3234" spans="1:10" outlineLevel="3" x14ac:dyDescent="0.2">
      <c r="A3234" s="3" t="s">
        <v>5771</v>
      </c>
      <c r="B3234" s="3" t="s">
        <v>5772</v>
      </c>
      <c r="C3234" s="3" t="s">
        <v>10</v>
      </c>
      <c r="D3234" s="3" t="s">
        <v>6302</v>
      </c>
      <c r="E3234" s="2">
        <v>2012</v>
      </c>
      <c r="F3234" s="3" t="s">
        <v>297</v>
      </c>
      <c r="G3234" s="3" t="s">
        <v>4596</v>
      </c>
      <c r="H3234" s="3" t="s">
        <v>5772</v>
      </c>
      <c r="I3234" s="3" t="s">
        <v>6303</v>
      </c>
      <c r="J3234" s="3" t="s">
        <v>32</v>
      </c>
    </row>
    <row r="3235" spans="1:10" outlineLevel="3" x14ac:dyDescent="0.2">
      <c r="A3235" s="3" t="s">
        <v>5771</v>
      </c>
      <c r="B3235" s="3" t="s">
        <v>5772</v>
      </c>
      <c r="C3235" s="3" t="s">
        <v>10</v>
      </c>
      <c r="D3235" s="3" t="s">
        <v>6304</v>
      </c>
      <c r="E3235" s="2">
        <v>2012</v>
      </c>
      <c r="F3235" s="3" t="s">
        <v>297</v>
      </c>
      <c r="G3235" s="3" t="s">
        <v>4596</v>
      </c>
      <c r="H3235" s="3" t="s">
        <v>5772</v>
      </c>
      <c r="I3235" s="3" t="s">
        <v>6305</v>
      </c>
      <c r="J3235" s="3" t="s">
        <v>32</v>
      </c>
    </row>
    <row r="3236" spans="1:10" outlineLevel="3" x14ac:dyDescent="0.2">
      <c r="A3236" s="3" t="s">
        <v>5771</v>
      </c>
      <c r="B3236" s="3" t="s">
        <v>5772</v>
      </c>
      <c r="C3236" s="3" t="s">
        <v>10</v>
      </c>
      <c r="D3236" s="3" t="s">
        <v>6306</v>
      </c>
      <c r="E3236" s="2">
        <v>2012</v>
      </c>
      <c r="F3236" s="3" t="s">
        <v>297</v>
      </c>
      <c r="G3236" s="3" t="s">
        <v>4596</v>
      </c>
      <c r="H3236" s="3" t="s">
        <v>5772</v>
      </c>
      <c r="I3236" s="3" t="s">
        <v>6307</v>
      </c>
      <c r="J3236" s="3" t="s">
        <v>35</v>
      </c>
    </row>
    <row r="3237" spans="1:10" outlineLevel="3" x14ac:dyDescent="0.2">
      <c r="A3237" s="3" t="s">
        <v>5771</v>
      </c>
      <c r="B3237" s="3" t="s">
        <v>5772</v>
      </c>
      <c r="C3237" s="3" t="s">
        <v>10</v>
      </c>
      <c r="D3237" s="3" t="s">
        <v>6308</v>
      </c>
      <c r="E3237" s="2">
        <v>2012</v>
      </c>
      <c r="F3237" s="3" t="s">
        <v>297</v>
      </c>
      <c r="G3237" s="3" t="s">
        <v>4596</v>
      </c>
      <c r="H3237" s="3" t="s">
        <v>5772</v>
      </c>
      <c r="I3237" s="3" t="s">
        <v>6309</v>
      </c>
      <c r="J3237" s="3" t="s">
        <v>136</v>
      </c>
    </row>
    <row r="3238" spans="1:10" outlineLevel="3" x14ac:dyDescent="0.2">
      <c r="A3238" s="3" t="s">
        <v>5771</v>
      </c>
      <c r="B3238" s="3" t="s">
        <v>5772</v>
      </c>
      <c r="C3238" s="3" t="s">
        <v>10</v>
      </c>
      <c r="D3238" s="3" t="s">
        <v>6310</v>
      </c>
      <c r="E3238" s="2">
        <v>2012</v>
      </c>
      <c r="F3238" s="3" t="s">
        <v>297</v>
      </c>
      <c r="G3238" s="3" t="s">
        <v>4596</v>
      </c>
      <c r="H3238" s="3" t="s">
        <v>5772</v>
      </c>
      <c r="I3238" s="3" t="s">
        <v>6311</v>
      </c>
      <c r="J3238" s="3" t="s">
        <v>29</v>
      </c>
    </row>
    <row r="3239" spans="1:10" outlineLevel="3" x14ac:dyDescent="0.2">
      <c r="A3239" s="3" t="s">
        <v>5771</v>
      </c>
      <c r="B3239" s="3" t="s">
        <v>5772</v>
      </c>
      <c r="C3239" s="3" t="s">
        <v>10</v>
      </c>
      <c r="D3239" s="3" t="s">
        <v>6312</v>
      </c>
      <c r="E3239" s="2">
        <v>2012</v>
      </c>
      <c r="F3239" s="3" t="s">
        <v>297</v>
      </c>
      <c r="G3239" s="3" t="s">
        <v>4596</v>
      </c>
      <c r="H3239" s="3" t="s">
        <v>5772</v>
      </c>
      <c r="I3239" s="3" t="s">
        <v>6313</v>
      </c>
      <c r="J3239" s="3" t="s">
        <v>35</v>
      </c>
    </row>
    <row r="3240" spans="1:10" outlineLevel="3" x14ac:dyDescent="0.2">
      <c r="A3240" s="3" t="s">
        <v>5771</v>
      </c>
      <c r="B3240" s="3" t="s">
        <v>5772</v>
      </c>
      <c r="C3240" s="3" t="s">
        <v>10</v>
      </c>
      <c r="D3240" s="3" t="s">
        <v>6314</v>
      </c>
      <c r="E3240" s="2">
        <v>2008</v>
      </c>
      <c r="F3240" s="3" t="s">
        <v>297</v>
      </c>
      <c r="G3240" s="3" t="s">
        <v>4596</v>
      </c>
      <c r="H3240" s="3" t="s">
        <v>5772</v>
      </c>
      <c r="I3240" s="3" t="s">
        <v>6315</v>
      </c>
      <c r="J3240" s="3" t="s">
        <v>74</v>
      </c>
    </row>
    <row r="3241" spans="1:10" outlineLevel="3" x14ac:dyDescent="0.2">
      <c r="A3241" s="3" t="s">
        <v>5771</v>
      </c>
      <c r="B3241" s="3" t="s">
        <v>5772</v>
      </c>
      <c r="C3241" s="3" t="s">
        <v>10</v>
      </c>
      <c r="D3241" s="3" t="s">
        <v>6316</v>
      </c>
      <c r="E3241" s="2">
        <v>2010</v>
      </c>
      <c r="F3241" s="3" t="s">
        <v>297</v>
      </c>
      <c r="G3241" s="3" t="s">
        <v>4596</v>
      </c>
      <c r="H3241" s="3" t="s">
        <v>5772</v>
      </c>
      <c r="I3241" s="3" t="s">
        <v>6317</v>
      </c>
      <c r="J3241" s="3" t="s">
        <v>74</v>
      </c>
    </row>
    <row r="3242" spans="1:10" outlineLevel="3" x14ac:dyDescent="0.2">
      <c r="A3242" s="3" t="s">
        <v>5771</v>
      </c>
      <c r="B3242" s="3" t="s">
        <v>5772</v>
      </c>
      <c r="C3242" s="3" t="s">
        <v>10</v>
      </c>
      <c r="D3242" s="3" t="s">
        <v>6318</v>
      </c>
      <c r="E3242" s="2">
        <v>2007</v>
      </c>
      <c r="F3242" s="3" t="s">
        <v>297</v>
      </c>
      <c r="G3242" s="3" t="s">
        <v>4596</v>
      </c>
      <c r="H3242" s="3" t="s">
        <v>5772</v>
      </c>
      <c r="I3242" s="3" t="s">
        <v>6319</v>
      </c>
      <c r="J3242" s="3" t="s">
        <v>1038</v>
      </c>
    </row>
    <row r="3243" spans="1:10" outlineLevel="3" x14ac:dyDescent="0.2">
      <c r="A3243" s="3" t="s">
        <v>5771</v>
      </c>
      <c r="B3243" s="3" t="s">
        <v>5772</v>
      </c>
      <c r="C3243" s="3" t="s">
        <v>10</v>
      </c>
      <c r="D3243" s="3" t="s">
        <v>6320</v>
      </c>
      <c r="E3243" s="2">
        <v>2010</v>
      </c>
      <c r="F3243" s="3" t="s">
        <v>297</v>
      </c>
      <c r="G3243" s="3" t="s">
        <v>4596</v>
      </c>
      <c r="H3243" s="3" t="s">
        <v>5772</v>
      </c>
      <c r="I3243" s="3" t="s">
        <v>6321</v>
      </c>
      <c r="J3243" s="3" t="s">
        <v>32</v>
      </c>
    </row>
    <row r="3244" spans="1:10" outlineLevel="2" x14ac:dyDescent="0.2">
      <c r="C3244" s="5" t="s">
        <v>7969</v>
      </c>
      <c r="D3244" s="3">
        <f>SUBTOTAL(3,D2974:D3243)</f>
        <v>270</v>
      </c>
    </row>
    <row r="3245" spans="1:10" outlineLevel="3" x14ac:dyDescent="0.2">
      <c r="A3245" s="3" t="s">
        <v>5771</v>
      </c>
      <c r="B3245" s="3" t="s">
        <v>5772</v>
      </c>
      <c r="C3245" s="3" t="s">
        <v>1255</v>
      </c>
      <c r="D3245" s="3" t="s">
        <v>6322</v>
      </c>
      <c r="E3245" s="2">
        <v>2007</v>
      </c>
      <c r="F3245" s="3" t="s">
        <v>297</v>
      </c>
      <c r="G3245" s="3" t="s">
        <v>4596</v>
      </c>
      <c r="H3245" s="3" t="s">
        <v>5772</v>
      </c>
      <c r="I3245" s="3" t="s">
        <v>6323</v>
      </c>
      <c r="J3245" s="3" t="s">
        <v>136</v>
      </c>
    </row>
    <row r="3246" spans="1:10" outlineLevel="3" x14ac:dyDescent="0.2">
      <c r="A3246" s="3" t="s">
        <v>5771</v>
      </c>
      <c r="B3246" s="3" t="s">
        <v>5772</v>
      </c>
      <c r="C3246" s="3" t="s">
        <v>1255</v>
      </c>
      <c r="D3246" s="3" t="s">
        <v>6324</v>
      </c>
      <c r="E3246" s="2">
        <v>2007</v>
      </c>
      <c r="F3246" s="3" t="s">
        <v>297</v>
      </c>
      <c r="G3246" s="3" t="s">
        <v>4596</v>
      </c>
      <c r="H3246" s="3" t="s">
        <v>5772</v>
      </c>
      <c r="I3246" s="3" t="s">
        <v>6325</v>
      </c>
      <c r="J3246" s="3" t="s">
        <v>136</v>
      </c>
    </row>
    <row r="3247" spans="1:10" outlineLevel="3" x14ac:dyDescent="0.2">
      <c r="A3247" s="3" t="s">
        <v>5771</v>
      </c>
      <c r="B3247" s="3" t="s">
        <v>5772</v>
      </c>
      <c r="C3247" s="3" t="s">
        <v>1255</v>
      </c>
      <c r="D3247" s="3" t="s">
        <v>6328</v>
      </c>
      <c r="E3247" s="2">
        <v>2008</v>
      </c>
      <c r="F3247" s="3" t="s">
        <v>297</v>
      </c>
      <c r="G3247" s="3" t="s">
        <v>4596</v>
      </c>
      <c r="H3247" s="3" t="s">
        <v>5772</v>
      </c>
      <c r="I3247" s="3" t="s">
        <v>6329</v>
      </c>
      <c r="J3247" s="3" t="s">
        <v>136</v>
      </c>
    </row>
    <row r="3248" spans="1:10" outlineLevel="3" x14ac:dyDescent="0.2">
      <c r="A3248" s="3" t="s">
        <v>5771</v>
      </c>
      <c r="B3248" s="3" t="s">
        <v>5772</v>
      </c>
      <c r="C3248" s="3" t="s">
        <v>1255</v>
      </c>
      <c r="D3248" s="3" t="s">
        <v>6348</v>
      </c>
      <c r="E3248" s="2">
        <v>2008</v>
      </c>
      <c r="F3248" s="3" t="s">
        <v>297</v>
      </c>
      <c r="G3248" s="3" t="s">
        <v>4596</v>
      </c>
      <c r="H3248" s="3" t="s">
        <v>5772</v>
      </c>
      <c r="I3248" s="3" t="s">
        <v>6349</v>
      </c>
      <c r="J3248" s="3" t="s">
        <v>420</v>
      </c>
    </row>
    <row r="3249" spans="1:10" outlineLevel="3" x14ac:dyDescent="0.2">
      <c r="A3249" s="3" t="s">
        <v>5771</v>
      </c>
      <c r="B3249" s="3" t="s">
        <v>5772</v>
      </c>
      <c r="C3249" s="3" t="s">
        <v>1255</v>
      </c>
      <c r="D3249" s="3" t="s">
        <v>6330</v>
      </c>
      <c r="E3249" s="2">
        <v>2008</v>
      </c>
      <c r="F3249" s="3" t="s">
        <v>297</v>
      </c>
      <c r="G3249" s="3" t="s">
        <v>4596</v>
      </c>
      <c r="H3249" s="3" t="s">
        <v>5772</v>
      </c>
      <c r="I3249" s="3" t="s">
        <v>6331</v>
      </c>
      <c r="J3249" s="3" t="s">
        <v>420</v>
      </c>
    </row>
    <row r="3250" spans="1:10" outlineLevel="3" x14ac:dyDescent="0.2">
      <c r="A3250" s="3" t="s">
        <v>5771</v>
      </c>
      <c r="B3250" s="3" t="s">
        <v>5772</v>
      </c>
      <c r="C3250" s="3" t="s">
        <v>1255</v>
      </c>
      <c r="D3250" s="3" t="s">
        <v>6332</v>
      </c>
      <c r="E3250" s="2">
        <v>2009</v>
      </c>
      <c r="F3250" s="3" t="s">
        <v>297</v>
      </c>
      <c r="G3250" s="3" t="s">
        <v>4596</v>
      </c>
      <c r="H3250" s="3" t="s">
        <v>5772</v>
      </c>
      <c r="I3250" s="3" t="s">
        <v>6333</v>
      </c>
      <c r="J3250" s="3" t="s">
        <v>136</v>
      </c>
    </row>
    <row r="3251" spans="1:10" outlineLevel="3" x14ac:dyDescent="0.2">
      <c r="A3251" s="3" t="s">
        <v>5771</v>
      </c>
      <c r="B3251" s="3" t="s">
        <v>5772</v>
      </c>
      <c r="C3251" s="3" t="s">
        <v>1255</v>
      </c>
      <c r="D3251" s="3" t="s">
        <v>6334</v>
      </c>
      <c r="E3251" s="2">
        <v>2009</v>
      </c>
      <c r="F3251" s="3" t="s">
        <v>297</v>
      </c>
      <c r="G3251" s="3" t="s">
        <v>4596</v>
      </c>
      <c r="H3251" s="3" t="s">
        <v>5772</v>
      </c>
      <c r="I3251" s="3" t="s">
        <v>6335</v>
      </c>
      <c r="J3251" s="3" t="s">
        <v>81</v>
      </c>
    </row>
    <row r="3252" spans="1:10" outlineLevel="3" x14ac:dyDescent="0.2">
      <c r="A3252" s="3" t="s">
        <v>5771</v>
      </c>
      <c r="B3252" s="3" t="s">
        <v>5772</v>
      </c>
      <c r="C3252" s="3" t="s">
        <v>1255</v>
      </c>
      <c r="D3252" s="3" t="s">
        <v>6336</v>
      </c>
      <c r="E3252" s="2">
        <v>2009</v>
      </c>
      <c r="F3252" s="3" t="s">
        <v>297</v>
      </c>
      <c r="G3252" s="3" t="s">
        <v>4596</v>
      </c>
      <c r="H3252" s="3" t="s">
        <v>5772</v>
      </c>
      <c r="I3252" s="3" t="s">
        <v>6337</v>
      </c>
      <c r="J3252" s="3" t="s">
        <v>74</v>
      </c>
    </row>
    <row r="3253" spans="1:10" outlineLevel="3" x14ac:dyDescent="0.2">
      <c r="A3253" s="3" t="s">
        <v>5771</v>
      </c>
      <c r="B3253" s="3" t="s">
        <v>5772</v>
      </c>
      <c r="C3253" s="3" t="s">
        <v>1255</v>
      </c>
      <c r="D3253" s="3" t="s">
        <v>6338</v>
      </c>
      <c r="E3253" s="2">
        <v>2009</v>
      </c>
      <c r="F3253" s="3" t="s">
        <v>297</v>
      </c>
      <c r="G3253" s="3" t="s">
        <v>4596</v>
      </c>
      <c r="H3253" s="3" t="s">
        <v>5772</v>
      </c>
      <c r="I3253" s="3" t="s">
        <v>6339</v>
      </c>
      <c r="J3253" s="3" t="s">
        <v>420</v>
      </c>
    </row>
    <row r="3254" spans="1:10" outlineLevel="3" x14ac:dyDescent="0.2">
      <c r="A3254" s="3" t="s">
        <v>5771</v>
      </c>
      <c r="B3254" s="3" t="s">
        <v>5772</v>
      </c>
      <c r="C3254" s="3" t="s">
        <v>1255</v>
      </c>
      <c r="D3254" s="3" t="s">
        <v>6340</v>
      </c>
      <c r="E3254" s="2">
        <v>2010</v>
      </c>
      <c r="F3254" s="3" t="s">
        <v>297</v>
      </c>
      <c r="G3254" s="3" t="s">
        <v>4596</v>
      </c>
      <c r="H3254" s="3" t="s">
        <v>5772</v>
      </c>
      <c r="I3254" s="3" t="s">
        <v>6341</v>
      </c>
      <c r="J3254" s="3" t="s">
        <v>81</v>
      </c>
    </row>
    <row r="3255" spans="1:10" outlineLevel="3" x14ac:dyDescent="0.2">
      <c r="A3255" s="3" t="s">
        <v>5771</v>
      </c>
      <c r="B3255" s="3" t="s">
        <v>5772</v>
      </c>
      <c r="C3255" s="3" t="s">
        <v>1255</v>
      </c>
      <c r="D3255" s="3" t="s">
        <v>6342</v>
      </c>
      <c r="E3255" s="2">
        <v>2007</v>
      </c>
      <c r="F3255" s="3" t="s">
        <v>297</v>
      </c>
      <c r="G3255" s="3" t="s">
        <v>4596</v>
      </c>
      <c r="H3255" s="3" t="s">
        <v>5772</v>
      </c>
      <c r="I3255" s="3" t="s">
        <v>6343</v>
      </c>
      <c r="J3255" s="3" t="s">
        <v>136</v>
      </c>
    </row>
    <row r="3256" spans="1:10" outlineLevel="3" x14ac:dyDescent="0.2">
      <c r="A3256" s="3" t="s">
        <v>5771</v>
      </c>
      <c r="B3256" s="3" t="s">
        <v>5772</v>
      </c>
      <c r="C3256" s="3" t="s">
        <v>1255</v>
      </c>
      <c r="D3256" s="3" t="s">
        <v>6344</v>
      </c>
      <c r="E3256" s="2">
        <v>2007</v>
      </c>
      <c r="F3256" s="3" t="s">
        <v>297</v>
      </c>
      <c r="G3256" s="3" t="s">
        <v>4596</v>
      </c>
      <c r="H3256" s="3" t="s">
        <v>5772</v>
      </c>
      <c r="I3256" s="3" t="s">
        <v>6345</v>
      </c>
      <c r="J3256" s="3" t="s">
        <v>74</v>
      </c>
    </row>
    <row r="3257" spans="1:10" outlineLevel="3" x14ac:dyDescent="0.2">
      <c r="A3257" s="3" t="s">
        <v>5771</v>
      </c>
      <c r="B3257" s="3" t="s">
        <v>5772</v>
      </c>
      <c r="C3257" s="3" t="s">
        <v>1255</v>
      </c>
      <c r="D3257" s="3" t="s">
        <v>6352</v>
      </c>
      <c r="E3257" s="2">
        <v>2006</v>
      </c>
      <c r="F3257" s="3" t="s">
        <v>297</v>
      </c>
      <c r="G3257" s="3" t="s">
        <v>4596</v>
      </c>
      <c r="H3257" s="3" t="s">
        <v>5772</v>
      </c>
      <c r="I3257" s="3" t="s">
        <v>6353</v>
      </c>
      <c r="J3257" s="3" t="s">
        <v>420</v>
      </c>
    </row>
    <row r="3258" spans="1:10" outlineLevel="2" x14ac:dyDescent="0.2">
      <c r="C3258" s="5" t="s">
        <v>7970</v>
      </c>
      <c r="D3258" s="3">
        <f>SUBTOTAL(3,D3245:D3257)</f>
        <v>13</v>
      </c>
    </row>
    <row r="3259" spans="1:10" outlineLevel="3" x14ac:dyDescent="0.2">
      <c r="A3259" s="3" t="s">
        <v>5771</v>
      </c>
      <c r="B3259" s="3" t="s">
        <v>5772</v>
      </c>
      <c r="C3259" s="3" t="s">
        <v>1301</v>
      </c>
      <c r="D3259" s="3" t="s">
        <v>6346</v>
      </c>
      <c r="E3259" s="2">
        <v>2008</v>
      </c>
      <c r="F3259" s="3" t="s">
        <v>297</v>
      </c>
      <c r="G3259" s="3" t="s">
        <v>4596</v>
      </c>
      <c r="H3259" s="3" t="s">
        <v>5772</v>
      </c>
      <c r="I3259" s="3" t="s">
        <v>6347</v>
      </c>
      <c r="J3259" s="3" t="s">
        <v>1302</v>
      </c>
    </row>
    <row r="3260" spans="1:10" outlineLevel="2" x14ac:dyDescent="0.2">
      <c r="C3260" s="5" t="s">
        <v>7971</v>
      </c>
      <c r="D3260" s="3">
        <f>SUBTOTAL(3,D3259:D3259)</f>
        <v>1</v>
      </c>
    </row>
    <row r="3261" spans="1:10" outlineLevel="3" x14ac:dyDescent="0.2">
      <c r="A3261" s="3" t="s">
        <v>5771</v>
      </c>
      <c r="B3261" s="3" t="s">
        <v>5772</v>
      </c>
      <c r="C3261" s="3" t="s">
        <v>1563</v>
      </c>
      <c r="D3261" s="3" t="s">
        <v>5821</v>
      </c>
      <c r="E3261" s="2">
        <v>2007</v>
      </c>
      <c r="F3261" s="3" t="s">
        <v>297</v>
      </c>
      <c r="G3261" s="3" t="s">
        <v>4596</v>
      </c>
      <c r="H3261" s="3" t="s">
        <v>5772</v>
      </c>
      <c r="I3261" s="3" t="s">
        <v>5822</v>
      </c>
      <c r="J3261" s="3" t="s">
        <v>133</v>
      </c>
    </row>
    <row r="3262" spans="1:10" outlineLevel="3" x14ac:dyDescent="0.2">
      <c r="A3262" s="3" t="s">
        <v>5771</v>
      </c>
      <c r="B3262" s="3" t="s">
        <v>5772</v>
      </c>
      <c r="C3262" s="3" t="s">
        <v>1563</v>
      </c>
      <c r="D3262" s="3" t="s">
        <v>6326</v>
      </c>
      <c r="E3262" s="2">
        <v>2008</v>
      </c>
      <c r="F3262" s="3" t="s">
        <v>297</v>
      </c>
      <c r="G3262" s="3" t="s">
        <v>4596</v>
      </c>
      <c r="H3262" s="3" t="s">
        <v>5772</v>
      </c>
      <c r="I3262" s="3" t="s">
        <v>6327</v>
      </c>
      <c r="J3262" s="3" t="s">
        <v>133</v>
      </c>
    </row>
    <row r="3263" spans="1:10" outlineLevel="3" x14ac:dyDescent="0.2">
      <c r="A3263" s="3" t="s">
        <v>5771</v>
      </c>
      <c r="B3263" s="3" t="s">
        <v>5772</v>
      </c>
      <c r="C3263" s="3" t="s">
        <v>1563</v>
      </c>
      <c r="D3263" s="3" t="s">
        <v>5973</v>
      </c>
      <c r="E3263" s="2">
        <v>2012</v>
      </c>
      <c r="F3263" s="3" t="s">
        <v>297</v>
      </c>
      <c r="G3263" s="3" t="s">
        <v>4596</v>
      </c>
      <c r="H3263" s="3" t="s">
        <v>5772</v>
      </c>
      <c r="I3263" s="3" t="s">
        <v>5974</v>
      </c>
      <c r="J3263" s="3" t="s">
        <v>133</v>
      </c>
    </row>
    <row r="3264" spans="1:10" outlineLevel="3" x14ac:dyDescent="0.2">
      <c r="A3264" s="3" t="s">
        <v>5771</v>
      </c>
      <c r="B3264" s="3" t="s">
        <v>5772</v>
      </c>
      <c r="C3264" s="3" t="s">
        <v>1563</v>
      </c>
      <c r="D3264" s="3" t="s">
        <v>6350</v>
      </c>
      <c r="E3264" s="2">
        <v>2009</v>
      </c>
      <c r="F3264" s="3" t="s">
        <v>297</v>
      </c>
      <c r="G3264" s="3" t="s">
        <v>4596</v>
      </c>
      <c r="H3264" s="3" t="s">
        <v>5772</v>
      </c>
      <c r="I3264" s="3" t="s">
        <v>6351</v>
      </c>
      <c r="J3264" s="3" t="s">
        <v>133</v>
      </c>
    </row>
    <row r="3265" spans="1:10" outlineLevel="3" x14ac:dyDescent="0.2">
      <c r="A3265" s="3" t="s">
        <v>5771</v>
      </c>
      <c r="B3265" s="3" t="s">
        <v>5772</v>
      </c>
      <c r="C3265" s="3" t="s">
        <v>1563</v>
      </c>
      <c r="D3265" s="3" t="s">
        <v>6011</v>
      </c>
      <c r="E3265" s="2">
        <v>2009</v>
      </c>
      <c r="F3265" s="3" t="s">
        <v>297</v>
      </c>
      <c r="G3265" s="3" t="s">
        <v>4596</v>
      </c>
      <c r="H3265" s="3" t="s">
        <v>5772</v>
      </c>
      <c r="I3265" s="3" t="s">
        <v>6012</v>
      </c>
      <c r="J3265" s="3" t="s">
        <v>133</v>
      </c>
    </row>
    <row r="3266" spans="1:10" outlineLevel="2" x14ac:dyDescent="0.2">
      <c r="C3266" s="5" t="s">
        <v>7972</v>
      </c>
      <c r="D3266" s="3">
        <f>SUBTOTAL(3,D3261:D3265)</f>
        <v>5</v>
      </c>
    </row>
    <row r="3267" spans="1:10" outlineLevel="1" x14ac:dyDescent="0.2">
      <c r="A3267" s="5" t="s">
        <v>7940</v>
      </c>
      <c r="D3267" s="3">
        <f>SUBTOTAL(3,D2974:D3265)</f>
        <v>289</v>
      </c>
    </row>
    <row r="3268" spans="1:10" outlineLevel="3" x14ac:dyDescent="0.2">
      <c r="A3268" s="3" t="s">
        <v>6354</v>
      </c>
      <c r="B3268" s="3" t="s">
        <v>6355</v>
      </c>
      <c r="C3268" s="3" t="s">
        <v>10</v>
      </c>
      <c r="D3268" s="3" t="s">
        <v>6356</v>
      </c>
      <c r="E3268" s="2">
        <v>2006</v>
      </c>
      <c r="F3268" s="3" t="s">
        <v>297</v>
      </c>
      <c r="G3268" s="3" t="s">
        <v>4596</v>
      </c>
      <c r="H3268" s="3" t="s">
        <v>5772</v>
      </c>
      <c r="I3268" s="3" t="s">
        <v>6357</v>
      </c>
      <c r="J3268" s="3" t="s">
        <v>133</v>
      </c>
    </row>
    <row r="3269" spans="1:10" outlineLevel="3" x14ac:dyDescent="0.2">
      <c r="A3269" s="3" t="s">
        <v>6354</v>
      </c>
      <c r="B3269" s="3" t="s">
        <v>6355</v>
      </c>
      <c r="C3269" s="3" t="s">
        <v>10</v>
      </c>
      <c r="D3269" s="3" t="s">
        <v>6358</v>
      </c>
      <c r="E3269" s="2">
        <v>2007</v>
      </c>
      <c r="F3269" s="3" t="s">
        <v>297</v>
      </c>
      <c r="G3269" s="3" t="s">
        <v>4596</v>
      </c>
      <c r="H3269" s="3" t="s">
        <v>5772</v>
      </c>
      <c r="I3269" s="3" t="s">
        <v>6359</v>
      </c>
      <c r="J3269" s="3" t="s">
        <v>81</v>
      </c>
    </row>
    <row r="3270" spans="1:10" outlineLevel="2" x14ac:dyDescent="0.2">
      <c r="C3270" s="5" t="s">
        <v>7969</v>
      </c>
      <c r="D3270" s="3">
        <f>SUBTOTAL(3,D3268:D3269)</f>
        <v>2</v>
      </c>
    </row>
    <row r="3271" spans="1:10" outlineLevel="1" x14ac:dyDescent="0.2">
      <c r="A3271" s="5" t="s">
        <v>7941</v>
      </c>
      <c r="D3271" s="3">
        <f>SUBTOTAL(3,D3268:D3269)</f>
        <v>2</v>
      </c>
    </row>
    <row r="3272" spans="1:10" outlineLevel="3" x14ac:dyDescent="0.2">
      <c r="A3272" s="3" t="s">
        <v>6360</v>
      </c>
      <c r="B3272" s="3" t="s">
        <v>6361</v>
      </c>
      <c r="C3272" s="3" t="s">
        <v>2086</v>
      </c>
      <c r="D3272" s="3" t="s">
        <v>6362</v>
      </c>
      <c r="E3272" s="2">
        <v>2010</v>
      </c>
      <c r="F3272" s="3" t="s">
        <v>297</v>
      </c>
      <c r="G3272" s="3" t="s">
        <v>4596</v>
      </c>
      <c r="H3272" s="3" t="s">
        <v>5772</v>
      </c>
      <c r="I3272" s="3" t="s">
        <v>6363</v>
      </c>
      <c r="J3272" s="3" t="s">
        <v>29</v>
      </c>
    </row>
    <row r="3273" spans="1:10" outlineLevel="3" x14ac:dyDescent="0.2">
      <c r="A3273" s="3" t="s">
        <v>6360</v>
      </c>
      <c r="B3273" s="3" t="s">
        <v>6361</v>
      </c>
      <c r="C3273" s="3" t="s">
        <v>2086</v>
      </c>
      <c r="D3273" s="3" t="s">
        <v>6364</v>
      </c>
      <c r="E3273" s="2">
        <v>2010</v>
      </c>
      <c r="F3273" s="3" t="s">
        <v>297</v>
      </c>
      <c r="G3273" s="3" t="s">
        <v>4596</v>
      </c>
      <c r="H3273" s="3" t="s">
        <v>5772</v>
      </c>
      <c r="I3273" s="3" t="s">
        <v>6365</v>
      </c>
      <c r="J3273" s="3" t="s">
        <v>29</v>
      </c>
    </row>
    <row r="3274" spans="1:10" outlineLevel="3" x14ac:dyDescent="0.2">
      <c r="A3274" s="3" t="s">
        <v>6360</v>
      </c>
      <c r="B3274" s="3" t="s">
        <v>6361</v>
      </c>
      <c r="C3274" s="3" t="s">
        <v>2086</v>
      </c>
      <c r="D3274" s="3" t="s">
        <v>6366</v>
      </c>
      <c r="E3274" s="2">
        <v>2010</v>
      </c>
      <c r="F3274" s="3" t="s">
        <v>297</v>
      </c>
      <c r="G3274" s="3" t="s">
        <v>4596</v>
      </c>
      <c r="H3274" s="3" t="s">
        <v>5772</v>
      </c>
      <c r="I3274" s="3" t="s">
        <v>6367</v>
      </c>
      <c r="J3274" s="3" t="s">
        <v>29</v>
      </c>
    </row>
    <row r="3275" spans="1:10" outlineLevel="3" x14ac:dyDescent="0.2">
      <c r="A3275" s="3" t="s">
        <v>6360</v>
      </c>
      <c r="B3275" s="3" t="s">
        <v>6361</v>
      </c>
      <c r="C3275" s="3" t="s">
        <v>2086</v>
      </c>
      <c r="D3275" s="3" t="s">
        <v>6368</v>
      </c>
      <c r="E3275" s="2">
        <v>2010</v>
      </c>
      <c r="F3275" s="3" t="s">
        <v>297</v>
      </c>
      <c r="G3275" s="3" t="s">
        <v>4596</v>
      </c>
      <c r="H3275" s="3" t="s">
        <v>5772</v>
      </c>
      <c r="I3275" s="3" t="s">
        <v>6369</v>
      </c>
      <c r="J3275" s="3" t="s">
        <v>29</v>
      </c>
    </row>
    <row r="3276" spans="1:10" outlineLevel="3" x14ac:dyDescent="0.2">
      <c r="A3276" s="3" t="s">
        <v>6360</v>
      </c>
      <c r="B3276" s="3" t="s">
        <v>6361</v>
      </c>
      <c r="C3276" s="3" t="s">
        <v>2086</v>
      </c>
      <c r="D3276" s="3" t="s">
        <v>6370</v>
      </c>
      <c r="E3276" s="2">
        <v>2010</v>
      </c>
      <c r="F3276" s="3" t="s">
        <v>297</v>
      </c>
      <c r="G3276" s="3" t="s">
        <v>4596</v>
      </c>
      <c r="H3276" s="3" t="s">
        <v>5772</v>
      </c>
      <c r="I3276" s="3" t="s">
        <v>6371</v>
      </c>
      <c r="J3276" s="3" t="s">
        <v>29</v>
      </c>
    </row>
    <row r="3277" spans="1:10" outlineLevel="3" x14ac:dyDescent="0.2">
      <c r="A3277" s="3" t="s">
        <v>6360</v>
      </c>
      <c r="B3277" s="3" t="s">
        <v>6361</v>
      </c>
      <c r="C3277" s="3" t="s">
        <v>2086</v>
      </c>
      <c r="D3277" s="3" t="s">
        <v>6372</v>
      </c>
      <c r="E3277" s="2">
        <v>2010</v>
      </c>
      <c r="F3277" s="3" t="s">
        <v>297</v>
      </c>
      <c r="G3277" s="3" t="s">
        <v>4596</v>
      </c>
      <c r="H3277" s="3" t="s">
        <v>5772</v>
      </c>
      <c r="I3277" s="3" t="s">
        <v>6373</v>
      </c>
      <c r="J3277" s="3" t="s">
        <v>29</v>
      </c>
    </row>
    <row r="3278" spans="1:10" outlineLevel="3" x14ac:dyDescent="0.2">
      <c r="A3278" s="3" t="s">
        <v>6360</v>
      </c>
      <c r="B3278" s="3" t="s">
        <v>6361</v>
      </c>
      <c r="C3278" s="3" t="s">
        <v>2086</v>
      </c>
      <c r="D3278" s="3" t="s">
        <v>6374</v>
      </c>
      <c r="E3278" s="2">
        <v>2010</v>
      </c>
      <c r="F3278" s="3" t="s">
        <v>297</v>
      </c>
      <c r="G3278" s="3" t="s">
        <v>4596</v>
      </c>
      <c r="H3278" s="3" t="s">
        <v>5772</v>
      </c>
      <c r="I3278" s="3" t="s">
        <v>6375</v>
      </c>
      <c r="J3278" s="3" t="s">
        <v>29</v>
      </c>
    </row>
    <row r="3279" spans="1:10" outlineLevel="3" x14ac:dyDescent="0.2">
      <c r="A3279" s="3" t="s">
        <v>6360</v>
      </c>
      <c r="B3279" s="3" t="s">
        <v>6361</v>
      </c>
      <c r="C3279" s="3" t="s">
        <v>2086</v>
      </c>
      <c r="D3279" s="3" t="s">
        <v>6376</v>
      </c>
      <c r="E3279" s="2">
        <v>2010</v>
      </c>
      <c r="F3279" s="3" t="s">
        <v>297</v>
      </c>
      <c r="G3279" s="3" t="s">
        <v>4596</v>
      </c>
      <c r="H3279" s="3" t="s">
        <v>5772</v>
      </c>
      <c r="I3279" s="3" t="s">
        <v>6377</v>
      </c>
      <c r="J3279" s="3" t="s">
        <v>29</v>
      </c>
    </row>
    <row r="3280" spans="1:10" outlineLevel="3" x14ac:dyDescent="0.2">
      <c r="A3280" s="3" t="s">
        <v>6360</v>
      </c>
      <c r="B3280" s="3" t="s">
        <v>6361</v>
      </c>
      <c r="C3280" s="3" t="s">
        <v>2086</v>
      </c>
      <c r="D3280" s="3" t="s">
        <v>6378</v>
      </c>
      <c r="E3280" s="2">
        <v>2010</v>
      </c>
      <c r="F3280" s="3" t="s">
        <v>297</v>
      </c>
      <c r="G3280" s="3" t="s">
        <v>4596</v>
      </c>
      <c r="H3280" s="3" t="s">
        <v>5772</v>
      </c>
      <c r="I3280" s="3" t="s">
        <v>6379</v>
      </c>
      <c r="J3280" s="3" t="s">
        <v>29</v>
      </c>
    </row>
    <row r="3281" spans="1:10" outlineLevel="3" x14ac:dyDescent="0.2">
      <c r="A3281" s="3" t="s">
        <v>6360</v>
      </c>
      <c r="B3281" s="3" t="s">
        <v>6361</v>
      </c>
      <c r="C3281" s="3" t="s">
        <v>2086</v>
      </c>
      <c r="D3281" s="3" t="s">
        <v>6380</v>
      </c>
      <c r="E3281" s="2">
        <v>2010</v>
      </c>
      <c r="F3281" s="3" t="s">
        <v>297</v>
      </c>
      <c r="G3281" s="3" t="s">
        <v>4596</v>
      </c>
      <c r="H3281" s="3" t="s">
        <v>5772</v>
      </c>
      <c r="I3281" s="3" t="s">
        <v>6381</v>
      </c>
      <c r="J3281" s="3" t="s">
        <v>29</v>
      </c>
    </row>
    <row r="3282" spans="1:10" outlineLevel="3" x14ac:dyDescent="0.2">
      <c r="A3282" s="3" t="s">
        <v>6360</v>
      </c>
      <c r="B3282" s="3" t="s">
        <v>6361</v>
      </c>
      <c r="C3282" s="3" t="s">
        <v>2086</v>
      </c>
      <c r="D3282" s="3" t="s">
        <v>6382</v>
      </c>
      <c r="E3282" s="2">
        <v>2010</v>
      </c>
      <c r="F3282" s="3" t="s">
        <v>297</v>
      </c>
      <c r="G3282" s="3" t="s">
        <v>4596</v>
      </c>
      <c r="H3282" s="3" t="s">
        <v>5772</v>
      </c>
      <c r="I3282" s="3" t="s">
        <v>6383</v>
      </c>
      <c r="J3282" s="3" t="s">
        <v>29</v>
      </c>
    </row>
    <row r="3283" spans="1:10" outlineLevel="3" x14ac:dyDescent="0.2">
      <c r="A3283" s="3" t="s">
        <v>6360</v>
      </c>
      <c r="B3283" s="3" t="s">
        <v>6361</v>
      </c>
      <c r="C3283" s="3" t="s">
        <v>2086</v>
      </c>
      <c r="D3283" s="3" t="s">
        <v>6384</v>
      </c>
      <c r="E3283" s="2">
        <v>2010</v>
      </c>
      <c r="F3283" s="3" t="s">
        <v>297</v>
      </c>
      <c r="G3283" s="3" t="s">
        <v>4596</v>
      </c>
      <c r="H3283" s="3" t="s">
        <v>5772</v>
      </c>
      <c r="I3283" s="3" t="s">
        <v>6385</v>
      </c>
      <c r="J3283" s="3" t="s">
        <v>29</v>
      </c>
    </row>
    <row r="3284" spans="1:10" outlineLevel="3" x14ac:dyDescent="0.2">
      <c r="A3284" s="3" t="s">
        <v>6360</v>
      </c>
      <c r="B3284" s="3" t="s">
        <v>6361</v>
      </c>
      <c r="C3284" s="3" t="s">
        <v>2086</v>
      </c>
      <c r="D3284" s="3" t="s">
        <v>6386</v>
      </c>
      <c r="E3284" s="2">
        <v>2010</v>
      </c>
      <c r="F3284" s="3" t="s">
        <v>297</v>
      </c>
      <c r="G3284" s="3" t="s">
        <v>4596</v>
      </c>
      <c r="H3284" s="3" t="s">
        <v>5772</v>
      </c>
      <c r="I3284" s="3" t="s">
        <v>6387</v>
      </c>
      <c r="J3284" s="3" t="s">
        <v>29</v>
      </c>
    </row>
    <row r="3285" spans="1:10" outlineLevel="3" x14ac:dyDescent="0.2">
      <c r="A3285" s="3" t="s">
        <v>6360</v>
      </c>
      <c r="B3285" s="3" t="s">
        <v>6361</v>
      </c>
      <c r="C3285" s="3" t="s">
        <v>2086</v>
      </c>
      <c r="D3285" s="3" t="s">
        <v>6388</v>
      </c>
      <c r="E3285" s="2">
        <v>2010</v>
      </c>
      <c r="F3285" s="3" t="s">
        <v>297</v>
      </c>
      <c r="G3285" s="3" t="s">
        <v>4596</v>
      </c>
      <c r="H3285" s="3" t="s">
        <v>5772</v>
      </c>
      <c r="I3285" s="3" t="s">
        <v>6389</v>
      </c>
      <c r="J3285" s="3" t="s">
        <v>29</v>
      </c>
    </row>
    <row r="3286" spans="1:10" outlineLevel="3" x14ac:dyDescent="0.2">
      <c r="A3286" s="3" t="s">
        <v>6360</v>
      </c>
      <c r="B3286" s="3" t="s">
        <v>6361</v>
      </c>
      <c r="C3286" s="3" t="s">
        <v>2086</v>
      </c>
      <c r="D3286" s="3" t="s">
        <v>6390</v>
      </c>
      <c r="E3286" s="2">
        <v>2010</v>
      </c>
      <c r="F3286" s="3" t="s">
        <v>297</v>
      </c>
      <c r="G3286" s="3" t="s">
        <v>4596</v>
      </c>
      <c r="H3286" s="3" t="s">
        <v>5772</v>
      </c>
      <c r="I3286" s="3" t="s">
        <v>6391</v>
      </c>
      <c r="J3286" s="3" t="s">
        <v>29</v>
      </c>
    </row>
    <row r="3287" spans="1:10" outlineLevel="3" x14ac:dyDescent="0.2">
      <c r="A3287" s="3" t="s">
        <v>6360</v>
      </c>
      <c r="B3287" s="3" t="s">
        <v>6361</v>
      </c>
      <c r="C3287" s="3" t="s">
        <v>2086</v>
      </c>
      <c r="D3287" s="3" t="s">
        <v>6392</v>
      </c>
      <c r="E3287" s="2">
        <v>2010</v>
      </c>
      <c r="F3287" s="3" t="s">
        <v>297</v>
      </c>
      <c r="G3287" s="3" t="s">
        <v>4596</v>
      </c>
      <c r="H3287" s="3" t="s">
        <v>5772</v>
      </c>
      <c r="I3287" s="3" t="s">
        <v>6393</v>
      </c>
      <c r="J3287" s="3" t="s">
        <v>29</v>
      </c>
    </row>
    <row r="3288" spans="1:10" outlineLevel="3" x14ac:dyDescent="0.2">
      <c r="A3288" s="3" t="s">
        <v>6360</v>
      </c>
      <c r="B3288" s="3" t="s">
        <v>6361</v>
      </c>
      <c r="C3288" s="3" t="s">
        <v>2086</v>
      </c>
      <c r="D3288" s="3" t="s">
        <v>6394</v>
      </c>
      <c r="E3288" s="2">
        <v>2010</v>
      </c>
      <c r="F3288" s="3" t="s">
        <v>297</v>
      </c>
      <c r="G3288" s="3" t="s">
        <v>4596</v>
      </c>
      <c r="H3288" s="3" t="s">
        <v>5772</v>
      </c>
      <c r="I3288" s="3" t="s">
        <v>6395</v>
      </c>
      <c r="J3288" s="3" t="s">
        <v>29</v>
      </c>
    </row>
    <row r="3289" spans="1:10" outlineLevel="3" x14ac:dyDescent="0.2">
      <c r="A3289" s="3" t="s">
        <v>6360</v>
      </c>
      <c r="B3289" s="3" t="s">
        <v>6361</v>
      </c>
      <c r="C3289" s="3" t="s">
        <v>2086</v>
      </c>
      <c r="D3289" s="3" t="s">
        <v>6396</v>
      </c>
      <c r="E3289" s="2">
        <v>2010</v>
      </c>
      <c r="F3289" s="3" t="s">
        <v>297</v>
      </c>
      <c r="G3289" s="3" t="s">
        <v>4596</v>
      </c>
      <c r="H3289" s="3" t="s">
        <v>5772</v>
      </c>
      <c r="I3289" s="3" t="s">
        <v>6397</v>
      </c>
      <c r="J3289" s="3" t="s">
        <v>29</v>
      </c>
    </row>
    <row r="3290" spans="1:10" outlineLevel="3" x14ac:dyDescent="0.2">
      <c r="A3290" s="3" t="s">
        <v>6360</v>
      </c>
      <c r="B3290" s="3" t="s">
        <v>6361</v>
      </c>
      <c r="C3290" s="3" t="s">
        <v>2086</v>
      </c>
      <c r="D3290" s="3" t="s">
        <v>6398</v>
      </c>
      <c r="E3290" s="2">
        <v>2010</v>
      </c>
      <c r="F3290" s="3" t="s">
        <v>297</v>
      </c>
      <c r="G3290" s="3" t="s">
        <v>4596</v>
      </c>
      <c r="H3290" s="3" t="s">
        <v>5772</v>
      </c>
      <c r="I3290" s="3" t="s">
        <v>6399</v>
      </c>
      <c r="J3290" s="3" t="s">
        <v>29</v>
      </c>
    </row>
    <row r="3291" spans="1:10" outlineLevel="2" x14ac:dyDescent="0.2">
      <c r="C3291" s="5" t="s">
        <v>7973</v>
      </c>
      <c r="D3291" s="3">
        <f>SUBTOTAL(3,D3272:D3290)</f>
        <v>19</v>
      </c>
    </row>
    <row r="3292" spans="1:10" outlineLevel="3" x14ac:dyDescent="0.2">
      <c r="A3292" s="3" t="s">
        <v>6360</v>
      </c>
      <c r="B3292" s="3" t="s">
        <v>6361</v>
      </c>
      <c r="C3292" s="3" t="s">
        <v>10</v>
      </c>
      <c r="D3292" s="3" t="s">
        <v>6400</v>
      </c>
      <c r="E3292" s="2">
        <v>2008</v>
      </c>
      <c r="F3292" s="3" t="s">
        <v>297</v>
      </c>
      <c r="G3292" s="3" t="s">
        <v>4596</v>
      </c>
      <c r="H3292" s="3" t="s">
        <v>5772</v>
      </c>
      <c r="I3292" s="3" t="s">
        <v>6401</v>
      </c>
      <c r="J3292" s="3" t="s">
        <v>2130</v>
      </c>
    </row>
    <row r="3293" spans="1:10" outlineLevel="3" x14ac:dyDescent="0.2">
      <c r="A3293" s="3" t="s">
        <v>6360</v>
      </c>
      <c r="B3293" s="3" t="s">
        <v>6361</v>
      </c>
      <c r="C3293" s="3" t="s">
        <v>10</v>
      </c>
      <c r="D3293" s="3" t="s">
        <v>6402</v>
      </c>
      <c r="E3293" s="2">
        <v>2005</v>
      </c>
      <c r="F3293" s="3" t="s">
        <v>297</v>
      </c>
      <c r="G3293" s="3" t="s">
        <v>4596</v>
      </c>
      <c r="H3293" s="3" t="s">
        <v>5772</v>
      </c>
      <c r="I3293" s="3" t="s">
        <v>6403</v>
      </c>
      <c r="J3293" s="3" t="s">
        <v>429</v>
      </c>
    </row>
    <row r="3294" spans="1:10" outlineLevel="3" x14ac:dyDescent="0.2">
      <c r="A3294" s="3" t="s">
        <v>6360</v>
      </c>
      <c r="B3294" s="3" t="s">
        <v>6361</v>
      </c>
      <c r="C3294" s="3" t="s">
        <v>10</v>
      </c>
      <c r="D3294" s="3" t="s">
        <v>6404</v>
      </c>
      <c r="E3294" s="2">
        <v>2008</v>
      </c>
      <c r="F3294" s="3" t="s">
        <v>297</v>
      </c>
      <c r="G3294" s="3" t="s">
        <v>4596</v>
      </c>
      <c r="H3294" s="3" t="s">
        <v>5772</v>
      </c>
      <c r="I3294" s="3" t="s">
        <v>6405</v>
      </c>
      <c r="J3294" s="3" t="s">
        <v>1038</v>
      </c>
    </row>
    <row r="3295" spans="1:10" outlineLevel="3" x14ac:dyDescent="0.2">
      <c r="A3295" s="3" t="s">
        <v>6360</v>
      </c>
      <c r="B3295" s="3" t="s">
        <v>6361</v>
      </c>
      <c r="C3295" s="3" t="s">
        <v>10</v>
      </c>
      <c r="D3295" s="3" t="s">
        <v>6406</v>
      </c>
      <c r="E3295" s="2">
        <v>2006</v>
      </c>
      <c r="F3295" s="3" t="s">
        <v>297</v>
      </c>
      <c r="G3295" s="3" t="s">
        <v>4596</v>
      </c>
      <c r="H3295" s="3" t="s">
        <v>5772</v>
      </c>
      <c r="I3295" s="3" t="s">
        <v>6407</v>
      </c>
      <c r="J3295" s="3" t="s">
        <v>81</v>
      </c>
    </row>
    <row r="3296" spans="1:10" outlineLevel="3" x14ac:dyDescent="0.2">
      <c r="A3296" s="3" t="s">
        <v>6360</v>
      </c>
      <c r="B3296" s="3" t="s">
        <v>6361</v>
      </c>
      <c r="C3296" s="3" t="s">
        <v>10</v>
      </c>
      <c r="D3296" s="3" t="s">
        <v>6408</v>
      </c>
      <c r="E3296" s="2">
        <v>2006</v>
      </c>
      <c r="F3296" s="3" t="s">
        <v>297</v>
      </c>
      <c r="G3296" s="3" t="s">
        <v>4596</v>
      </c>
      <c r="H3296" s="3" t="s">
        <v>5772</v>
      </c>
      <c r="I3296" s="3" t="s">
        <v>6409</v>
      </c>
      <c r="J3296" s="3" t="s">
        <v>81</v>
      </c>
    </row>
    <row r="3297" spans="1:10" outlineLevel="3" x14ac:dyDescent="0.2">
      <c r="A3297" s="3" t="s">
        <v>6360</v>
      </c>
      <c r="B3297" s="3" t="s">
        <v>6361</v>
      </c>
      <c r="C3297" s="3" t="s">
        <v>10</v>
      </c>
      <c r="D3297" s="3" t="s">
        <v>6410</v>
      </c>
      <c r="E3297" s="2">
        <v>2006</v>
      </c>
      <c r="F3297" s="3" t="s">
        <v>297</v>
      </c>
      <c r="G3297" s="3" t="s">
        <v>4596</v>
      </c>
      <c r="H3297" s="3" t="s">
        <v>5772</v>
      </c>
      <c r="I3297" s="3" t="s">
        <v>6411</v>
      </c>
      <c r="J3297" s="3" t="s">
        <v>81</v>
      </c>
    </row>
    <row r="3298" spans="1:10" outlineLevel="3" x14ac:dyDescent="0.2">
      <c r="A3298" s="3" t="s">
        <v>6360</v>
      </c>
      <c r="B3298" s="3" t="s">
        <v>6361</v>
      </c>
      <c r="C3298" s="3" t="s">
        <v>10</v>
      </c>
      <c r="D3298" s="3" t="s">
        <v>6412</v>
      </c>
      <c r="E3298" s="2">
        <v>2008</v>
      </c>
      <c r="F3298" s="3" t="s">
        <v>297</v>
      </c>
      <c r="G3298" s="3" t="s">
        <v>4596</v>
      </c>
      <c r="H3298" s="3" t="s">
        <v>4597</v>
      </c>
      <c r="I3298" s="3" t="s">
        <v>6413</v>
      </c>
      <c r="J3298" s="3" t="s">
        <v>81</v>
      </c>
    </row>
    <row r="3299" spans="1:10" outlineLevel="3" x14ac:dyDescent="0.2">
      <c r="A3299" s="3" t="s">
        <v>6360</v>
      </c>
      <c r="B3299" s="3" t="s">
        <v>6361</v>
      </c>
      <c r="C3299" s="3" t="s">
        <v>10</v>
      </c>
      <c r="D3299" s="3" t="s">
        <v>6414</v>
      </c>
      <c r="E3299" s="2">
        <v>2008</v>
      </c>
      <c r="F3299" s="3" t="s">
        <v>297</v>
      </c>
      <c r="G3299" s="3" t="s">
        <v>4596</v>
      </c>
      <c r="H3299" s="3" t="s">
        <v>4597</v>
      </c>
      <c r="I3299" s="3" t="s">
        <v>6415</v>
      </c>
      <c r="J3299" s="3" t="s">
        <v>81</v>
      </c>
    </row>
    <row r="3300" spans="1:10" outlineLevel="3" x14ac:dyDescent="0.2">
      <c r="A3300" s="3" t="s">
        <v>6360</v>
      </c>
      <c r="B3300" s="3" t="s">
        <v>6361</v>
      </c>
      <c r="C3300" s="3" t="s">
        <v>10</v>
      </c>
      <c r="D3300" s="3" t="s">
        <v>6416</v>
      </c>
      <c r="E3300" s="2">
        <v>2008</v>
      </c>
      <c r="F3300" s="3" t="s">
        <v>297</v>
      </c>
      <c r="G3300" s="3" t="s">
        <v>4596</v>
      </c>
      <c r="H3300" s="3" t="s">
        <v>4597</v>
      </c>
      <c r="I3300" s="3" t="s">
        <v>6417</v>
      </c>
      <c r="J3300" s="3" t="s">
        <v>81</v>
      </c>
    </row>
    <row r="3301" spans="1:10" outlineLevel="3" x14ac:dyDescent="0.2">
      <c r="A3301" s="3" t="s">
        <v>6360</v>
      </c>
      <c r="B3301" s="3" t="s">
        <v>6361</v>
      </c>
      <c r="C3301" s="3" t="s">
        <v>10</v>
      </c>
      <c r="D3301" s="3" t="s">
        <v>6418</v>
      </c>
      <c r="E3301" s="2">
        <v>2009</v>
      </c>
      <c r="F3301" s="3" t="s">
        <v>297</v>
      </c>
      <c r="G3301" s="3" t="s">
        <v>4596</v>
      </c>
      <c r="H3301" s="3" t="s">
        <v>5772</v>
      </c>
      <c r="I3301" s="3" t="s">
        <v>6419</v>
      </c>
      <c r="J3301" s="3" t="s">
        <v>81</v>
      </c>
    </row>
    <row r="3302" spans="1:10" outlineLevel="3" x14ac:dyDescent="0.2">
      <c r="A3302" s="3" t="s">
        <v>6360</v>
      </c>
      <c r="B3302" s="3" t="s">
        <v>6361</v>
      </c>
      <c r="C3302" s="3" t="s">
        <v>10</v>
      </c>
      <c r="D3302" s="3" t="s">
        <v>6420</v>
      </c>
      <c r="E3302" s="2">
        <v>2010</v>
      </c>
      <c r="F3302" s="3" t="s">
        <v>297</v>
      </c>
      <c r="G3302" s="3" t="s">
        <v>4596</v>
      </c>
      <c r="H3302" s="3" t="s">
        <v>4597</v>
      </c>
      <c r="I3302" s="3" t="s">
        <v>6421</v>
      </c>
      <c r="J3302" s="3" t="s">
        <v>81</v>
      </c>
    </row>
    <row r="3303" spans="1:10" outlineLevel="3" x14ac:dyDescent="0.2">
      <c r="A3303" s="3" t="s">
        <v>6360</v>
      </c>
      <c r="B3303" s="3" t="s">
        <v>6361</v>
      </c>
      <c r="C3303" s="3" t="s">
        <v>10</v>
      </c>
      <c r="D3303" s="3" t="s">
        <v>6422</v>
      </c>
      <c r="E3303" s="2">
        <v>2008</v>
      </c>
      <c r="F3303" s="3" t="s">
        <v>297</v>
      </c>
      <c r="G3303" s="3" t="s">
        <v>4596</v>
      </c>
      <c r="H3303" s="3" t="s">
        <v>5772</v>
      </c>
      <c r="I3303" s="3" t="s">
        <v>6423</v>
      </c>
      <c r="J3303" s="3" t="s">
        <v>74</v>
      </c>
    </row>
    <row r="3304" spans="1:10" outlineLevel="3" x14ac:dyDescent="0.2">
      <c r="A3304" s="3" t="s">
        <v>6360</v>
      </c>
      <c r="B3304" s="3" t="s">
        <v>6361</v>
      </c>
      <c r="C3304" s="3" t="s">
        <v>10</v>
      </c>
      <c r="D3304" s="3" t="s">
        <v>6424</v>
      </c>
      <c r="E3304" s="2">
        <v>2006</v>
      </c>
      <c r="F3304" s="3" t="s">
        <v>297</v>
      </c>
      <c r="G3304" s="3" t="s">
        <v>4596</v>
      </c>
      <c r="H3304" s="3" t="s">
        <v>5772</v>
      </c>
      <c r="I3304" s="3" t="s">
        <v>6425</v>
      </c>
      <c r="J3304" s="3" t="s">
        <v>74</v>
      </c>
    </row>
    <row r="3305" spans="1:10" outlineLevel="3" x14ac:dyDescent="0.2">
      <c r="A3305" s="3" t="s">
        <v>6360</v>
      </c>
      <c r="B3305" s="3" t="s">
        <v>6361</v>
      </c>
      <c r="C3305" s="3" t="s">
        <v>10</v>
      </c>
      <c r="D3305" s="3" t="s">
        <v>6426</v>
      </c>
      <c r="E3305" s="2">
        <v>2005</v>
      </c>
      <c r="F3305" s="3" t="s">
        <v>297</v>
      </c>
      <c r="G3305" s="3" t="s">
        <v>4596</v>
      </c>
      <c r="H3305" s="3" t="s">
        <v>5772</v>
      </c>
      <c r="I3305" s="3" t="s">
        <v>6427</v>
      </c>
      <c r="J3305" s="3" t="s">
        <v>1038</v>
      </c>
    </row>
    <row r="3306" spans="1:10" outlineLevel="3" x14ac:dyDescent="0.2">
      <c r="A3306" s="3" t="s">
        <v>6360</v>
      </c>
      <c r="B3306" s="3" t="s">
        <v>6361</v>
      </c>
      <c r="C3306" s="3" t="s">
        <v>10</v>
      </c>
      <c r="D3306" s="3" t="s">
        <v>6428</v>
      </c>
      <c r="E3306" s="2">
        <v>2005</v>
      </c>
      <c r="F3306" s="3" t="s">
        <v>297</v>
      </c>
      <c r="G3306" s="3" t="s">
        <v>4596</v>
      </c>
      <c r="H3306" s="3" t="s">
        <v>5772</v>
      </c>
      <c r="I3306" s="3" t="s">
        <v>6429</v>
      </c>
      <c r="J3306" s="3" t="s">
        <v>1038</v>
      </c>
    </row>
    <row r="3307" spans="1:10" outlineLevel="3" x14ac:dyDescent="0.2">
      <c r="A3307" s="3" t="s">
        <v>6360</v>
      </c>
      <c r="B3307" s="3" t="s">
        <v>6361</v>
      </c>
      <c r="C3307" s="3" t="s">
        <v>10</v>
      </c>
      <c r="D3307" s="3" t="s">
        <v>6430</v>
      </c>
      <c r="E3307" s="2">
        <v>2006</v>
      </c>
      <c r="F3307" s="3" t="s">
        <v>297</v>
      </c>
      <c r="G3307" s="3" t="s">
        <v>4596</v>
      </c>
      <c r="H3307" s="3" t="s">
        <v>5772</v>
      </c>
      <c r="I3307" s="3" t="s">
        <v>6431</v>
      </c>
      <c r="J3307" s="3" t="s">
        <v>599</v>
      </c>
    </row>
    <row r="3308" spans="1:10" outlineLevel="3" x14ac:dyDescent="0.2">
      <c r="A3308" s="3" t="s">
        <v>6360</v>
      </c>
      <c r="B3308" s="3" t="s">
        <v>6361</v>
      </c>
      <c r="C3308" s="3" t="s">
        <v>10</v>
      </c>
      <c r="D3308" s="3" t="s">
        <v>6432</v>
      </c>
      <c r="E3308" s="2">
        <v>2006</v>
      </c>
      <c r="F3308" s="3" t="s">
        <v>297</v>
      </c>
      <c r="G3308" s="3" t="s">
        <v>4596</v>
      </c>
      <c r="H3308" s="3" t="s">
        <v>5772</v>
      </c>
      <c r="I3308" s="3" t="s">
        <v>6433</v>
      </c>
      <c r="J3308" s="3" t="s">
        <v>599</v>
      </c>
    </row>
    <row r="3309" spans="1:10" outlineLevel="3" x14ac:dyDescent="0.2">
      <c r="A3309" s="3" t="s">
        <v>6360</v>
      </c>
      <c r="B3309" s="3" t="s">
        <v>6361</v>
      </c>
      <c r="C3309" s="3" t="s">
        <v>10</v>
      </c>
      <c r="D3309" s="3" t="s">
        <v>6434</v>
      </c>
      <c r="E3309" s="2">
        <v>2008</v>
      </c>
      <c r="F3309" s="3" t="s">
        <v>297</v>
      </c>
      <c r="G3309" s="3" t="s">
        <v>4596</v>
      </c>
      <c r="H3309" s="3" t="s">
        <v>5772</v>
      </c>
      <c r="I3309" s="3" t="s">
        <v>6435</v>
      </c>
      <c r="J3309" s="3" t="s">
        <v>599</v>
      </c>
    </row>
    <row r="3310" spans="1:10" outlineLevel="3" x14ac:dyDescent="0.2">
      <c r="A3310" s="3" t="s">
        <v>6360</v>
      </c>
      <c r="B3310" s="3" t="s">
        <v>6361</v>
      </c>
      <c r="C3310" s="3" t="s">
        <v>10</v>
      </c>
      <c r="D3310" s="3" t="s">
        <v>6436</v>
      </c>
      <c r="E3310" s="2">
        <v>2007</v>
      </c>
      <c r="F3310" s="3" t="s">
        <v>297</v>
      </c>
      <c r="G3310" s="3" t="s">
        <v>4596</v>
      </c>
      <c r="H3310" s="3" t="s">
        <v>5772</v>
      </c>
      <c r="I3310" s="3" t="s">
        <v>6437</v>
      </c>
      <c r="J3310" s="3" t="s">
        <v>599</v>
      </c>
    </row>
    <row r="3311" spans="1:10" outlineLevel="3" x14ac:dyDescent="0.2">
      <c r="A3311" s="3" t="s">
        <v>6360</v>
      </c>
      <c r="B3311" s="3" t="s">
        <v>6361</v>
      </c>
      <c r="C3311" s="3" t="s">
        <v>10</v>
      </c>
      <c r="D3311" s="3" t="s">
        <v>6438</v>
      </c>
      <c r="E3311" s="2">
        <v>2008</v>
      </c>
      <c r="F3311" s="3" t="s">
        <v>297</v>
      </c>
      <c r="G3311" s="3" t="s">
        <v>4596</v>
      </c>
      <c r="H3311" s="3" t="s">
        <v>5772</v>
      </c>
      <c r="I3311" s="3" t="s">
        <v>6439</v>
      </c>
      <c r="J3311" s="3" t="s">
        <v>599</v>
      </c>
    </row>
    <row r="3312" spans="1:10" outlineLevel="3" x14ac:dyDescent="0.2">
      <c r="A3312" s="3" t="s">
        <v>6360</v>
      </c>
      <c r="B3312" s="3" t="s">
        <v>6361</v>
      </c>
      <c r="C3312" s="3" t="s">
        <v>10</v>
      </c>
      <c r="D3312" s="3" t="s">
        <v>6440</v>
      </c>
      <c r="E3312" s="2">
        <v>2008</v>
      </c>
      <c r="F3312" s="3" t="s">
        <v>297</v>
      </c>
      <c r="G3312" s="3" t="s">
        <v>4596</v>
      </c>
      <c r="H3312" s="3" t="s">
        <v>5772</v>
      </c>
      <c r="I3312" s="3" t="s">
        <v>6441</v>
      </c>
      <c r="J3312" s="3" t="s">
        <v>599</v>
      </c>
    </row>
    <row r="3313" spans="1:10" outlineLevel="3" x14ac:dyDescent="0.2">
      <c r="A3313" s="3" t="s">
        <v>6360</v>
      </c>
      <c r="B3313" s="3" t="s">
        <v>6361</v>
      </c>
      <c r="C3313" s="3" t="s">
        <v>10</v>
      </c>
      <c r="D3313" s="3" t="s">
        <v>6442</v>
      </c>
      <c r="E3313" s="2">
        <v>2005</v>
      </c>
      <c r="F3313" s="3" t="s">
        <v>297</v>
      </c>
      <c r="G3313" s="3" t="s">
        <v>4596</v>
      </c>
      <c r="H3313" s="3" t="s">
        <v>5772</v>
      </c>
      <c r="I3313" s="3" t="s">
        <v>6443</v>
      </c>
      <c r="J3313" s="3" t="s">
        <v>599</v>
      </c>
    </row>
    <row r="3314" spans="1:10" outlineLevel="3" x14ac:dyDescent="0.2">
      <c r="A3314" s="3" t="s">
        <v>6360</v>
      </c>
      <c r="B3314" s="3" t="s">
        <v>6361</v>
      </c>
      <c r="C3314" s="3" t="s">
        <v>10</v>
      </c>
      <c r="D3314" s="3" t="s">
        <v>6444</v>
      </c>
      <c r="E3314" s="2">
        <v>2008</v>
      </c>
      <c r="F3314" s="3" t="s">
        <v>297</v>
      </c>
      <c r="G3314" s="3" t="s">
        <v>4596</v>
      </c>
      <c r="H3314" s="3" t="s">
        <v>5772</v>
      </c>
      <c r="I3314" s="3" t="s">
        <v>6445</v>
      </c>
      <c r="J3314" s="3" t="s">
        <v>1038</v>
      </c>
    </row>
    <row r="3315" spans="1:10" outlineLevel="3" x14ac:dyDescent="0.2">
      <c r="A3315" s="3" t="s">
        <v>6360</v>
      </c>
      <c r="B3315" s="3" t="s">
        <v>6361</v>
      </c>
      <c r="C3315" s="3" t="s">
        <v>10</v>
      </c>
      <c r="D3315" s="3" t="s">
        <v>6446</v>
      </c>
      <c r="E3315" s="2">
        <v>2008</v>
      </c>
      <c r="F3315" s="3" t="s">
        <v>297</v>
      </c>
      <c r="G3315" s="3" t="s">
        <v>4596</v>
      </c>
      <c r="H3315" s="3" t="s">
        <v>5772</v>
      </c>
      <c r="I3315" s="3" t="s">
        <v>6447</v>
      </c>
      <c r="J3315" s="3" t="s">
        <v>1038</v>
      </c>
    </row>
    <row r="3316" spans="1:10" outlineLevel="3" x14ac:dyDescent="0.2">
      <c r="A3316" s="3" t="s">
        <v>6360</v>
      </c>
      <c r="B3316" s="3" t="s">
        <v>6361</v>
      </c>
      <c r="C3316" s="3" t="s">
        <v>10</v>
      </c>
      <c r="D3316" s="3" t="s">
        <v>6448</v>
      </c>
      <c r="E3316" s="2">
        <v>2008</v>
      </c>
      <c r="F3316" s="3" t="s">
        <v>297</v>
      </c>
      <c r="G3316" s="3" t="s">
        <v>4596</v>
      </c>
      <c r="H3316" s="3" t="s">
        <v>5772</v>
      </c>
      <c r="I3316" s="3" t="s">
        <v>6449</v>
      </c>
      <c r="J3316" s="3" t="s">
        <v>1038</v>
      </c>
    </row>
    <row r="3317" spans="1:10" outlineLevel="3" x14ac:dyDescent="0.2">
      <c r="A3317" s="3" t="s">
        <v>6360</v>
      </c>
      <c r="B3317" s="3" t="s">
        <v>6361</v>
      </c>
      <c r="C3317" s="3" t="s">
        <v>10</v>
      </c>
      <c r="D3317" s="3" t="s">
        <v>6450</v>
      </c>
      <c r="E3317" s="2">
        <v>2011</v>
      </c>
      <c r="F3317" s="3" t="s">
        <v>297</v>
      </c>
      <c r="G3317" s="3" t="s">
        <v>4596</v>
      </c>
      <c r="H3317" s="3" t="s">
        <v>5772</v>
      </c>
      <c r="I3317" s="3" t="s">
        <v>6451</v>
      </c>
      <c r="J3317" s="3" t="s">
        <v>1038</v>
      </c>
    </row>
    <row r="3318" spans="1:10" outlineLevel="3" x14ac:dyDescent="0.2">
      <c r="A3318" s="3" t="s">
        <v>6360</v>
      </c>
      <c r="B3318" s="3" t="s">
        <v>6361</v>
      </c>
      <c r="C3318" s="3" t="s">
        <v>10</v>
      </c>
      <c r="D3318" s="3" t="s">
        <v>6452</v>
      </c>
      <c r="E3318" s="2">
        <v>2006</v>
      </c>
      <c r="F3318" s="3" t="s">
        <v>297</v>
      </c>
      <c r="G3318" s="3" t="s">
        <v>4596</v>
      </c>
      <c r="H3318" s="3" t="s">
        <v>5772</v>
      </c>
      <c r="I3318" s="3" t="s">
        <v>6453</v>
      </c>
      <c r="J3318" s="3" t="s">
        <v>1038</v>
      </c>
    </row>
    <row r="3319" spans="1:10" outlineLevel="3" x14ac:dyDescent="0.2">
      <c r="A3319" s="3" t="s">
        <v>6360</v>
      </c>
      <c r="B3319" s="3" t="s">
        <v>6361</v>
      </c>
      <c r="C3319" s="3" t="s">
        <v>10</v>
      </c>
      <c r="D3319" s="3" t="s">
        <v>6454</v>
      </c>
      <c r="E3319" s="2">
        <v>2008</v>
      </c>
      <c r="F3319" s="3" t="s">
        <v>297</v>
      </c>
      <c r="G3319" s="3" t="s">
        <v>4596</v>
      </c>
      <c r="H3319" s="3" t="s">
        <v>5772</v>
      </c>
      <c r="I3319" s="3" t="s">
        <v>6455</v>
      </c>
      <c r="J3319" s="3" t="s">
        <v>1038</v>
      </c>
    </row>
    <row r="3320" spans="1:10" outlineLevel="3" x14ac:dyDescent="0.2">
      <c r="A3320" s="3" t="s">
        <v>6360</v>
      </c>
      <c r="B3320" s="3" t="s">
        <v>6361</v>
      </c>
      <c r="C3320" s="3" t="s">
        <v>10</v>
      </c>
      <c r="D3320" s="3" t="s">
        <v>6456</v>
      </c>
      <c r="E3320" s="2">
        <v>2008</v>
      </c>
      <c r="F3320" s="3" t="s">
        <v>297</v>
      </c>
      <c r="G3320" s="3" t="s">
        <v>4596</v>
      </c>
      <c r="H3320" s="3" t="s">
        <v>5772</v>
      </c>
      <c r="I3320" s="3" t="s">
        <v>6457</v>
      </c>
      <c r="J3320" s="3" t="s">
        <v>1038</v>
      </c>
    </row>
    <row r="3321" spans="1:10" outlineLevel="3" x14ac:dyDescent="0.2">
      <c r="A3321" s="3" t="s">
        <v>6360</v>
      </c>
      <c r="B3321" s="3" t="s">
        <v>6361</v>
      </c>
      <c r="C3321" s="3" t="s">
        <v>10</v>
      </c>
      <c r="D3321" s="3" t="s">
        <v>6458</v>
      </c>
      <c r="E3321" s="2">
        <v>2008</v>
      </c>
      <c r="F3321" s="3" t="s">
        <v>297</v>
      </c>
      <c r="G3321" s="3" t="s">
        <v>4596</v>
      </c>
      <c r="H3321" s="3" t="s">
        <v>5772</v>
      </c>
      <c r="I3321" s="3" t="s">
        <v>6459</v>
      </c>
      <c r="J3321" s="3" t="s">
        <v>1038</v>
      </c>
    </row>
    <row r="3322" spans="1:10" outlineLevel="3" x14ac:dyDescent="0.2">
      <c r="A3322" s="3" t="s">
        <v>6360</v>
      </c>
      <c r="B3322" s="3" t="s">
        <v>6361</v>
      </c>
      <c r="C3322" s="3" t="s">
        <v>10</v>
      </c>
      <c r="D3322" s="3" t="s">
        <v>6460</v>
      </c>
      <c r="E3322" s="2">
        <v>2008</v>
      </c>
      <c r="F3322" s="3" t="s">
        <v>297</v>
      </c>
      <c r="G3322" s="3" t="s">
        <v>4596</v>
      </c>
      <c r="H3322" s="3" t="s">
        <v>5772</v>
      </c>
      <c r="I3322" s="3" t="s">
        <v>6461</v>
      </c>
      <c r="J3322" s="3" t="s">
        <v>1038</v>
      </c>
    </row>
    <row r="3323" spans="1:10" outlineLevel="3" x14ac:dyDescent="0.2">
      <c r="A3323" s="3" t="s">
        <v>6360</v>
      </c>
      <c r="B3323" s="3" t="s">
        <v>6361</v>
      </c>
      <c r="C3323" s="3" t="s">
        <v>10</v>
      </c>
      <c r="D3323" s="3" t="s">
        <v>6462</v>
      </c>
      <c r="E3323" s="2">
        <v>2008</v>
      </c>
      <c r="F3323" s="3" t="s">
        <v>297</v>
      </c>
      <c r="G3323" s="3" t="s">
        <v>4596</v>
      </c>
      <c r="H3323" s="3" t="s">
        <v>5772</v>
      </c>
      <c r="I3323" s="3" t="s">
        <v>6463</v>
      </c>
      <c r="J3323" s="3" t="s">
        <v>1038</v>
      </c>
    </row>
    <row r="3324" spans="1:10" outlineLevel="3" x14ac:dyDescent="0.2">
      <c r="A3324" s="3" t="s">
        <v>6360</v>
      </c>
      <c r="B3324" s="3" t="s">
        <v>6361</v>
      </c>
      <c r="C3324" s="3" t="s">
        <v>10</v>
      </c>
      <c r="D3324" s="3" t="s">
        <v>6464</v>
      </c>
      <c r="E3324" s="2">
        <v>2008</v>
      </c>
      <c r="F3324" s="3" t="s">
        <v>297</v>
      </c>
      <c r="G3324" s="3" t="s">
        <v>4596</v>
      </c>
      <c r="H3324" s="3" t="s">
        <v>5772</v>
      </c>
      <c r="I3324" s="3" t="s">
        <v>6465</v>
      </c>
      <c r="J3324" s="3" t="s">
        <v>1038</v>
      </c>
    </row>
    <row r="3325" spans="1:10" outlineLevel="3" x14ac:dyDescent="0.2">
      <c r="A3325" s="3" t="s">
        <v>6360</v>
      </c>
      <c r="B3325" s="3" t="s">
        <v>6361</v>
      </c>
      <c r="C3325" s="3" t="s">
        <v>10</v>
      </c>
      <c r="D3325" s="3" t="s">
        <v>6466</v>
      </c>
      <c r="E3325" s="2">
        <v>2005</v>
      </c>
      <c r="F3325" s="3" t="s">
        <v>297</v>
      </c>
      <c r="G3325" s="3" t="s">
        <v>4596</v>
      </c>
      <c r="H3325" s="3" t="s">
        <v>5772</v>
      </c>
      <c r="I3325" s="3" t="s">
        <v>6467</v>
      </c>
      <c r="J3325" s="3" t="s">
        <v>1038</v>
      </c>
    </row>
    <row r="3326" spans="1:10" outlineLevel="3" x14ac:dyDescent="0.2">
      <c r="A3326" s="3" t="s">
        <v>6360</v>
      </c>
      <c r="B3326" s="3" t="s">
        <v>6361</v>
      </c>
      <c r="C3326" s="3" t="s">
        <v>10</v>
      </c>
      <c r="D3326" s="3" t="s">
        <v>6468</v>
      </c>
      <c r="E3326" s="2">
        <v>2011</v>
      </c>
      <c r="F3326" s="3" t="s">
        <v>297</v>
      </c>
      <c r="G3326" s="3" t="s">
        <v>4596</v>
      </c>
      <c r="H3326" s="3" t="s">
        <v>5772</v>
      </c>
      <c r="I3326" s="3" t="s">
        <v>6469</v>
      </c>
      <c r="J3326" s="3" t="s">
        <v>1038</v>
      </c>
    </row>
    <row r="3327" spans="1:10" outlineLevel="3" x14ac:dyDescent="0.2">
      <c r="A3327" s="3" t="s">
        <v>6360</v>
      </c>
      <c r="B3327" s="3" t="s">
        <v>6361</v>
      </c>
      <c r="C3327" s="3" t="s">
        <v>10</v>
      </c>
      <c r="D3327" s="3" t="s">
        <v>6470</v>
      </c>
      <c r="E3327" s="2">
        <v>2008</v>
      </c>
      <c r="F3327" s="3" t="s">
        <v>297</v>
      </c>
      <c r="G3327" s="3" t="s">
        <v>4596</v>
      </c>
      <c r="H3327" s="3" t="s">
        <v>5772</v>
      </c>
      <c r="I3327" s="3" t="s">
        <v>6471</v>
      </c>
      <c r="J3327" s="3" t="s">
        <v>1038</v>
      </c>
    </row>
    <row r="3328" spans="1:10" outlineLevel="2" x14ac:dyDescent="0.2">
      <c r="C3328" s="5" t="s">
        <v>7969</v>
      </c>
      <c r="D3328" s="3">
        <f>SUBTOTAL(3,D3292:D3327)</f>
        <v>36</v>
      </c>
    </row>
    <row r="3329" spans="1:10" outlineLevel="1" x14ac:dyDescent="0.2">
      <c r="A3329" s="5" t="s">
        <v>7942</v>
      </c>
      <c r="D3329" s="3">
        <f>SUBTOTAL(3,D3272:D3327)</f>
        <v>55</v>
      </c>
    </row>
    <row r="3330" spans="1:10" outlineLevel="3" x14ac:dyDescent="0.2">
      <c r="A3330" s="3" t="s">
        <v>6472</v>
      </c>
      <c r="B3330" s="3" t="s">
        <v>6473</v>
      </c>
      <c r="C3330" s="3" t="s">
        <v>2086</v>
      </c>
      <c r="D3330" s="3" t="s">
        <v>6474</v>
      </c>
      <c r="E3330" s="2">
        <v>2005</v>
      </c>
      <c r="F3330" s="3" t="s">
        <v>297</v>
      </c>
      <c r="G3330" s="3" t="s">
        <v>4596</v>
      </c>
      <c r="H3330" s="3" t="s">
        <v>5772</v>
      </c>
      <c r="I3330" s="3" t="s">
        <v>6475</v>
      </c>
      <c r="J3330" s="3" t="s">
        <v>2285</v>
      </c>
    </row>
    <row r="3331" spans="1:10" outlineLevel="3" x14ac:dyDescent="0.2">
      <c r="A3331" s="3" t="s">
        <v>6472</v>
      </c>
      <c r="B3331" s="3" t="s">
        <v>6473</v>
      </c>
      <c r="C3331" s="3" t="s">
        <v>2086</v>
      </c>
      <c r="D3331" s="3" t="s">
        <v>6476</v>
      </c>
      <c r="E3331" s="2">
        <v>2006</v>
      </c>
      <c r="F3331" s="3" t="s">
        <v>297</v>
      </c>
      <c r="G3331" s="3" t="s">
        <v>4596</v>
      </c>
      <c r="H3331" s="3" t="s">
        <v>5772</v>
      </c>
      <c r="I3331" s="3" t="s">
        <v>6477</v>
      </c>
      <c r="J3331" s="3" t="s">
        <v>2285</v>
      </c>
    </row>
    <row r="3332" spans="1:10" outlineLevel="3" x14ac:dyDescent="0.2">
      <c r="A3332" s="3" t="s">
        <v>6472</v>
      </c>
      <c r="B3332" s="3" t="s">
        <v>6473</v>
      </c>
      <c r="C3332" s="3" t="s">
        <v>2086</v>
      </c>
      <c r="D3332" s="3" t="s">
        <v>6478</v>
      </c>
      <c r="E3332" s="2">
        <v>2007</v>
      </c>
      <c r="F3332" s="3" t="s">
        <v>297</v>
      </c>
      <c r="G3332" s="3" t="s">
        <v>4596</v>
      </c>
      <c r="H3332" s="3" t="s">
        <v>5772</v>
      </c>
      <c r="I3332" s="3" t="s">
        <v>6479</v>
      </c>
      <c r="J3332" s="3" t="s">
        <v>2285</v>
      </c>
    </row>
    <row r="3333" spans="1:10" outlineLevel="3" x14ac:dyDescent="0.2">
      <c r="A3333" s="3" t="s">
        <v>6472</v>
      </c>
      <c r="B3333" s="3" t="s">
        <v>6473</v>
      </c>
      <c r="C3333" s="3" t="s">
        <v>2086</v>
      </c>
      <c r="D3333" s="3" t="s">
        <v>6480</v>
      </c>
      <c r="E3333" s="2">
        <v>2007</v>
      </c>
      <c r="F3333" s="3" t="s">
        <v>297</v>
      </c>
      <c r="G3333" s="3" t="s">
        <v>4596</v>
      </c>
      <c r="H3333" s="3" t="s">
        <v>5772</v>
      </c>
      <c r="I3333" s="3" t="s">
        <v>6481</v>
      </c>
      <c r="J3333" s="3" t="s">
        <v>2285</v>
      </c>
    </row>
    <row r="3334" spans="1:10" outlineLevel="3" x14ac:dyDescent="0.2">
      <c r="A3334" s="3" t="s">
        <v>6472</v>
      </c>
      <c r="B3334" s="3" t="s">
        <v>6473</v>
      </c>
      <c r="C3334" s="3" t="s">
        <v>2086</v>
      </c>
      <c r="D3334" s="3" t="s">
        <v>6482</v>
      </c>
      <c r="E3334" s="2">
        <v>2007</v>
      </c>
      <c r="F3334" s="3" t="s">
        <v>297</v>
      </c>
      <c r="G3334" s="3" t="s">
        <v>4596</v>
      </c>
      <c r="H3334" s="3" t="s">
        <v>5772</v>
      </c>
      <c r="I3334" s="3" t="s">
        <v>6483</v>
      </c>
      <c r="J3334" s="3" t="s">
        <v>2285</v>
      </c>
    </row>
    <row r="3335" spans="1:10" outlineLevel="3" x14ac:dyDescent="0.2">
      <c r="A3335" s="3" t="s">
        <v>6472</v>
      </c>
      <c r="B3335" s="3" t="s">
        <v>6473</v>
      </c>
      <c r="C3335" s="3" t="s">
        <v>2086</v>
      </c>
      <c r="D3335" s="3" t="s">
        <v>6484</v>
      </c>
      <c r="E3335" s="2">
        <v>2008</v>
      </c>
      <c r="F3335" s="3" t="s">
        <v>297</v>
      </c>
      <c r="G3335" s="3" t="s">
        <v>4596</v>
      </c>
      <c r="H3335" s="3" t="s">
        <v>5772</v>
      </c>
      <c r="I3335" s="3" t="s">
        <v>6485</v>
      </c>
      <c r="J3335" s="3" t="s">
        <v>2285</v>
      </c>
    </row>
    <row r="3336" spans="1:10" outlineLevel="2" x14ac:dyDescent="0.2">
      <c r="C3336" s="5" t="s">
        <v>7973</v>
      </c>
      <c r="D3336" s="3">
        <f>SUBTOTAL(3,D3330:D3335)</f>
        <v>6</v>
      </c>
    </row>
    <row r="3337" spans="1:10" outlineLevel="1" x14ac:dyDescent="0.2">
      <c r="A3337" s="5" t="s">
        <v>7943</v>
      </c>
      <c r="D3337" s="3">
        <f>SUBTOTAL(3,D3330:D3335)</f>
        <v>6</v>
      </c>
    </row>
    <row r="3338" spans="1:10" outlineLevel="3" x14ac:dyDescent="0.2">
      <c r="A3338" s="3" t="s">
        <v>6486</v>
      </c>
      <c r="B3338" s="3" t="s">
        <v>6487</v>
      </c>
      <c r="C3338" s="3" t="s">
        <v>10</v>
      </c>
      <c r="D3338" s="3" t="s">
        <v>6488</v>
      </c>
      <c r="E3338" s="2">
        <v>2006</v>
      </c>
      <c r="F3338" s="3" t="s">
        <v>297</v>
      </c>
      <c r="G3338" s="3" t="s">
        <v>4596</v>
      </c>
      <c r="H3338" s="3" t="s">
        <v>6487</v>
      </c>
      <c r="I3338" s="3" t="s">
        <v>6489</v>
      </c>
      <c r="J3338" s="3" t="s">
        <v>15</v>
      </c>
    </row>
    <row r="3339" spans="1:10" outlineLevel="3" x14ac:dyDescent="0.2">
      <c r="A3339" s="3" t="s">
        <v>6486</v>
      </c>
      <c r="B3339" s="3" t="s">
        <v>6487</v>
      </c>
      <c r="C3339" s="3" t="s">
        <v>10</v>
      </c>
      <c r="D3339" s="3" t="s">
        <v>6490</v>
      </c>
      <c r="E3339" s="2">
        <v>2007</v>
      </c>
      <c r="F3339" s="3" t="s">
        <v>297</v>
      </c>
      <c r="G3339" s="3" t="s">
        <v>4596</v>
      </c>
      <c r="H3339" s="3" t="s">
        <v>6487</v>
      </c>
      <c r="I3339" s="3" t="s">
        <v>6491</v>
      </c>
      <c r="J3339" s="3" t="s">
        <v>18</v>
      </c>
    </row>
    <row r="3340" spans="1:10" outlineLevel="3" x14ac:dyDescent="0.2">
      <c r="A3340" s="3" t="s">
        <v>6486</v>
      </c>
      <c r="B3340" s="3" t="s">
        <v>6487</v>
      </c>
      <c r="C3340" s="3" t="s">
        <v>10</v>
      </c>
      <c r="D3340" s="3" t="s">
        <v>6492</v>
      </c>
      <c r="E3340" s="2">
        <v>2008</v>
      </c>
      <c r="F3340" s="3" t="s">
        <v>297</v>
      </c>
      <c r="G3340" s="3" t="s">
        <v>4596</v>
      </c>
      <c r="H3340" s="3" t="s">
        <v>6487</v>
      </c>
      <c r="I3340" s="3" t="s">
        <v>6493</v>
      </c>
      <c r="J3340" s="3" t="s">
        <v>2285</v>
      </c>
    </row>
    <row r="3341" spans="1:10" outlineLevel="3" x14ac:dyDescent="0.2">
      <c r="A3341" s="3" t="s">
        <v>6486</v>
      </c>
      <c r="B3341" s="3" t="s">
        <v>6487</v>
      </c>
      <c r="C3341" s="3" t="s">
        <v>10</v>
      </c>
      <c r="D3341" s="3" t="s">
        <v>6494</v>
      </c>
      <c r="E3341" s="2">
        <v>2008</v>
      </c>
      <c r="F3341" s="3" t="s">
        <v>297</v>
      </c>
      <c r="G3341" s="3" t="s">
        <v>4596</v>
      </c>
      <c r="H3341" s="3" t="s">
        <v>6487</v>
      </c>
      <c r="I3341" s="3" t="s">
        <v>6495</v>
      </c>
      <c r="J3341" s="3" t="s">
        <v>26</v>
      </c>
    </row>
    <row r="3342" spans="1:10" outlineLevel="3" x14ac:dyDescent="0.2">
      <c r="A3342" s="3" t="s">
        <v>6486</v>
      </c>
      <c r="B3342" s="3" t="s">
        <v>6487</v>
      </c>
      <c r="C3342" s="3" t="s">
        <v>10</v>
      </c>
      <c r="D3342" s="3" t="s">
        <v>6496</v>
      </c>
      <c r="E3342" s="2">
        <v>2007</v>
      </c>
      <c r="F3342" s="3" t="s">
        <v>297</v>
      </c>
      <c r="G3342" s="3" t="s">
        <v>4596</v>
      </c>
      <c r="H3342" s="3" t="s">
        <v>6487</v>
      </c>
      <c r="I3342" s="3" t="s">
        <v>6497</v>
      </c>
      <c r="J3342" s="3" t="s">
        <v>29</v>
      </c>
    </row>
    <row r="3343" spans="1:10" outlineLevel="3" x14ac:dyDescent="0.2">
      <c r="A3343" s="3" t="s">
        <v>6486</v>
      </c>
      <c r="B3343" s="3" t="s">
        <v>6487</v>
      </c>
      <c r="C3343" s="3" t="s">
        <v>10</v>
      </c>
      <c r="D3343" s="3" t="s">
        <v>6498</v>
      </c>
      <c r="E3343" s="2">
        <v>2008</v>
      </c>
      <c r="F3343" s="3" t="s">
        <v>297</v>
      </c>
      <c r="G3343" s="3" t="s">
        <v>4596</v>
      </c>
      <c r="H3343" s="3" t="s">
        <v>6487</v>
      </c>
      <c r="I3343" s="3" t="s">
        <v>6499</v>
      </c>
      <c r="J3343" s="3" t="s">
        <v>2492</v>
      </c>
    </row>
    <row r="3344" spans="1:10" outlineLevel="3" x14ac:dyDescent="0.2">
      <c r="A3344" s="3" t="s">
        <v>6486</v>
      </c>
      <c r="B3344" s="3" t="s">
        <v>6487</v>
      </c>
      <c r="C3344" s="3" t="s">
        <v>10</v>
      </c>
      <c r="D3344" s="3" t="s">
        <v>6500</v>
      </c>
      <c r="E3344" s="2">
        <v>2008</v>
      </c>
      <c r="F3344" s="3" t="s">
        <v>297</v>
      </c>
      <c r="G3344" s="3" t="s">
        <v>4596</v>
      </c>
      <c r="H3344" s="3" t="s">
        <v>6487</v>
      </c>
      <c r="I3344" s="3" t="s">
        <v>6501</v>
      </c>
      <c r="J3344" s="3" t="s">
        <v>2492</v>
      </c>
    </row>
    <row r="3345" spans="1:10" outlineLevel="3" x14ac:dyDescent="0.2">
      <c r="A3345" s="3" t="s">
        <v>6486</v>
      </c>
      <c r="B3345" s="3" t="s">
        <v>6487</v>
      </c>
      <c r="C3345" s="3" t="s">
        <v>10</v>
      </c>
      <c r="D3345" s="3" t="s">
        <v>6502</v>
      </c>
      <c r="E3345" s="2">
        <v>2008</v>
      </c>
      <c r="F3345" s="3" t="s">
        <v>297</v>
      </c>
      <c r="G3345" s="3" t="s">
        <v>4596</v>
      </c>
      <c r="H3345" s="3" t="s">
        <v>6487</v>
      </c>
      <c r="I3345" s="3" t="s">
        <v>6503</v>
      </c>
      <c r="J3345" s="3" t="s">
        <v>29</v>
      </c>
    </row>
    <row r="3346" spans="1:10" outlineLevel="3" x14ac:dyDescent="0.2">
      <c r="A3346" s="3" t="s">
        <v>6486</v>
      </c>
      <c r="B3346" s="3" t="s">
        <v>6487</v>
      </c>
      <c r="C3346" s="3" t="s">
        <v>10</v>
      </c>
      <c r="D3346" s="3" t="s">
        <v>6504</v>
      </c>
      <c r="E3346" s="2">
        <v>2008</v>
      </c>
      <c r="F3346" s="3" t="s">
        <v>297</v>
      </c>
      <c r="G3346" s="3" t="s">
        <v>4596</v>
      </c>
      <c r="H3346" s="3" t="s">
        <v>6487</v>
      </c>
      <c r="I3346" s="3" t="s">
        <v>6505</v>
      </c>
      <c r="J3346" s="3" t="s">
        <v>2492</v>
      </c>
    </row>
    <row r="3347" spans="1:10" outlineLevel="3" x14ac:dyDescent="0.2">
      <c r="A3347" s="3" t="s">
        <v>6486</v>
      </c>
      <c r="B3347" s="3" t="s">
        <v>6487</v>
      </c>
      <c r="C3347" s="3" t="s">
        <v>10</v>
      </c>
      <c r="D3347" s="3" t="s">
        <v>6506</v>
      </c>
      <c r="E3347" s="2">
        <v>2008</v>
      </c>
      <c r="F3347" s="3" t="s">
        <v>297</v>
      </c>
      <c r="G3347" s="3" t="s">
        <v>4596</v>
      </c>
      <c r="H3347" s="3" t="s">
        <v>6487</v>
      </c>
      <c r="I3347" s="3" t="s">
        <v>6507</v>
      </c>
      <c r="J3347" s="3" t="s">
        <v>69</v>
      </c>
    </row>
    <row r="3348" spans="1:10" outlineLevel="3" x14ac:dyDescent="0.2">
      <c r="A3348" s="3" t="s">
        <v>6486</v>
      </c>
      <c r="B3348" s="3" t="s">
        <v>6487</v>
      </c>
      <c r="C3348" s="3" t="s">
        <v>10</v>
      </c>
      <c r="D3348" s="3" t="s">
        <v>6508</v>
      </c>
      <c r="E3348" s="2">
        <v>2008</v>
      </c>
      <c r="F3348" s="3" t="s">
        <v>297</v>
      </c>
      <c r="G3348" s="3" t="s">
        <v>4596</v>
      </c>
      <c r="H3348" s="3" t="s">
        <v>6487</v>
      </c>
      <c r="I3348" s="3" t="s">
        <v>6509</v>
      </c>
      <c r="J3348" s="3" t="s">
        <v>2618</v>
      </c>
    </row>
    <row r="3349" spans="1:10" outlineLevel="3" x14ac:dyDescent="0.2">
      <c r="A3349" s="3" t="s">
        <v>6486</v>
      </c>
      <c r="B3349" s="3" t="s">
        <v>6487</v>
      </c>
      <c r="C3349" s="3" t="s">
        <v>10</v>
      </c>
      <c r="D3349" s="3" t="s">
        <v>6510</v>
      </c>
      <c r="E3349" s="2">
        <v>2008</v>
      </c>
      <c r="F3349" s="3" t="s">
        <v>297</v>
      </c>
      <c r="G3349" s="3" t="s">
        <v>4596</v>
      </c>
      <c r="H3349" s="3" t="s">
        <v>6487</v>
      </c>
      <c r="I3349" s="3" t="s">
        <v>6511</v>
      </c>
      <c r="J3349" s="3" t="s">
        <v>69</v>
      </c>
    </row>
    <row r="3350" spans="1:10" outlineLevel="3" x14ac:dyDescent="0.2">
      <c r="A3350" s="3" t="s">
        <v>6486</v>
      </c>
      <c r="B3350" s="3" t="s">
        <v>6487</v>
      </c>
      <c r="C3350" s="3" t="s">
        <v>10</v>
      </c>
      <c r="D3350" s="3" t="s">
        <v>6512</v>
      </c>
      <c r="E3350" s="2">
        <v>2008</v>
      </c>
      <c r="F3350" s="3" t="s">
        <v>297</v>
      </c>
      <c r="G3350" s="3" t="s">
        <v>4596</v>
      </c>
      <c r="H3350" s="3" t="s">
        <v>6487</v>
      </c>
      <c r="I3350" s="3" t="s">
        <v>6513</v>
      </c>
      <c r="J3350" s="3" t="s">
        <v>69</v>
      </c>
    </row>
    <row r="3351" spans="1:10" outlineLevel="3" x14ac:dyDescent="0.2">
      <c r="A3351" s="3" t="s">
        <v>6486</v>
      </c>
      <c r="B3351" s="3" t="s">
        <v>6487</v>
      </c>
      <c r="C3351" s="3" t="s">
        <v>10</v>
      </c>
      <c r="D3351" s="3" t="s">
        <v>6514</v>
      </c>
      <c r="E3351" s="2">
        <v>2008</v>
      </c>
      <c r="F3351" s="3" t="s">
        <v>297</v>
      </c>
      <c r="G3351" s="3" t="s">
        <v>4596</v>
      </c>
      <c r="H3351" s="3" t="s">
        <v>6487</v>
      </c>
      <c r="I3351" s="3" t="s">
        <v>6515</v>
      </c>
      <c r="J3351" s="3" t="s">
        <v>29</v>
      </c>
    </row>
    <row r="3352" spans="1:10" outlineLevel="3" x14ac:dyDescent="0.2">
      <c r="A3352" s="3" t="s">
        <v>6486</v>
      </c>
      <c r="B3352" s="3" t="s">
        <v>6487</v>
      </c>
      <c r="C3352" s="3" t="s">
        <v>10</v>
      </c>
      <c r="D3352" s="3" t="s">
        <v>6516</v>
      </c>
      <c r="E3352" s="2">
        <v>2008</v>
      </c>
      <c r="F3352" s="3" t="s">
        <v>297</v>
      </c>
      <c r="G3352" s="3" t="s">
        <v>4596</v>
      </c>
      <c r="H3352" s="3" t="s">
        <v>6487</v>
      </c>
      <c r="I3352" s="3" t="s">
        <v>6517</v>
      </c>
      <c r="J3352" s="3" t="s">
        <v>35</v>
      </c>
    </row>
    <row r="3353" spans="1:10" outlineLevel="3" x14ac:dyDescent="0.2">
      <c r="A3353" s="3" t="s">
        <v>6486</v>
      </c>
      <c r="B3353" s="3" t="s">
        <v>6487</v>
      </c>
      <c r="C3353" s="3" t="s">
        <v>10</v>
      </c>
      <c r="D3353" s="3" t="s">
        <v>6518</v>
      </c>
      <c r="E3353" s="2">
        <v>2008</v>
      </c>
      <c r="F3353" s="3" t="s">
        <v>297</v>
      </c>
      <c r="G3353" s="3" t="s">
        <v>4596</v>
      </c>
      <c r="H3353" s="3" t="s">
        <v>6487</v>
      </c>
      <c r="I3353" s="3" t="s">
        <v>6519</v>
      </c>
      <c r="J3353" s="3" t="s">
        <v>69</v>
      </c>
    </row>
    <row r="3354" spans="1:10" outlineLevel="3" x14ac:dyDescent="0.2">
      <c r="A3354" s="3" t="s">
        <v>6486</v>
      </c>
      <c r="B3354" s="3" t="s">
        <v>6487</v>
      </c>
      <c r="C3354" s="3" t="s">
        <v>10</v>
      </c>
      <c r="D3354" s="3" t="s">
        <v>6520</v>
      </c>
      <c r="E3354" s="2">
        <v>2008</v>
      </c>
      <c r="F3354" s="3" t="s">
        <v>297</v>
      </c>
      <c r="G3354" s="3" t="s">
        <v>4596</v>
      </c>
      <c r="H3354" s="3" t="s">
        <v>6487</v>
      </c>
      <c r="I3354" s="3" t="s">
        <v>6521</v>
      </c>
      <c r="J3354" s="3" t="s">
        <v>2285</v>
      </c>
    </row>
    <row r="3355" spans="1:10" outlineLevel="3" x14ac:dyDescent="0.2">
      <c r="A3355" s="3" t="s">
        <v>6486</v>
      </c>
      <c r="B3355" s="3" t="s">
        <v>6487</v>
      </c>
      <c r="C3355" s="3" t="s">
        <v>10</v>
      </c>
      <c r="D3355" s="3" t="s">
        <v>6522</v>
      </c>
      <c r="E3355" s="2">
        <v>2008</v>
      </c>
      <c r="F3355" s="3" t="s">
        <v>297</v>
      </c>
      <c r="G3355" s="3" t="s">
        <v>4596</v>
      </c>
      <c r="H3355" s="3" t="s">
        <v>6487</v>
      </c>
      <c r="I3355" s="3" t="s">
        <v>6523</v>
      </c>
      <c r="J3355" s="3" t="s">
        <v>29</v>
      </c>
    </row>
    <row r="3356" spans="1:10" outlineLevel="3" x14ac:dyDescent="0.2">
      <c r="A3356" s="3" t="s">
        <v>6486</v>
      </c>
      <c r="B3356" s="3" t="s">
        <v>6487</v>
      </c>
      <c r="C3356" s="3" t="s">
        <v>10</v>
      </c>
      <c r="D3356" s="3" t="s">
        <v>6524</v>
      </c>
      <c r="E3356" s="2">
        <v>2008</v>
      </c>
      <c r="F3356" s="3" t="s">
        <v>297</v>
      </c>
      <c r="G3356" s="3" t="s">
        <v>4596</v>
      </c>
      <c r="H3356" s="3" t="s">
        <v>6487</v>
      </c>
      <c r="I3356" s="3" t="s">
        <v>6525</v>
      </c>
      <c r="J3356" s="3" t="s">
        <v>29</v>
      </c>
    </row>
    <row r="3357" spans="1:10" outlineLevel="3" x14ac:dyDescent="0.2">
      <c r="A3357" s="3" t="s">
        <v>6486</v>
      </c>
      <c r="B3357" s="3" t="s">
        <v>6487</v>
      </c>
      <c r="C3357" s="3" t="s">
        <v>10</v>
      </c>
      <c r="D3357" s="3" t="s">
        <v>6526</v>
      </c>
      <c r="E3357" s="2">
        <v>2008</v>
      </c>
      <c r="F3357" s="3" t="s">
        <v>297</v>
      </c>
      <c r="G3357" s="3" t="s">
        <v>4596</v>
      </c>
      <c r="H3357" s="3" t="s">
        <v>6487</v>
      </c>
      <c r="I3357" s="3" t="s">
        <v>6527</v>
      </c>
      <c r="J3357" s="3" t="s">
        <v>29</v>
      </c>
    </row>
    <row r="3358" spans="1:10" outlineLevel="3" x14ac:dyDescent="0.2">
      <c r="A3358" s="3" t="s">
        <v>6486</v>
      </c>
      <c r="B3358" s="3" t="s">
        <v>6487</v>
      </c>
      <c r="C3358" s="3" t="s">
        <v>10</v>
      </c>
      <c r="D3358" s="3" t="s">
        <v>6528</v>
      </c>
      <c r="E3358" s="2">
        <v>2008</v>
      </c>
      <c r="F3358" s="3" t="s">
        <v>297</v>
      </c>
      <c r="G3358" s="3" t="s">
        <v>4596</v>
      </c>
      <c r="H3358" s="3" t="s">
        <v>6487</v>
      </c>
      <c r="I3358" s="3" t="s">
        <v>6529</v>
      </c>
      <c r="J3358" s="3" t="s">
        <v>29</v>
      </c>
    </row>
    <row r="3359" spans="1:10" outlineLevel="3" x14ac:dyDescent="0.2">
      <c r="A3359" s="3" t="s">
        <v>6486</v>
      </c>
      <c r="B3359" s="3" t="s">
        <v>6487</v>
      </c>
      <c r="C3359" s="3" t="s">
        <v>10</v>
      </c>
      <c r="D3359" s="3" t="s">
        <v>6530</v>
      </c>
      <c r="E3359" s="2">
        <v>2008</v>
      </c>
      <c r="F3359" s="3" t="s">
        <v>297</v>
      </c>
      <c r="G3359" s="3" t="s">
        <v>4596</v>
      </c>
      <c r="H3359" s="3" t="s">
        <v>6487</v>
      </c>
      <c r="I3359" s="3" t="s">
        <v>6531</v>
      </c>
      <c r="J3359" s="3" t="s">
        <v>29</v>
      </c>
    </row>
    <row r="3360" spans="1:10" outlineLevel="3" x14ac:dyDescent="0.2">
      <c r="A3360" s="3" t="s">
        <v>6486</v>
      </c>
      <c r="B3360" s="3" t="s">
        <v>6487</v>
      </c>
      <c r="C3360" s="3" t="s">
        <v>10</v>
      </c>
      <c r="D3360" s="3" t="s">
        <v>6532</v>
      </c>
      <c r="E3360" s="2">
        <v>2008</v>
      </c>
      <c r="F3360" s="3" t="s">
        <v>297</v>
      </c>
      <c r="G3360" s="3" t="s">
        <v>4596</v>
      </c>
      <c r="H3360" s="3" t="s">
        <v>6487</v>
      </c>
      <c r="I3360" s="3" t="s">
        <v>6533</v>
      </c>
      <c r="J3360" s="3" t="s">
        <v>29</v>
      </c>
    </row>
    <row r="3361" spans="1:10" outlineLevel="3" x14ac:dyDescent="0.2">
      <c r="A3361" s="3" t="s">
        <v>6486</v>
      </c>
      <c r="B3361" s="3" t="s">
        <v>6487</v>
      </c>
      <c r="C3361" s="3" t="s">
        <v>10</v>
      </c>
      <c r="D3361" s="3" t="s">
        <v>6534</v>
      </c>
      <c r="E3361" s="2">
        <v>2008</v>
      </c>
      <c r="F3361" s="3" t="s">
        <v>297</v>
      </c>
      <c r="G3361" s="3" t="s">
        <v>4596</v>
      </c>
      <c r="H3361" s="3" t="s">
        <v>6487</v>
      </c>
      <c r="I3361" s="3" t="s">
        <v>6535</v>
      </c>
      <c r="J3361" s="3" t="s">
        <v>29</v>
      </c>
    </row>
    <row r="3362" spans="1:10" outlineLevel="3" x14ac:dyDescent="0.2">
      <c r="A3362" s="3" t="s">
        <v>6486</v>
      </c>
      <c r="B3362" s="3" t="s">
        <v>6487</v>
      </c>
      <c r="C3362" s="3" t="s">
        <v>10</v>
      </c>
      <c r="D3362" s="3" t="s">
        <v>6536</v>
      </c>
      <c r="E3362" s="2">
        <v>2008</v>
      </c>
      <c r="F3362" s="3" t="s">
        <v>297</v>
      </c>
      <c r="G3362" s="3" t="s">
        <v>4596</v>
      </c>
      <c r="H3362" s="3" t="s">
        <v>6487</v>
      </c>
      <c r="I3362" s="3" t="s">
        <v>6537</v>
      </c>
      <c r="J3362" s="3" t="s">
        <v>29</v>
      </c>
    </row>
    <row r="3363" spans="1:10" outlineLevel="3" x14ac:dyDescent="0.2">
      <c r="A3363" s="3" t="s">
        <v>6486</v>
      </c>
      <c r="B3363" s="3" t="s">
        <v>6487</v>
      </c>
      <c r="C3363" s="3" t="s">
        <v>10</v>
      </c>
      <c r="D3363" s="3" t="s">
        <v>6538</v>
      </c>
      <c r="E3363" s="2">
        <v>2008</v>
      </c>
      <c r="F3363" s="3" t="s">
        <v>297</v>
      </c>
      <c r="G3363" s="3" t="s">
        <v>4596</v>
      </c>
      <c r="H3363" s="3" t="s">
        <v>6487</v>
      </c>
      <c r="I3363" s="3" t="s">
        <v>6539</v>
      </c>
      <c r="J3363" s="3" t="s">
        <v>29</v>
      </c>
    </row>
    <row r="3364" spans="1:10" outlineLevel="3" x14ac:dyDescent="0.2">
      <c r="A3364" s="3" t="s">
        <v>6486</v>
      </c>
      <c r="B3364" s="3" t="s">
        <v>6487</v>
      </c>
      <c r="C3364" s="3" t="s">
        <v>10</v>
      </c>
      <c r="D3364" s="3" t="s">
        <v>6540</v>
      </c>
      <c r="E3364" s="2">
        <v>2008</v>
      </c>
      <c r="F3364" s="3" t="s">
        <v>297</v>
      </c>
      <c r="G3364" s="3" t="s">
        <v>4596</v>
      </c>
      <c r="H3364" s="3" t="s">
        <v>6487</v>
      </c>
      <c r="I3364" s="3" t="s">
        <v>6541</v>
      </c>
      <c r="J3364" s="3" t="s">
        <v>29</v>
      </c>
    </row>
    <row r="3365" spans="1:10" outlineLevel="3" x14ac:dyDescent="0.2">
      <c r="A3365" s="3" t="s">
        <v>6486</v>
      </c>
      <c r="B3365" s="3" t="s">
        <v>6487</v>
      </c>
      <c r="C3365" s="3" t="s">
        <v>10</v>
      </c>
      <c r="D3365" s="3" t="s">
        <v>6542</v>
      </c>
      <c r="E3365" s="2">
        <v>2008</v>
      </c>
      <c r="F3365" s="3" t="s">
        <v>297</v>
      </c>
      <c r="G3365" s="3" t="s">
        <v>4596</v>
      </c>
      <c r="H3365" s="3" t="s">
        <v>6487</v>
      </c>
      <c r="I3365" s="3" t="s">
        <v>6543</v>
      </c>
      <c r="J3365" s="3" t="s">
        <v>29</v>
      </c>
    </row>
    <row r="3366" spans="1:10" outlineLevel="3" x14ac:dyDescent="0.2">
      <c r="A3366" s="3" t="s">
        <v>6486</v>
      </c>
      <c r="B3366" s="3" t="s">
        <v>6487</v>
      </c>
      <c r="C3366" s="3" t="s">
        <v>10</v>
      </c>
      <c r="D3366" s="3" t="s">
        <v>6544</v>
      </c>
      <c r="E3366" s="2">
        <v>2008</v>
      </c>
      <c r="F3366" s="3" t="s">
        <v>297</v>
      </c>
      <c r="G3366" s="3" t="s">
        <v>4596</v>
      </c>
      <c r="H3366" s="3" t="s">
        <v>6487</v>
      </c>
      <c r="I3366" s="3" t="s">
        <v>6545</v>
      </c>
      <c r="J3366" s="3" t="s">
        <v>29</v>
      </c>
    </row>
    <row r="3367" spans="1:10" outlineLevel="3" x14ac:dyDescent="0.2">
      <c r="A3367" s="3" t="s">
        <v>6486</v>
      </c>
      <c r="B3367" s="3" t="s">
        <v>6487</v>
      </c>
      <c r="C3367" s="3" t="s">
        <v>10</v>
      </c>
      <c r="D3367" s="3" t="s">
        <v>6546</v>
      </c>
      <c r="E3367" s="2">
        <v>2008</v>
      </c>
      <c r="F3367" s="3" t="s">
        <v>297</v>
      </c>
      <c r="G3367" s="3" t="s">
        <v>4596</v>
      </c>
      <c r="H3367" s="3" t="s">
        <v>6487</v>
      </c>
      <c r="I3367" s="3" t="s">
        <v>6547</v>
      </c>
      <c r="J3367" s="3" t="s">
        <v>29</v>
      </c>
    </row>
    <row r="3368" spans="1:10" outlineLevel="3" x14ac:dyDescent="0.2">
      <c r="A3368" s="3" t="s">
        <v>6486</v>
      </c>
      <c r="B3368" s="3" t="s">
        <v>6487</v>
      </c>
      <c r="C3368" s="3" t="s">
        <v>10</v>
      </c>
      <c r="D3368" s="3" t="s">
        <v>6548</v>
      </c>
      <c r="E3368" s="2">
        <v>2008</v>
      </c>
      <c r="F3368" s="3" t="s">
        <v>297</v>
      </c>
      <c r="G3368" s="3" t="s">
        <v>4596</v>
      </c>
      <c r="H3368" s="3" t="s">
        <v>6487</v>
      </c>
      <c r="I3368" s="3" t="s">
        <v>6549</v>
      </c>
      <c r="J3368" s="3" t="s">
        <v>29</v>
      </c>
    </row>
    <row r="3369" spans="1:10" outlineLevel="3" x14ac:dyDescent="0.2">
      <c r="A3369" s="3" t="s">
        <v>6486</v>
      </c>
      <c r="B3369" s="3" t="s">
        <v>6487</v>
      </c>
      <c r="C3369" s="3" t="s">
        <v>10</v>
      </c>
      <c r="D3369" s="3" t="s">
        <v>6550</v>
      </c>
      <c r="E3369" s="2">
        <v>2008</v>
      </c>
      <c r="F3369" s="3" t="s">
        <v>297</v>
      </c>
      <c r="G3369" s="3" t="s">
        <v>4596</v>
      </c>
      <c r="H3369" s="3" t="s">
        <v>6487</v>
      </c>
      <c r="I3369" s="3" t="s">
        <v>6551</v>
      </c>
      <c r="J3369" s="3" t="s">
        <v>29</v>
      </c>
    </row>
    <row r="3370" spans="1:10" outlineLevel="3" x14ac:dyDescent="0.2">
      <c r="A3370" s="3" t="s">
        <v>6486</v>
      </c>
      <c r="B3370" s="3" t="s">
        <v>6487</v>
      </c>
      <c r="C3370" s="3" t="s">
        <v>10</v>
      </c>
      <c r="D3370" s="3" t="s">
        <v>6552</v>
      </c>
      <c r="E3370" s="2">
        <v>2008</v>
      </c>
      <c r="F3370" s="3" t="s">
        <v>297</v>
      </c>
      <c r="G3370" s="3" t="s">
        <v>4596</v>
      </c>
      <c r="H3370" s="3" t="s">
        <v>6487</v>
      </c>
      <c r="I3370" s="3" t="s">
        <v>6553</v>
      </c>
      <c r="J3370" s="3" t="s">
        <v>29</v>
      </c>
    </row>
    <row r="3371" spans="1:10" outlineLevel="3" x14ac:dyDescent="0.2">
      <c r="A3371" s="3" t="s">
        <v>6486</v>
      </c>
      <c r="B3371" s="3" t="s">
        <v>6487</v>
      </c>
      <c r="C3371" s="3" t="s">
        <v>10</v>
      </c>
      <c r="D3371" s="3" t="s">
        <v>6554</v>
      </c>
      <c r="E3371" s="2">
        <v>2008</v>
      </c>
      <c r="F3371" s="3" t="s">
        <v>297</v>
      </c>
      <c r="G3371" s="3" t="s">
        <v>4596</v>
      </c>
      <c r="H3371" s="3" t="s">
        <v>6487</v>
      </c>
      <c r="I3371" s="3" t="s">
        <v>6555</v>
      </c>
      <c r="J3371" s="3" t="s">
        <v>29</v>
      </c>
    </row>
    <row r="3372" spans="1:10" outlineLevel="3" x14ac:dyDescent="0.2">
      <c r="A3372" s="3" t="s">
        <v>6486</v>
      </c>
      <c r="B3372" s="3" t="s">
        <v>6487</v>
      </c>
      <c r="C3372" s="3" t="s">
        <v>10</v>
      </c>
      <c r="D3372" s="3" t="s">
        <v>6556</v>
      </c>
      <c r="E3372" s="2">
        <v>2008</v>
      </c>
      <c r="F3372" s="3" t="s">
        <v>297</v>
      </c>
      <c r="G3372" s="3" t="s">
        <v>4596</v>
      </c>
      <c r="H3372" s="3" t="s">
        <v>6487</v>
      </c>
      <c r="I3372" s="3" t="s">
        <v>6557</v>
      </c>
      <c r="J3372" s="3" t="s">
        <v>29</v>
      </c>
    </row>
    <row r="3373" spans="1:10" outlineLevel="3" x14ac:dyDescent="0.2">
      <c r="A3373" s="3" t="s">
        <v>6486</v>
      </c>
      <c r="B3373" s="3" t="s">
        <v>6487</v>
      </c>
      <c r="C3373" s="3" t="s">
        <v>10</v>
      </c>
      <c r="D3373" s="3" t="s">
        <v>6558</v>
      </c>
      <c r="E3373" s="2">
        <v>2008</v>
      </c>
      <c r="F3373" s="3" t="s">
        <v>297</v>
      </c>
      <c r="G3373" s="3" t="s">
        <v>4596</v>
      </c>
      <c r="H3373" s="3" t="s">
        <v>6487</v>
      </c>
      <c r="I3373" s="3" t="s">
        <v>6559</v>
      </c>
      <c r="J3373" s="3" t="s">
        <v>203</v>
      </c>
    </row>
    <row r="3374" spans="1:10" outlineLevel="3" x14ac:dyDescent="0.2">
      <c r="A3374" s="3" t="s">
        <v>6486</v>
      </c>
      <c r="B3374" s="3" t="s">
        <v>6487</v>
      </c>
      <c r="C3374" s="3" t="s">
        <v>10</v>
      </c>
      <c r="D3374" s="3" t="s">
        <v>6560</v>
      </c>
      <c r="E3374" s="2">
        <v>2008</v>
      </c>
      <c r="F3374" s="3" t="s">
        <v>297</v>
      </c>
      <c r="G3374" s="3" t="s">
        <v>4596</v>
      </c>
      <c r="H3374" s="3" t="s">
        <v>6487</v>
      </c>
      <c r="I3374" s="3" t="s">
        <v>6561</v>
      </c>
      <c r="J3374" s="3" t="s">
        <v>203</v>
      </c>
    </row>
    <row r="3375" spans="1:10" outlineLevel="3" x14ac:dyDescent="0.2">
      <c r="A3375" s="3" t="s">
        <v>6486</v>
      </c>
      <c r="B3375" s="3" t="s">
        <v>6487</v>
      </c>
      <c r="C3375" s="3" t="s">
        <v>10</v>
      </c>
      <c r="D3375" s="3" t="s">
        <v>6562</v>
      </c>
      <c r="E3375" s="2">
        <v>2008</v>
      </c>
      <c r="F3375" s="3" t="s">
        <v>297</v>
      </c>
      <c r="G3375" s="3" t="s">
        <v>4596</v>
      </c>
      <c r="H3375" s="3" t="s">
        <v>6487</v>
      </c>
      <c r="I3375" s="3" t="s">
        <v>6563</v>
      </c>
      <c r="J3375" s="3" t="s">
        <v>29</v>
      </c>
    </row>
    <row r="3376" spans="1:10" outlineLevel="3" x14ac:dyDescent="0.2">
      <c r="A3376" s="3" t="s">
        <v>6486</v>
      </c>
      <c r="B3376" s="3" t="s">
        <v>6487</v>
      </c>
      <c r="C3376" s="3" t="s">
        <v>10</v>
      </c>
      <c r="D3376" s="3" t="s">
        <v>6564</v>
      </c>
      <c r="E3376" s="2">
        <v>2008</v>
      </c>
      <c r="F3376" s="3" t="s">
        <v>297</v>
      </c>
      <c r="G3376" s="3" t="s">
        <v>4596</v>
      </c>
      <c r="H3376" s="3" t="s">
        <v>6487</v>
      </c>
      <c r="I3376" s="3" t="s">
        <v>6565</v>
      </c>
      <c r="J3376" s="3" t="s">
        <v>18</v>
      </c>
    </row>
    <row r="3377" spans="1:10" outlineLevel="3" x14ac:dyDescent="0.2">
      <c r="A3377" s="3" t="s">
        <v>6486</v>
      </c>
      <c r="B3377" s="3" t="s">
        <v>6487</v>
      </c>
      <c r="C3377" s="3" t="s">
        <v>10</v>
      </c>
      <c r="D3377" s="3" t="s">
        <v>6566</v>
      </c>
      <c r="E3377" s="2">
        <v>2008</v>
      </c>
      <c r="F3377" s="3" t="s">
        <v>297</v>
      </c>
      <c r="G3377" s="3" t="s">
        <v>4596</v>
      </c>
      <c r="H3377" s="3" t="s">
        <v>6487</v>
      </c>
      <c r="I3377" s="3" t="s">
        <v>6567</v>
      </c>
      <c r="J3377" s="3" t="s">
        <v>18</v>
      </c>
    </row>
    <row r="3378" spans="1:10" outlineLevel="3" x14ac:dyDescent="0.2">
      <c r="A3378" s="3" t="s">
        <v>6486</v>
      </c>
      <c r="B3378" s="3" t="s">
        <v>6487</v>
      </c>
      <c r="C3378" s="3" t="s">
        <v>10</v>
      </c>
      <c r="D3378" s="3" t="s">
        <v>6568</v>
      </c>
      <c r="E3378" s="2">
        <v>2008</v>
      </c>
      <c r="F3378" s="3" t="s">
        <v>297</v>
      </c>
      <c r="G3378" s="3" t="s">
        <v>4596</v>
      </c>
      <c r="H3378" s="3" t="s">
        <v>6487</v>
      </c>
      <c r="I3378" s="3" t="s">
        <v>6569</v>
      </c>
      <c r="J3378" s="3" t="s">
        <v>18</v>
      </c>
    </row>
    <row r="3379" spans="1:10" outlineLevel="3" x14ac:dyDescent="0.2">
      <c r="A3379" s="3" t="s">
        <v>6486</v>
      </c>
      <c r="B3379" s="3" t="s">
        <v>6487</v>
      </c>
      <c r="C3379" s="3" t="s">
        <v>10</v>
      </c>
      <c r="D3379" s="3" t="s">
        <v>6570</v>
      </c>
      <c r="E3379" s="2">
        <v>2008</v>
      </c>
      <c r="F3379" s="3" t="s">
        <v>297</v>
      </c>
      <c r="G3379" s="3" t="s">
        <v>4596</v>
      </c>
      <c r="H3379" s="3" t="s">
        <v>6487</v>
      </c>
      <c r="I3379" s="3" t="s">
        <v>6571</v>
      </c>
      <c r="J3379" s="3" t="s">
        <v>18</v>
      </c>
    </row>
    <row r="3380" spans="1:10" outlineLevel="3" x14ac:dyDescent="0.2">
      <c r="A3380" s="3" t="s">
        <v>6486</v>
      </c>
      <c r="B3380" s="3" t="s">
        <v>6487</v>
      </c>
      <c r="C3380" s="3" t="s">
        <v>10</v>
      </c>
      <c r="D3380" s="3" t="s">
        <v>6572</v>
      </c>
      <c r="E3380" s="2">
        <v>2008</v>
      </c>
      <c r="F3380" s="3" t="s">
        <v>297</v>
      </c>
      <c r="G3380" s="3" t="s">
        <v>4596</v>
      </c>
      <c r="H3380" s="3" t="s">
        <v>6487</v>
      </c>
      <c r="I3380" s="3" t="s">
        <v>6573</v>
      </c>
      <c r="J3380" s="3" t="s">
        <v>18</v>
      </c>
    </row>
    <row r="3381" spans="1:10" outlineLevel="3" x14ac:dyDescent="0.2">
      <c r="A3381" s="3" t="s">
        <v>6486</v>
      </c>
      <c r="B3381" s="3" t="s">
        <v>6487</v>
      </c>
      <c r="C3381" s="3" t="s">
        <v>10</v>
      </c>
      <c r="D3381" s="3" t="s">
        <v>6574</v>
      </c>
      <c r="E3381" s="2">
        <v>2008</v>
      </c>
      <c r="F3381" s="3" t="s">
        <v>297</v>
      </c>
      <c r="G3381" s="3" t="s">
        <v>4596</v>
      </c>
      <c r="H3381" s="3" t="s">
        <v>6487</v>
      </c>
      <c r="I3381" s="3" t="s">
        <v>6575</v>
      </c>
      <c r="J3381" s="3" t="s">
        <v>35</v>
      </c>
    </row>
    <row r="3382" spans="1:10" outlineLevel="3" x14ac:dyDescent="0.2">
      <c r="A3382" s="3" t="s">
        <v>6486</v>
      </c>
      <c r="B3382" s="3" t="s">
        <v>6487</v>
      </c>
      <c r="C3382" s="3" t="s">
        <v>10</v>
      </c>
      <c r="D3382" s="3" t="s">
        <v>6576</v>
      </c>
      <c r="E3382" s="2">
        <v>2008</v>
      </c>
      <c r="F3382" s="3" t="s">
        <v>297</v>
      </c>
      <c r="G3382" s="3" t="s">
        <v>4596</v>
      </c>
      <c r="H3382" s="3" t="s">
        <v>6487</v>
      </c>
      <c r="I3382" s="3" t="s">
        <v>6577</v>
      </c>
      <c r="J3382" s="3" t="s">
        <v>26</v>
      </c>
    </row>
    <row r="3383" spans="1:10" outlineLevel="3" x14ac:dyDescent="0.2">
      <c r="A3383" s="3" t="s">
        <v>6486</v>
      </c>
      <c r="B3383" s="3" t="s">
        <v>6487</v>
      </c>
      <c r="C3383" s="3" t="s">
        <v>10</v>
      </c>
      <c r="D3383" s="3" t="s">
        <v>6578</v>
      </c>
      <c r="E3383" s="2">
        <v>2008</v>
      </c>
      <c r="F3383" s="3" t="s">
        <v>297</v>
      </c>
      <c r="G3383" s="3" t="s">
        <v>4596</v>
      </c>
      <c r="H3383" s="3" t="s">
        <v>6487</v>
      </c>
      <c r="I3383" s="3" t="s">
        <v>6579</v>
      </c>
      <c r="J3383" s="3" t="s">
        <v>26</v>
      </c>
    </row>
    <row r="3384" spans="1:10" outlineLevel="3" x14ac:dyDescent="0.2">
      <c r="A3384" s="3" t="s">
        <v>6486</v>
      </c>
      <c r="B3384" s="3" t="s">
        <v>6487</v>
      </c>
      <c r="C3384" s="3" t="s">
        <v>10</v>
      </c>
      <c r="D3384" s="3" t="s">
        <v>6580</v>
      </c>
      <c r="E3384" s="2">
        <v>2008</v>
      </c>
      <c r="F3384" s="3" t="s">
        <v>297</v>
      </c>
      <c r="G3384" s="3" t="s">
        <v>4596</v>
      </c>
      <c r="H3384" s="3" t="s">
        <v>6487</v>
      </c>
      <c r="I3384" s="3" t="s">
        <v>6581</v>
      </c>
      <c r="J3384" s="3" t="s">
        <v>26</v>
      </c>
    </row>
    <row r="3385" spans="1:10" outlineLevel="3" x14ac:dyDescent="0.2">
      <c r="A3385" s="3" t="s">
        <v>6486</v>
      </c>
      <c r="B3385" s="3" t="s">
        <v>6487</v>
      </c>
      <c r="C3385" s="3" t="s">
        <v>10</v>
      </c>
      <c r="D3385" s="3" t="s">
        <v>6582</v>
      </c>
      <c r="E3385" s="2">
        <v>2008</v>
      </c>
      <c r="F3385" s="3" t="s">
        <v>297</v>
      </c>
      <c r="G3385" s="3" t="s">
        <v>4596</v>
      </c>
      <c r="H3385" s="3" t="s">
        <v>6487</v>
      </c>
      <c r="I3385" s="3" t="s">
        <v>6583</v>
      </c>
      <c r="J3385" s="3" t="s">
        <v>26</v>
      </c>
    </row>
    <row r="3386" spans="1:10" outlineLevel="3" x14ac:dyDescent="0.2">
      <c r="A3386" s="3" t="s">
        <v>6486</v>
      </c>
      <c r="B3386" s="3" t="s">
        <v>6487</v>
      </c>
      <c r="C3386" s="3" t="s">
        <v>10</v>
      </c>
      <c r="D3386" s="3" t="s">
        <v>6584</v>
      </c>
      <c r="E3386" s="2">
        <v>2008</v>
      </c>
      <c r="F3386" s="3" t="s">
        <v>297</v>
      </c>
      <c r="G3386" s="3" t="s">
        <v>4596</v>
      </c>
      <c r="H3386" s="3" t="s">
        <v>6487</v>
      </c>
      <c r="I3386" s="3" t="s">
        <v>6585</v>
      </c>
      <c r="J3386" s="3" t="s">
        <v>26</v>
      </c>
    </row>
    <row r="3387" spans="1:10" outlineLevel="3" x14ac:dyDescent="0.2">
      <c r="A3387" s="3" t="s">
        <v>6486</v>
      </c>
      <c r="B3387" s="3" t="s">
        <v>6487</v>
      </c>
      <c r="C3387" s="3" t="s">
        <v>10</v>
      </c>
      <c r="D3387" s="3" t="s">
        <v>6586</v>
      </c>
      <c r="E3387" s="2">
        <v>2008</v>
      </c>
      <c r="F3387" s="3" t="s">
        <v>297</v>
      </c>
      <c r="G3387" s="3" t="s">
        <v>4596</v>
      </c>
      <c r="H3387" s="3" t="s">
        <v>6487</v>
      </c>
      <c r="I3387" s="3" t="s">
        <v>6587</v>
      </c>
      <c r="J3387" s="3" t="s">
        <v>175</v>
      </c>
    </row>
    <row r="3388" spans="1:10" outlineLevel="3" x14ac:dyDescent="0.2">
      <c r="A3388" s="3" t="s">
        <v>6486</v>
      </c>
      <c r="B3388" s="3" t="s">
        <v>6487</v>
      </c>
      <c r="C3388" s="3" t="s">
        <v>10</v>
      </c>
      <c r="D3388" s="3" t="s">
        <v>6588</v>
      </c>
      <c r="E3388" s="2">
        <v>2008</v>
      </c>
      <c r="F3388" s="3" t="s">
        <v>297</v>
      </c>
      <c r="G3388" s="3" t="s">
        <v>4596</v>
      </c>
      <c r="H3388" s="3" t="s">
        <v>6487</v>
      </c>
      <c r="I3388" s="3" t="s">
        <v>6589</v>
      </c>
      <c r="J3388" s="3" t="s">
        <v>26</v>
      </c>
    </row>
    <row r="3389" spans="1:10" outlineLevel="3" x14ac:dyDescent="0.2">
      <c r="A3389" s="3" t="s">
        <v>6486</v>
      </c>
      <c r="B3389" s="3" t="s">
        <v>6487</v>
      </c>
      <c r="C3389" s="3" t="s">
        <v>10</v>
      </c>
      <c r="D3389" s="3" t="s">
        <v>6590</v>
      </c>
      <c r="E3389" s="2">
        <v>2008</v>
      </c>
      <c r="F3389" s="3" t="s">
        <v>297</v>
      </c>
      <c r="G3389" s="3" t="s">
        <v>4596</v>
      </c>
      <c r="H3389" s="3" t="s">
        <v>6487</v>
      </c>
      <c r="I3389" s="3" t="s">
        <v>6591</v>
      </c>
      <c r="J3389" s="3" t="s">
        <v>26</v>
      </c>
    </row>
    <row r="3390" spans="1:10" outlineLevel="3" x14ac:dyDescent="0.2">
      <c r="A3390" s="3" t="s">
        <v>6486</v>
      </c>
      <c r="B3390" s="3" t="s">
        <v>6487</v>
      </c>
      <c r="C3390" s="3" t="s">
        <v>10</v>
      </c>
      <c r="D3390" s="3" t="s">
        <v>6592</v>
      </c>
      <c r="E3390" s="2">
        <v>2008</v>
      </c>
      <c r="F3390" s="3" t="s">
        <v>297</v>
      </c>
      <c r="G3390" s="3" t="s">
        <v>4596</v>
      </c>
      <c r="H3390" s="3" t="s">
        <v>6487</v>
      </c>
      <c r="I3390" s="3" t="s">
        <v>6593</v>
      </c>
      <c r="J3390" s="3" t="s">
        <v>26</v>
      </c>
    </row>
    <row r="3391" spans="1:10" outlineLevel="3" x14ac:dyDescent="0.2">
      <c r="A3391" s="3" t="s">
        <v>6486</v>
      </c>
      <c r="B3391" s="3" t="s">
        <v>6487</v>
      </c>
      <c r="C3391" s="3" t="s">
        <v>10</v>
      </c>
      <c r="D3391" s="3" t="s">
        <v>6594</v>
      </c>
      <c r="E3391" s="2">
        <v>2008</v>
      </c>
      <c r="F3391" s="3" t="s">
        <v>297</v>
      </c>
      <c r="G3391" s="3" t="s">
        <v>4596</v>
      </c>
      <c r="H3391" s="3" t="s">
        <v>6487</v>
      </c>
      <c r="I3391" s="3" t="s">
        <v>6595</v>
      </c>
      <c r="J3391" s="3" t="s">
        <v>26</v>
      </c>
    </row>
    <row r="3392" spans="1:10" outlineLevel="3" x14ac:dyDescent="0.2">
      <c r="A3392" s="3" t="s">
        <v>6486</v>
      </c>
      <c r="B3392" s="3" t="s">
        <v>6487</v>
      </c>
      <c r="C3392" s="3" t="s">
        <v>10</v>
      </c>
      <c r="D3392" s="3" t="s">
        <v>6596</v>
      </c>
      <c r="E3392" s="2">
        <v>2008</v>
      </c>
      <c r="F3392" s="3" t="s">
        <v>297</v>
      </c>
      <c r="G3392" s="3" t="s">
        <v>4596</v>
      </c>
      <c r="H3392" s="3" t="s">
        <v>6487</v>
      </c>
      <c r="I3392" s="3" t="s">
        <v>6597</v>
      </c>
      <c r="J3392" s="3" t="s">
        <v>26</v>
      </c>
    </row>
    <row r="3393" spans="1:10" outlineLevel="3" x14ac:dyDescent="0.2">
      <c r="A3393" s="3" t="s">
        <v>6486</v>
      </c>
      <c r="B3393" s="3" t="s">
        <v>6487</v>
      </c>
      <c r="C3393" s="3" t="s">
        <v>10</v>
      </c>
      <c r="D3393" s="3" t="s">
        <v>6598</v>
      </c>
      <c r="E3393" s="2">
        <v>2008</v>
      </c>
      <c r="F3393" s="3" t="s">
        <v>297</v>
      </c>
      <c r="G3393" s="3" t="s">
        <v>4596</v>
      </c>
      <c r="H3393" s="3" t="s">
        <v>6487</v>
      </c>
      <c r="I3393" s="3" t="s">
        <v>6599</v>
      </c>
      <c r="J3393" s="3" t="s">
        <v>2746</v>
      </c>
    </row>
    <row r="3394" spans="1:10" outlineLevel="3" x14ac:dyDescent="0.2">
      <c r="A3394" s="3" t="s">
        <v>6486</v>
      </c>
      <c r="B3394" s="3" t="s">
        <v>6487</v>
      </c>
      <c r="C3394" s="3" t="s">
        <v>10</v>
      </c>
      <c r="D3394" s="3" t="s">
        <v>6600</v>
      </c>
      <c r="E3394" s="2">
        <v>2008</v>
      </c>
      <c r="F3394" s="3" t="s">
        <v>297</v>
      </c>
      <c r="G3394" s="3" t="s">
        <v>4596</v>
      </c>
      <c r="H3394" s="3" t="s">
        <v>6487</v>
      </c>
      <c r="I3394" s="3" t="s">
        <v>6601</v>
      </c>
      <c r="J3394" s="3" t="s">
        <v>2285</v>
      </c>
    </row>
    <row r="3395" spans="1:10" outlineLevel="3" x14ac:dyDescent="0.2">
      <c r="A3395" s="3" t="s">
        <v>6486</v>
      </c>
      <c r="B3395" s="3" t="s">
        <v>6487</v>
      </c>
      <c r="C3395" s="3" t="s">
        <v>10</v>
      </c>
      <c r="D3395" s="3" t="s">
        <v>6602</v>
      </c>
      <c r="E3395" s="2">
        <v>2008</v>
      </c>
      <c r="F3395" s="3" t="s">
        <v>297</v>
      </c>
      <c r="G3395" s="3" t="s">
        <v>4596</v>
      </c>
      <c r="H3395" s="3" t="s">
        <v>6487</v>
      </c>
      <c r="I3395" s="3" t="s">
        <v>6603</v>
      </c>
      <c r="J3395" s="3" t="s">
        <v>35</v>
      </c>
    </row>
    <row r="3396" spans="1:10" outlineLevel="3" x14ac:dyDescent="0.2">
      <c r="A3396" s="3" t="s">
        <v>6486</v>
      </c>
      <c r="B3396" s="3" t="s">
        <v>6487</v>
      </c>
      <c r="C3396" s="3" t="s">
        <v>10</v>
      </c>
      <c r="D3396" s="3" t="s">
        <v>6604</v>
      </c>
      <c r="E3396" s="2">
        <v>2008</v>
      </c>
      <c r="F3396" s="3" t="s">
        <v>297</v>
      </c>
      <c r="G3396" s="3" t="s">
        <v>4596</v>
      </c>
      <c r="H3396" s="3" t="s">
        <v>6487</v>
      </c>
      <c r="I3396" s="3" t="s">
        <v>6605</v>
      </c>
      <c r="J3396" s="3" t="s">
        <v>35</v>
      </c>
    </row>
    <row r="3397" spans="1:10" outlineLevel="3" x14ac:dyDescent="0.2">
      <c r="A3397" s="3" t="s">
        <v>6486</v>
      </c>
      <c r="B3397" s="3" t="s">
        <v>6487</v>
      </c>
      <c r="C3397" s="3" t="s">
        <v>10</v>
      </c>
      <c r="D3397" s="3" t="s">
        <v>6606</v>
      </c>
      <c r="E3397" s="2">
        <v>2008</v>
      </c>
      <c r="F3397" s="3" t="s">
        <v>297</v>
      </c>
      <c r="G3397" s="3" t="s">
        <v>4596</v>
      </c>
      <c r="H3397" s="3" t="s">
        <v>6487</v>
      </c>
      <c r="I3397" s="3" t="s">
        <v>6607</v>
      </c>
      <c r="J3397" s="3" t="s">
        <v>35</v>
      </c>
    </row>
    <row r="3398" spans="1:10" outlineLevel="3" x14ac:dyDescent="0.2">
      <c r="A3398" s="3" t="s">
        <v>6486</v>
      </c>
      <c r="B3398" s="3" t="s">
        <v>6487</v>
      </c>
      <c r="C3398" s="3" t="s">
        <v>10</v>
      </c>
      <c r="D3398" s="3" t="s">
        <v>6608</v>
      </c>
      <c r="E3398" s="2">
        <v>2008</v>
      </c>
      <c r="F3398" s="3" t="s">
        <v>297</v>
      </c>
      <c r="G3398" s="3" t="s">
        <v>4596</v>
      </c>
      <c r="H3398" s="3" t="s">
        <v>6487</v>
      </c>
      <c r="I3398" s="3" t="s">
        <v>6609</v>
      </c>
      <c r="J3398" s="3" t="s">
        <v>5867</v>
      </c>
    </row>
    <row r="3399" spans="1:10" outlineLevel="3" x14ac:dyDescent="0.2">
      <c r="A3399" s="3" t="s">
        <v>6486</v>
      </c>
      <c r="B3399" s="3" t="s">
        <v>6487</v>
      </c>
      <c r="C3399" s="3" t="s">
        <v>10</v>
      </c>
      <c r="D3399" s="3" t="s">
        <v>6610</v>
      </c>
      <c r="E3399" s="2">
        <v>2008</v>
      </c>
      <c r="F3399" s="3" t="s">
        <v>297</v>
      </c>
      <c r="G3399" s="3" t="s">
        <v>4596</v>
      </c>
      <c r="H3399" s="3" t="s">
        <v>6487</v>
      </c>
      <c r="I3399" s="3" t="s">
        <v>6611</v>
      </c>
      <c r="J3399" s="3" t="s">
        <v>35</v>
      </c>
    </row>
    <row r="3400" spans="1:10" outlineLevel="3" x14ac:dyDescent="0.2">
      <c r="A3400" s="3" t="s">
        <v>6486</v>
      </c>
      <c r="B3400" s="3" t="s">
        <v>6487</v>
      </c>
      <c r="C3400" s="3" t="s">
        <v>10</v>
      </c>
      <c r="D3400" s="3" t="s">
        <v>6612</v>
      </c>
      <c r="E3400" s="2">
        <v>2008</v>
      </c>
      <c r="F3400" s="3" t="s">
        <v>297</v>
      </c>
      <c r="G3400" s="3" t="s">
        <v>4596</v>
      </c>
      <c r="H3400" s="3" t="s">
        <v>6487</v>
      </c>
      <c r="I3400" s="3" t="s">
        <v>6613</v>
      </c>
      <c r="J3400" s="3" t="s">
        <v>3386</v>
      </c>
    </row>
    <row r="3401" spans="1:10" outlineLevel="3" x14ac:dyDescent="0.2">
      <c r="A3401" s="3" t="s">
        <v>6486</v>
      </c>
      <c r="B3401" s="3" t="s">
        <v>6487</v>
      </c>
      <c r="C3401" s="3" t="s">
        <v>10</v>
      </c>
      <c r="D3401" s="3" t="s">
        <v>6614</v>
      </c>
      <c r="E3401" s="2">
        <v>2008</v>
      </c>
      <c r="F3401" s="3" t="s">
        <v>297</v>
      </c>
      <c r="G3401" s="3" t="s">
        <v>4596</v>
      </c>
      <c r="H3401" s="3" t="s">
        <v>6487</v>
      </c>
      <c r="I3401" s="3" t="s">
        <v>6615</v>
      </c>
      <c r="J3401" s="3" t="s">
        <v>29</v>
      </c>
    </row>
    <row r="3402" spans="1:10" outlineLevel="3" x14ac:dyDescent="0.2">
      <c r="A3402" s="3" t="s">
        <v>6486</v>
      </c>
      <c r="B3402" s="3" t="s">
        <v>6487</v>
      </c>
      <c r="C3402" s="3" t="s">
        <v>10</v>
      </c>
      <c r="D3402" s="3" t="s">
        <v>6616</v>
      </c>
      <c r="E3402" s="2">
        <v>2008</v>
      </c>
      <c r="F3402" s="3" t="s">
        <v>297</v>
      </c>
      <c r="G3402" s="3" t="s">
        <v>4596</v>
      </c>
      <c r="H3402" s="3" t="s">
        <v>6487</v>
      </c>
      <c r="I3402" s="3" t="s">
        <v>6617</v>
      </c>
      <c r="J3402" s="3" t="s">
        <v>69</v>
      </c>
    </row>
    <row r="3403" spans="1:10" outlineLevel="3" x14ac:dyDescent="0.2">
      <c r="A3403" s="3" t="s">
        <v>6486</v>
      </c>
      <c r="B3403" s="3" t="s">
        <v>6487</v>
      </c>
      <c r="C3403" s="3" t="s">
        <v>10</v>
      </c>
      <c r="D3403" s="3" t="s">
        <v>6618</v>
      </c>
      <c r="E3403" s="2">
        <v>2008</v>
      </c>
      <c r="F3403" s="3" t="s">
        <v>297</v>
      </c>
      <c r="G3403" s="3" t="s">
        <v>4596</v>
      </c>
      <c r="H3403" s="3" t="s">
        <v>6487</v>
      </c>
      <c r="I3403" s="3" t="s">
        <v>6619</v>
      </c>
      <c r="J3403" s="3" t="s">
        <v>29</v>
      </c>
    </row>
    <row r="3404" spans="1:10" outlineLevel="3" x14ac:dyDescent="0.2">
      <c r="A3404" s="3" t="s">
        <v>6486</v>
      </c>
      <c r="B3404" s="3" t="s">
        <v>6487</v>
      </c>
      <c r="C3404" s="3" t="s">
        <v>10</v>
      </c>
      <c r="D3404" s="3" t="s">
        <v>6620</v>
      </c>
      <c r="E3404" s="2">
        <v>2008</v>
      </c>
      <c r="F3404" s="3" t="s">
        <v>297</v>
      </c>
      <c r="G3404" s="3" t="s">
        <v>4596</v>
      </c>
      <c r="H3404" s="3" t="s">
        <v>6487</v>
      </c>
      <c r="I3404" s="3" t="s">
        <v>6621</v>
      </c>
      <c r="J3404" s="3" t="s">
        <v>18</v>
      </c>
    </row>
    <row r="3405" spans="1:10" outlineLevel="3" x14ac:dyDescent="0.2">
      <c r="A3405" s="3" t="s">
        <v>6486</v>
      </c>
      <c r="B3405" s="3" t="s">
        <v>6487</v>
      </c>
      <c r="C3405" s="3" t="s">
        <v>10</v>
      </c>
      <c r="D3405" s="3" t="s">
        <v>6622</v>
      </c>
      <c r="E3405" s="2">
        <v>2009</v>
      </c>
      <c r="F3405" s="3" t="s">
        <v>297</v>
      </c>
      <c r="G3405" s="3" t="s">
        <v>4596</v>
      </c>
      <c r="H3405" s="3" t="s">
        <v>6487</v>
      </c>
      <c r="I3405" s="3" t="s">
        <v>6623</v>
      </c>
      <c r="J3405" s="3" t="s">
        <v>18</v>
      </c>
    </row>
    <row r="3406" spans="1:10" outlineLevel="3" x14ac:dyDescent="0.2">
      <c r="A3406" s="3" t="s">
        <v>6486</v>
      </c>
      <c r="B3406" s="3" t="s">
        <v>6487</v>
      </c>
      <c r="C3406" s="3" t="s">
        <v>10</v>
      </c>
      <c r="D3406" s="3" t="s">
        <v>6624</v>
      </c>
      <c r="E3406" s="2">
        <v>2008</v>
      </c>
      <c r="F3406" s="3" t="s">
        <v>297</v>
      </c>
      <c r="G3406" s="3" t="s">
        <v>4596</v>
      </c>
      <c r="H3406" s="3" t="s">
        <v>6487</v>
      </c>
      <c r="I3406" s="3" t="s">
        <v>6625</v>
      </c>
      <c r="J3406" s="3" t="s">
        <v>18</v>
      </c>
    </row>
    <row r="3407" spans="1:10" outlineLevel="3" x14ac:dyDescent="0.2">
      <c r="A3407" s="3" t="s">
        <v>6486</v>
      </c>
      <c r="B3407" s="3" t="s">
        <v>6487</v>
      </c>
      <c r="C3407" s="3" t="s">
        <v>10</v>
      </c>
      <c r="D3407" s="3" t="s">
        <v>6626</v>
      </c>
      <c r="E3407" s="2">
        <v>2009</v>
      </c>
      <c r="F3407" s="3" t="s">
        <v>297</v>
      </c>
      <c r="G3407" s="3" t="s">
        <v>4596</v>
      </c>
      <c r="H3407" s="3" t="s">
        <v>6487</v>
      </c>
      <c r="I3407" s="3" t="s">
        <v>6627</v>
      </c>
      <c r="J3407" s="3" t="s">
        <v>69</v>
      </c>
    </row>
    <row r="3408" spans="1:10" outlineLevel="3" x14ac:dyDescent="0.2">
      <c r="A3408" s="3" t="s">
        <v>6486</v>
      </c>
      <c r="B3408" s="3" t="s">
        <v>6487</v>
      </c>
      <c r="C3408" s="3" t="s">
        <v>10</v>
      </c>
      <c r="D3408" s="3" t="s">
        <v>6628</v>
      </c>
      <c r="E3408" s="2">
        <v>2008</v>
      </c>
      <c r="F3408" s="3" t="s">
        <v>297</v>
      </c>
      <c r="G3408" s="3" t="s">
        <v>4596</v>
      </c>
      <c r="H3408" s="3" t="s">
        <v>6487</v>
      </c>
      <c r="I3408" s="3" t="s">
        <v>6629</v>
      </c>
      <c r="J3408" s="3" t="s">
        <v>3137</v>
      </c>
    </row>
    <row r="3409" spans="1:10" outlineLevel="3" x14ac:dyDescent="0.2">
      <c r="A3409" s="3" t="s">
        <v>6486</v>
      </c>
      <c r="B3409" s="3" t="s">
        <v>6487</v>
      </c>
      <c r="C3409" s="3" t="s">
        <v>10</v>
      </c>
      <c r="D3409" s="3" t="s">
        <v>6630</v>
      </c>
      <c r="E3409" s="2">
        <v>2008</v>
      </c>
      <c r="F3409" s="3" t="s">
        <v>297</v>
      </c>
      <c r="G3409" s="3" t="s">
        <v>4596</v>
      </c>
      <c r="H3409" s="3" t="s">
        <v>6487</v>
      </c>
      <c r="I3409" s="3" t="s">
        <v>6631</v>
      </c>
      <c r="J3409" s="3" t="s">
        <v>35</v>
      </c>
    </row>
    <row r="3410" spans="1:10" outlineLevel="3" x14ac:dyDescent="0.2">
      <c r="A3410" s="3" t="s">
        <v>6486</v>
      </c>
      <c r="B3410" s="3" t="s">
        <v>6487</v>
      </c>
      <c r="C3410" s="3" t="s">
        <v>10</v>
      </c>
      <c r="D3410" s="3" t="s">
        <v>6632</v>
      </c>
      <c r="E3410" s="2">
        <v>2009</v>
      </c>
      <c r="F3410" s="3" t="s">
        <v>297</v>
      </c>
      <c r="G3410" s="3" t="s">
        <v>4596</v>
      </c>
      <c r="H3410" s="3" t="s">
        <v>6487</v>
      </c>
      <c r="I3410" s="3" t="s">
        <v>6633</v>
      </c>
      <c r="J3410" s="3" t="s">
        <v>69</v>
      </c>
    </row>
    <row r="3411" spans="1:10" outlineLevel="3" x14ac:dyDescent="0.2">
      <c r="A3411" s="3" t="s">
        <v>6486</v>
      </c>
      <c r="B3411" s="3" t="s">
        <v>6487</v>
      </c>
      <c r="C3411" s="3" t="s">
        <v>10</v>
      </c>
      <c r="D3411" s="3" t="s">
        <v>6634</v>
      </c>
      <c r="E3411" s="2">
        <v>2009</v>
      </c>
      <c r="F3411" s="3" t="s">
        <v>297</v>
      </c>
      <c r="G3411" s="3" t="s">
        <v>4596</v>
      </c>
      <c r="H3411" s="3" t="s">
        <v>6487</v>
      </c>
      <c r="I3411" s="3" t="s">
        <v>6635</v>
      </c>
      <c r="J3411" s="3" t="s">
        <v>69</v>
      </c>
    </row>
    <row r="3412" spans="1:10" outlineLevel="3" x14ac:dyDescent="0.2">
      <c r="A3412" s="3" t="s">
        <v>6486</v>
      </c>
      <c r="B3412" s="3" t="s">
        <v>6487</v>
      </c>
      <c r="C3412" s="3" t="s">
        <v>10</v>
      </c>
      <c r="D3412" s="3" t="s">
        <v>6636</v>
      </c>
      <c r="E3412" s="2">
        <v>2009</v>
      </c>
      <c r="F3412" s="3" t="s">
        <v>297</v>
      </c>
      <c r="G3412" s="3" t="s">
        <v>4596</v>
      </c>
      <c r="H3412" s="3" t="s">
        <v>6487</v>
      </c>
      <c r="I3412" s="3" t="s">
        <v>6637</v>
      </c>
      <c r="J3412" s="3" t="s">
        <v>69</v>
      </c>
    </row>
    <row r="3413" spans="1:10" outlineLevel="3" x14ac:dyDescent="0.2">
      <c r="A3413" s="3" t="s">
        <v>6486</v>
      </c>
      <c r="B3413" s="3" t="s">
        <v>6487</v>
      </c>
      <c r="C3413" s="3" t="s">
        <v>10</v>
      </c>
      <c r="D3413" s="3" t="s">
        <v>6638</v>
      </c>
      <c r="E3413" s="2">
        <v>2009</v>
      </c>
      <c r="F3413" s="3" t="s">
        <v>297</v>
      </c>
      <c r="G3413" s="3" t="s">
        <v>4596</v>
      </c>
      <c r="H3413" s="3" t="s">
        <v>6487</v>
      </c>
      <c r="I3413" s="3" t="s">
        <v>6639</v>
      </c>
      <c r="J3413" s="3" t="s">
        <v>69</v>
      </c>
    </row>
    <row r="3414" spans="1:10" outlineLevel="3" x14ac:dyDescent="0.2">
      <c r="A3414" s="3" t="s">
        <v>6486</v>
      </c>
      <c r="B3414" s="3" t="s">
        <v>6487</v>
      </c>
      <c r="C3414" s="3" t="s">
        <v>10</v>
      </c>
      <c r="D3414" s="3" t="s">
        <v>6640</v>
      </c>
      <c r="E3414" s="2">
        <v>2009</v>
      </c>
      <c r="F3414" s="3" t="s">
        <v>297</v>
      </c>
      <c r="G3414" s="3" t="s">
        <v>4596</v>
      </c>
      <c r="H3414" s="3" t="s">
        <v>6487</v>
      </c>
      <c r="I3414" s="3" t="s">
        <v>6641</v>
      </c>
      <c r="J3414" s="3" t="s">
        <v>69</v>
      </c>
    </row>
    <row r="3415" spans="1:10" outlineLevel="3" x14ac:dyDescent="0.2">
      <c r="A3415" s="3" t="s">
        <v>6486</v>
      </c>
      <c r="B3415" s="3" t="s">
        <v>6487</v>
      </c>
      <c r="C3415" s="3" t="s">
        <v>10</v>
      </c>
      <c r="D3415" s="3" t="s">
        <v>6642</v>
      </c>
      <c r="E3415" s="2">
        <v>2009</v>
      </c>
      <c r="F3415" s="3" t="s">
        <v>297</v>
      </c>
      <c r="G3415" s="3" t="s">
        <v>4596</v>
      </c>
      <c r="H3415" s="3" t="s">
        <v>6487</v>
      </c>
      <c r="I3415" s="3" t="s">
        <v>6643</v>
      </c>
      <c r="J3415" s="3" t="s">
        <v>29</v>
      </c>
    </row>
    <row r="3416" spans="1:10" outlineLevel="3" x14ac:dyDescent="0.2">
      <c r="A3416" s="3" t="s">
        <v>6486</v>
      </c>
      <c r="B3416" s="3" t="s">
        <v>6487</v>
      </c>
      <c r="C3416" s="3" t="s">
        <v>10</v>
      </c>
      <c r="D3416" s="3" t="s">
        <v>6644</v>
      </c>
      <c r="E3416" s="2">
        <v>2009</v>
      </c>
      <c r="F3416" s="3" t="s">
        <v>297</v>
      </c>
      <c r="G3416" s="3" t="s">
        <v>4596</v>
      </c>
      <c r="H3416" s="3" t="s">
        <v>6487</v>
      </c>
      <c r="I3416" s="3" t="s">
        <v>6645</v>
      </c>
      <c r="J3416" s="3" t="s">
        <v>29</v>
      </c>
    </row>
    <row r="3417" spans="1:10" outlineLevel="3" x14ac:dyDescent="0.2">
      <c r="A3417" s="3" t="s">
        <v>6486</v>
      </c>
      <c r="B3417" s="3" t="s">
        <v>6487</v>
      </c>
      <c r="C3417" s="3" t="s">
        <v>10</v>
      </c>
      <c r="D3417" s="3" t="s">
        <v>6646</v>
      </c>
      <c r="E3417" s="2">
        <v>2009</v>
      </c>
      <c r="F3417" s="3" t="s">
        <v>297</v>
      </c>
      <c r="G3417" s="3" t="s">
        <v>4596</v>
      </c>
      <c r="H3417" s="3" t="s">
        <v>6487</v>
      </c>
      <c r="I3417" s="3" t="s">
        <v>6647</v>
      </c>
      <c r="J3417" s="3" t="s">
        <v>29</v>
      </c>
    </row>
    <row r="3418" spans="1:10" outlineLevel="3" x14ac:dyDescent="0.2">
      <c r="A3418" s="3" t="s">
        <v>6486</v>
      </c>
      <c r="B3418" s="3" t="s">
        <v>6487</v>
      </c>
      <c r="C3418" s="3" t="s">
        <v>10</v>
      </c>
      <c r="D3418" s="3" t="s">
        <v>6648</v>
      </c>
      <c r="E3418" s="2">
        <v>2009</v>
      </c>
      <c r="F3418" s="3" t="s">
        <v>297</v>
      </c>
      <c r="G3418" s="3" t="s">
        <v>4596</v>
      </c>
      <c r="H3418" s="3" t="s">
        <v>6487</v>
      </c>
      <c r="I3418" s="3" t="s">
        <v>6649</v>
      </c>
      <c r="J3418" s="3" t="s">
        <v>3137</v>
      </c>
    </row>
    <row r="3419" spans="1:10" outlineLevel="3" x14ac:dyDescent="0.2">
      <c r="A3419" s="3" t="s">
        <v>6486</v>
      </c>
      <c r="B3419" s="3" t="s">
        <v>6487</v>
      </c>
      <c r="C3419" s="3" t="s">
        <v>10</v>
      </c>
      <c r="D3419" s="3" t="s">
        <v>6650</v>
      </c>
      <c r="E3419" s="2">
        <v>2009</v>
      </c>
      <c r="F3419" s="3" t="s">
        <v>297</v>
      </c>
      <c r="G3419" s="3" t="s">
        <v>4596</v>
      </c>
      <c r="H3419" s="3" t="s">
        <v>6487</v>
      </c>
      <c r="I3419" s="3" t="s">
        <v>6651</v>
      </c>
      <c r="J3419" s="3" t="s">
        <v>18</v>
      </c>
    </row>
    <row r="3420" spans="1:10" outlineLevel="3" x14ac:dyDescent="0.2">
      <c r="A3420" s="3" t="s">
        <v>6486</v>
      </c>
      <c r="B3420" s="3" t="s">
        <v>6487</v>
      </c>
      <c r="C3420" s="3" t="s">
        <v>10</v>
      </c>
      <c r="D3420" s="3" t="s">
        <v>6652</v>
      </c>
      <c r="E3420" s="2">
        <v>2009</v>
      </c>
      <c r="F3420" s="3" t="s">
        <v>297</v>
      </c>
      <c r="G3420" s="3" t="s">
        <v>4596</v>
      </c>
      <c r="H3420" s="3" t="s">
        <v>6487</v>
      </c>
      <c r="I3420" s="3" t="s">
        <v>6653</v>
      </c>
      <c r="J3420" s="3" t="s">
        <v>203</v>
      </c>
    </row>
    <row r="3421" spans="1:10" outlineLevel="3" x14ac:dyDescent="0.2">
      <c r="A3421" s="3" t="s">
        <v>6486</v>
      </c>
      <c r="B3421" s="3" t="s">
        <v>6487</v>
      </c>
      <c r="C3421" s="3" t="s">
        <v>10</v>
      </c>
      <c r="D3421" s="3" t="s">
        <v>6654</v>
      </c>
      <c r="E3421" s="2">
        <v>2009</v>
      </c>
      <c r="F3421" s="3" t="s">
        <v>297</v>
      </c>
      <c r="G3421" s="3" t="s">
        <v>4596</v>
      </c>
      <c r="H3421" s="3" t="s">
        <v>6487</v>
      </c>
      <c r="I3421" s="3" t="s">
        <v>6655</v>
      </c>
      <c r="J3421" s="3" t="s">
        <v>136</v>
      </c>
    </row>
    <row r="3422" spans="1:10" outlineLevel="3" x14ac:dyDescent="0.2">
      <c r="A3422" s="3" t="s">
        <v>6486</v>
      </c>
      <c r="B3422" s="3" t="s">
        <v>6487</v>
      </c>
      <c r="C3422" s="3" t="s">
        <v>10</v>
      </c>
      <c r="D3422" s="3" t="s">
        <v>6656</v>
      </c>
      <c r="E3422" s="2">
        <v>2009</v>
      </c>
      <c r="F3422" s="3" t="s">
        <v>297</v>
      </c>
      <c r="G3422" s="3" t="s">
        <v>4596</v>
      </c>
      <c r="H3422" s="3" t="s">
        <v>6487</v>
      </c>
      <c r="I3422" s="3" t="s">
        <v>6657</v>
      </c>
      <c r="J3422" s="3" t="s">
        <v>35</v>
      </c>
    </row>
    <row r="3423" spans="1:10" outlineLevel="3" x14ac:dyDescent="0.2">
      <c r="A3423" s="3" t="s">
        <v>6486</v>
      </c>
      <c r="B3423" s="3" t="s">
        <v>6487</v>
      </c>
      <c r="C3423" s="3" t="s">
        <v>10</v>
      </c>
      <c r="D3423" s="3" t="s">
        <v>6658</v>
      </c>
      <c r="E3423" s="2">
        <v>2012</v>
      </c>
      <c r="F3423" s="3" t="s">
        <v>297</v>
      </c>
      <c r="G3423" s="3" t="s">
        <v>4596</v>
      </c>
      <c r="H3423" s="3" t="s">
        <v>6487</v>
      </c>
      <c r="I3423" s="3" t="s">
        <v>6659</v>
      </c>
      <c r="J3423" s="3" t="s">
        <v>21</v>
      </c>
    </row>
    <row r="3424" spans="1:10" outlineLevel="3" x14ac:dyDescent="0.2">
      <c r="A3424" s="3" t="s">
        <v>6486</v>
      </c>
      <c r="B3424" s="3" t="s">
        <v>6487</v>
      </c>
      <c r="C3424" s="3" t="s">
        <v>10</v>
      </c>
      <c r="D3424" s="3" t="s">
        <v>6660</v>
      </c>
      <c r="E3424" s="2">
        <v>2012</v>
      </c>
      <c r="F3424" s="3" t="s">
        <v>297</v>
      </c>
      <c r="G3424" s="3" t="s">
        <v>4596</v>
      </c>
      <c r="H3424" s="3" t="s">
        <v>6487</v>
      </c>
      <c r="I3424" s="3" t="s">
        <v>6661</v>
      </c>
      <c r="J3424" s="3" t="s">
        <v>21</v>
      </c>
    </row>
    <row r="3425" spans="1:10" outlineLevel="3" x14ac:dyDescent="0.2">
      <c r="A3425" s="3" t="s">
        <v>6486</v>
      </c>
      <c r="B3425" s="3" t="s">
        <v>6487</v>
      </c>
      <c r="C3425" s="3" t="s">
        <v>10</v>
      </c>
      <c r="D3425" s="3" t="s">
        <v>6662</v>
      </c>
      <c r="E3425" s="2">
        <v>2012</v>
      </c>
      <c r="F3425" s="3" t="s">
        <v>297</v>
      </c>
      <c r="G3425" s="3" t="s">
        <v>4596</v>
      </c>
      <c r="H3425" s="3" t="s">
        <v>6487</v>
      </c>
      <c r="I3425" s="3" t="s">
        <v>6663</v>
      </c>
      <c r="J3425" s="3" t="s">
        <v>29</v>
      </c>
    </row>
    <row r="3426" spans="1:10" outlineLevel="3" x14ac:dyDescent="0.2">
      <c r="A3426" s="3" t="s">
        <v>6486</v>
      </c>
      <c r="B3426" s="3" t="s">
        <v>6487</v>
      </c>
      <c r="C3426" s="3" t="s">
        <v>10</v>
      </c>
      <c r="D3426" s="3" t="s">
        <v>6666</v>
      </c>
      <c r="E3426" s="2">
        <v>2012</v>
      </c>
      <c r="F3426" s="3" t="s">
        <v>297</v>
      </c>
      <c r="G3426" s="3" t="s">
        <v>4596</v>
      </c>
      <c r="H3426" s="3" t="s">
        <v>6487</v>
      </c>
      <c r="I3426" s="3" t="s">
        <v>6667</v>
      </c>
      <c r="J3426" s="3" t="s">
        <v>81</v>
      </c>
    </row>
    <row r="3427" spans="1:10" outlineLevel="3" x14ac:dyDescent="0.2">
      <c r="A3427" s="3" t="s">
        <v>6486</v>
      </c>
      <c r="B3427" s="3" t="s">
        <v>6487</v>
      </c>
      <c r="C3427" s="3" t="s">
        <v>10</v>
      </c>
      <c r="D3427" s="3" t="s">
        <v>6664</v>
      </c>
      <c r="E3427" s="2">
        <v>2012</v>
      </c>
      <c r="F3427" s="3" t="s">
        <v>297</v>
      </c>
      <c r="G3427" s="3" t="s">
        <v>4596</v>
      </c>
      <c r="H3427" s="3" t="s">
        <v>6487</v>
      </c>
      <c r="I3427" s="3" t="s">
        <v>6665</v>
      </c>
      <c r="J3427" s="3" t="s">
        <v>2285</v>
      </c>
    </row>
    <row r="3428" spans="1:10" outlineLevel="2" x14ac:dyDescent="0.2">
      <c r="C3428" s="5" t="s">
        <v>7969</v>
      </c>
      <c r="D3428" s="3">
        <f>SUBTOTAL(3,D3338:D3427)</f>
        <v>90</v>
      </c>
    </row>
    <row r="3429" spans="1:10" outlineLevel="3" x14ac:dyDescent="0.2">
      <c r="A3429" s="3" t="s">
        <v>6486</v>
      </c>
      <c r="B3429" s="3" t="s">
        <v>6487</v>
      </c>
      <c r="C3429" s="3" t="s">
        <v>1255</v>
      </c>
      <c r="D3429" s="3" t="s">
        <v>6672</v>
      </c>
      <c r="E3429" s="2">
        <v>2008</v>
      </c>
      <c r="F3429" s="3" t="s">
        <v>297</v>
      </c>
      <c r="G3429" s="3" t="s">
        <v>4596</v>
      </c>
      <c r="H3429" s="3" t="s">
        <v>6487</v>
      </c>
      <c r="I3429" s="3" t="s">
        <v>6673</v>
      </c>
      <c r="J3429" s="3" t="s">
        <v>599</v>
      </c>
    </row>
    <row r="3430" spans="1:10" outlineLevel="3" x14ac:dyDescent="0.2">
      <c r="A3430" s="3" t="s">
        <v>6486</v>
      </c>
      <c r="B3430" s="3" t="s">
        <v>6487</v>
      </c>
      <c r="C3430" s="3" t="s">
        <v>1255</v>
      </c>
      <c r="D3430" s="3" t="s">
        <v>6674</v>
      </c>
      <c r="E3430" s="2">
        <v>2008</v>
      </c>
      <c r="F3430" s="3" t="s">
        <v>297</v>
      </c>
      <c r="G3430" s="3" t="s">
        <v>4596</v>
      </c>
      <c r="H3430" s="3" t="s">
        <v>6487</v>
      </c>
      <c r="I3430" s="3" t="s">
        <v>6675</v>
      </c>
      <c r="J3430" s="3" t="s">
        <v>81</v>
      </c>
    </row>
    <row r="3431" spans="1:10" outlineLevel="3" x14ac:dyDescent="0.2">
      <c r="A3431" s="3" t="s">
        <v>6486</v>
      </c>
      <c r="B3431" s="3" t="s">
        <v>6487</v>
      </c>
      <c r="C3431" s="3" t="s">
        <v>1255</v>
      </c>
      <c r="D3431" s="3" t="s">
        <v>6676</v>
      </c>
      <c r="E3431" s="2">
        <v>2008</v>
      </c>
      <c r="F3431" s="3" t="s">
        <v>297</v>
      </c>
      <c r="G3431" s="3" t="s">
        <v>4596</v>
      </c>
      <c r="H3431" s="3" t="s">
        <v>6487</v>
      </c>
      <c r="I3431" s="3" t="s">
        <v>6677</v>
      </c>
      <c r="J3431" s="3" t="s">
        <v>133</v>
      </c>
    </row>
    <row r="3432" spans="1:10" outlineLevel="2" x14ac:dyDescent="0.2">
      <c r="C3432" s="5" t="s">
        <v>7970</v>
      </c>
      <c r="D3432" s="3">
        <f>SUBTOTAL(3,D3429:D3431)</f>
        <v>3</v>
      </c>
    </row>
    <row r="3433" spans="1:10" outlineLevel="3" x14ac:dyDescent="0.2">
      <c r="A3433" s="3" t="s">
        <v>6486</v>
      </c>
      <c r="B3433" s="3" t="s">
        <v>6487</v>
      </c>
      <c r="C3433" s="3" t="s">
        <v>1301</v>
      </c>
      <c r="D3433" s="3" t="s">
        <v>6670</v>
      </c>
      <c r="E3433" s="2">
        <v>2012</v>
      </c>
      <c r="F3433" s="3" t="s">
        <v>297</v>
      </c>
      <c r="G3433" s="3" t="s">
        <v>4596</v>
      </c>
      <c r="H3433" s="3" t="s">
        <v>6487</v>
      </c>
      <c r="I3433" s="3" t="s">
        <v>6671</v>
      </c>
      <c r="J3433" s="3" t="s">
        <v>1302</v>
      </c>
    </row>
    <row r="3434" spans="1:10" outlineLevel="2" x14ac:dyDescent="0.2">
      <c r="C3434" s="5" t="s">
        <v>7971</v>
      </c>
      <c r="D3434" s="3">
        <f>SUBTOTAL(3,D3433:D3433)</f>
        <v>1</v>
      </c>
    </row>
    <row r="3435" spans="1:10" outlineLevel="3" x14ac:dyDescent="0.2">
      <c r="A3435" s="3" t="s">
        <v>6486</v>
      </c>
      <c r="B3435" s="3" t="s">
        <v>6487</v>
      </c>
      <c r="C3435" s="3" t="s">
        <v>1563</v>
      </c>
      <c r="D3435" s="3" t="s">
        <v>6668</v>
      </c>
      <c r="E3435" s="2">
        <v>2012</v>
      </c>
      <c r="F3435" s="3" t="s">
        <v>297</v>
      </c>
      <c r="G3435" s="3" t="s">
        <v>4596</v>
      </c>
      <c r="H3435" s="3" t="s">
        <v>6487</v>
      </c>
      <c r="I3435" s="3" t="s">
        <v>6669</v>
      </c>
      <c r="J3435" s="3" t="s">
        <v>133</v>
      </c>
    </row>
    <row r="3436" spans="1:10" outlineLevel="2" x14ac:dyDescent="0.2">
      <c r="C3436" s="5" t="s">
        <v>7972</v>
      </c>
      <c r="D3436" s="3">
        <f>SUBTOTAL(3,D3435:D3435)</f>
        <v>1</v>
      </c>
    </row>
    <row r="3437" spans="1:10" outlineLevel="1" x14ac:dyDescent="0.2">
      <c r="A3437" s="5" t="s">
        <v>7944</v>
      </c>
      <c r="D3437" s="3">
        <f>SUBTOTAL(3,D3338:D3435)</f>
        <v>95</v>
      </c>
    </row>
    <row r="3438" spans="1:10" outlineLevel="3" x14ac:dyDescent="0.2">
      <c r="A3438" s="3" t="s">
        <v>6678</v>
      </c>
      <c r="B3438" s="3" t="s">
        <v>6679</v>
      </c>
      <c r="C3438" s="3" t="s">
        <v>10</v>
      </c>
      <c r="D3438" s="3" t="s">
        <v>6680</v>
      </c>
      <c r="E3438" s="2">
        <v>2005</v>
      </c>
      <c r="F3438" s="3" t="s">
        <v>297</v>
      </c>
      <c r="G3438" s="3" t="s">
        <v>4596</v>
      </c>
      <c r="H3438" s="3" t="s">
        <v>6487</v>
      </c>
      <c r="I3438" s="3" t="s">
        <v>6681</v>
      </c>
      <c r="J3438" s="3" t="s">
        <v>133</v>
      </c>
    </row>
    <row r="3439" spans="1:10" outlineLevel="2" x14ac:dyDescent="0.2">
      <c r="C3439" s="5" t="s">
        <v>7969</v>
      </c>
      <c r="D3439" s="3">
        <f>SUBTOTAL(3,D3438:D3438)</f>
        <v>1</v>
      </c>
    </row>
    <row r="3440" spans="1:10" outlineLevel="1" x14ac:dyDescent="0.2">
      <c r="A3440" s="5" t="s">
        <v>7945</v>
      </c>
      <c r="D3440" s="3">
        <f>SUBTOTAL(3,D3438:D3438)</f>
        <v>1</v>
      </c>
    </row>
    <row r="3441" spans="1:10" outlineLevel="3" x14ac:dyDescent="0.2">
      <c r="A3441" s="3" t="s">
        <v>6682</v>
      </c>
      <c r="B3441" s="3" t="s">
        <v>6683</v>
      </c>
      <c r="C3441" s="3" t="s">
        <v>10</v>
      </c>
      <c r="D3441" s="3" t="s">
        <v>6684</v>
      </c>
      <c r="E3441" s="2">
        <v>2008</v>
      </c>
      <c r="F3441" s="3" t="s">
        <v>297</v>
      </c>
      <c r="G3441" s="3" t="s">
        <v>4596</v>
      </c>
      <c r="H3441" s="3" t="s">
        <v>6487</v>
      </c>
      <c r="I3441" s="3" t="s">
        <v>6685</v>
      </c>
      <c r="J3441" s="3" t="s">
        <v>32</v>
      </c>
    </row>
    <row r="3442" spans="1:10" outlineLevel="3" x14ac:dyDescent="0.2">
      <c r="A3442" s="3" t="s">
        <v>6682</v>
      </c>
      <c r="B3442" s="3" t="s">
        <v>6683</v>
      </c>
      <c r="C3442" s="3" t="s">
        <v>10</v>
      </c>
      <c r="D3442" s="3" t="s">
        <v>6686</v>
      </c>
      <c r="E3442" s="2">
        <v>2009</v>
      </c>
      <c r="F3442" s="3" t="s">
        <v>297</v>
      </c>
      <c r="G3442" s="3" t="s">
        <v>4596</v>
      </c>
      <c r="H3442" s="3" t="s">
        <v>6487</v>
      </c>
      <c r="I3442" s="3" t="s">
        <v>6687</v>
      </c>
      <c r="J3442" s="3" t="s">
        <v>1038</v>
      </c>
    </row>
    <row r="3443" spans="1:10" outlineLevel="3" x14ac:dyDescent="0.2">
      <c r="A3443" s="3" t="s">
        <v>6682</v>
      </c>
      <c r="B3443" s="3" t="s">
        <v>6683</v>
      </c>
      <c r="C3443" s="3" t="s">
        <v>10</v>
      </c>
      <c r="D3443" s="3" t="s">
        <v>6688</v>
      </c>
      <c r="E3443" s="2">
        <v>2008</v>
      </c>
      <c r="F3443" s="3" t="s">
        <v>297</v>
      </c>
      <c r="G3443" s="3" t="s">
        <v>4596</v>
      </c>
      <c r="H3443" s="3" t="s">
        <v>6487</v>
      </c>
      <c r="I3443" s="3" t="s">
        <v>6689</v>
      </c>
      <c r="J3443" s="3" t="s">
        <v>1038</v>
      </c>
    </row>
    <row r="3444" spans="1:10" outlineLevel="3" x14ac:dyDescent="0.2">
      <c r="A3444" s="3" t="s">
        <v>6682</v>
      </c>
      <c r="B3444" s="3" t="s">
        <v>6683</v>
      </c>
      <c r="C3444" s="3" t="s">
        <v>10</v>
      </c>
      <c r="D3444" s="3" t="s">
        <v>6690</v>
      </c>
      <c r="E3444" s="2">
        <v>2008</v>
      </c>
      <c r="F3444" s="3" t="s">
        <v>297</v>
      </c>
      <c r="G3444" s="3" t="s">
        <v>4596</v>
      </c>
      <c r="H3444" s="3" t="s">
        <v>6487</v>
      </c>
      <c r="I3444" s="3" t="s">
        <v>6691</v>
      </c>
      <c r="J3444" s="3" t="s">
        <v>1038</v>
      </c>
    </row>
    <row r="3445" spans="1:10" outlineLevel="3" x14ac:dyDescent="0.2">
      <c r="A3445" s="3" t="s">
        <v>6682</v>
      </c>
      <c r="B3445" s="3" t="s">
        <v>6683</v>
      </c>
      <c r="C3445" s="3" t="s">
        <v>10</v>
      </c>
      <c r="D3445" s="3" t="s">
        <v>6692</v>
      </c>
      <c r="E3445" s="2">
        <v>2008</v>
      </c>
      <c r="F3445" s="3" t="s">
        <v>297</v>
      </c>
      <c r="G3445" s="3" t="s">
        <v>4596</v>
      </c>
      <c r="H3445" s="3" t="s">
        <v>6487</v>
      </c>
      <c r="I3445" s="3" t="s">
        <v>6693</v>
      </c>
      <c r="J3445" s="3" t="s">
        <v>1038</v>
      </c>
    </row>
    <row r="3446" spans="1:10" outlineLevel="3" x14ac:dyDescent="0.2">
      <c r="A3446" s="3" t="s">
        <v>6682</v>
      </c>
      <c r="B3446" s="3" t="s">
        <v>6683</v>
      </c>
      <c r="C3446" s="3" t="s">
        <v>10</v>
      </c>
      <c r="D3446" s="3" t="s">
        <v>6694</v>
      </c>
      <c r="E3446" s="2">
        <v>2006</v>
      </c>
      <c r="F3446" s="3" t="s">
        <v>297</v>
      </c>
      <c r="G3446" s="3" t="s">
        <v>4596</v>
      </c>
      <c r="H3446" s="3" t="s">
        <v>6487</v>
      </c>
      <c r="I3446" s="3" t="s">
        <v>6695</v>
      </c>
      <c r="J3446" s="3" t="s">
        <v>1038</v>
      </c>
    </row>
    <row r="3447" spans="1:10" outlineLevel="3" x14ac:dyDescent="0.2">
      <c r="A3447" s="3" t="s">
        <v>6682</v>
      </c>
      <c r="B3447" s="3" t="s">
        <v>6683</v>
      </c>
      <c r="C3447" s="3" t="s">
        <v>10</v>
      </c>
      <c r="D3447" s="3" t="s">
        <v>6696</v>
      </c>
      <c r="E3447" s="2">
        <v>2008</v>
      </c>
      <c r="F3447" s="3" t="s">
        <v>297</v>
      </c>
      <c r="G3447" s="3" t="s">
        <v>4596</v>
      </c>
      <c r="H3447" s="3" t="s">
        <v>6487</v>
      </c>
      <c r="I3447" s="3" t="s">
        <v>6697</v>
      </c>
      <c r="J3447" s="3" t="s">
        <v>74</v>
      </c>
    </row>
    <row r="3448" spans="1:10" outlineLevel="3" x14ac:dyDescent="0.2">
      <c r="A3448" s="3" t="s">
        <v>6682</v>
      </c>
      <c r="B3448" s="3" t="s">
        <v>6683</v>
      </c>
      <c r="C3448" s="3" t="s">
        <v>10</v>
      </c>
      <c r="D3448" s="3" t="s">
        <v>6698</v>
      </c>
      <c r="E3448" s="2">
        <v>2009</v>
      </c>
      <c r="F3448" s="3" t="s">
        <v>297</v>
      </c>
      <c r="G3448" s="3" t="s">
        <v>4596</v>
      </c>
      <c r="H3448" s="3" t="s">
        <v>6487</v>
      </c>
      <c r="I3448" s="3" t="s">
        <v>6699</v>
      </c>
      <c r="J3448" s="3" t="s">
        <v>1038</v>
      </c>
    </row>
    <row r="3449" spans="1:10" outlineLevel="3" x14ac:dyDescent="0.2">
      <c r="A3449" s="3" t="s">
        <v>6682</v>
      </c>
      <c r="B3449" s="3" t="s">
        <v>6683</v>
      </c>
      <c r="C3449" s="3" t="s">
        <v>10</v>
      </c>
      <c r="D3449" s="3" t="s">
        <v>6700</v>
      </c>
      <c r="E3449" s="2">
        <v>2006</v>
      </c>
      <c r="F3449" s="3" t="s">
        <v>297</v>
      </c>
      <c r="G3449" s="3" t="s">
        <v>4596</v>
      </c>
      <c r="H3449" s="3" t="s">
        <v>6487</v>
      </c>
      <c r="I3449" s="3" t="s">
        <v>6701</v>
      </c>
      <c r="J3449" s="3" t="s">
        <v>1038</v>
      </c>
    </row>
    <row r="3450" spans="1:10" outlineLevel="3" x14ac:dyDescent="0.2">
      <c r="A3450" s="3" t="s">
        <v>6682</v>
      </c>
      <c r="B3450" s="3" t="s">
        <v>6683</v>
      </c>
      <c r="C3450" s="3" t="s">
        <v>10</v>
      </c>
      <c r="D3450" s="3" t="s">
        <v>6702</v>
      </c>
      <c r="E3450" s="2">
        <v>2008</v>
      </c>
      <c r="F3450" s="3" t="s">
        <v>297</v>
      </c>
      <c r="G3450" s="3" t="s">
        <v>4596</v>
      </c>
      <c r="H3450" s="3" t="s">
        <v>6487</v>
      </c>
      <c r="I3450" s="3" t="s">
        <v>6703</v>
      </c>
      <c r="J3450" s="3" t="s">
        <v>1038</v>
      </c>
    </row>
    <row r="3451" spans="1:10" outlineLevel="3" x14ac:dyDescent="0.2">
      <c r="A3451" s="3" t="s">
        <v>6682</v>
      </c>
      <c r="B3451" s="3" t="s">
        <v>6683</v>
      </c>
      <c r="C3451" s="3" t="s">
        <v>10</v>
      </c>
      <c r="D3451" s="3" t="s">
        <v>6704</v>
      </c>
      <c r="E3451" s="2">
        <v>2009</v>
      </c>
      <c r="F3451" s="3" t="s">
        <v>297</v>
      </c>
      <c r="G3451" s="3" t="s">
        <v>4596</v>
      </c>
      <c r="H3451" s="3" t="s">
        <v>6487</v>
      </c>
      <c r="I3451" s="3" t="s">
        <v>6705</v>
      </c>
      <c r="J3451" s="3" t="s">
        <v>1038</v>
      </c>
    </row>
    <row r="3452" spans="1:10" outlineLevel="3" x14ac:dyDescent="0.2">
      <c r="A3452" s="3" t="s">
        <v>6682</v>
      </c>
      <c r="B3452" s="3" t="s">
        <v>6683</v>
      </c>
      <c r="C3452" s="3" t="s">
        <v>10</v>
      </c>
      <c r="D3452" s="3" t="s">
        <v>6706</v>
      </c>
      <c r="E3452" s="2">
        <v>2009</v>
      </c>
      <c r="F3452" s="3" t="s">
        <v>297</v>
      </c>
      <c r="G3452" s="3" t="s">
        <v>4596</v>
      </c>
      <c r="H3452" s="3" t="s">
        <v>6487</v>
      </c>
      <c r="I3452" s="3" t="s">
        <v>6707</v>
      </c>
      <c r="J3452" s="3" t="s">
        <v>1038</v>
      </c>
    </row>
    <row r="3453" spans="1:10" outlineLevel="3" x14ac:dyDescent="0.2">
      <c r="A3453" s="3" t="s">
        <v>6682</v>
      </c>
      <c r="B3453" s="3" t="s">
        <v>6683</v>
      </c>
      <c r="C3453" s="3" t="s">
        <v>10</v>
      </c>
      <c r="D3453" s="3" t="s">
        <v>6708</v>
      </c>
      <c r="E3453" s="2">
        <v>2008</v>
      </c>
      <c r="F3453" s="3" t="s">
        <v>297</v>
      </c>
      <c r="G3453" s="3" t="s">
        <v>4596</v>
      </c>
      <c r="H3453" s="3" t="s">
        <v>6487</v>
      </c>
      <c r="I3453" s="3" t="s">
        <v>6709</v>
      </c>
      <c r="J3453" s="3" t="s">
        <v>1038</v>
      </c>
    </row>
    <row r="3454" spans="1:10" outlineLevel="3" x14ac:dyDescent="0.2">
      <c r="A3454" s="3" t="s">
        <v>6682</v>
      </c>
      <c r="B3454" s="3" t="s">
        <v>6683</v>
      </c>
      <c r="C3454" s="3" t="s">
        <v>10</v>
      </c>
      <c r="D3454" s="3" t="s">
        <v>6710</v>
      </c>
      <c r="E3454" s="2">
        <v>2008</v>
      </c>
      <c r="F3454" s="3" t="s">
        <v>297</v>
      </c>
      <c r="G3454" s="3" t="s">
        <v>4596</v>
      </c>
      <c r="H3454" s="3" t="s">
        <v>6487</v>
      </c>
      <c r="I3454" s="3" t="s">
        <v>6711</v>
      </c>
      <c r="J3454" s="3" t="s">
        <v>1038</v>
      </c>
    </row>
    <row r="3455" spans="1:10" outlineLevel="3" x14ac:dyDescent="0.2">
      <c r="A3455" s="3" t="s">
        <v>6682</v>
      </c>
      <c r="B3455" s="3" t="s">
        <v>6683</v>
      </c>
      <c r="C3455" s="3" t="s">
        <v>10</v>
      </c>
      <c r="D3455" s="3" t="s">
        <v>6712</v>
      </c>
      <c r="E3455" s="2">
        <v>2009</v>
      </c>
      <c r="F3455" s="3" t="s">
        <v>297</v>
      </c>
      <c r="G3455" s="3" t="s">
        <v>4596</v>
      </c>
      <c r="H3455" s="3" t="s">
        <v>6487</v>
      </c>
      <c r="I3455" s="3" t="s">
        <v>6713</v>
      </c>
      <c r="J3455" s="3" t="s">
        <v>1038</v>
      </c>
    </row>
    <row r="3456" spans="1:10" outlineLevel="3" x14ac:dyDescent="0.2">
      <c r="A3456" s="3" t="s">
        <v>6682</v>
      </c>
      <c r="B3456" s="3" t="s">
        <v>6683</v>
      </c>
      <c r="C3456" s="3" t="s">
        <v>10</v>
      </c>
      <c r="D3456" s="3" t="s">
        <v>6714</v>
      </c>
      <c r="E3456" s="2">
        <v>2009</v>
      </c>
      <c r="F3456" s="3" t="s">
        <v>297</v>
      </c>
      <c r="G3456" s="3" t="s">
        <v>4596</v>
      </c>
      <c r="H3456" s="3" t="s">
        <v>6487</v>
      </c>
      <c r="I3456" s="3" t="s">
        <v>6715</v>
      </c>
      <c r="J3456" s="3" t="s">
        <v>1038</v>
      </c>
    </row>
    <row r="3457" spans="1:10" outlineLevel="3" x14ac:dyDescent="0.2">
      <c r="A3457" s="3" t="s">
        <v>6682</v>
      </c>
      <c r="B3457" s="3" t="s">
        <v>6683</v>
      </c>
      <c r="C3457" s="3" t="s">
        <v>10</v>
      </c>
      <c r="D3457" s="3" t="s">
        <v>6716</v>
      </c>
      <c r="E3457" s="2">
        <v>2008</v>
      </c>
      <c r="F3457" s="3" t="s">
        <v>297</v>
      </c>
      <c r="G3457" s="3" t="s">
        <v>4596</v>
      </c>
      <c r="H3457" s="3" t="s">
        <v>6487</v>
      </c>
      <c r="I3457" s="3" t="s">
        <v>6717</v>
      </c>
      <c r="J3457" s="3" t="s">
        <v>1038</v>
      </c>
    </row>
    <row r="3458" spans="1:10" outlineLevel="3" x14ac:dyDescent="0.2">
      <c r="A3458" s="3" t="s">
        <v>6682</v>
      </c>
      <c r="B3458" s="3" t="s">
        <v>6683</v>
      </c>
      <c r="C3458" s="3" t="s">
        <v>10</v>
      </c>
      <c r="D3458" s="3" t="s">
        <v>6718</v>
      </c>
      <c r="E3458" s="2">
        <v>2006</v>
      </c>
      <c r="F3458" s="3" t="s">
        <v>297</v>
      </c>
      <c r="G3458" s="3" t="s">
        <v>4596</v>
      </c>
      <c r="H3458" s="3" t="s">
        <v>6487</v>
      </c>
      <c r="I3458" s="3" t="s">
        <v>6719</v>
      </c>
      <c r="J3458" s="3" t="s">
        <v>1038</v>
      </c>
    </row>
    <row r="3459" spans="1:10" outlineLevel="3" x14ac:dyDescent="0.2">
      <c r="A3459" s="3" t="s">
        <v>6682</v>
      </c>
      <c r="B3459" s="3" t="s">
        <v>6683</v>
      </c>
      <c r="C3459" s="3" t="s">
        <v>10</v>
      </c>
      <c r="D3459" s="3" t="s">
        <v>6720</v>
      </c>
      <c r="E3459" s="2">
        <v>2006</v>
      </c>
      <c r="F3459" s="3" t="s">
        <v>297</v>
      </c>
      <c r="G3459" s="3" t="s">
        <v>4596</v>
      </c>
      <c r="H3459" s="3" t="s">
        <v>6487</v>
      </c>
      <c r="I3459" s="3" t="s">
        <v>6721</v>
      </c>
      <c r="J3459" s="3" t="s">
        <v>1038</v>
      </c>
    </row>
    <row r="3460" spans="1:10" outlineLevel="3" x14ac:dyDescent="0.2">
      <c r="A3460" s="3" t="s">
        <v>6682</v>
      </c>
      <c r="B3460" s="3" t="s">
        <v>6683</v>
      </c>
      <c r="C3460" s="3" t="s">
        <v>10</v>
      </c>
      <c r="D3460" s="3" t="s">
        <v>6722</v>
      </c>
      <c r="E3460" s="2">
        <v>2008</v>
      </c>
      <c r="F3460" s="3" t="s">
        <v>297</v>
      </c>
      <c r="G3460" s="3" t="s">
        <v>4596</v>
      </c>
      <c r="H3460" s="3" t="s">
        <v>6487</v>
      </c>
      <c r="I3460" s="3" t="s">
        <v>6723</v>
      </c>
      <c r="J3460" s="3" t="s">
        <v>1038</v>
      </c>
    </row>
    <row r="3461" spans="1:10" outlineLevel="3" x14ac:dyDescent="0.2">
      <c r="A3461" s="3" t="s">
        <v>6682</v>
      </c>
      <c r="B3461" s="3" t="s">
        <v>6683</v>
      </c>
      <c r="C3461" s="3" t="s">
        <v>10</v>
      </c>
      <c r="D3461" s="3" t="s">
        <v>6724</v>
      </c>
      <c r="E3461" s="2">
        <v>2008</v>
      </c>
      <c r="F3461" s="3" t="s">
        <v>297</v>
      </c>
      <c r="G3461" s="3" t="s">
        <v>4596</v>
      </c>
      <c r="H3461" s="3" t="s">
        <v>6487</v>
      </c>
      <c r="I3461" s="3" t="s">
        <v>6725</v>
      </c>
      <c r="J3461" s="3" t="s">
        <v>1038</v>
      </c>
    </row>
    <row r="3462" spans="1:10" outlineLevel="3" x14ac:dyDescent="0.2">
      <c r="A3462" s="3" t="s">
        <v>6682</v>
      </c>
      <c r="B3462" s="3" t="s">
        <v>6683</v>
      </c>
      <c r="C3462" s="3" t="s">
        <v>10</v>
      </c>
      <c r="D3462" s="3" t="s">
        <v>6726</v>
      </c>
      <c r="E3462" s="2">
        <v>2008</v>
      </c>
      <c r="F3462" s="3" t="s">
        <v>297</v>
      </c>
      <c r="G3462" s="3" t="s">
        <v>4596</v>
      </c>
      <c r="H3462" s="3" t="s">
        <v>6487</v>
      </c>
      <c r="I3462" s="3" t="s">
        <v>6727</v>
      </c>
      <c r="J3462" s="3" t="s">
        <v>1038</v>
      </c>
    </row>
    <row r="3463" spans="1:10" outlineLevel="3" x14ac:dyDescent="0.2">
      <c r="A3463" s="3" t="s">
        <v>6682</v>
      </c>
      <c r="B3463" s="3" t="s">
        <v>6683</v>
      </c>
      <c r="C3463" s="3" t="s">
        <v>10</v>
      </c>
      <c r="D3463" s="3" t="s">
        <v>6728</v>
      </c>
      <c r="E3463" s="2">
        <v>2009</v>
      </c>
      <c r="F3463" s="3" t="s">
        <v>297</v>
      </c>
      <c r="G3463" s="3" t="s">
        <v>4596</v>
      </c>
      <c r="H3463" s="3" t="s">
        <v>6487</v>
      </c>
      <c r="I3463" s="3" t="s">
        <v>6729</v>
      </c>
      <c r="J3463" s="3" t="s">
        <v>1038</v>
      </c>
    </row>
    <row r="3464" spans="1:10" outlineLevel="3" x14ac:dyDescent="0.2">
      <c r="A3464" s="3" t="s">
        <v>6682</v>
      </c>
      <c r="B3464" s="3" t="s">
        <v>6683</v>
      </c>
      <c r="C3464" s="3" t="s">
        <v>10</v>
      </c>
      <c r="D3464" s="3" t="s">
        <v>6730</v>
      </c>
      <c r="E3464" s="2">
        <v>2007</v>
      </c>
      <c r="F3464" s="3" t="s">
        <v>297</v>
      </c>
      <c r="G3464" s="3" t="s">
        <v>4596</v>
      </c>
      <c r="H3464" s="3" t="s">
        <v>6487</v>
      </c>
      <c r="I3464" s="3" t="s">
        <v>6731</v>
      </c>
      <c r="J3464" s="3" t="s">
        <v>1038</v>
      </c>
    </row>
    <row r="3465" spans="1:10" outlineLevel="3" x14ac:dyDescent="0.2">
      <c r="A3465" s="3" t="s">
        <v>6682</v>
      </c>
      <c r="B3465" s="3" t="s">
        <v>6683</v>
      </c>
      <c r="C3465" s="3" t="s">
        <v>10</v>
      </c>
      <c r="D3465" s="3" t="s">
        <v>6732</v>
      </c>
      <c r="E3465" s="2">
        <v>2008</v>
      </c>
      <c r="F3465" s="3" t="s">
        <v>297</v>
      </c>
      <c r="G3465" s="3" t="s">
        <v>4596</v>
      </c>
      <c r="H3465" s="3" t="s">
        <v>6487</v>
      </c>
      <c r="I3465" s="3" t="s">
        <v>6733</v>
      </c>
      <c r="J3465" s="3" t="s">
        <v>1038</v>
      </c>
    </row>
    <row r="3466" spans="1:10" outlineLevel="2" x14ac:dyDescent="0.2">
      <c r="C3466" s="5" t="s">
        <v>7969</v>
      </c>
      <c r="D3466" s="3">
        <f>SUBTOTAL(3,D3441:D3465)</f>
        <v>25</v>
      </c>
    </row>
    <row r="3467" spans="1:10" outlineLevel="1" x14ac:dyDescent="0.2">
      <c r="A3467" s="5" t="s">
        <v>7946</v>
      </c>
      <c r="D3467" s="3">
        <f>SUBTOTAL(3,D3441:D3465)</f>
        <v>25</v>
      </c>
    </row>
    <row r="3468" spans="1:10" outlineLevel="3" x14ac:dyDescent="0.2">
      <c r="A3468" s="3" t="s">
        <v>6734</v>
      </c>
      <c r="B3468" s="3" t="s">
        <v>6735</v>
      </c>
      <c r="C3468" s="3" t="s">
        <v>10</v>
      </c>
      <c r="D3468" s="3" t="s">
        <v>6736</v>
      </c>
      <c r="E3468" s="2">
        <v>2010</v>
      </c>
      <c r="F3468" s="3" t="s">
        <v>297</v>
      </c>
      <c r="G3468" s="3" t="s">
        <v>4178</v>
      </c>
      <c r="H3468" s="3" t="s">
        <v>6735</v>
      </c>
      <c r="I3468" s="3" t="s">
        <v>6737</v>
      </c>
      <c r="J3468" s="3" t="s">
        <v>136</v>
      </c>
    </row>
    <row r="3469" spans="1:10" outlineLevel="3" x14ac:dyDescent="0.2">
      <c r="A3469" s="3" t="s">
        <v>6734</v>
      </c>
      <c r="B3469" s="3" t="s">
        <v>6735</v>
      </c>
      <c r="C3469" s="3" t="s">
        <v>10</v>
      </c>
      <c r="D3469" s="3" t="s">
        <v>6738</v>
      </c>
      <c r="E3469" s="2">
        <v>2012</v>
      </c>
      <c r="F3469" s="3" t="s">
        <v>2734</v>
      </c>
      <c r="G3469" s="3" t="s">
        <v>6739</v>
      </c>
      <c r="H3469" s="3" t="s">
        <v>6735</v>
      </c>
      <c r="I3469" s="3" t="s">
        <v>6740</v>
      </c>
      <c r="J3469" s="3" t="s">
        <v>136</v>
      </c>
    </row>
    <row r="3470" spans="1:10" outlineLevel="3" x14ac:dyDescent="0.2">
      <c r="A3470" s="3" t="s">
        <v>6734</v>
      </c>
      <c r="B3470" s="3" t="s">
        <v>6735</v>
      </c>
      <c r="C3470" s="3" t="s">
        <v>10</v>
      </c>
      <c r="D3470" s="3" t="s">
        <v>6741</v>
      </c>
      <c r="E3470" s="2">
        <v>2011</v>
      </c>
      <c r="F3470" s="3" t="s">
        <v>297</v>
      </c>
      <c r="G3470" s="3" t="s">
        <v>4178</v>
      </c>
      <c r="H3470" s="3" t="s">
        <v>6735</v>
      </c>
      <c r="I3470" s="3" t="s">
        <v>6742</v>
      </c>
      <c r="J3470" s="3" t="s">
        <v>35</v>
      </c>
    </row>
    <row r="3471" spans="1:10" outlineLevel="3" x14ac:dyDescent="0.2">
      <c r="A3471" s="3" t="s">
        <v>6734</v>
      </c>
      <c r="B3471" s="3" t="s">
        <v>6735</v>
      </c>
      <c r="C3471" s="3" t="s">
        <v>10</v>
      </c>
      <c r="D3471" s="3" t="s">
        <v>6743</v>
      </c>
      <c r="E3471" s="2">
        <v>2013</v>
      </c>
      <c r="F3471" s="3" t="s">
        <v>297</v>
      </c>
      <c r="G3471" s="3" t="s">
        <v>4178</v>
      </c>
      <c r="H3471" s="3" t="s">
        <v>6735</v>
      </c>
      <c r="I3471" s="3" t="s">
        <v>6744</v>
      </c>
      <c r="J3471" s="3" t="s">
        <v>1038</v>
      </c>
    </row>
    <row r="3472" spans="1:10" outlineLevel="3" x14ac:dyDescent="0.2">
      <c r="A3472" s="3" t="s">
        <v>6734</v>
      </c>
      <c r="B3472" s="3" t="s">
        <v>6735</v>
      </c>
      <c r="C3472" s="3" t="s">
        <v>10</v>
      </c>
      <c r="D3472" s="3" t="s">
        <v>6745</v>
      </c>
      <c r="E3472" s="2">
        <v>2012</v>
      </c>
      <c r="F3472" s="3" t="s">
        <v>2734</v>
      </c>
      <c r="G3472" s="3" t="s">
        <v>6739</v>
      </c>
      <c r="H3472" s="3" t="s">
        <v>6735</v>
      </c>
      <c r="I3472" s="3" t="s">
        <v>6746</v>
      </c>
      <c r="J3472" s="3" t="s">
        <v>15</v>
      </c>
    </row>
    <row r="3473" spans="1:10" outlineLevel="3" x14ac:dyDescent="0.2">
      <c r="A3473" s="3" t="s">
        <v>6734</v>
      </c>
      <c r="B3473" s="3" t="s">
        <v>6735</v>
      </c>
      <c r="C3473" s="3" t="s">
        <v>10</v>
      </c>
      <c r="D3473" s="3" t="s">
        <v>6747</v>
      </c>
      <c r="E3473" s="2">
        <v>2012</v>
      </c>
      <c r="F3473" s="3" t="s">
        <v>2734</v>
      </c>
      <c r="G3473" s="3" t="s">
        <v>6739</v>
      </c>
      <c r="H3473" s="3" t="s">
        <v>4330</v>
      </c>
      <c r="I3473" s="3" t="s">
        <v>6748</v>
      </c>
      <c r="J3473" s="3" t="s">
        <v>35</v>
      </c>
    </row>
    <row r="3474" spans="1:10" outlineLevel="3" x14ac:dyDescent="0.2">
      <c r="A3474" s="3" t="s">
        <v>6734</v>
      </c>
      <c r="B3474" s="3" t="s">
        <v>6735</v>
      </c>
      <c r="C3474" s="3" t="s">
        <v>10</v>
      </c>
      <c r="D3474" s="3" t="s">
        <v>6749</v>
      </c>
      <c r="E3474" s="2">
        <v>2013</v>
      </c>
      <c r="F3474" s="3" t="s">
        <v>2734</v>
      </c>
      <c r="G3474" s="3" t="s">
        <v>6739</v>
      </c>
      <c r="H3474" s="3" t="s">
        <v>6735</v>
      </c>
      <c r="I3474" s="3" t="s">
        <v>6750</v>
      </c>
      <c r="J3474" s="3" t="s">
        <v>136</v>
      </c>
    </row>
    <row r="3475" spans="1:10" outlineLevel="3" x14ac:dyDescent="0.2">
      <c r="A3475" s="3" t="s">
        <v>6734</v>
      </c>
      <c r="B3475" s="3" t="s">
        <v>6735</v>
      </c>
      <c r="C3475" s="3" t="s">
        <v>10</v>
      </c>
      <c r="D3475" s="3" t="s">
        <v>6751</v>
      </c>
      <c r="E3475" s="2">
        <v>2012</v>
      </c>
      <c r="F3475" s="3" t="s">
        <v>297</v>
      </c>
      <c r="G3475" s="3" t="s">
        <v>4178</v>
      </c>
      <c r="H3475" s="3" t="s">
        <v>6735</v>
      </c>
      <c r="I3475" s="3" t="s">
        <v>6752</v>
      </c>
      <c r="J3475" s="3" t="s">
        <v>136</v>
      </c>
    </row>
    <row r="3476" spans="1:10" outlineLevel="3" x14ac:dyDescent="0.2">
      <c r="A3476" s="3" t="s">
        <v>6734</v>
      </c>
      <c r="B3476" s="3" t="s">
        <v>6735</v>
      </c>
      <c r="C3476" s="3" t="s">
        <v>10</v>
      </c>
      <c r="D3476" s="3" t="s">
        <v>6753</v>
      </c>
      <c r="E3476" s="2">
        <v>2012</v>
      </c>
      <c r="F3476" s="3" t="s">
        <v>297</v>
      </c>
      <c r="G3476" s="3" t="s">
        <v>4178</v>
      </c>
      <c r="H3476" s="3" t="s">
        <v>6735</v>
      </c>
      <c r="I3476" s="3" t="s">
        <v>6754</v>
      </c>
      <c r="J3476" s="3" t="s">
        <v>136</v>
      </c>
    </row>
    <row r="3477" spans="1:10" outlineLevel="3" x14ac:dyDescent="0.2">
      <c r="A3477" s="3" t="s">
        <v>6734</v>
      </c>
      <c r="B3477" s="3" t="s">
        <v>6735</v>
      </c>
      <c r="C3477" s="3" t="s">
        <v>10</v>
      </c>
      <c r="D3477" s="3" t="s">
        <v>6755</v>
      </c>
      <c r="E3477" s="2">
        <v>2013</v>
      </c>
      <c r="F3477" s="3" t="s">
        <v>2734</v>
      </c>
      <c r="G3477" s="3" t="s">
        <v>6739</v>
      </c>
      <c r="H3477" s="3" t="s">
        <v>6735</v>
      </c>
      <c r="I3477" s="3" t="s">
        <v>6756</v>
      </c>
      <c r="J3477" s="3" t="s">
        <v>136</v>
      </c>
    </row>
    <row r="3478" spans="1:10" outlineLevel="3" x14ac:dyDescent="0.2">
      <c r="A3478" s="3" t="s">
        <v>6734</v>
      </c>
      <c r="B3478" s="3" t="s">
        <v>6735</v>
      </c>
      <c r="C3478" s="3" t="s">
        <v>10</v>
      </c>
      <c r="D3478" s="3" t="s">
        <v>6757</v>
      </c>
      <c r="E3478" s="2">
        <v>2013</v>
      </c>
      <c r="F3478" s="3" t="s">
        <v>2734</v>
      </c>
      <c r="G3478" s="3" t="s">
        <v>6739</v>
      </c>
      <c r="H3478" s="3" t="s">
        <v>6735</v>
      </c>
      <c r="I3478" s="3" t="s">
        <v>6758</v>
      </c>
      <c r="J3478" s="3" t="s">
        <v>136</v>
      </c>
    </row>
    <row r="3479" spans="1:10" outlineLevel="3" x14ac:dyDescent="0.2">
      <c r="A3479" s="3" t="s">
        <v>6734</v>
      </c>
      <c r="B3479" s="3" t="s">
        <v>6735</v>
      </c>
      <c r="C3479" s="3" t="s">
        <v>10</v>
      </c>
      <c r="D3479" s="3" t="s">
        <v>6759</v>
      </c>
      <c r="E3479" s="2">
        <v>2013</v>
      </c>
      <c r="F3479" s="3" t="s">
        <v>2734</v>
      </c>
      <c r="G3479" s="3" t="s">
        <v>6739</v>
      </c>
      <c r="H3479" s="3" t="s">
        <v>6735</v>
      </c>
      <c r="I3479" s="3" t="s">
        <v>6760</v>
      </c>
      <c r="J3479" s="3" t="s">
        <v>136</v>
      </c>
    </row>
    <row r="3480" spans="1:10" outlineLevel="3" x14ac:dyDescent="0.2">
      <c r="A3480" s="3" t="s">
        <v>6734</v>
      </c>
      <c r="B3480" s="3" t="s">
        <v>6735</v>
      </c>
      <c r="C3480" s="3" t="s">
        <v>10</v>
      </c>
      <c r="D3480" s="3" t="s">
        <v>6761</v>
      </c>
      <c r="E3480" s="2">
        <v>2014</v>
      </c>
      <c r="F3480" s="3" t="s">
        <v>2734</v>
      </c>
      <c r="G3480" s="3" t="s">
        <v>6739</v>
      </c>
      <c r="H3480" s="3" t="s">
        <v>6735</v>
      </c>
      <c r="I3480" s="3" t="s">
        <v>6762</v>
      </c>
      <c r="J3480" s="3" t="s">
        <v>136</v>
      </c>
    </row>
    <row r="3481" spans="1:10" outlineLevel="3" x14ac:dyDescent="0.2">
      <c r="A3481" s="3" t="s">
        <v>6734</v>
      </c>
      <c r="B3481" s="3" t="s">
        <v>6735</v>
      </c>
      <c r="C3481" s="3" t="s">
        <v>10</v>
      </c>
      <c r="D3481" s="3" t="s">
        <v>6763</v>
      </c>
      <c r="E3481" s="2">
        <v>2014</v>
      </c>
      <c r="F3481" s="3" t="s">
        <v>2734</v>
      </c>
      <c r="G3481" s="3" t="s">
        <v>6739</v>
      </c>
      <c r="H3481" s="3" t="s">
        <v>6735</v>
      </c>
      <c r="I3481" s="3" t="s">
        <v>6764</v>
      </c>
      <c r="J3481" s="3" t="s">
        <v>136</v>
      </c>
    </row>
    <row r="3482" spans="1:10" outlineLevel="3" x14ac:dyDescent="0.2">
      <c r="A3482" s="3" t="s">
        <v>6734</v>
      </c>
      <c r="B3482" s="3" t="s">
        <v>6735</v>
      </c>
      <c r="C3482" s="3" t="s">
        <v>10</v>
      </c>
      <c r="D3482" s="3" t="s">
        <v>6765</v>
      </c>
      <c r="E3482" s="2">
        <v>2014</v>
      </c>
      <c r="F3482" s="3" t="s">
        <v>2734</v>
      </c>
      <c r="G3482" s="3" t="s">
        <v>6739</v>
      </c>
      <c r="H3482" s="3" t="s">
        <v>6735</v>
      </c>
      <c r="I3482" s="3" t="s">
        <v>6766</v>
      </c>
      <c r="J3482" s="3" t="s">
        <v>136</v>
      </c>
    </row>
    <row r="3483" spans="1:10" outlineLevel="3" x14ac:dyDescent="0.2">
      <c r="A3483" s="3" t="s">
        <v>6734</v>
      </c>
      <c r="B3483" s="3" t="s">
        <v>6735</v>
      </c>
      <c r="C3483" s="3" t="s">
        <v>10</v>
      </c>
      <c r="D3483" s="3" t="s">
        <v>6767</v>
      </c>
      <c r="E3483" s="2">
        <v>2014</v>
      </c>
      <c r="F3483" s="3" t="s">
        <v>2734</v>
      </c>
      <c r="G3483" s="3" t="s">
        <v>6739</v>
      </c>
      <c r="H3483" s="3" t="s">
        <v>6735</v>
      </c>
      <c r="I3483" s="3" t="s">
        <v>6768</v>
      </c>
      <c r="J3483" s="3" t="s">
        <v>136</v>
      </c>
    </row>
    <row r="3484" spans="1:10" outlineLevel="3" x14ac:dyDescent="0.2">
      <c r="A3484" s="3" t="s">
        <v>6734</v>
      </c>
      <c r="B3484" s="3" t="s">
        <v>6735</v>
      </c>
      <c r="C3484" s="3" t="s">
        <v>10</v>
      </c>
      <c r="D3484" s="3" t="s">
        <v>6769</v>
      </c>
      <c r="E3484" s="2">
        <v>2014</v>
      </c>
      <c r="F3484" s="3" t="s">
        <v>2734</v>
      </c>
      <c r="G3484" s="3" t="s">
        <v>6739</v>
      </c>
      <c r="H3484" s="3" t="s">
        <v>6735</v>
      </c>
      <c r="I3484" s="3" t="s">
        <v>6770</v>
      </c>
      <c r="J3484" s="3" t="s">
        <v>136</v>
      </c>
    </row>
    <row r="3485" spans="1:10" outlineLevel="3" x14ac:dyDescent="0.2">
      <c r="A3485" s="3" t="s">
        <v>6734</v>
      </c>
      <c r="B3485" s="3" t="s">
        <v>6735</v>
      </c>
      <c r="C3485" s="3" t="s">
        <v>10</v>
      </c>
      <c r="D3485" s="3" t="s">
        <v>6771</v>
      </c>
      <c r="E3485" s="2">
        <v>2014</v>
      </c>
      <c r="F3485" s="3" t="s">
        <v>2734</v>
      </c>
      <c r="G3485" s="3" t="s">
        <v>6739</v>
      </c>
      <c r="H3485" s="3" t="s">
        <v>6735</v>
      </c>
      <c r="I3485" s="3" t="s">
        <v>6772</v>
      </c>
      <c r="J3485" s="3" t="s">
        <v>136</v>
      </c>
    </row>
    <row r="3486" spans="1:10" outlineLevel="3" x14ac:dyDescent="0.2">
      <c r="A3486" s="3" t="s">
        <v>6734</v>
      </c>
      <c r="B3486" s="3" t="s">
        <v>6735</v>
      </c>
      <c r="C3486" s="3" t="s">
        <v>10</v>
      </c>
      <c r="D3486" s="3" t="s">
        <v>6773</v>
      </c>
      <c r="E3486" s="2">
        <v>2014</v>
      </c>
      <c r="F3486" s="3" t="s">
        <v>2734</v>
      </c>
      <c r="G3486" s="3" t="s">
        <v>6739</v>
      </c>
      <c r="H3486" s="3" t="s">
        <v>6735</v>
      </c>
      <c r="I3486" s="3" t="s">
        <v>6774</v>
      </c>
      <c r="J3486" s="3" t="s">
        <v>136</v>
      </c>
    </row>
    <row r="3487" spans="1:10" outlineLevel="3" x14ac:dyDescent="0.2">
      <c r="A3487" s="3" t="s">
        <v>6734</v>
      </c>
      <c r="B3487" s="3" t="s">
        <v>6735</v>
      </c>
      <c r="C3487" s="3" t="s">
        <v>10</v>
      </c>
      <c r="D3487" s="3" t="s">
        <v>6775</v>
      </c>
      <c r="E3487" s="2">
        <v>2014</v>
      </c>
      <c r="F3487" s="3" t="s">
        <v>2734</v>
      </c>
      <c r="G3487" s="3" t="s">
        <v>6739</v>
      </c>
      <c r="H3487" s="3" t="s">
        <v>6776</v>
      </c>
      <c r="I3487" s="3" t="s">
        <v>6777</v>
      </c>
      <c r="J3487" s="3" t="s">
        <v>35</v>
      </c>
    </row>
    <row r="3488" spans="1:10" outlineLevel="3" x14ac:dyDescent="0.2">
      <c r="A3488" s="3" t="s">
        <v>6734</v>
      </c>
      <c r="B3488" s="3" t="s">
        <v>6735</v>
      </c>
      <c r="C3488" s="3" t="s">
        <v>10</v>
      </c>
      <c r="D3488" s="3" t="s">
        <v>6778</v>
      </c>
      <c r="E3488" s="2">
        <v>2014</v>
      </c>
      <c r="F3488" s="3" t="s">
        <v>297</v>
      </c>
      <c r="G3488" s="3" t="s">
        <v>4178</v>
      </c>
      <c r="H3488" s="3" t="s">
        <v>6776</v>
      </c>
      <c r="I3488" s="3" t="s">
        <v>6779</v>
      </c>
      <c r="J3488" s="3" t="s">
        <v>136</v>
      </c>
    </row>
    <row r="3489" spans="1:10" outlineLevel="3" x14ac:dyDescent="0.2">
      <c r="A3489" s="3" t="s">
        <v>6734</v>
      </c>
      <c r="B3489" s="3" t="s">
        <v>6735</v>
      </c>
      <c r="C3489" s="3" t="s">
        <v>10</v>
      </c>
      <c r="D3489" s="3" t="s">
        <v>6780</v>
      </c>
      <c r="E3489" s="2">
        <v>2014</v>
      </c>
      <c r="F3489" s="3" t="s">
        <v>297</v>
      </c>
      <c r="G3489" s="3" t="s">
        <v>4178</v>
      </c>
      <c r="H3489" s="3" t="s">
        <v>6776</v>
      </c>
      <c r="I3489" s="3" t="s">
        <v>6781</v>
      </c>
      <c r="J3489" s="3" t="s">
        <v>136</v>
      </c>
    </row>
    <row r="3490" spans="1:10" outlineLevel="3" x14ac:dyDescent="0.2">
      <c r="A3490" s="3" t="s">
        <v>6734</v>
      </c>
      <c r="B3490" s="3" t="s">
        <v>6735</v>
      </c>
      <c r="C3490" s="3" t="s">
        <v>10</v>
      </c>
      <c r="D3490" s="3" t="s">
        <v>6782</v>
      </c>
      <c r="E3490" s="2">
        <v>2014</v>
      </c>
      <c r="F3490" s="3" t="s">
        <v>297</v>
      </c>
      <c r="G3490" s="3" t="s">
        <v>4178</v>
      </c>
      <c r="H3490" s="3" t="s">
        <v>6776</v>
      </c>
      <c r="I3490" s="3" t="s">
        <v>6783</v>
      </c>
      <c r="J3490" s="3" t="s">
        <v>136</v>
      </c>
    </row>
    <row r="3491" spans="1:10" outlineLevel="3" x14ac:dyDescent="0.2">
      <c r="A3491" s="3" t="s">
        <v>6734</v>
      </c>
      <c r="B3491" s="3" t="s">
        <v>6735</v>
      </c>
      <c r="C3491" s="3" t="s">
        <v>10</v>
      </c>
      <c r="D3491" s="3" t="s">
        <v>6784</v>
      </c>
      <c r="E3491" s="2">
        <v>2015</v>
      </c>
      <c r="F3491" s="3" t="s">
        <v>2576</v>
      </c>
      <c r="G3491" s="3" t="s">
        <v>4170</v>
      </c>
      <c r="H3491" s="3" t="s">
        <v>6785</v>
      </c>
      <c r="I3491" s="3" t="s">
        <v>6786</v>
      </c>
      <c r="J3491" s="3" t="s">
        <v>35</v>
      </c>
    </row>
    <row r="3492" spans="1:10" outlineLevel="3" x14ac:dyDescent="0.2">
      <c r="A3492" s="3" t="s">
        <v>6734</v>
      </c>
      <c r="B3492" s="3" t="s">
        <v>6735</v>
      </c>
      <c r="C3492" s="3" t="s">
        <v>10</v>
      </c>
      <c r="D3492" s="3" t="s">
        <v>6787</v>
      </c>
      <c r="E3492" s="2">
        <v>2014</v>
      </c>
      <c r="F3492" s="3" t="s">
        <v>297</v>
      </c>
      <c r="G3492" s="3" t="s">
        <v>4178</v>
      </c>
      <c r="H3492" s="3" t="s">
        <v>6776</v>
      </c>
      <c r="I3492" s="3" t="s">
        <v>6788</v>
      </c>
      <c r="J3492" s="3" t="s">
        <v>136</v>
      </c>
    </row>
    <row r="3493" spans="1:10" outlineLevel="3" x14ac:dyDescent="0.2">
      <c r="A3493" s="3" t="s">
        <v>6734</v>
      </c>
      <c r="B3493" s="3" t="s">
        <v>6735</v>
      </c>
      <c r="C3493" s="3" t="s">
        <v>10</v>
      </c>
      <c r="D3493" s="3" t="s">
        <v>6789</v>
      </c>
      <c r="E3493" s="2">
        <v>2014</v>
      </c>
      <c r="F3493" s="3" t="s">
        <v>297</v>
      </c>
      <c r="G3493" s="3" t="s">
        <v>4178</v>
      </c>
      <c r="H3493" s="3" t="s">
        <v>6776</v>
      </c>
      <c r="I3493" s="3" t="s">
        <v>6790</v>
      </c>
      <c r="J3493" s="3" t="s">
        <v>136</v>
      </c>
    </row>
    <row r="3494" spans="1:10" outlineLevel="3" x14ac:dyDescent="0.2">
      <c r="A3494" s="3" t="s">
        <v>6734</v>
      </c>
      <c r="B3494" s="3" t="s">
        <v>6735</v>
      </c>
      <c r="C3494" s="3" t="s">
        <v>10</v>
      </c>
      <c r="D3494" s="3" t="s">
        <v>6791</v>
      </c>
      <c r="E3494" s="2">
        <v>2014</v>
      </c>
      <c r="F3494" s="3" t="s">
        <v>297</v>
      </c>
      <c r="G3494" s="3" t="s">
        <v>4178</v>
      </c>
      <c r="H3494" s="3" t="s">
        <v>6776</v>
      </c>
      <c r="I3494" s="3" t="s">
        <v>6792</v>
      </c>
      <c r="J3494" s="3" t="s">
        <v>136</v>
      </c>
    </row>
    <row r="3495" spans="1:10" outlineLevel="3" x14ac:dyDescent="0.2">
      <c r="A3495" s="3" t="s">
        <v>6734</v>
      </c>
      <c r="B3495" s="3" t="s">
        <v>6735</v>
      </c>
      <c r="C3495" s="3" t="s">
        <v>10</v>
      </c>
      <c r="D3495" s="3" t="s">
        <v>6793</v>
      </c>
      <c r="E3495" s="2">
        <v>2014</v>
      </c>
      <c r="F3495" s="3" t="s">
        <v>297</v>
      </c>
      <c r="G3495" s="3" t="s">
        <v>4178</v>
      </c>
      <c r="H3495" s="3" t="s">
        <v>6776</v>
      </c>
      <c r="I3495" s="3" t="s">
        <v>6794</v>
      </c>
      <c r="J3495" s="3" t="s">
        <v>136</v>
      </c>
    </row>
    <row r="3496" spans="1:10" outlineLevel="3" x14ac:dyDescent="0.2">
      <c r="A3496" s="3" t="s">
        <v>6734</v>
      </c>
      <c r="B3496" s="3" t="s">
        <v>6735</v>
      </c>
      <c r="C3496" s="3" t="s">
        <v>10</v>
      </c>
      <c r="D3496" s="3" t="s">
        <v>6795</v>
      </c>
      <c r="E3496" s="2">
        <v>2014</v>
      </c>
      <c r="F3496" s="3" t="s">
        <v>297</v>
      </c>
      <c r="G3496" s="3" t="s">
        <v>4178</v>
      </c>
      <c r="H3496" s="3" t="s">
        <v>6776</v>
      </c>
      <c r="I3496" s="3" t="s">
        <v>6796</v>
      </c>
      <c r="J3496" s="3" t="s">
        <v>136</v>
      </c>
    </row>
    <row r="3497" spans="1:10" outlineLevel="3" x14ac:dyDescent="0.2">
      <c r="A3497" s="3" t="s">
        <v>6734</v>
      </c>
      <c r="B3497" s="3" t="s">
        <v>6735</v>
      </c>
      <c r="C3497" s="3" t="s">
        <v>10</v>
      </c>
      <c r="D3497" s="3" t="s">
        <v>6797</v>
      </c>
      <c r="E3497" s="2">
        <v>2015</v>
      </c>
      <c r="F3497" s="3" t="s">
        <v>2576</v>
      </c>
      <c r="G3497" s="3" t="s">
        <v>4170</v>
      </c>
      <c r="H3497" s="3" t="s">
        <v>6735</v>
      </c>
      <c r="I3497" s="3" t="s">
        <v>6798</v>
      </c>
      <c r="J3497" s="3" t="s">
        <v>136</v>
      </c>
    </row>
    <row r="3498" spans="1:10" outlineLevel="3" x14ac:dyDescent="0.2">
      <c r="A3498" s="3" t="s">
        <v>6734</v>
      </c>
      <c r="B3498" s="3" t="s">
        <v>6735</v>
      </c>
      <c r="C3498" s="3" t="s">
        <v>10</v>
      </c>
      <c r="D3498" s="3" t="s">
        <v>6799</v>
      </c>
      <c r="E3498" s="2">
        <v>2015</v>
      </c>
      <c r="F3498" s="3" t="s">
        <v>2576</v>
      </c>
      <c r="G3498" s="3" t="s">
        <v>4170</v>
      </c>
      <c r="H3498" s="3" t="s">
        <v>6785</v>
      </c>
      <c r="I3498" s="3" t="s">
        <v>6800</v>
      </c>
      <c r="J3498" s="3" t="s">
        <v>35</v>
      </c>
    </row>
    <row r="3499" spans="1:10" outlineLevel="3" x14ac:dyDescent="0.2">
      <c r="A3499" s="3" t="s">
        <v>6734</v>
      </c>
      <c r="B3499" s="3" t="s">
        <v>6735</v>
      </c>
      <c r="C3499" s="3" t="s">
        <v>10</v>
      </c>
      <c r="D3499" s="3" t="s">
        <v>6803</v>
      </c>
      <c r="E3499" s="2">
        <v>2015</v>
      </c>
      <c r="F3499" s="3" t="s">
        <v>2576</v>
      </c>
      <c r="G3499" s="3" t="s">
        <v>4170</v>
      </c>
      <c r="H3499" s="3" t="s">
        <v>6785</v>
      </c>
      <c r="I3499" s="3" t="s">
        <v>6804</v>
      </c>
      <c r="J3499" s="3" t="s">
        <v>81</v>
      </c>
    </row>
    <row r="3500" spans="1:10" outlineLevel="3" x14ac:dyDescent="0.2">
      <c r="A3500" s="3" t="s">
        <v>6734</v>
      </c>
      <c r="B3500" s="3" t="s">
        <v>6735</v>
      </c>
      <c r="C3500" s="3" t="s">
        <v>10</v>
      </c>
      <c r="D3500" s="3" t="s">
        <v>6805</v>
      </c>
      <c r="E3500" s="2">
        <v>2015</v>
      </c>
      <c r="F3500" s="3" t="s">
        <v>2576</v>
      </c>
      <c r="G3500" s="3" t="s">
        <v>4170</v>
      </c>
      <c r="H3500" s="3" t="s">
        <v>6785</v>
      </c>
      <c r="I3500" s="3" t="s">
        <v>6806</v>
      </c>
      <c r="J3500" s="3" t="s">
        <v>136</v>
      </c>
    </row>
    <row r="3501" spans="1:10" outlineLevel="3" x14ac:dyDescent="0.2">
      <c r="A3501" s="3" t="s">
        <v>6734</v>
      </c>
      <c r="B3501" s="3" t="s">
        <v>6735</v>
      </c>
      <c r="C3501" s="3" t="s">
        <v>10</v>
      </c>
      <c r="D3501" s="3" t="s">
        <v>6807</v>
      </c>
      <c r="E3501" s="2">
        <v>2015</v>
      </c>
      <c r="F3501" s="3" t="s">
        <v>2576</v>
      </c>
      <c r="G3501" s="3" t="s">
        <v>4170</v>
      </c>
      <c r="H3501" s="3" t="s">
        <v>6785</v>
      </c>
      <c r="I3501" s="3" t="s">
        <v>6808</v>
      </c>
      <c r="J3501" s="3" t="s">
        <v>136</v>
      </c>
    </row>
    <row r="3502" spans="1:10" outlineLevel="3" x14ac:dyDescent="0.2">
      <c r="A3502" s="3" t="s">
        <v>6734</v>
      </c>
      <c r="B3502" s="3" t="s">
        <v>6735</v>
      </c>
      <c r="C3502" s="3" t="s">
        <v>10</v>
      </c>
      <c r="D3502" s="3" t="s">
        <v>6809</v>
      </c>
      <c r="E3502" s="2">
        <v>2015</v>
      </c>
      <c r="F3502" s="3" t="s">
        <v>2576</v>
      </c>
      <c r="G3502" s="3" t="s">
        <v>4170</v>
      </c>
      <c r="H3502" s="3" t="s">
        <v>6785</v>
      </c>
      <c r="I3502" s="3" t="s">
        <v>6810</v>
      </c>
      <c r="J3502" s="3" t="s">
        <v>136</v>
      </c>
    </row>
    <row r="3503" spans="1:10" outlineLevel="3" x14ac:dyDescent="0.2">
      <c r="A3503" s="3" t="s">
        <v>6734</v>
      </c>
      <c r="B3503" s="3" t="s">
        <v>6735</v>
      </c>
      <c r="C3503" s="3" t="s">
        <v>10</v>
      </c>
      <c r="D3503" s="3" t="s">
        <v>6811</v>
      </c>
      <c r="E3503" s="2">
        <v>2015</v>
      </c>
      <c r="F3503" s="3" t="s">
        <v>2576</v>
      </c>
      <c r="G3503" s="3" t="s">
        <v>4170</v>
      </c>
      <c r="H3503" s="3" t="s">
        <v>6785</v>
      </c>
      <c r="I3503" s="3" t="s">
        <v>6812</v>
      </c>
      <c r="J3503" s="3" t="s">
        <v>136</v>
      </c>
    </row>
    <row r="3504" spans="1:10" outlineLevel="3" x14ac:dyDescent="0.2">
      <c r="A3504" s="3" t="s">
        <v>6734</v>
      </c>
      <c r="B3504" s="3" t="s">
        <v>6735</v>
      </c>
      <c r="C3504" s="3" t="s">
        <v>10</v>
      </c>
      <c r="D3504" s="3" t="s">
        <v>6813</v>
      </c>
      <c r="E3504" s="2">
        <v>2015</v>
      </c>
      <c r="F3504" s="3" t="s">
        <v>2576</v>
      </c>
      <c r="G3504" s="3" t="s">
        <v>4170</v>
      </c>
      <c r="H3504" s="3" t="s">
        <v>6785</v>
      </c>
      <c r="I3504" s="3" t="s">
        <v>6814</v>
      </c>
      <c r="J3504" s="3" t="s">
        <v>136</v>
      </c>
    </row>
    <row r="3505" spans="1:10" outlineLevel="3" x14ac:dyDescent="0.2">
      <c r="A3505" s="3" t="s">
        <v>6734</v>
      </c>
      <c r="B3505" s="3" t="s">
        <v>6735</v>
      </c>
      <c r="C3505" s="3" t="s">
        <v>10</v>
      </c>
      <c r="D3505" s="3" t="s">
        <v>6815</v>
      </c>
      <c r="E3505" s="2">
        <v>2015</v>
      </c>
      <c r="F3505" s="3" t="s">
        <v>2576</v>
      </c>
      <c r="G3505" s="3" t="s">
        <v>4170</v>
      </c>
      <c r="H3505" s="3" t="s">
        <v>6735</v>
      </c>
      <c r="I3505" s="3" t="s">
        <v>6816</v>
      </c>
      <c r="J3505" s="3" t="s">
        <v>2492</v>
      </c>
    </row>
    <row r="3506" spans="1:10" outlineLevel="3" x14ac:dyDescent="0.2">
      <c r="A3506" s="3" t="s">
        <v>6734</v>
      </c>
      <c r="B3506" s="3" t="s">
        <v>6735</v>
      </c>
      <c r="C3506" s="3" t="s">
        <v>10</v>
      </c>
      <c r="D3506" s="3" t="s">
        <v>8145</v>
      </c>
      <c r="E3506" s="2">
        <v>2015</v>
      </c>
      <c r="F3506" s="3" t="s">
        <v>2576</v>
      </c>
      <c r="G3506" s="3" t="s">
        <v>4170</v>
      </c>
      <c r="H3506" s="3" t="s">
        <v>6785</v>
      </c>
      <c r="I3506" s="3" t="s">
        <v>8146</v>
      </c>
      <c r="J3506" s="3" t="s">
        <v>136</v>
      </c>
    </row>
    <row r="3507" spans="1:10" outlineLevel="3" x14ac:dyDescent="0.2">
      <c r="A3507" s="3" t="s">
        <v>6734</v>
      </c>
      <c r="B3507" s="3" t="s">
        <v>6735</v>
      </c>
      <c r="C3507" s="3" t="s">
        <v>10</v>
      </c>
      <c r="D3507" s="3" t="s">
        <v>6817</v>
      </c>
      <c r="E3507" s="2">
        <v>2015</v>
      </c>
      <c r="F3507" s="3" t="s">
        <v>2576</v>
      </c>
      <c r="G3507" s="3" t="s">
        <v>4170</v>
      </c>
      <c r="H3507" s="3" t="s">
        <v>6785</v>
      </c>
      <c r="I3507" s="3" t="s">
        <v>6818</v>
      </c>
      <c r="J3507" s="3" t="s">
        <v>136</v>
      </c>
    </row>
    <row r="3508" spans="1:10" outlineLevel="3" x14ac:dyDescent="0.2">
      <c r="A3508" s="3" t="s">
        <v>6734</v>
      </c>
      <c r="B3508" s="3" t="s">
        <v>6735</v>
      </c>
      <c r="C3508" s="3" t="s">
        <v>10</v>
      </c>
      <c r="D3508" s="3" t="s">
        <v>6819</v>
      </c>
      <c r="E3508" s="2">
        <v>2015</v>
      </c>
      <c r="F3508" s="3" t="s">
        <v>2576</v>
      </c>
      <c r="G3508" s="3" t="s">
        <v>4170</v>
      </c>
      <c r="H3508" s="3" t="s">
        <v>6735</v>
      </c>
      <c r="I3508" s="3" t="s">
        <v>6820</v>
      </c>
      <c r="J3508" s="3" t="s">
        <v>136</v>
      </c>
    </row>
    <row r="3509" spans="1:10" outlineLevel="3" x14ac:dyDescent="0.2">
      <c r="A3509" s="3" t="s">
        <v>6734</v>
      </c>
      <c r="B3509" s="3" t="s">
        <v>6735</v>
      </c>
      <c r="C3509" s="3" t="s">
        <v>10</v>
      </c>
      <c r="D3509" s="3" t="s">
        <v>6821</v>
      </c>
      <c r="E3509" s="2">
        <v>2015</v>
      </c>
      <c r="F3509" s="3" t="s">
        <v>2576</v>
      </c>
      <c r="G3509" s="3" t="s">
        <v>4170</v>
      </c>
      <c r="H3509" s="3" t="s">
        <v>6735</v>
      </c>
      <c r="I3509" s="3" t="s">
        <v>6822</v>
      </c>
      <c r="J3509" s="3" t="s">
        <v>136</v>
      </c>
    </row>
    <row r="3510" spans="1:10" outlineLevel="3" x14ac:dyDescent="0.2">
      <c r="A3510" s="3" t="s">
        <v>6734</v>
      </c>
      <c r="B3510" s="3" t="s">
        <v>6735</v>
      </c>
      <c r="C3510" s="3" t="s">
        <v>10</v>
      </c>
      <c r="D3510" s="3" t="s">
        <v>8147</v>
      </c>
      <c r="E3510" s="2">
        <v>2015</v>
      </c>
      <c r="F3510" s="3" t="s">
        <v>2576</v>
      </c>
      <c r="G3510" s="3" t="s">
        <v>4170</v>
      </c>
      <c r="H3510" s="3" t="s">
        <v>6735</v>
      </c>
      <c r="I3510" s="3" t="s">
        <v>8148</v>
      </c>
      <c r="J3510" s="3" t="s">
        <v>136</v>
      </c>
    </row>
    <row r="3511" spans="1:10" outlineLevel="3" x14ac:dyDescent="0.2">
      <c r="A3511" s="3" t="s">
        <v>6734</v>
      </c>
      <c r="B3511" s="3" t="s">
        <v>6735</v>
      </c>
      <c r="C3511" s="3" t="s">
        <v>10</v>
      </c>
      <c r="D3511" s="3" t="s">
        <v>6823</v>
      </c>
      <c r="E3511" s="2">
        <v>2015</v>
      </c>
      <c r="F3511" s="3" t="s">
        <v>2576</v>
      </c>
      <c r="G3511" s="3" t="s">
        <v>4170</v>
      </c>
      <c r="H3511" s="3" t="s">
        <v>6735</v>
      </c>
      <c r="I3511" s="3" t="s">
        <v>6824</v>
      </c>
      <c r="J3511" s="3" t="s">
        <v>136</v>
      </c>
    </row>
    <row r="3512" spans="1:10" outlineLevel="3" x14ac:dyDescent="0.2">
      <c r="A3512" s="3" t="s">
        <v>6734</v>
      </c>
      <c r="B3512" s="3" t="s">
        <v>6735</v>
      </c>
      <c r="C3512" s="3" t="s">
        <v>10</v>
      </c>
      <c r="D3512" s="3" t="s">
        <v>6825</v>
      </c>
      <c r="E3512" s="2">
        <v>2015</v>
      </c>
      <c r="F3512" s="3" t="s">
        <v>2576</v>
      </c>
      <c r="G3512" s="3" t="s">
        <v>4170</v>
      </c>
      <c r="H3512" s="3" t="s">
        <v>6735</v>
      </c>
      <c r="I3512" s="3" t="s">
        <v>6826</v>
      </c>
      <c r="J3512" s="3" t="s">
        <v>136</v>
      </c>
    </row>
    <row r="3513" spans="1:10" outlineLevel="3" x14ac:dyDescent="0.2">
      <c r="A3513" s="3" t="s">
        <v>6734</v>
      </c>
      <c r="B3513" s="3" t="s">
        <v>6735</v>
      </c>
      <c r="C3513" s="3" t="s">
        <v>10</v>
      </c>
      <c r="D3513" s="3" t="s">
        <v>8149</v>
      </c>
      <c r="E3513" s="2">
        <v>2015</v>
      </c>
      <c r="F3513" s="3" t="s">
        <v>2576</v>
      </c>
      <c r="G3513" s="3" t="s">
        <v>4170</v>
      </c>
      <c r="H3513" s="3" t="s">
        <v>6785</v>
      </c>
      <c r="I3513" s="3" t="s">
        <v>8150</v>
      </c>
      <c r="J3513" s="3" t="s">
        <v>81</v>
      </c>
    </row>
    <row r="3514" spans="1:10" outlineLevel="3" x14ac:dyDescent="0.2">
      <c r="A3514" s="3" t="s">
        <v>6734</v>
      </c>
      <c r="B3514" s="3" t="s">
        <v>6735</v>
      </c>
      <c r="C3514" s="3" t="s">
        <v>10</v>
      </c>
      <c r="D3514" s="3" t="s">
        <v>8151</v>
      </c>
      <c r="E3514" s="2">
        <v>2015</v>
      </c>
      <c r="F3514" s="3" t="s">
        <v>2576</v>
      </c>
      <c r="G3514" s="3" t="s">
        <v>4170</v>
      </c>
      <c r="H3514" s="3" t="s">
        <v>6735</v>
      </c>
      <c r="I3514" s="3" t="s">
        <v>8152</v>
      </c>
      <c r="J3514" s="3" t="s">
        <v>136</v>
      </c>
    </row>
    <row r="3515" spans="1:10" outlineLevel="3" x14ac:dyDescent="0.2">
      <c r="A3515" s="3" t="s">
        <v>6734</v>
      </c>
      <c r="B3515" s="3" t="s">
        <v>6735</v>
      </c>
      <c r="C3515" s="3" t="s">
        <v>10</v>
      </c>
      <c r="D3515" s="3" t="s">
        <v>6827</v>
      </c>
      <c r="E3515" s="2">
        <v>2015</v>
      </c>
      <c r="F3515" s="3" t="s">
        <v>2576</v>
      </c>
      <c r="G3515" s="3" t="s">
        <v>4170</v>
      </c>
      <c r="H3515" s="3" t="s">
        <v>6735</v>
      </c>
      <c r="I3515" s="3" t="s">
        <v>6828</v>
      </c>
      <c r="J3515" s="3" t="s">
        <v>136</v>
      </c>
    </row>
    <row r="3516" spans="1:10" outlineLevel="3" x14ac:dyDescent="0.2">
      <c r="A3516" s="3" t="s">
        <v>6734</v>
      </c>
      <c r="B3516" s="3" t="s">
        <v>6735</v>
      </c>
      <c r="C3516" s="3" t="s">
        <v>10</v>
      </c>
      <c r="D3516" s="3" t="s">
        <v>8153</v>
      </c>
      <c r="E3516" s="2">
        <v>2015</v>
      </c>
      <c r="F3516" s="3" t="s">
        <v>2576</v>
      </c>
      <c r="G3516" s="3" t="s">
        <v>4170</v>
      </c>
      <c r="H3516" s="3" t="s">
        <v>6785</v>
      </c>
      <c r="I3516" s="3" t="s">
        <v>8154</v>
      </c>
      <c r="J3516" s="3" t="s">
        <v>136</v>
      </c>
    </row>
    <row r="3517" spans="1:10" outlineLevel="3" x14ac:dyDescent="0.2">
      <c r="A3517" s="3" t="s">
        <v>6734</v>
      </c>
      <c r="B3517" s="3" t="s">
        <v>6735</v>
      </c>
      <c r="C3517" s="3" t="s">
        <v>10</v>
      </c>
      <c r="D3517" s="3" t="s">
        <v>6829</v>
      </c>
      <c r="E3517" s="2">
        <v>2015</v>
      </c>
      <c r="F3517" s="3" t="s">
        <v>2576</v>
      </c>
      <c r="G3517" s="3" t="s">
        <v>4170</v>
      </c>
      <c r="H3517" s="3" t="s">
        <v>6785</v>
      </c>
      <c r="I3517" s="3" t="s">
        <v>8155</v>
      </c>
      <c r="J3517" s="3" t="s">
        <v>136</v>
      </c>
    </row>
    <row r="3518" spans="1:10" outlineLevel="2" x14ac:dyDescent="0.2">
      <c r="C3518" s="5" t="s">
        <v>7969</v>
      </c>
      <c r="D3518" s="3">
        <f>SUBTOTAL(3,D3468:D3517)</f>
        <v>50</v>
      </c>
    </row>
    <row r="3519" spans="1:10" outlineLevel="3" x14ac:dyDescent="0.2">
      <c r="A3519" s="3" t="s">
        <v>6734</v>
      </c>
      <c r="B3519" s="3" t="s">
        <v>6735</v>
      </c>
      <c r="C3519" s="3" t="s">
        <v>1255</v>
      </c>
      <c r="D3519" s="3" t="s">
        <v>6801</v>
      </c>
      <c r="E3519" s="2">
        <v>2015</v>
      </c>
      <c r="F3519" s="3" t="s">
        <v>2576</v>
      </c>
      <c r="G3519" s="3" t="s">
        <v>4170</v>
      </c>
      <c r="H3519" s="3" t="s">
        <v>6785</v>
      </c>
      <c r="I3519" s="3" t="s">
        <v>6802</v>
      </c>
      <c r="J3519" s="3" t="s">
        <v>108</v>
      </c>
    </row>
    <row r="3520" spans="1:10" outlineLevel="2" x14ac:dyDescent="0.2">
      <c r="C3520" s="5" t="s">
        <v>7970</v>
      </c>
      <c r="D3520" s="3">
        <f>SUBTOTAL(3,D3519:D3519)</f>
        <v>1</v>
      </c>
    </row>
    <row r="3521" spans="1:10" outlineLevel="3" x14ac:dyDescent="0.2">
      <c r="A3521" s="3" t="s">
        <v>6734</v>
      </c>
      <c r="B3521" s="3" t="s">
        <v>6735</v>
      </c>
      <c r="C3521" s="3" t="s">
        <v>1301</v>
      </c>
      <c r="D3521" s="3" t="s">
        <v>8156</v>
      </c>
      <c r="E3521" s="2">
        <v>2015</v>
      </c>
      <c r="F3521" s="3" t="s">
        <v>2576</v>
      </c>
      <c r="G3521" s="3" t="s">
        <v>4170</v>
      </c>
      <c r="H3521" s="3" t="s">
        <v>6785</v>
      </c>
      <c r="I3521" s="3" t="s">
        <v>8157</v>
      </c>
      <c r="J3521" s="3" t="s">
        <v>1302</v>
      </c>
    </row>
    <row r="3522" spans="1:10" outlineLevel="2" x14ac:dyDescent="0.2">
      <c r="C3522" s="5" t="s">
        <v>7971</v>
      </c>
      <c r="D3522" s="3">
        <f>SUBTOTAL(3,D3521:D3521)</f>
        <v>1</v>
      </c>
    </row>
    <row r="3523" spans="1:10" outlineLevel="3" x14ac:dyDescent="0.2">
      <c r="A3523" s="3" t="s">
        <v>6734</v>
      </c>
      <c r="B3523" s="3" t="s">
        <v>6735</v>
      </c>
      <c r="C3523" s="3" t="s">
        <v>1563</v>
      </c>
      <c r="D3523" s="3" t="s">
        <v>6830</v>
      </c>
      <c r="E3523" s="2">
        <v>2014</v>
      </c>
      <c r="F3523" s="3" t="s">
        <v>297</v>
      </c>
      <c r="G3523" s="3" t="s">
        <v>4178</v>
      </c>
      <c r="H3523" s="3" t="s">
        <v>6776</v>
      </c>
      <c r="I3523" s="3" t="s">
        <v>6831</v>
      </c>
      <c r="J3523" s="3" t="s">
        <v>133</v>
      </c>
    </row>
    <row r="3524" spans="1:10" outlineLevel="2" x14ac:dyDescent="0.2">
      <c r="C3524" s="5" t="s">
        <v>7972</v>
      </c>
      <c r="D3524" s="3">
        <f>SUBTOTAL(3,D3523:D3523)</f>
        <v>1</v>
      </c>
    </row>
    <row r="3525" spans="1:10" outlineLevel="1" x14ac:dyDescent="0.2">
      <c r="A3525" s="5" t="s">
        <v>7947</v>
      </c>
      <c r="D3525" s="3">
        <f>SUBTOTAL(3,D3468:D3523)</f>
        <v>53</v>
      </c>
    </row>
    <row r="3526" spans="1:10" outlineLevel="3" x14ac:dyDescent="0.2">
      <c r="A3526" s="3" t="s">
        <v>6832</v>
      </c>
      <c r="B3526" s="3" t="s">
        <v>6833</v>
      </c>
      <c r="C3526" s="3" t="s">
        <v>10</v>
      </c>
      <c r="D3526" s="3" t="s">
        <v>6834</v>
      </c>
      <c r="E3526" s="2">
        <v>2003</v>
      </c>
      <c r="F3526" s="3" t="s">
        <v>297</v>
      </c>
      <c r="G3526" s="3" t="s">
        <v>4178</v>
      </c>
      <c r="H3526" s="3" t="s">
        <v>6735</v>
      </c>
      <c r="I3526" s="3" t="s">
        <v>6835</v>
      </c>
      <c r="J3526" s="3" t="s">
        <v>133</v>
      </c>
    </row>
    <row r="3527" spans="1:10" outlineLevel="3" x14ac:dyDescent="0.2">
      <c r="A3527" s="3" t="s">
        <v>6832</v>
      </c>
      <c r="B3527" s="3" t="s">
        <v>6833</v>
      </c>
      <c r="C3527" s="3" t="s">
        <v>10</v>
      </c>
      <c r="D3527" s="3" t="s">
        <v>6836</v>
      </c>
      <c r="E3527" s="2">
        <v>2005</v>
      </c>
      <c r="F3527" s="3" t="s">
        <v>297</v>
      </c>
      <c r="G3527" s="3" t="s">
        <v>4178</v>
      </c>
      <c r="H3527" s="3" t="s">
        <v>6735</v>
      </c>
      <c r="I3527" s="3" t="s">
        <v>6837</v>
      </c>
      <c r="J3527" s="3" t="s">
        <v>133</v>
      </c>
    </row>
    <row r="3528" spans="1:10" outlineLevel="2" x14ac:dyDescent="0.2">
      <c r="C3528" s="5" t="s">
        <v>7969</v>
      </c>
      <c r="D3528" s="3">
        <f>SUBTOTAL(3,D3526:D3527)</f>
        <v>2</v>
      </c>
    </row>
    <row r="3529" spans="1:10" outlineLevel="1" x14ac:dyDescent="0.2">
      <c r="A3529" s="5" t="s">
        <v>7948</v>
      </c>
      <c r="D3529" s="3">
        <f>SUBTOTAL(3,D3526:D3527)</f>
        <v>2</v>
      </c>
    </row>
    <row r="3530" spans="1:10" outlineLevel="3" x14ac:dyDescent="0.2">
      <c r="A3530" s="3" t="s">
        <v>6838</v>
      </c>
      <c r="B3530" s="3" t="s">
        <v>6839</v>
      </c>
      <c r="C3530" s="3" t="s">
        <v>10</v>
      </c>
      <c r="D3530" s="3" t="s">
        <v>6840</v>
      </c>
      <c r="E3530" s="2">
        <v>2008</v>
      </c>
      <c r="F3530" s="3" t="s">
        <v>297</v>
      </c>
      <c r="G3530" s="3" t="s">
        <v>4178</v>
      </c>
      <c r="H3530" s="3" t="s">
        <v>6735</v>
      </c>
      <c r="I3530" s="3" t="s">
        <v>6841</v>
      </c>
      <c r="J3530" s="3" t="s">
        <v>32</v>
      </c>
    </row>
    <row r="3531" spans="1:10" outlineLevel="3" x14ac:dyDescent="0.2">
      <c r="A3531" s="3" t="s">
        <v>6838</v>
      </c>
      <c r="B3531" s="3" t="s">
        <v>6839</v>
      </c>
      <c r="C3531" s="3" t="s">
        <v>10</v>
      </c>
      <c r="D3531" s="3" t="s">
        <v>6842</v>
      </c>
      <c r="E3531" s="2">
        <v>1999</v>
      </c>
      <c r="F3531" s="3" t="s">
        <v>2576</v>
      </c>
      <c r="G3531" s="3" t="s">
        <v>6843</v>
      </c>
      <c r="H3531" s="3" t="s">
        <v>6844</v>
      </c>
      <c r="I3531" s="3" t="s">
        <v>6845</v>
      </c>
      <c r="J3531" s="3" t="s">
        <v>1038</v>
      </c>
    </row>
    <row r="3532" spans="1:10" outlineLevel="3" x14ac:dyDescent="0.2">
      <c r="A3532" s="3" t="s">
        <v>6838</v>
      </c>
      <c r="B3532" s="3" t="s">
        <v>6839</v>
      </c>
      <c r="C3532" s="3" t="s">
        <v>10</v>
      </c>
      <c r="D3532" s="3" t="s">
        <v>6846</v>
      </c>
      <c r="E3532" s="2">
        <v>2001</v>
      </c>
      <c r="F3532" s="3" t="s">
        <v>2576</v>
      </c>
      <c r="G3532" s="3" t="s">
        <v>6843</v>
      </c>
      <c r="H3532" s="3" t="s">
        <v>6844</v>
      </c>
      <c r="I3532" s="3" t="s">
        <v>6847</v>
      </c>
      <c r="J3532" s="3" t="s">
        <v>1038</v>
      </c>
    </row>
    <row r="3533" spans="1:10" outlineLevel="3" x14ac:dyDescent="0.2">
      <c r="A3533" s="3" t="s">
        <v>6838</v>
      </c>
      <c r="B3533" s="3" t="s">
        <v>6839</v>
      </c>
      <c r="C3533" s="3" t="s">
        <v>10</v>
      </c>
      <c r="D3533" s="3" t="s">
        <v>6848</v>
      </c>
      <c r="E3533" s="2">
        <v>2000</v>
      </c>
      <c r="F3533" s="3" t="s">
        <v>2576</v>
      </c>
      <c r="G3533" s="3" t="s">
        <v>4170</v>
      </c>
      <c r="H3533" s="3" t="s">
        <v>6844</v>
      </c>
      <c r="I3533" s="3" t="s">
        <v>6849</v>
      </c>
      <c r="J3533" s="3" t="s">
        <v>1038</v>
      </c>
    </row>
    <row r="3534" spans="1:10" outlineLevel="2" x14ac:dyDescent="0.2">
      <c r="C3534" s="5" t="s">
        <v>7969</v>
      </c>
      <c r="D3534" s="3">
        <f>SUBTOTAL(3,D3530:D3533)</f>
        <v>4</v>
      </c>
    </row>
    <row r="3535" spans="1:10" outlineLevel="1" x14ac:dyDescent="0.2">
      <c r="A3535" s="5" t="s">
        <v>7949</v>
      </c>
      <c r="D3535" s="3">
        <f>SUBTOTAL(3,D3530:D3533)</f>
        <v>4</v>
      </c>
    </row>
    <row r="3536" spans="1:10" outlineLevel="3" x14ac:dyDescent="0.2">
      <c r="A3536" s="3" t="s">
        <v>6850</v>
      </c>
      <c r="B3536" s="3" t="s">
        <v>6851</v>
      </c>
      <c r="C3536" s="3" t="s">
        <v>10</v>
      </c>
      <c r="D3536" s="3" t="s">
        <v>6852</v>
      </c>
      <c r="E3536" s="2">
        <v>2005</v>
      </c>
      <c r="F3536" s="3" t="s">
        <v>2576</v>
      </c>
      <c r="G3536" s="3" t="s">
        <v>4255</v>
      </c>
      <c r="H3536" s="3" t="s">
        <v>6853</v>
      </c>
      <c r="I3536" s="3" t="s">
        <v>6854</v>
      </c>
      <c r="J3536" s="3" t="s">
        <v>35</v>
      </c>
    </row>
    <row r="3537" spans="1:10" outlineLevel="3" x14ac:dyDescent="0.2">
      <c r="A3537" s="3" t="s">
        <v>6850</v>
      </c>
      <c r="B3537" s="3" t="s">
        <v>6851</v>
      </c>
      <c r="C3537" s="3" t="s">
        <v>10</v>
      </c>
      <c r="D3537" s="3" t="s">
        <v>6857</v>
      </c>
      <c r="E3537" s="2">
        <v>2006</v>
      </c>
      <c r="F3537" s="3" t="s">
        <v>297</v>
      </c>
      <c r="G3537" s="3" t="s">
        <v>4260</v>
      </c>
      <c r="H3537" s="3" t="s">
        <v>6853</v>
      </c>
      <c r="I3537" s="3" t="s">
        <v>6858</v>
      </c>
      <c r="J3537" s="3" t="s">
        <v>136</v>
      </c>
    </row>
    <row r="3538" spans="1:10" outlineLevel="3" x14ac:dyDescent="0.2">
      <c r="A3538" s="3" t="s">
        <v>6850</v>
      </c>
      <c r="B3538" s="3" t="s">
        <v>6851</v>
      </c>
      <c r="C3538" s="3" t="s">
        <v>10</v>
      </c>
      <c r="D3538" s="3" t="s">
        <v>6859</v>
      </c>
      <c r="E3538" s="2">
        <v>2011</v>
      </c>
      <c r="F3538" s="3" t="s">
        <v>2576</v>
      </c>
      <c r="G3538" s="3" t="s">
        <v>4255</v>
      </c>
      <c r="H3538" s="3" t="s">
        <v>6853</v>
      </c>
      <c r="I3538" s="3" t="s">
        <v>6860</v>
      </c>
      <c r="J3538" s="3" t="s">
        <v>136</v>
      </c>
    </row>
    <row r="3539" spans="1:10" outlineLevel="3" x14ac:dyDescent="0.2">
      <c r="A3539" s="3" t="s">
        <v>6850</v>
      </c>
      <c r="B3539" s="3" t="s">
        <v>6851</v>
      </c>
      <c r="C3539" s="3" t="s">
        <v>10</v>
      </c>
      <c r="D3539" s="3" t="s">
        <v>6861</v>
      </c>
      <c r="E3539" s="2">
        <v>2011</v>
      </c>
      <c r="F3539" s="3" t="s">
        <v>2576</v>
      </c>
      <c r="G3539" s="3" t="s">
        <v>4255</v>
      </c>
      <c r="H3539" s="3" t="s">
        <v>6853</v>
      </c>
      <c r="I3539" s="3" t="s">
        <v>6862</v>
      </c>
      <c r="J3539" s="3" t="s">
        <v>136</v>
      </c>
    </row>
    <row r="3540" spans="1:10" outlineLevel="3" x14ac:dyDescent="0.2">
      <c r="A3540" s="3" t="s">
        <v>6850</v>
      </c>
      <c r="B3540" s="3" t="s">
        <v>6851</v>
      </c>
      <c r="C3540" s="3" t="s">
        <v>10</v>
      </c>
      <c r="D3540" s="3" t="s">
        <v>6863</v>
      </c>
      <c r="E3540" s="2">
        <v>2010</v>
      </c>
      <c r="F3540" s="3" t="s">
        <v>2576</v>
      </c>
      <c r="G3540" s="3" t="s">
        <v>4255</v>
      </c>
      <c r="H3540" s="3" t="s">
        <v>6853</v>
      </c>
      <c r="I3540" s="3" t="s">
        <v>6864</v>
      </c>
      <c r="J3540" s="3" t="s">
        <v>15</v>
      </c>
    </row>
    <row r="3541" spans="1:10" outlineLevel="3" x14ac:dyDescent="0.2">
      <c r="A3541" s="3" t="s">
        <v>6850</v>
      </c>
      <c r="B3541" s="3" t="s">
        <v>6851</v>
      </c>
      <c r="C3541" s="3" t="s">
        <v>10</v>
      </c>
      <c r="D3541" s="3" t="s">
        <v>6865</v>
      </c>
      <c r="E3541" s="2">
        <v>2010</v>
      </c>
      <c r="F3541" s="3" t="s">
        <v>2576</v>
      </c>
      <c r="G3541" s="3" t="s">
        <v>4255</v>
      </c>
      <c r="H3541" s="3" t="s">
        <v>6853</v>
      </c>
      <c r="I3541" s="3" t="s">
        <v>6866</v>
      </c>
      <c r="J3541" s="3" t="s">
        <v>136</v>
      </c>
    </row>
    <row r="3542" spans="1:10" outlineLevel="3" x14ac:dyDescent="0.2">
      <c r="A3542" s="3" t="s">
        <v>6850</v>
      </c>
      <c r="B3542" s="3" t="s">
        <v>6851</v>
      </c>
      <c r="C3542" s="3" t="s">
        <v>10</v>
      </c>
      <c r="D3542" s="3" t="s">
        <v>6867</v>
      </c>
      <c r="E3542" s="2">
        <v>2012</v>
      </c>
      <c r="F3542" s="3" t="s">
        <v>2576</v>
      </c>
      <c r="G3542" s="3" t="s">
        <v>4255</v>
      </c>
      <c r="H3542" s="3" t="s">
        <v>6853</v>
      </c>
      <c r="I3542" s="3" t="s">
        <v>6868</v>
      </c>
      <c r="J3542" s="3" t="s">
        <v>136</v>
      </c>
    </row>
    <row r="3543" spans="1:10" outlineLevel="3" x14ac:dyDescent="0.2">
      <c r="A3543" s="3" t="s">
        <v>6850</v>
      </c>
      <c r="B3543" s="3" t="s">
        <v>6851</v>
      </c>
      <c r="C3543" s="3" t="s">
        <v>10</v>
      </c>
      <c r="D3543" s="3" t="s">
        <v>6869</v>
      </c>
      <c r="E3543" s="2">
        <v>2012</v>
      </c>
      <c r="F3543" s="3" t="s">
        <v>2576</v>
      </c>
      <c r="G3543" s="3" t="s">
        <v>4255</v>
      </c>
      <c r="H3543" s="3" t="s">
        <v>6853</v>
      </c>
      <c r="I3543" s="3" t="s">
        <v>6870</v>
      </c>
      <c r="J3543" s="3" t="s">
        <v>136</v>
      </c>
    </row>
    <row r="3544" spans="1:10" outlineLevel="3" x14ac:dyDescent="0.2">
      <c r="A3544" s="3" t="s">
        <v>6850</v>
      </c>
      <c r="B3544" s="3" t="s">
        <v>6851</v>
      </c>
      <c r="C3544" s="3" t="s">
        <v>10</v>
      </c>
      <c r="D3544" s="3" t="s">
        <v>6873</v>
      </c>
      <c r="E3544" s="2">
        <v>2014</v>
      </c>
      <c r="F3544" s="3" t="s">
        <v>3591</v>
      </c>
      <c r="G3544" s="3" t="s">
        <v>6874</v>
      </c>
      <c r="H3544" s="3" t="s">
        <v>6875</v>
      </c>
      <c r="I3544" s="3" t="s">
        <v>6876</v>
      </c>
      <c r="J3544" s="3" t="s">
        <v>81</v>
      </c>
    </row>
    <row r="3545" spans="1:10" outlineLevel="3" x14ac:dyDescent="0.2">
      <c r="A3545" s="3" t="s">
        <v>6850</v>
      </c>
      <c r="B3545" s="3" t="s">
        <v>6851</v>
      </c>
      <c r="C3545" s="3" t="s">
        <v>10</v>
      </c>
      <c r="D3545" s="3" t="s">
        <v>6877</v>
      </c>
      <c r="E3545" s="2">
        <v>2014</v>
      </c>
      <c r="F3545" s="3" t="s">
        <v>3591</v>
      </c>
      <c r="G3545" s="3" t="s">
        <v>6874</v>
      </c>
      <c r="H3545" s="3" t="s">
        <v>6875</v>
      </c>
      <c r="I3545" s="3" t="s">
        <v>6878</v>
      </c>
      <c r="J3545" s="3" t="s">
        <v>81</v>
      </c>
    </row>
    <row r="3546" spans="1:10" outlineLevel="3" x14ac:dyDescent="0.2">
      <c r="A3546" s="3" t="s">
        <v>6850</v>
      </c>
      <c r="B3546" s="3" t="s">
        <v>6851</v>
      </c>
      <c r="C3546" s="3" t="s">
        <v>10</v>
      </c>
      <c r="D3546" s="3" t="s">
        <v>6879</v>
      </c>
      <c r="E3546" s="2">
        <v>2014</v>
      </c>
      <c r="F3546" s="3" t="s">
        <v>3591</v>
      </c>
      <c r="G3546" s="3" t="s">
        <v>6874</v>
      </c>
      <c r="H3546" s="3" t="s">
        <v>6875</v>
      </c>
      <c r="I3546" s="3" t="s">
        <v>6880</v>
      </c>
      <c r="J3546" s="3" t="s">
        <v>81</v>
      </c>
    </row>
    <row r="3547" spans="1:10" outlineLevel="3" x14ac:dyDescent="0.2">
      <c r="A3547" s="3" t="s">
        <v>6850</v>
      </c>
      <c r="B3547" s="3" t="s">
        <v>6851</v>
      </c>
      <c r="C3547" s="3" t="s">
        <v>10</v>
      </c>
      <c r="D3547" s="3" t="s">
        <v>6881</v>
      </c>
      <c r="E3547" s="2">
        <v>2014</v>
      </c>
      <c r="F3547" s="3" t="s">
        <v>3591</v>
      </c>
      <c r="G3547" s="3" t="s">
        <v>6874</v>
      </c>
      <c r="H3547" s="3" t="s">
        <v>6875</v>
      </c>
      <c r="I3547" s="3" t="s">
        <v>6882</v>
      </c>
      <c r="J3547" s="3" t="s">
        <v>81</v>
      </c>
    </row>
    <row r="3548" spans="1:10" outlineLevel="3" x14ac:dyDescent="0.2">
      <c r="A3548" s="3" t="s">
        <v>6850</v>
      </c>
      <c r="B3548" s="3" t="s">
        <v>6851</v>
      </c>
      <c r="C3548" s="3" t="s">
        <v>10</v>
      </c>
      <c r="D3548" s="3" t="s">
        <v>6883</v>
      </c>
      <c r="E3548" s="2">
        <v>2015</v>
      </c>
      <c r="F3548" s="3" t="s">
        <v>3591</v>
      </c>
      <c r="G3548" s="3" t="s">
        <v>6874</v>
      </c>
      <c r="H3548" s="3" t="s">
        <v>6884</v>
      </c>
      <c r="I3548" s="3" t="s">
        <v>6885</v>
      </c>
      <c r="J3548" s="3" t="s">
        <v>2285</v>
      </c>
    </row>
    <row r="3549" spans="1:10" outlineLevel="3" x14ac:dyDescent="0.2">
      <c r="A3549" s="3" t="s">
        <v>6850</v>
      </c>
      <c r="B3549" s="3" t="s">
        <v>6851</v>
      </c>
      <c r="C3549" s="3" t="s">
        <v>10</v>
      </c>
      <c r="D3549" s="3" t="s">
        <v>6886</v>
      </c>
      <c r="E3549" s="2">
        <v>2015</v>
      </c>
      <c r="F3549" s="3" t="s">
        <v>3591</v>
      </c>
      <c r="G3549" s="3" t="s">
        <v>6874</v>
      </c>
      <c r="H3549" s="3" t="s">
        <v>6884</v>
      </c>
      <c r="I3549" s="3" t="s">
        <v>6887</v>
      </c>
      <c r="J3549" s="3" t="s">
        <v>2285</v>
      </c>
    </row>
    <row r="3550" spans="1:10" outlineLevel="3" x14ac:dyDescent="0.2">
      <c r="A3550" s="3" t="s">
        <v>6850</v>
      </c>
      <c r="B3550" s="3" t="s">
        <v>6851</v>
      </c>
      <c r="C3550" s="3" t="s">
        <v>10</v>
      </c>
      <c r="D3550" s="3" t="s">
        <v>6888</v>
      </c>
      <c r="E3550" s="2">
        <v>2015</v>
      </c>
      <c r="F3550" s="3" t="s">
        <v>3591</v>
      </c>
      <c r="G3550" s="3" t="s">
        <v>6874</v>
      </c>
      <c r="H3550" s="3" t="s">
        <v>6884</v>
      </c>
      <c r="I3550" s="3" t="s">
        <v>6889</v>
      </c>
      <c r="J3550" s="3" t="s">
        <v>2285</v>
      </c>
    </row>
    <row r="3551" spans="1:10" outlineLevel="3" x14ac:dyDescent="0.2">
      <c r="A3551" s="3" t="s">
        <v>6850</v>
      </c>
      <c r="B3551" s="3" t="s">
        <v>6851</v>
      </c>
      <c r="C3551" s="3" t="s">
        <v>10</v>
      </c>
      <c r="D3551" s="3" t="s">
        <v>6890</v>
      </c>
      <c r="E3551" s="2">
        <v>2015</v>
      </c>
      <c r="F3551" s="3" t="s">
        <v>3591</v>
      </c>
      <c r="G3551" s="3" t="s">
        <v>6874</v>
      </c>
      <c r="H3551" s="3" t="s">
        <v>6884</v>
      </c>
      <c r="I3551" s="3" t="s">
        <v>6891</v>
      </c>
      <c r="J3551" s="3" t="s">
        <v>2285</v>
      </c>
    </row>
    <row r="3552" spans="1:10" outlineLevel="3" x14ac:dyDescent="0.2">
      <c r="A3552" s="3" t="s">
        <v>6850</v>
      </c>
      <c r="B3552" s="3" t="s">
        <v>6851</v>
      </c>
      <c r="C3552" s="3" t="s">
        <v>10</v>
      </c>
      <c r="D3552" s="3" t="s">
        <v>6892</v>
      </c>
      <c r="E3552" s="2">
        <v>2015</v>
      </c>
      <c r="F3552" s="3" t="s">
        <v>3591</v>
      </c>
      <c r="G3552" s="3" t="s">
        <v>6874</v>
      </c>
      <c r="H3552" s="3" t="s">
        <v>6884</v>
      </c>
      <c r="I3552" s="3" t="s">
        <v>6893</v>
      </c>
      <c r="J3552" s="3" t="s">
        <v>136</v>
      </c>
    </row>
    <row r="3553" spans="1:10" outlineLevel="3" x14ac:dyDescent="0.2">
      <c r="A3553" s="3" t="s">
        <v>6850</v>
      </c>
      <c r="B3553" s="3" t="s">
        <v>6851</v>
      </c>
      <c r="C3553" s="3" t="s">
        <v>10</v>
      </c>
      <c r="D3553" s="3" t="s">
        <v>6894</v>
      </c>
      <c r="E3553" s="2">
        <v>2015</v>
      </c>
      <c r="F3553" s="3" t="s">
        <v>3591</v>
      </c>
      <c r="G3553" s="3" t="s">
        <v>6874</v>
      </c>
      <c r="H3553" s="3" t="s">
        <v>6884</v>
      </c>
      <c r="I3553" s="3" t="s">
        <v>6895</v>
      </c>
      <c r="J3553" s="3" t="s">
        <v>136</v>
      </c>
    </row>
    <row r="3554" spans="1:10" outlineLevel="3" x14ac:dyDescent="0.2">
      <c r="A3554" s="3" t="s">
        <v>6850</v>
      </c>
      <c r="B3554" s="3" t="s">
        <v>6851</v>
      </c>
      <c r="C3554" s="3" t="s">
        <v>10</v>
      </c>
      <c r="D3554" s="3" t="s">
        <v>6896</v>
      </c>
      <c r="E3554" s="2">
        <v>2015</v>
      </c>
      <c r="F3554" s="3" t="s">
        <v>3591</v>
      </c>
      <c r="G3554" s="3" t="s">
        <v>6874</v>
      </c>
      <c r="H3554" s="3" t="s">
        <v>6884</v>
      </c>
      <c r="I3554" s="3" t="s">
        <v>6897</v>
      </c>
      <c r="J3554" s="3" t="s">
        <v>136</v>
      </c>
    </row>
    <row r="3555" spans="1:10" outlineLevel="3" x14ac:dyDescent="0.2">
      <c r="A3555" s="3" t="s">
        <v>6850</v>
      </c>
      <c r="B3555" s="3" t="s">
        <v>6851</v>
      </c>
      <c r="C3555" s="3" t="s">
        <v>10</v>
      </c>
      <c r="D3555" s="3" t="s">
        <v>6898</v>
      </c>
      <c r="E3555" s="2">
        <v>2015</v>
      </c>
      <c r="F3555" s="3" t="s">
        <v>3591</v>
      </c>
      <c r="G3555" s="3" t="s">
        <v>6874</v>
      </c>
      <c r="H3555" s="3" t="s">
        <v>6884</v>
      </c>
      <c r="I3555" s="3" t="s">
        <v>6899</v>
      </c>
      <c r="J3555" s="3" t="s">
        <v>136</v>
      </c>
    </row>
    <row r="3556" spans="1:10" outlineLevel="3" x14ac:dyDescent="0.2">
      <c r="A3556" s="3" t="s">
        <v>6850</v>
      </c>
      <c r="B3556" s="3" t="s">
        <v>6851</v>
      </c>
      <c r="C3556" s="3" t="s">
        <v>10</v>
      </c>
      <c r="D3556" s="3" t="s">
        <v>6900</v>
      </c>
      <c r="E3556" s="2">
        <v>2015</v>
      </c>
      <c r="F3556" s="3" t="s">
        <v>3591</v>
      </c>
      <c r="G3556" s="3" t="s">
        <v>6874</v>
      </c>
      <c r="H3556" s="3" t="s">
        <v>6884</v>
      </c>
      <c r="I3556" s="3" t="s">
        <v>6901</v>
      </c>
      <c r="J3556" s="3" t="s">
        <v>136</v>
      </c>
    </row>
    <row r="3557" spans="1:10" outlineLevel="3" x14ac:dyDescent="0.2">
      <c r="A3557" s="3" t="s">
        <v>6850</v>
      </c>
      <c r="B3557" s="3" t="s">
        <v>6851</v>
      </c>
      <c r="C3557" s="3" t="s">
        <v>10</v>
      </c>
      <c r="D3557" s="3" t="s">
        <v>6902</v>
      </c>
      <c r="E3557" s="2">
        <v>2015</v>
      </c>
      <c r="F3557" s="3" t="s">
        <v>3591</v>
      </c>
      <c r="G3557" s="3" t="s">
        <v>6874</v>
      </c>
      <c r="H3557" s="3" t="s">
        <v>6884</v>
      </c>
      <c r="I3557" s="3" t="s">
        <v>6903</v>
      </c>
      <c r="J3557" s="3" t="s">
        <v>136</v>
      </c>
    </row>
    <row r="3558" spans="1:10" outlineLevel="3" x14ac:dyDescent="0.2">
      <c r="A3558" s="3" t="s">
        <v>6850</v>
      </c>
      <c r="B3558" s="3" t="s">
        <v>6851</v>
      </c>
      <c r="C3558" s="3" t="s">
        <v>10</v>
      </c>
      <c r="D3558" s="3" t="s">
        <v>6904</v>
      </c>
      <c r="E3558" s="2">
        <v>2015</v>
      </c>
      <c r="F3558" s="3" t="s">
        <v>3591</v>
      </c>
      <c r="G3558" s="3" t="s">
        <v>6874</v>
      </c>
      <c r="H3558" s="3" t="s">
        <v>6884</v>
      </c>
      <c r="I3558" s="3" t="s">
        <v>6905</v>
      </c>
      <c r="J3558" s="3" t="s">
        <v>136</v>
      </c>
    </row>
    <row r="3559" spans="1:10" outlineLevel="3" x14ac:dyDescent="0.2">
      <c r="A3559" s="3" t="s">
        <v>6850</v>
      </c>
      <c r="B3559" s="3" t="s">
        <v>6851</v>
      </c>
      <c r="C3559" s="3" t="s">
        <v>10</v>
      </c>
      <c r="D3559" s="3" t="s">
        <v>6906</v>
      </c>
      <c r="E3559" s="2">
        <v>2015</v>
      </c>
      <c r="F3559" s="3" t="s">
        <v>3591</v>
      </c>
      <c r="G3559" s="3" t="s">
        <v>6874</v>
      </c>
      <c r="H3559" s="3" t="s">
        <v>6884</v>
      </c>
      <c r="I3559" s="3" t="s">
        <v>6907</v>
      </c>
      <c r="J3559" s="3" t="s">
        <v>136</v>
      </c>
    </row>
    <row r="3560" spans="1:10" outlineLevel="3" x14ac:dyDescent="0.2">
      <c r="A3560" s="3" t="s">
        <v>6850</v>
      </c>
      <c r="B3560" s="3" t="s">
        <v>6851</v>
      </c>
      <c r="C3560" s="3" t="s">
        <v>10</v>
      </c>
      <c r="D3560" s="3" t="s">
        <v>6908</v>
      </c>
      <c r="E3560" s="2">
        <v>2015</v>
      </c>
      <c r="F3560" s="3" t="s">
        <v>3591</v>
      </c>
      <c r="G3560" s="3" t="s">
        <v>6874</v>
      </c>
      <c r="H3560" s="3" t="s">
        <v>6884</v>
      </c>
      <c r="I3560" s="3" t="s">
        <v>6909</v>
      </c>
      <c r="J3560" s="3" t="s">
        <v>1038</v>
      </c>
    </row>
    <row r="3561" spans="1:10" outlineLevel="3" x14ac:dyDescent="0.2">
      <c r="A3561" s="3" t="s">
        <v>6850</v>
      </c>
      <c r="B3561" s="3" t="s">
        <v>6851</v>
      </c>
      <c r="C3561" s="3" t="s">
        <v>10</v>
      </c>
      <c r="D3561" s="3" t="s">
        <v>6910</v>
      </c>
      <c r="E3561" s="2">
        <v>2015</v>
      </c>
      <c r="F3561" s="3" t="s">
        <v>3591</v>
      </c>
      <c r="G3561" s="3" t="s">
        <v>6874</v>
      </c>
      <c r="H3561" s="3" t="s">
        <v>6884</v>
      </c>
      <c r="I3561" s="3" t="s">
        <v>6911</v>
      </c>
      <c r="J3561" s="3" t="s">
        <v>81</v>
      </c>
    </row>
    <row r="3562" spans="1:10" outlineLevel="3" x14ac:dyDescent="0.2">
      <c r="A3562" s="3" t="s">
        <v>6850</v>
      </c>
      <c r="B3562" s="3" t="s">
        <v>6851</v>
      </c>
      <c r="C3562" s="3" t="s">
        <v>10</v>
      </c>
      <c r="D3562" s="3" t="s">
        <v>6912</v>
      </c>
      <c r="E3562" s="2">
        <v>2015</v>
      </c>
      <c r="F3562" s="3" t="s">
        <v>3591</v>
      </c>
      <c r="G3562" s="3" t="s">
        <v>6874</v>
      </c>
      <c r="H3562" s="3" t="s">
        <v>6884</v>
      </c>
      <c r="I3562" s="3" t="s">
        <v>6913</v>
      </c>
      <c r="J3562" s="3" t="s">
        <v>32</v>
      </c>
    </row>
    <row r="3563" spans="1:10" outlineLevel="3" x14ac:dyDescent="0.2">
      <c r="A3563" s="3" t="s">
        <v>6850</v>
      </c>
      <c r="B3563" s="3" t="s">
        <v>6851</v>
      </c>
      <c r="C3563" s="3" t="s">
        <v>10</v>
      </c>
      <c r="D3563" s="3" t="s">
        <v>6914</v>
      </c>
      <c r="E3563" s="2">
        <v>2015</v>
      </c>
      <c r="F3563" s="3" t="s">
        <v>2576</v>
      </c>
      <c r="G3563" s="3" t="s">
        <v>4255</v>
      </c>
      <c r="H3563" s="3" t="s">
        <v>6853</v>
      </c>
      <c r="I3563" s="3" t="s">
        <v>6915</v>
      </c>
      <c r="J3563" s="3" t="s">
        <v>40</v>
      </c>
    </row>
    <row r="3564" spans="1:10" outlineLevel="3" x14ac:dyDescent="0.2">
      <c r="A3564" s="3" t="s">
        <v>6850</v>
      </c>
      <c r="B3564" s="3" t="s">
        <v>6851</v>
      </c>
      <c r="C3564" s="3" t="s">
        <v>10</v>
      </c>
      <c r="D3564" s="3" t="s">
        <v>8158</v>
      </c>
      <c r="E3564" s="2">
        <v>2016</v>
      </c>
      <c r="F3564" s="3" t="s">
        <v>2576</v>
      </c>
      <c r="G3564" s="3" t="s">
        <v>4255</v>
      </c>
      <c r="H3564" s="3" t="s">
        <v>6853</v>
      </c>
      <c r="I3564" s="3" t="s">
        <v>8159</v>
      </c>
      <c r="J3564" s="3" t="s">
        <v>1038</v>
      </c>
    </row>
    <row r="3565" spans="1:10" outlineLevel="3" x14ac:dyDescent="0.2">
      <c r="A3565" s="3" t="s">
        <v>6850</v>
      </c>
      <c r="B3565" s="3" t="s">
        <v>6851</v>
      </c>
      <c r="C3565" s="3" t="s">
        <v>10</v>
      </c>
      <c r="D3565" s="3" t="s">
        <v>8160</v>
      </c>
      <c r="E3565" s="2">
        <v>2016</v>
      </c>
      <c r="F3565" s="3" t="s">
        <v>2576</v>
      </c>
      <c r="G3565" s="3" t="s">
        <v>4255</v>
      </c>
      <c r="H3565" s="3" t="s">
        <v>6853</v>
      </c>
      <c r="I3565" s="3" t="s">
        <v>8161</v>
      </c>
      <c r="J3565" s="3" t="s">
        <v>2285</v>
      </c>
    </row>
    <row r="3566" spans="1:10" outlineLevel="3" x14ac:dyDescent="0.2">
      <c r="A3566" s="3" t="s">
        <v>6850</v>
      </c>
      <c r="B3566" s="3" t="s">
        <v>6851</v>
      </c>
      <c r="C3566" s="3" t="s">
        <v>10</v>
      </c>
      <c r="D3566" s="3" t="s">
        <v>8162</v>
      </c>
      <c r="E3566" s="2">
        <v>2016</v>
      </c>
      <c r="F3566" s="3" t="s">
        <v>2576</v>
      </c>
      <c r="G3566" s="3" t="s">
        <v>4255</v>
      </c>
      <c r="H3566" s="3" t="s">
        <v>6853</v>
      </c>
      <c r="I3566" s="3" t="s">
        <v>8163</v>
      </c>
      <c r="J3566" s="3" t="s">
        <v>2285</v>
      </c>
    </row>
    <row r="3567" spans="1:10" outlineLevel="3" x14ac:dyDescent="0.2">
      <c r="A3567" s="3" t="s">
        <v>6850</v>
      </c>
      <c r="B3567" s="3" t="s">
        <v>6851</v>
      </c>
      <c r="C3567" s="3" t="s">
        <v>10</v>
      </c>
      <c r="D3567" s="3" t="s">
        <v>8164</v>
      </c>
      <c r="E3567" s="2">
        <v>2016</v>
      </c>
      <c r="F3567" s="3" t="s">
        <v>2576</v>
      </c>
      <c r="G3567" s="3" t="s">
        <v>4255</v>
      </c>
      <c r="H3567" s="3" t="s">
        <v>6853</v>
      </c>
      <c r="I3567" s="3" t="s">
        <v>8165</v>
      </c>
      <c r="J3567" s="3" t="s">
        <v>2285</v>
      </c>
    </row>
    <row r="3568" spans="1:10" outlineLevel="3" x14ac:dyDescent="0.2">
      <c r="A3568" s="3" t="s">
        <v>6850</v>
      </c>
      <c r="B3568" s="3" t="s">
        <v>6851</v>
      </c>
      <c r="C3568" s="3" t="s">
        <v>10</v>
      </c>
      <c r="D3568" s="3" t="s">
        <v>8166</v>
      </c>
      <c r="E3568" s="2">
        <v>2016</v>
      </c>
      <c r="F3568" s="3" t="s">
        <v>2576</v>
      </c>
      <c r="G3568" s="3" t="s">
        <v>4255</v>
      </c>
      <c r="H3568" s="3" t="s">
        <v>6853</v>
      </c>
      <c r="I3568" s="3" t="s">
        <v>8167</v>
      </c>
      <c r="J3568" s="3" t="s">
        <v>2285</v>
      </c>
    </row>
    <row r="3569" spans="1:10" outlineLevel="3" x14ac:dyDescent="0.2">
      <c r="A3569" s="3" t="s">
        <v>6850</v>
      </c>
      <c r="B3569" s="3" t="s">
        <v>6851</v>
      </c>
      <c r="C3569" s="3" t="s">
        <v>10</v>
      </c>
      <c r="D3569" s="3" t="s">
        <v>8168</v>
      </c>
      <c r="E3569" s="2">
        <v>2016</v>
      </c>
      <c r="F3569" s="3" t="s">
        <v>2576</v>
      </c>
      <c r="G3569" s="3" t="s">
        <v>4255</v>
      </c>
      <c r="H3569" s="3" t="s">
        <v>6853</v>
      </c>
      <c r="I3569" s="3" t="s">
        <v>8169</v>
      </c>
      <c r="J3569" s="3" t="s">
        <v>2285</v>
      </c>
    </row>
    <row r="3570" spans="1:10" outlineLevel="3" x14ac:dyDescent="0.2">
      <c r="A3570" s="3" t="s">
        <v>6850</v>
      </c>
      <c r="B3570" s="3" t="s">
        <v>6851</v>
      </c>
      <c r="C3570" s="3" t="s">
        <v>10</v>
      </c>
      <c r="D3570" s="3" t="s">
        <v>8170</v>
      </c>
      <c r="E3570" s="2">
        <v>2016</v>
      </c>
      <c r="F3570" s="3" t="s">
        <v>2576</v>
      </c>
      <c r="G3570" s="3" t="s">
        <v>4255</v>
      </c>
      <c r="H3570" s="3" t="s">
        <v>6853</v>
      </c>
      <c r="I3570" s="3" t="s">
        <v>8171</v>
      </c>
      <c r="J3570" s="3" t="s">
        <v>2285</v>
      </c>
    </row>
    <row r="3571" spans="1:10" outlineLevel="3" x14ac:dyDescent="0.2">
      <c r="A3571" s="3" t="s">
        <v>6850</v>
      </c>
      <c r="B3571" s="3" t="s">
        <v>6851</v>
      </c>
      <c r="C3571" s="3" t="s">
        <v>10</v>
      </c>
      <c r="D3571" s="3" t="s">
        <v>8172</v>
      </c>
      <c r="E3571" s="2">
        <v>2016</v>
      </c>
      <c r="F3571" s="3" t="s">
        <v>2576</v>
      </c>
      <c r="G3571" s="3" t="s">
        <v>4255</v>
      </c>
      <c r="H3571" s="3" t="s">
        <v>6853</v>
      </c>
      <c r="I3571" s="3" t="s">
        <v>8173</v>
      </c>
      <c r="J3571" s="3" t="s">
        <v>2285</v>
      </c>
    </row>
    <row r="3572" spans="1:10" outlineLevel="2" x14ac:dyDescent="0.2">
      <c r="C3572" s="5" t="s">
        <v>7969</v>
      </c>
      <c r="D3572" s="3">
        <f>SUBTOTAL(3,D3536:D3571)</f>
        <v>36</v>
      </c>
    </row>
    <row r="3573" spans="1:10" outlineLevel="3" x14ac:dyDescent="0.2">
      <c r="A3573" s="3" t="s">
        <v>6850</v>
      </c>
      <c r="B3573" s="3" t="s">
        <v>6851</v>
      </c>
      <c r="C3573" s="3" t="s">
        <v>1563</v>
      </c>
      <c r="D3573" s="3" t="s">
        <v>6855</v>
      </c>
      <c r="E3573" s="2">
        <v>2003</v>
      </c>
      <c r="F3573" s="3" t="s">
        <v>297</v>
      </c>
      <c r="G3573" s="3" t="s">
        <v>4260</v>
      </c>
      <c r="H3573" s="3" t="s">
        <v>6853</v>
      </c>
      <c r="I3573" s="3" t="s">
        <v>6856</v>
      </c>
      <c r="J3573" s="3" t="s">
        <v>133</v>
      </c>
    </row>
    <row r="3574" spans="1:10" outlineLevel="3" x14ac:dyDescent="0.2">
      <c r="A3574" s="3" t="s">
        <v>6850</v>
      </c>
      <c r="B3574" s="3" t="s">
        <v>6851</v>
      </c>
      <c r="C3574" s="3" t="s">
        <v>1563</v>
      </c>
      <c r="D3574" s="3" t="s">
        <v>6916</v>
      </c>
      <c r="E3574" s="2">
        <v>2008</v>
      </c>
      <c r="F3574" s="3" t="s">
        <v>2576</v>
      </c>
      <c r="G3574" s="3" t="s">
        <v>4255</v>
      </c>
      <c r="H3574" s="3" t="s">
        <v>6853</v>
      </c>
      <c r="I3574" s="3" t="s">
        <v>6917</v>
      </c>
      <c r="J3574" s="3" t="s">
        <v>133</v>
      </c>
    </row>
    <row r="3575" spans="1:10" outlineLevel="2" x14ac:dyDescent="0.2">
      <c r="C3575" s="5" t="s">
        <v>7972</v>
      </c>
      <c r="D3575" s="3">
        <f>SUBTOTAL(3,D3573:D3574)</f>
        <v>2</v>
      </c>
    </row>
    <row r="3576" spans="1:10" outlineLevel="1" x14ac:dyDescent="0.2">
      <c r="A3576" s="5" t="s">
        <v>7950</v>
      </c>
      <c r="D3576" s="3">
        <f>SUBTOTAL(3,D3536:D3574)</f>
        <v>38</v>
      </c>
    </row>
    <row r="3577" spans="1:10" outlineLevel="3" x14ac:dyDescent="0.2">
      <c r="A3577" s="3" t="s">
        <v>6918</v>
      </c>
      <c r="B3577" s="3" t="s">
        <v>6919</v>
      </c>
      <c r="C3577" s="3" t="s">
        <v>10</v>
      </c>
      <c r="D3577" s="3" t="s">
        <v>6920</v>
      </c>
      <c r="E3577" s="2">
        <v>2003</v>
      </c>
      <c r="F3577" s="3" t="s">
        <v>297</v>
      </c>
      <c r="G3577" s="3" t="s">
        <v>4260</v>
      </c>
      <c r="H3577" s="3" t="s">
        <v>6853</v>
      </c>
      <c r="I3577" s="3" t="s">
        <v>6921</v>
      </c>
      <c r="J3577" s="3" t="s">
        <v>133</v>
      </c>
    </row>
    <row r="3578" spans="1:10" outlineLevel="3" x14ac:dyDescent="0.2">
      <c r="A3578" s="3" t="s">
        <v>6918</v>
      </c>
      <c r="B3578" s="3" t="s">
        <v>6919</v>
      </c>
      <c r="C3578" s="3" t="s">
        <v>10</v>
      </c>
      <c r="D3578" s="3" t="s">
        <v>6922</v>
      </c>
      <c r="E3578" s="2">
        <v>2003</v>
      </c>
      <c r="F3578" s="3" t="s">
        <v>297</v>
      </c>
      <c r="G3578" s="3" t="s">
        <v>4260</v>
      </c>
      <c r="H3578" s="3" t="s">
        <v>6853</v>
      </c>
      <c r="I3578" s="3" t="s">
        <v>6923</v>
      </c>
      <c r="J3578" s="3" t="s">
        <v>133</v>
      </c>
    </row>
    <row r="3579" spans="1:10" outlineLevel="3" x14ac:dyDescent="0.2">
      <c r="A3579" s="3" t="s">
        <v>6918</v>
      </c>
      <c r="B3579" s="3" t="s">
        <v>6919</v>
      </c>
      <c r="C3579" s="3" t="s">
        <v>10</v>
      </c>
      <c r="D3579" s="3" t="s">
        <v>6924</v>
      </c>
      <c r="E3579" s="2">
        <v>2003</v>
      </c>
      <c r="F3579" s="3" t="s">
        <v>297</v>
      </c>
      <c r="G3579" s="3" t="s">
        <v>4260</v>
      </c>
      <c r="H3579" s="3" t="s">
        <v>6853</v>
      </c>
      <c r="I3579" s="3" t="s">
        <v>6925</v>
      </c>
      <c r="J3579" s="3" t="s">
        <v>133</v>
      </c>
    </row>
    <row r="3580" spans="1:10" outlineLevel="3" x14ac:dyDescent="0.2">
      <c r="A3580" s="3" t="s">
        <v>6918</v>
      </c>
      <c r="B3580" s="3" t="s">
        <v>6919</v>
      </c>
      <c r="C3580" s="3" t="s">
        <v>10</v>
      </c>
      <c r="D3580" s="3" t="s">
        <v>6926</v>
      </c>
      <c r="E3580" s="2">
        <v>2003</v>
      </c>
      <c r="F3580" s="3" t="s">
        <v>297</v>
      </c>
      <c r="G3580" s="3" t="s">
        <v>4260</v>
      </c>
      <c r="H3580" s="3" t="s">
        <v>6853</v>
      </c>
      <c r="I3580" s="3" t="s">
        <v>6927</v>
      </c>
      <c r="J3580" s="3" t="s">
        <v>133</v>
      </c>
    </row>
    <row r="3581" spans="1:10" outlineLevel="3" x14ac:dyDescent="0.2">
      <c r="A3581" s="3" t="s">
        <v>6918</v>
      </c>
      <c r="B3581" s="3" t="s">
        <v>6919</v>
      </c>
      <c r="C3581" s="3" t="s">
        <v>10</v>
      </c>
      <c r="D3581" s="3" t="s">
        <v>6928</v>
      </c>
      <c r="E3581" s="2">
        <v>2005</v>
      </c>
      <c r="F3581" s="3" t="s">
        <v>2576</v>
      </c>
      <c r="G3581" s="3" t="s">
        <v>4255</v>
      </c>
      <c r="H3581" s="3" t="s">
        <v>6853</v>
      </c>
      <c r="I3581" s="3" t="s">
        <v>6929</v>
      </c>
      <c r="J3581" s="3" t="s">
        <v>133</v>
      </c>
    </row>
    <row r="3582" spans="1:10" outlineLevel="3" x14ac:dyDescent="0.2">
      <c r="A3582" s="3" t="s">
        <v>6918</v>
      </c>
      <c r="B3582" s="3" t="s">
        <v>6919</v>
      </c>
      <c r="C3582" s="3" t="s">
        <v>10</v>
      </c>
      <c r="D3582" s="3" t="s">
        <v>6930</v>
      </c>
      <c r="E3582" s="2">
        <v>2004</v>
      </c>
      <c r="F3582" s="3" t="s">
        <v>2576</v>
      </c>
      <c r="G3582" s="3" t="s">
        <v>4255</v>
      </c>
      <c r="H3582" s="3" t="s">
        <v>6853</v>
      </c>
      <c r="I3582" s="3" t="s">
        <v>6931</v>
      </c>
      <c r="J3582" s="3" t="s">
        <v>133</v>
      </c>
    </row>
    <row r="3583" spans="1:10" outlineLevel="3" x14ac:dyDescent="0.2">
      <c r="A3583" s="3" t="s">
        <v>6918</v>
      </c>
      <c r="B3583" s="3" t="s">
        <v>6919</v>
      </c>
      <c r="C3583" s="3" t="s">
        <v>10</v>
      </c>
      <c r="D3583" s="3" t="s">
        <v>6932</v>
      </c>
      <c r="E3583" s="2">
        <v>2004</v>
      </c>
      <c r="F3583" s="3" t="s">
        <v>2576</v>
      </c>
      <c r="G3583" s="3" t="s">
        <v>4255</v>
      </c>
      <c r="H3583" s="3" t="s">
        <v>6853</v>
      </c>
      <c r="I3583" s="3" t="s">
        <v>6933</v>
      </c>
      <c r="J3583" s="3" t="s">
        <v>133</v>
      </c>
    </row>
    <row r="3584" spans="1:10" outlineLevel="3" x14ac:dyDescent="0.2">
      <c r="A3584" s="3" t="s">
        <v>6918</v>
      </c>
      <c r="B3584" s="3" t="s">
        <v>6919</v>
      </c>
      <c r="C3584" s="3" t="s">
        <v>10</v>
      </c>
      <c r="D3584" s="3" t="s">
        <v>6934</v>
      </c>
      <c r="E3584" s="2">
        <v>2006</v>
      </c>
      <c r="F3584" s="3" t="s">
        <v>297</v>
      </c>
      <c r="G3584" s="3" t="s">
        <v>4260</v>
      </c>
      <c r="H3584" s="3" t="s">
        <v>6853</v>
      </c>
      <c r="I3584" s="3" t="s">
        <v>6935</v>
      </c>
      <c r="J3584" s="3" t="s">
        <v>133</v>
      </c>
    </row>
    <row r="3585" spans="1:10" outlineLevel="2" x14ac:dyDescent="0.2">
      <c r="C3585" s="5" t="s">
        <v>7969</v>
      </c>
      <c r="D3585" s="3">
        <f>SUBTOTAL(3,D3577:D3584)</f>
        <v>8</v>
      </c>
    </row>
    <row r="3586" spans="1:10" outlineLevel="1" x14ac:dyDescent="0.2">
      <c r="A3586" s="5" t="s">
        <v>7951</v>
      </c>
      <c r="D3586" s="3">
        <f>SUBTOTAL(3,D3577:D3584)</f>
        <v>8</v>
      </c>
    </row>
    <row r="3587" spans="1:10" outlineLevel="3" x14ac:dyDescent="0.2">
      <c r="A3587" s="3" t="s">
        <v>6936</v>
      </c>
      <c r="B3587" s="3" t="s">
        <v>6937</v>
      </c>
      <c r="C3587" s="3" t="s">
        <v>10</v>
      </c>
      <c r="D3587" s="3" t="s">
        <v>6938</v>
      </c>
      <c r="E3587" s="2">
        <v>2004</v>
      </c>
      <c r="F3587" s="3" t="s">
        <v>2576</v>
      </c>
      <c r="G3587" s="3" t="s">
        <v>4255</v>
      </c>
      <c r="H3587" s="3" t="s">
        <v>6853</v>
      </c>
      <c r="I3587" s="3" t="s">
        <v>6939</v>
      </c>
      <c r="J3587" s="3" t="s">
        <v>81</v>
      </c>
    </row>
    <row r="3588" spans="1:10" outlineLevel="3" x14ac:dyDescent="0.2">
      <c r="A3588" s="3" t="s">
        <v>6936</v>
      </c>
      <c r="B3588" s="3" t="s">
        <v>6937</v>
      </c>
      <c r="C3588" s="3" t="s">
        <v>10</v>
      </c>
      <c r="D3588" s="3" t="s">
        <v>6940</v>
      </c>
      <c r="E3588" s="2">
        <v>2003</v>
      </c>
      <c r="F3588" s="3" t="s">
        <v>2576</v>
      </c>
      <c r="G3588" s="3" t="s">
        <v>6941</v>
      </c>
      <c r="H3588" s="3" t="s">
        <v>6851</v>
      </c>
      <c r="I3588" s="3" t="s">
        <v>6942</v>
      </c>
      <c r="J3588" s="3" t="s">
        <v>1038</v>
      </c>
    </row>
    <row r="3589" spans="1:10" outlineLevel="3" x14ac:dyDescent="0.2">
      <c r="A3589" s="3" t="s">
        <v>6936</v>
      </c>
      <c r="B3589" s="3" t="s">
        <v>6937</v>
      </c>
      <c r="C3589" s="3" t="s">
        <v>10</v>
      </c>
      <c r="D3589" s="3" t="s">
        <v>6943</v>
      </c>
      <c r="E3589" s="2">
        <v>2001</v>
      </c>
      <c r="F3589" s="3" t="s">
        <v>2703</v>
      </c>
      <c r="G3589" s="3" t="s">
        <v>4251</v>
      </c>
      <c r="H3589" s="3" t="s">
        <v>6851</v>
      </c>
      <c r="I3589" s="3" t="s">
        <v>6944</v>
      </c>
      <c r="J3589" s="3" t="s">
        <v>1038</v>
      </c>
    </row>
    <row r="3590" spans="1:10" outlineLevel="3" x14ac:dyDescent="0.2">
      <c r="A3590" s="3" t="s">
        <v>6936</v>
      </c>
      <c r="B3590" s="3" t="s">
        <v>6937</v>
      </c>
      <c r="C3590" s="3" t="s">
        <v>10</v>
      </c>
      <c r="D3590" s="3" t="s">
        <v>6945</v>
      </c>
      <c r="E3590" s="2">
        <v>2007</v>
      </c>
      <c r="F3590" s="3" t="s">
        <v>2576</v>
      </c>
      <c r="G3590" s="3" t="s">
        <v>4255</v>
      </c>
      <c r="H3590" s="3" t="s">
        <v>6851</v>
      </c>
      <c r="I3590" s="3" t="s">
        <v>6946</v>
      </c>
      <c r="J3590" s="3" t="s">
        <v>1038</v>
      </c>
    </row>
    <row r="3591" spans="1:10" outlineLevel="3" x14ac:dyDescent="0.2">
      <c r="A3591" s="3" t="s">
        <v>6936</v>
      </c>
      <c r="B3591" s="3" t="s">
        <v>6937</v>
      </c>
      <c r="C3591" s="3" t="s">
        <v>10</v>
      </c>
      <c r="D3591" s="3" t="s">
        <v>6947</v>
      </c>
      <c r="E3591" s="2">
        <v>2006</v>
      </c>
      <c r="F3591" s="3" t="s">
        <v>2576</v>
      </c>
      <c r="G3591" s="3" t="s">
        <v>4255</v>
      </c>
      <c r="H3591" s="3" t="s">
        <v>6948</v>
      </c>
      <c r="I3591" s="3" t="s">
        <v>6949</v>
      </c>
      <c r="J3591" s="3" t="s">
        <v>1038</v>
      </c>
    </row>
    <row r="3592" spans="1:10" outlineLevel="3" x14ac:dyDescent="0.2">
      <c r="A3592" s="3" t="s">
        <v>6936</v>
      </c>
      <c r="B3592" s="3" t="s">
        <v>6937</v>
      </c>
      <c r="C3592" s="3" t="s">
        <v>10</v>
      </c>
      <c r="D3592" s="3" t="s">
        <v>6950</v>
      </c>
      <c r="E3592" s="2">
        <v>2003</v>
      </c>
      <c r="F3592" s="3" t="s">
        <v>2576</v>
      </c>
      <c r="G3592" s="3" t="s">
        <v>6941</v>
      </c>
      <c r="H3592" s="3" t="s">
        <v>6851</v>
      </c>
      <c r="I3592" s="3" t="s">
        <v>6951</v>
      </c>
      <c r="J3592" s="3" t="s">
        <v>1038</v>
      </c>
    </row>
    <row r="3593" spans="1:10" outlineLevel="3" x14ac:dyDescent="0.2">
      <c r="A3593" s="3" t="s">
        <v>6936</v>
      </c>
      <c r="B3593" s="3" t="s">
        <v>6937</v>
      </c>
      <c r="C3593" s="3" t="s">
        <v>10</v>
      </c>
      <c r="D3593" s="3" t="s">
        <v>6952</v>
      </c>
      <c r="E3593" s="2">
        <v>2001</v>
      </c>
      <c r="F3593" s="3" t="s">
        <v>2703</v>
      </c>
      <c r="G3593" s="3" t="s">
        <v>4251</v>
      </c>
      <c r="H3593" s="3" t="s">
        <v>6953</v>
      </c>
      <c r="I3593" s="3" t="s">
        <v>6954</v>
      </c>
      <c r="J3593" s="3" t="s">
        <v>1038</v>
      </c>
    </row>
    <row r="3594" spans="1:10" outlineLevel="2" x14ac:dyDescent="0.2">
      <c r="C3594" s="5" t="s">
        <v>7969</v>
      </c>
      <c r="D3594" s="3">
        <f>SUBTOTAL(3,D3587:D3593)</f>
        <v>7</v>
      </c>
    </row>
    <row r="3595" spans="1:10" outlineLevel="1" x14ac:dyDescent="0.2">
      <c r="A3595" s="5" t="s">
        <v>7952</v>
      </c>
      <c r="D3595" s="3">
        <f>SUBTOTAL(3,D3587:D3593)</f>
        <v>7</v>
      </c>
    </row>
    <row r="3596" spans="1:10" outlineLevel="3" x14ac:dyDescent="0.2">
      <c r="A3596" s="3" t="s">
        <v>8174</v>
      </c>
      <c r="B3596" s="3" t="s">
        <v>6851</v>
      </c>
      <c r="C3596" s="3" t="s">
        <v>10</v>
      </c>
      <c r="D3596" s="3" t="s">
        <v>6871</v>
      </c>
      <c r="E3596" s="2">
        <v>2008</v>
      </c>
      <c r="F3596" s="3" t="s">
        <v>297</v>
      </c>
      <c r="G3596" s="3" t="s">
        <v>4260</v>
      </c>
      <c r="H3596" s="3" t="s">
        <v>6851</v>
      </c>
      <c r="I3596" s="3" t="s">
        <v>6872</v>
      </c>
      <c r="J3596" s="3" t="s">
        <v>1038</v>
      </c>
    </row>
    <row r="3597" spans="1:10" outlineLevel="2" x14ac:dyDescent="0.2">
      <c r="C3597" s="5" t="s">
        <v>7969</v>
      </c>
      <c r="D3597" s="3">
        <f>SUBTOTAL(3,D3596:D3596)</f>
        <v>1</v>
      </c>
    </row>
    <row r="3598" spans="1:10" outlineLevel="1" x14ac:dyDescent="0.2">
      <c r="A3598" s="5" t="s">
        <v>8214</v>
      </c>
      <c r="D3598" s="3">
        <f>SUBTOTAL(3,D3596:D3596)</f>
        <v>1</v>
      </c>
    </row>
    <row r="3599" spans="1:10" outlineLevel="3" x14ac:dyDescent="0.2">
      <c r="A3599" s="3" t="s">
        <v>6955</v>
      </c>
      <c r="B3599" s="3" t="s">
        <v>6844</v>
      </c>
      <c r="C3599" s="3" t="s">
        <v>10</v>
      </c>
      <c r="D3599" s="3" t="s">
        <v>6956</v>
      </c>
      <c r="E3599" s="2">
        <v>2005</v>
      </c>
      <c r="F3599" s="3" t="s">
        <v>297</v>
      </c>
      <c r="G3599" s="3" t="s">
        <v>4178</v>
      </c>
      <c r="H3599" s="3" t="s">
        <v>6785</v>
      </c>
      <c r="I3599" s="3" t="s">
        <v>6957</v>
      </c>
      <c r="J3599" s="3" t="s">
        <v>136</v>
      </c>
    </row>
    <row r="3600" spans="1:10" outlineLevel="3" x14ac:dyDescent="0.2">
      <c r="A3600" s="3" t="s">
        <v>6955</v>
      </c>
      <c r="B3600" s="3" t="s">
        <v>6844</v>
      </c>
      <c r="C3600" s="3" t="s">
        <v>10</v>
      </c>
      <c r="D3600" s="3" t="s">
        <v>6958</v>
      </c>
      <c r="E3600" s="2">
        <v>2006</v>
      </c>
      <c r="F3600" s="3" t="s">
        <v>2576</v>
      </c>
      <c r="G3600" s="3" t="s">
        <v>4170</v>
      </c>
      <c r="H3600" s="3" t="s">
        <v>6785</v>
      </c>
      <c r="I3600" s="3" t="s">
        <v>6959</v>
      </c>
      <c r="J3600" s="3" t="s">
        <v>136</v>
      </c>
    </row>
    <row r="3601" spans="1:10" outlineLevel="3" x14ac:dyDescent="0.2">
      <c r="A3601" s="3" t="s">
        <v>6955</v>
      </c>
      <c r="B3601" s="3" t="s">
        <v>6844</v>
      </c>
      <c r="C3601" s="3" t="s">
        <v>10</v>
      </c>
      <c r="D3601" s="3" t="s">
        <v>6960</v>
      </c>
      <c r="E3601" s="2">
        <v>2003</v>
      </c>
      <c r="F3601" s="3" t="s">
        <v>2576</v>
      </c>
      <c r="G3601" s="3" t="s">
        <v>4170</v>
      </c>
      <c r="H3601" s="3" t="s">
        <v>6785</v>
      </c>
      <c r="I3601" s="3" t="s">
        <v>6961</v>
      </c>
      <c r="J3601" s="3" t="s">
        <v>35</v>
      </c>
    </row>
    <row r="3602" spans="1:10" outlineLevel="3" x14ac:dyDescent="0.2">
      <c r="A3602" s="3" t="s">
        <v>6955</v>
      </c>
      <c r="B3602" s="3" t="s">
        <v>6844</v>
      </c>
      <c r="C3602" s="3" t="s">
        <v>10</v>
      </c>
      <c r="D3602" s="3" t="s">
        <v>6962</v>
      </c>
      <c r="E3602" s="2">
        <v>2007</v>
      </c>
      <c r="F3602" s="3" t="s">
        <v>2576</v>
      </c>
      <c r="G3602" s="3" t="s">
        <v>4170</v>
      </c>
      <c r="H3602" s="3" t="s">
        <v>6785</v>
      </c>
      <c r="I3602" s="3" t="s">
        <v>6963</v>
      </c>
      <c r="J3602" s="3" t="s">
        <v>136</v>
      </c>
    </row>
    <row r="3603" spans="1:10" outlineLevel="3" x14ac:dyDescent="0.2">
      <c r="A3603" s="3" t="s">
        <v>6955</v>
      </c>
      <c r="B3603" s="3" t="s">
        <v>6844</v>
      </c>
      <c r="C3603" s="3" t="s">
        <v>10</v>
      </c>
      <c r="D3603" s="3" t="s">
        <v>6964</v>
      </c>
      <c r="E3603" s="2">
        <v>2007</v>
      </c>
      <c r="F3603" s="3" t="s">
        <v>2576</v>
      </c>
      <c r="G3603" s="3" t="s">
        <v>4170</v>
      </c>
      <c r="H3603" s="3" t="s">
        <v>6785</v>
      </c>
      <c r="I3603" s="3" t="s">
        <v>6965</v>
      </c>
      <c r="J3603" s="3" t="s">
        <v>136</v>
      </c>
    </row>
    <row r="3604" spans="1:10" outlineLevel="3" x14ac:dyDescent="0.2">
      <c r="A3604" s="3" t="s">
        <v>6955</v>
      </c>
      <c r="B3604" s="3" t="s">
        <v>6844</v>
      </c>
      <c r="C3604" s="3" t="s">
        <v>10</v>
      </c>
      <c r="D3604" s="3" t="s">
        <v>6966</v>
      </c>
      <c r="E3604" s="2">
        <v>2010</v>
      </c>
      <c r="F3604" s="3" t="s">
        <v>297</v>
      </c>
      <c r="G3604" s="3" t="s">
        <v>4178</v>
      </c>
      <c r="H3604" s="3" t="s">
        <v>6785</v>
      </c>
      <c r="I3604" s="3" t="s">
        <v>6967</v>
      </c>
      <c r="J3604" s="3" t="s">
        <v>136</v>
      </c>
    </row>
    <row r="3605" spans="1:10" outlineLevel="3" x14ac:dyDescent="0.2">
      <c r="A3605" s="3" t="s">
        <v>6955</v>
      </c>
      <c r="B3605" s="3" t="s">
        <v>6844</v>
      </c>
      <c r="C3605" s="3" t="s">
        <v>10</v>
      </c>
      <c r="D3605" s="3" t="s">
        <v>6968</v>
      </c>
      <c r="E3605" s="2">
        <v>2010</v>
      </c>
      <c r="F3605" s="3" t="s">
        <v>297</v>
      </c>
      <c r="G3605" s="3" t="s">
        <v>4178</v>
      </c>
      <c r="H3605" s="3" t="s">
        <v>6785</v>
      </c>
      <c r="I3605" s="3" t="s">
        <v>6969</v>
      </c>
      <c r="J3605" s="3" t="s">
        <v>35</v>
      </c>
    </row>
    <row r="3606" spans="1:10" outlineLevel="3" x14ac:dyDescent="0.2">
      <c r="A3606" s="3" t="s">
        <v>6955</v>
      </c>
      <c r="B3606" s="3" t="s">
        <v>6844</v>
      </c>
      <c r="C3606" s="3" t="s">
        <v>10</v>
      </c>
      <c r="D3606" s="3" t="s">
        <v>6970</v>
      </c>
      <c r="E3606" s="2">
        <v>2010</v>
      </c>
      <c r="F3606" s="3" t="s">
        <v>297</v>
      </c>
      <c r="G3606" s="3" t="s">
        <v>4178</v>
      </c>
      <c r="H3606" s="3" t="s">
        <v>6785</v>
      </c>
      <c r="I3606" s="3" t="s">
        <v>6971</v>
      </c>
      <c r="J3606" s="3" t="s">
        <v>136</v>
      </c>
    </row>
    <row r="3607" spans="1:10" outlineLevel="3" x14ac:dyDescent="0.2">
      <c r="A3607" s="3" t="s">
        <v>6955</v>
      </c>
      <c r="B3607" s="3" t="s">
        <v>6844</v>
      </c>
      <c r="C3607" s="3" t="s">
        <v>10</v>
      </c>
      <c r="D3607" s="3" t="s">
        <v>6972</v>
      </c>
      <c r="E3607" s="2">
        <v>2011</v>
      </c>
      <c r="F3607" s="3" t="s">
        <v>2576</v>
      </c>
      <c r="G3607" s="3" t="s">
        <v>4170</v>
      </c>
      <c r="H3607" s="3" t="s">
        <v>6785</v>
      </c>
      <c r="I3607" s="3" t="s">
        <v>6973</v>
      </c>
      <c r="J3607" s="3" t="s">
        <v>81</v>
      </c>
    </row>
    <row r="3608" spans="1:10" outlineLevel="3" x14ac:dyDescent="0.2">
      <c r="A3608" s="3" t="s">
        <v>6955</v>
      </c>
      <c r="B3608" s="3" t="s">
        <v>6844</v>
      </c>
      <c r="C3608" s="3" t="s">
        <v>10</v>
      </c>
      <c r="D3608" s="3" t="s">
        <v>6974</v>
      </c>
      <c r="E3608" s="2">
        <v>2010</v>
      </c>
      <c r="F3608" s="3" t="s">
        <v>297</v>
      </c>
      <c r="G3608" s="3" t="s">
        <v>4178</v>
      </c>
      <c r="H3608" s="3" t="s">
        <v>6785</v>
      </c>
      <c r="I3608" s="3" t="s">
        <v>6975</v>
      </c>
      <c r="J3608" s="3" t="s">
        <v>35</v>
      </c>
    </row>
    <row r="3609" spans="1:10" outlineLevel="3" x14ac:dyDescent="0.2">
      <c r="A3609" s="3" t="s">
        <v>6955</v>
      </c>
      <c r="B3609" s="3" t="s">
        <v>6844</v>
      </c>
      <c r="C3609" s="3" t="s">
        <v>10</v>
      </c>
      <c r="D3609" s="3" t="s">
        <v>6976</v>
      </c>
      <c r="E3609" s="2">
        <v>2007</v>
      </c>
      <c r="F3609" s="3" t="s">
        <v>2576</v>
      </c>
      <c r="G3609" s="3" t="s">
        <v>4170</v>
      </c>
      <c r="H3609" s="3" t="s">
        <v>6785</v>
      </c>
      <c r="I3609" s="3" t="s">
        <v>6977</v>
      </c>
      <c r="J3609" s="3" t="s">
        <v>136</v>
      </c>
    </row>
    <row r="3610" spans="1:10" outlineLevel="3" x14ac:dyDescent="0.2">
      <c r="A3610" s="3" t="s">
        <v>6955</v>
      </c>
      <c r="B3610" s="3" t="s">
        <v>6844</v>
      </c>
      <c r="C3610" s="3" t="s">
        <v>10</v>
      </c>
      <c r="D3610" s="3" t="s">
        <v>6978</v>
      </c>
      <c r="E3610" s="2">
        <v>2004</v>
      </c>
      <c r="F3610" s="3" t="s">
        <v>297</v>
      </c>
      <c r="G3610" s="3" t="s">
        <v>4178</v>
      </c>
      <c r="H3610" s="3" t="s">
        <v>6785</v>
      </c>
      <c r="I3610" s="3" t="s">
        <v>6979</v>
      </c>
      <c r="J3610" s="3" t="s">
        <v>136</v>
      </c>
    </row>
    <row r="3611" spans="1:10" outlineLevel="3" x14ac:dyDescent="0.2">
      <c r="A3611" s="3" t="s">
        <v>6955</v>
      </c>
      <c r="B3611" s="3" t="s">
        <v>6844</v>
      </c>
      <c r="C3611" s="3" t="s">
        <v>10</v>
      </c>
      <c r="D3611" s="3" t="s">
        <v>6980</v>
      </c>
      <c r="E3611" s="2">
        <v>2004</v>
      </c>
      <c r="F3611" s="3" t="s">
        <v>297</v>
      </c>
      <c r="G3611" s="3" t="s">
        <v>4178</v>
      </c>
      <c r="H3611" s="3" t="s">
        <v>6785</v>
      </c>
      <c r="I3611" s="3" t="s">
        <v>6981</v>
      </c>
      <c r="J3611" s="3" t="s">
        <v>136</v>
      </c>
    </row>
    <row r="3612" spans="1:10" outlineLevel="3" x14ac:dyDescent="0.2">
      <c r="A3612" s="3" t="s">
        <v>6955</v>
      </c>
      <c r="B3612" s="3" t="s">
        <v>6844</v>
      </c>
      <c r="C3612" s="3" t="s">
        <v>10</v>
      </c>
      <c r="D3612" s="3" t="s">
        <v>6982</v>
      </c>
      <c r="E3612" s="2">
        <v>2008</v>
      </c>
      <c r="F3612" s="3" t="s">
        <v>2576</v>
      </c>
      <c r="G3612" s="3" t="s">
        <v>4170</v>
      </c>
      <c r="H3612" s="3" t="s">
        <v>6785</v>
      </c>
      <c r="I3612" s="3" t="s">
        <v>6983</v>
      </c>
      <c r="J3612" s="3" t="s">
        <v>136</v>
      </c>
    </row>
    <row r="3613" spans="1:10" outlineLevel="3" x14ac:dyDescent="0.2">
      <c r="A3613" s="3" t="s">
        <v>6955</v>
      </c>
      <c r="B3613" s="3" t="s">
        <v>6844</v>
      </c>
      <c r="C3613" s="3" t="s">
        <v>10</v>
      </c>
      <c r="D3613" s="3" t="s">
        <v>6984</v>
      </c>
      <c r="E3613" s="2">
        <v>2008</v>
      </c>
      <c r="F3613" s="3" t="s">
        <v>2576</v>
      </c>
      <c r="G3613" s="3" t="s">
        <v>4170</v>
      </c>
      <c r="H3613" s="3" t="s">
        <v>6785</v>
      </c>
      <c r="I3613" s="3" t="s">
        <v>6985</v>
      </c>
      <c r="J3613" s="3" t="s">
        <v>1038</v>
      </c>
    </row>
    <row r="3614" spans="1:10" outlineLevel="3" x14ac:dyDescent="0.2">
      <c r="A3614" s="3" t="s">
        <v>6955</v>
      </c>
      <c r="B3614" s="3" t="s">
        <v>6844</v>
      </c>
      <c r="C3614" s="3" t="s">
        <v>10</v>
      </c>
      <c r="D3614" s="3" t="s">
        <v>6986</v>
      </c>
      <c r="E3614" s="2">
        <v>2010</v>
      </c>
      <c r="F3614" s="3" t="s">
        <v>297</v>
      </c>
      <c r="G3614" s="3" t="s">
        <v>4178</v>
      </c>
      <c r="H3614" s="3" t="s">
        <v>6785</v>
      </c>
      <c r="I3614" s="3" t="s">
        <v>6987</v>
      </c>
      <c r="J3614" s="3" t="s">
        <v>15</v>
      </c>
    </row>
    <row r="3615" spans="1:10" outlineLevel="3" x14ac:dyDescent="0.2">
      <c r="A3615" s="3" t="s">
        <v>6955</v>
      </c>
      <c r="B3615" s="3" t="s">
        <v>6844</v>
      </c>
      <c r="C3615" s="3" t="s">
        <v>10</v>
      </c>
      <c r="D3615" s="3" t="s">
        <v>6988</v>
      </c>
      <c r="E3615" s="2">
        <v>2010</v>
      </c>
      <c r="F3615" s="3" t="s">
        <v>297</v>
      </c>
      <c r="G3615" s="3" t="s">
        <v>4178</v>
      </c>
      <c r="H3615" s="3" t="s">
        <v>6785</v>
      </c>
      <c r="I3615" s="3" t="s">
        <v>6989</v>
      </c>
      <c r="J3615" s="3" t="s">
        <v>35</v>
      </c>
    </row>
    <row r="3616" spans="1:10" outlineLevel="3" x14ac:dyDescent="0.2">
      <c r="A3616" s="3" t="s">
        <v>6955</v>
      </c>
      <c r="B3616" s="3" t="s">
        <v>6844</v>
      </c>
      <c r="C3616" s="3" t="s">
        <v>10</v>
      </c>
      <c r="D3616" s="3" t="s">
        <v>6990</v>
      </c>
      <c r="E3616" s="2">
        <v>2013</v>
      </c>
      <c r="F3616" s="3" t="s">
        <v>2734</v>
      </c>
      <c r="G3616" s="3" t="s">
        <v>6991</v>
      </c>
      <c r="H3616" s="3" t="s">
        <v>6785</v>
      </c>
      <c r="I3616" s="3" t="s">
        <v>6992</v>
      </c>
      <c r="J3616" s="3" t="s">
        <v>15</v>
      </c>
    </row>
    <row r="3617" spans="1:10" outlineLevel="3" x14ac:dyDescent="0.2">
      <c r="A3617" s="3" t="s">
        <v>6955</v>
      </c>
      <c r="B3617" s="3" t="s">
        <v>6844</v>
      </c>
      <c r="C3617" s="3" t="s">
        <v>10</v>
      </c>
      <c r="D3617" s="3" t="s">
        <v>6993</v>
      </c>
      <c r="E3617" s="2">
        <v>2013</v>
      </c>
      <c r="F3617" s="3" t="s">
        <v>2734</v>
      </c>
      <c r="G3617" s="3" t="s">
        <v>6991</v>
      </c>
      <c r="H3617" s="3" t="s">
        <v>6785</v>
      </c>
      <c r="I3617" s="3" t="s">
        <v>6994</v>
      </c>
      <c r="J3617" s="3" t="s">
        <v>81</v>
      </c>
    </row>
    <row r="3618" spans="1:10" outlineLevel="3" x14ac:dyDescent="0.2">
      <c r="A3618" s="3" t="s">
        <v>6955</v>
      </c>
      <c r="B3618" s="3" t="s">
        <v>6844</v>
      </c>
      <c r="C3618" s="3" t="s">
        <v>10</v>
      </c>
      <c r="D3618" s="3" t="s">
        <v>6995</v>
      </c>
      <c r="E3618" s="2">
        <v>2013</v>
      </c>
      <c r="F3618" s="3" t="s">
        <v>2734</v>
      </c>
      <c r="G3618" s="3" t="s">
        <v>6991</v>
      </c>
      <c r="H3618" s="3" t="s">
        <v>6785</v>
      </c>
      <c r="I3618" s="3" t="s">
        <v>6996</v>
      </c>
      <c r="J3618" s="3" t="s">
        <v>81</v>
      </c>
    </row>
    <row r="3619" spans="1:10" outlineLevel="3" x14ac:dyDescent="0.2">
      <c r="A3619" s="3" t="s">
        <v>6955</v>
      </c>
      <c r="B3619" s="3" t="s">
        <v>6844</v>
      </c>
      <c r="C3619" s="3" t="s">
        <v>10</v>
      </c>
      <c r="D3619" s="3" t="s">
        <v>6997</v>
      </c>
      <c r="E3619" s="2">
        <v>2011</v>
      </c>
      <c r="F3619" s="3" t="s">
        <v>297</v>
      </c>
      <c r="G3619" s="3" t="s">
        <v>4178</v>
      </c>
      <c r="H3619" s="3" t="s">
        <v>6785</v>
      </c>
      <c r="I3619" s="3" t="s">
        <v>6998</v>
      </c>
      <c r="J3619" s="3" t="s">
        <v>35</v>
      </c>
    </row>
    <row r="3620" spans="1:10" outlineLevel="3" x14ac:dyDescent="0.2">
      <c r="A3620" s="3" t="s">
        <v>6955</v>
      </c>
      <c r="B3620" s="3" t="s">
        <v>6844</v>
      </c>
      <c r="C3620" s="3" t="s">
        <v>10</v>
      </c>
      <c r="D3620" s="3" t="s">
        <v>6999</v>
      </c>
      <c r="E3620" s="2">
        <v>2011</v>
      </c>
      <c r="F3620" s="3" t="s">
        <v>297</v>
      </c>
      <c r="G3620" s="3" t="s">
        <v>4178</v>
      </c>
      <c r="H3620" s="3" t="s">
        <v>6785</v>
      </c>
      <c r="I3620" s="3" t="s">
        <v>7000</v>
      </c>
      <c r="J3620" s="3" t="s">
        <v>35</v>
      </c>
    </row>
    <row r="3621" spans="1:10" outlineLevel="3" x14ac:dyDescent="0.2">
      <c r="A3621" s="3" t="s">
        <v>6955</v>
      </c>
      <c r="B3621" s="3" t="s">
        <v>6844</v>
      </c>
      <c r="C3621" s="3" t="s">
        <v>10</v>
      </c>
      <c r="D3621" s="3" t="s">
        <v>7001</v>
      </c>
      <c r="E3621" s="2">
        <v>2011</v>
      </c>
      <c r="F3621" s="3" t="s">
        <v>297</v>
      </c>
      <c r="G3621" s="3" t="s">
        <v>4178</v>
      </c>
      <c r="H3621" s="3" t="s">
        <v>6785</v>
      </c>
      <c r="I3621" s="3" t="s">
        <v>7002</v>
      </c>
      <c r="J3621" s="3" t="s">
        <v>35</v>
      </c>
    </row>
    <row r="3622" spans="1:10" outlineLevel="3" x14ac:dyDescent="0.2">
      <c r="A3622" s="3" t="s">
        <v>6955</v>
      </c>
      <c r="B3622" s="3" t="s">
        <v>6844</v>
      </c>
      <c r="C3622" s="3" t="s">
        <v>10</v>
      </c>
      <c r="D3622" s="3" t="s">
        <v>7003</v>
      </c>
      <c r="E3622" s="2">
        <v>2011</v>
      </c>
      <c r="F3622" s="3" t="s">
        <v>297</v>
      </c>
      <c r="G3622" s="3" t="s">
        <v>4178</v>
      </c>
      <c r="H3622" s="3" t="s">
        <v>6785</v>
      </c>
      <c r="I3622" s="3" t="s">
        <v>7004</v>
      </c>
      <c r="J3622" s="3" t="s">
        <v>35</v>
      </c>
    </row>
    <row r="3623" spans="1:10" outlineLevel="3" x14ac:dyDescent="0.2">
      <c r="A3623" s="3" t="s">
        <v>6955</v>
      </c>
      <c r="B3623" s="3" t="s">
        <v>6844</v>
      </c>
      <c r="C3623" s="3" t="s">
        <v>10</v>
      </c>
      <c r="D3623" s="3" t="s">
        <v>7005</v>
      </c>
      <c r="E3623" s="2">
        <v>2011</v>
      </c>
      <c r="F3623" s="3" t="s">
        <v>297</v>
      </c>
      <c r="G3623" s="3" t="s">
        <v>4178</v>
      </c>
      <c r="H3623" s="3" t="s">
        <v>6785</v>
      </c>
      <c r="I3623" s="3" t="s">
        <v>7006</v>
      </c>
      <c r="J3623" s="3" t="s">
        <v>2285</v>
      </c>
    </row>
    <row r="3624" spans="1:10" outlineLevel="3" x14ac:dyDescent="0.2">
      <c r="A3624" s="3" t="s">
        <v>6955</v>
      </c>
      <c r="B3624" s="3" t="s">
        <v>6844</v>
      </c>
      <c r="C3624" s="3" t="s">
        <v>10</v>
      </c>
      <c r="D3624" s="3" t="s">
        <v>7007</v>
      </c>
      <c r="E3624" s="2">
        <v>2011</v>
      </c>
      <c r="F3624" s="3" t="s">
        <v>297</v>
      </c>
      <c r="G3624" s="3" t="s">
        <v>4178</v>
      </c>
      <c r="H3624" s="3" t="s">
        <v>6785</v>
      </c>
      <c r="I3624" s="3" t="s">
        <v>7008</v>
      </c>
      <c r="J3624" s="3" t="s">
        <v>2285</v>
      </c>
    </row>
    <row r="3625" spans="1:10" outlineLevel="3" x14ac:dyDescent="0.2">
      <c r="A3625" s="3" t="s">
        <v>6955</v>
      </c>
      <c r="B3625" s="3" t="s">
        <v>6844</v>
      </c>
      <c r="C3625" s="3" t="s">
        <v>10</v>
      </c>
      <c r="D3625" s="3" t="s">
        <v>7009</v>
      </c>
      <c r="E3625" s="2">
        <v>2011</v>
      </c>
      <c r="F3625" s="3" t="s">
        <v>297</v>
      </c>
      <c r="G3625" s="3" t="s">
        <v>4178</v>
      </c>
      <c r="H3625" s="3" t="s">
        <v>6785</v>
      </c>
      <c r="I3625" s="3" t="s">
        <v>7010</v>
      </c>
      <c r="J3625" s="3" t="s">
        <v>2285</v>
      </c>
    </row>
    <row r="3626" spans="1:10" outlineLevel="3" x14ac:dyDescent="0.2">
      <c r="A3626" s="3" t="s">
        <v>6955</v>
      </c>
      <c r="B3626" s="3" t="s">
        <v>6844</v>
      </c>
      <c r="C3626" s="3" t="s">
        <v>10</v>
      </c>
      <c r="D3626" s="3" t="s">
        <v>7011</v>
      </c>
      <c r="E3626" s="2">
        <v>2013</v>
      </c>
      <c r="F3626" s="3" t="s">
        <v>297</v>
      </c>
      <c r="G3626" s="3" t="s">
        <v>4178</v>
      </c>
      <c r="H3626" s="3" t="s">
        <v>6785</v>
      </c>
      <c r="I3626" s="3" t="s">
        <v>7012</v>
      </c>
      <c r="J3626" s="3" t="s">
        <v>81</v>
      </c>
    </row>
    <row r="3627" spans="1:10" outlineLevel="3" x14ac:dyDescent="0.2">
      <c r="A3627" s="3" t="s">
        <v>6955</v>
      </c>
      <c r="B3627" s="3" t="s">
        <v>6844</v>
      </c>
      <c r="C3627" s="3" t="s">
        <v>10</v>
      </c>
      <c r="D3627" s="3" t="s">
        <v>7013</v>
      </c>
      <c r="E3627" s="2">
        <v>2013</v>
      </c>
      <c r="F3627" s="3" t="s">
        <v>297</v>
      </c>
      <c r="G3627" s="3" t="s">
        <v>4178</v>
      </c>
      <c r="H3627" s="3" t="s">
        <v>6785</v>
      </c>
      <c r="I3627" s="3" t="s">
        <v>7014</v>
      </c>
      <c r="J3627" s="3" t="s">
        <v>136</v>
      </c>
    </row>
    <row r="3628" spans="1:10" outlineLevel="3" x14ac:dyDescent="0.2">
      <c r="A3628" s="3" t="s">
        <v>6955</v>
      </c>
      <c r="B3628" s="3" t="s">
        <v>6844</v>
      </c>
      <c r="C3628" s="3" t="s">
        <v>10</v>
      </c>
      <c r="D3628" s="3" t="s">
        <v>7015</v>
      </c>
      <c r="E3628" s="2">
        <v>2013</v>
      </c>
      <c r="F3628" s="3" t="s">
        <v>297</v>
      </c>
      <c r="G3628" s="3" t="s">
        <v>4178</v>
      </c>
      <c r="H3628" s="3" t="s">
        <v>6785</v>
      </c>
      <c r="I3628" s="3" t="s">
        <v>7016</v>
      </c>
      <c r="J3628" s="3" t="s">
        <v>81</v>
      </c>
    </row>
    <row r="3629" spans="1:10" outlineLevel="3" x14ac:dyDescent="0.2">
      <c r="A3629" s="3" t="s">
        <v>6955</v>
      </c>
      <c r="B3629" s="3" t="s">
        <v>6844</v>
      </c>
      <c r="C3629" s="3" t="s">
        <v>10</v>
      </c>
      <c r="D3629" s="3" t="s">
        <v>7017</v>
      </c>
      <c r="E3629" s="2">
        <v>2013</v>
      </c>
      <c r="F3629" s="3" t="s">
        <v>297</v>
      </c>
      <c r="G3629" s="3" t="s">
        <v>4178</v>
      </c>
      <c r="H3629" s="3" t="s">
        <v>6785</v>
      </c>
      <c r="I3629" s="3" t="s">
        <v>7018</v>
      </c>
      <c r="J3629" s="3" t="s">
        <v>35</v>
      </c>
    </row>
    <row r="3630" spans="1:10" outlineLevel="3" x14ac:dyDescent="0.2">
      <c r="A3630" s="3" t="s">
        <v>6955</v>
      </c>
      <c r="B3630" s="3" t="s">
        <v>6844</v>
      </c>
      <c r="C3630" s="3" t="s">
        <v>10</v>
      </c>
      <c r="D3630" s="3" t="s">
        <v>7019</v>
      </c>
      <c r="E3630" s="2">
        <v>2013</v>
      </c>
      <c r="F3630" s="3" t="s">
        <v>297</v>
      </c>
      <c r="G3630" s="3" t="s">
        <v>4178</v>
      </c>
      <c r="H3630" s="3" t="s">
        <v>6785</v>
      </c>
      <c r="I3630" s="3" t="s">
        <v>7020</v>
      </c>
      <c r="J3630" s="3" t="s">
        <v>35</v>
      </c>
    </row>
    <row r="3631" spans="1:10" outlineLevel="3" x14ac:dyDescent="0.2">
      <c r="A3631" s="3" t="s">
        <v>6955</v>
      </c>
      <c r="B3631" s="3" t="s">
        <v>6844</v>
      </c>
      <c r="C3631" s="3" t="s">
        <v>10</v>
      </c>
      <c r="D3631" s="3" t="s">
        <v>7021</v>
      </c>
      <c r="E3631" s="2">
        <v>2014</v>
      </c>
      <c r="F3631" s="3" t="s">
        <v>2734</v>
      </c>
      <c r="G3631" s="3" t="s">
        <v>6739</v>
      </c>
      <c r="H3631" s="3" t="s">
        <v>6785</v>
      </c>
      <c r="I3631" s="3" t="s">
        <v>7022</v>
      </c>
      <c r="J3631" s="3" t="s">
        <v>136</v>
      </c>
    </row>
    <row r="3632" spans="1:10" outlineLevel="3" x14ac:dyDescent="0.2">
      <c r="A3632" s="3" t="s">
        <v>6955</v>
      </c>
      <c r="B3632" s="3" t="s">
        <v>6844</v>
      </c>
      <c r="C3632" s="3" t="s">
        <v>10</v>
      </c>
      <c r="D3632" s="3" t="s">
        <v>7023</v>
      </c>
      <c r="E3632" s="2">
        <v>2012</v>
      </c>
      <c r="F3632" s="3" t="s">
        <v>2734</v>
      </c>
      <c r="G3632" s="3" t="s">
        <v>6739</v>
      </c>
      <c r="H3632" s="3" t="s">
        <v>6735</v>
      </c>
      <c r="I3632" s="3" t="s">
        <v>7024</v>
      </c>
      <c r="J3632" s="3" t="s">
        <v>15</v>
      </c>
    </row>
    <row r="3633" spans="1:10" outlineLevel="3" x14ac:dyDescent="0.2">
      <c r="A3633" s="3" t="s">
        <v>6955</v>
      </c>
      <c r="B3633" s="3" t="s">
        <v>6844</v>
      </c>
      <c r="C3633" s="3" t="s">
        <v>10</v>
      </c>
      <c r="D3633" s="3" t="s">
        <v>7025</v>
      </c>
      <c r="E3633" s="2">
        <v>2012</v>
      </c>
      <c r="F3633" s="3" t="s">
        <v>2734</v>
      </c>
      <c r="G3633" s="3" t="s">
        <v>6739</v>
      </c>
      <c r="H3633" s="3" t="s">
        <v>6735</v>
      </c>
      <c r="I3633" s="3" t="s">
        <v>7026</v>
      </c>
      <c r="J3633" s="3" t="s">
        <v>136</v>
      </c>
    </row>
    <row r="3634" spans="1:10" outlineLevel="3" x14ac:dyDescent="0.2">
      <c r="A3634" s="3" t="s">
        <v>6955</v>
      </c>
      <c r="B3634" s="3" t="s">
        <v>6844</v>
      </c>
      <c r="C3634" s="3" t="s">
        <v>10</v>
      </c>
      <c r="D3634" s="3" t="s">
        <v>7027</v>
      </c>
      <c r="E3634" s="2">
        <v>2012</v>
      </c>
      <c r="F3634" s="3" t="s">
        <v>2734</v>
      </c>
      <c r="G3634" s="3" t="s">
        <v>6739</v>
      </c>
      <c r="H3634" s="3" t="s">
        <v>6735</v>
      </c>
      <c r="I3634" s="3" t="s">
        <v>7028</v>
      </c>
      <c r="J3634" s="3" t="s">
        <v>15</v>
      </c>
    </row>
    <row r="3635" spans="1:10" outlineLevel="3" x14ac:dyDescent="0.2">
      <c r="A3635" s="3" t="s">
        <v>6955</v>
      </c>
      <c r="B3635" s="3" t="s">
        <v>6844</v>
      </c>
      <c r="C3635" s="3" t="s">
        <v>10</v>
      </c>
      <c r="D3635" s="3" t="s">
        <v>7029</v>
      </c>
      <c r="E3635" s="2">
        <v>2011</v>
      </c>
      <c r="F3635" s="3" t="s">
        <v>297</v>
      </c>
      <c r="G3635" s="3" t="s">
        <v>4178</v>
      </c>
      <c r="H3635" s="3" t="s">
        <v>6785</v>
      </c>
      <c r="I3635" s="3" t="s">
        <v>7030</v>
      </c>
      <c r="J3635" s="3" t="s">
        <v>136</v>
      </c>
    </row>
    <row r="3636" spans="1:10" outlineLevel="3" x14ac:dyDescent="0.2">
      <c r="A3636" s="3" t="s">
        <v>6955</v>
      </c>
      <c r="B3636" s="3" t="s">
        <v>6844</v>
      </c>
      <c r="C3636" s="3" t="s">
        <v>10</v>
      </c>
      <c r="D3636" s="3" t="s">
        <v>7031</v>
      </c>
      <c r="E3636" s="2">
        <v>2011</v>
      </c>
      <c r="F3636" s="3" t="s">
        <v>297</v>
      </c>
      <c r="G3636" s="3" t="s">
        <v>4178</v>
      </c>
      <c r="H3636" s="3" t="s">
        <v>6785</v>
      </c>
      <c r="I3636" s="3" t="s">
        <v>7032</v>
      </c>
      <c r="J3636" s="3" t="s">
        <v>35</v>
      </c>
    </row>
    <row r="3637" spans="1:10" outlineLevel="3" x14ac:dyDescent="0.2">
      <c r="A3637" s="3" t="s">
        <v>6955</v>
      </c>
      <c r="B3637" s="3" t="s">
        <v>6844</v>
      </c>
      <c r="C3637" s="3" t="s">
        <v>10</v>
      </c>
      <c r="D3637" s="3" t="s">
        <v>7033</v>
      </c>
      <c r="E3637" s="2">
        <v>2011</v>
      </c>
      <c r="F3637" s="3" t="s">
        <v>297</v>
      </c>
      <c r="G3637" s="3" t="s">
        <v>4178</v>
      </c>
      <c r="H3637" s="3" t="s">
        <v>6785</v>
      </c>
      <c r="I3637" s="3" t="s">
        <v>7034</v>
      </c>
      <c r="J3637" s="3" t="s">
        <v>136</v>
      </c>
    </row>
    <row r="3638" spans="1:10" outlineLevel="3" x14ac:dyDescent="0.2">
      <c r="A3638" s="3" t="s">
        <v>6955</v>
      </c>
      <c r="B3638" s="3" t="s">
        <v>6844</v>
      </c>
      <c r="C3638" s="3" t="s">
        <v>10</v>
      </c>
      <c r="D3638" s="3" t="s">
        <v>7035</v>
      </c>
      <c r="E3638" s="2">
        <v>2012</v>
      </c>
      <c r="F3638" s="3" t="s">
        <v>297</v>
      </c>
      <c r="G3638" s="3" t="s">
        <v>4178</v>
      </c>
      <c r="H3638" s="3" t="s">
        <v>6785</v>
      </c>
      <c r="I3638" s="3" t="s">
        <v>7036</v>
      </c>
      <c r="J3638" s="3" t="s">
        <v>136</v>
      </c>
    </row>
    <row r="3639" spans="1:10" outlineLevel="3" x14ac:dyDescent="0.2">
      <c r="A3639" s="3" t="s">
        <v>6955</v>
      </c>
      <c r="B3639" s="3" t="s">
        <v>6844</v>
      </c>
      <c r="C3639" s="3" t="s">
        <v>10</v>
      </c>
      <c r="D3639" s="3" t="s">
        <v>7037</v>
      </c>
      <c r="E3639" s="2">
        <v>2012</v>
      </c>
      <c r="F3639" s="3" t="s">
        <v>297</v>
      </c>
      <c r="G3639" s="3" t="s">
        <v>4178</v>
      </c>
      <c r="H3639" s="3" t="s">
        <v>6785</v>
      </c>
      <c r="I3639" s="3" t="s">
        <v>7038</v>
      </c>
      <c r="J3639" s="3" t="s">
        <v>136</v>
      </c>
    </row>
    <row r="3640" spans="1:10" outlineLevel="3" x14ac:dyDescent="0.2">
      <c r="A3640" s="3" t="s">
        <v>6955</v>
      </c>
      <c r="B3640" s="3" t="s">
        <v>6844</v>
      </c>
      <c r="C3640" s="3" t="s">
        <v>10</v>
      </c>
      <c r="D3640" s="3" t="s">
        <v>7039</v>
      </c>
      <c r="E3640" s="2">
        <v>2012</v>
      </c>
      <c r="F3640" s="3" t="s">
        <v>297</v>
      </c>
      <c r="G3640" s="3" t="s">
        <v>4178</v>
      </c>
      <c r="H3640" s="3" t="s">
        <v>6785</v>
      </c>
      <c r="I3640" s="3" t="s">
        <v>7040</v>
      </c>
      <c r="J3640" s="3" t="s">
        <v>136</v>
      </c>
    </row>
    <row r="3641" spans="1:10" outlineLevel="3" x14ac:dyDescent="0.2">
      <c r="A3641" s="3" t="s">
        <v>6955</v>
      </c>
      <c r="B3641" s="3" t="s">
        <v>6844</v>
      </c>
      <c r="C3641" s="3" t="s">
        <v>10</v>
      </c>
      <c r="D3641" s="3" t="s">
        <v>7041</v>
      </c>
      <c r="E3641" s="2">
        <v>2012</v>
      </c>
      <c r="F3641" s="3" t="s">
        <v>297</v>
      </c>
      <c r="G3641" s="3" t="s">
        <v>4178</v>
      </c>
      <c r="H3641" s="3" t="s">
        <v>6785</v>
      </c>
      <c r="I3641" s="3" t="s">
        <v>7042</v>
      </c>
      <c r="J3641" s="3" t="s">
        <v>136</v>
      </c>
    </row>
    <row r="3642" spans="1:10" outlineLevel="3" x14ac:dyDescent="0.2">
      <c r="A3642" s="3" t="s">
        <v>6955</v>
      </c>
      <c r="B3642" s="3" t="s">
        <v>6844</v>
      </c>
      <c r="C3642" s="3" t="s">
        <v>10</v>
      </c>
      <c r="D3642" s="3" t="s">
        <v>7043</v>
      </c>
      <c r="E3642" s="2">
        <v>2012</v>
      </c>
      <c r="F3642" s="3" t="s">
        <v>297</v>
      </c>
      <c r="G3642" s="3" t="s">
        <v>4178</v>
      </c>
      <c r="H3642" s="3" t="s">
        <v>6785</v>
      </c>
      <c r="I3642" s="3" t="s">
        <v>7044</v>
      </c>
      <c r="J3642" s="3" t="s">
        <v>136</v>
      </c>
    </row>
    <row r="3643" spans="1:10" outlineLevel="3" x14ac:dyDescent="0.2">
      <c r="A3643" s="3" t="s">
        <v>6955</v>
      </c>
      <c r="B3643" s="3" t="s">
        <v>6844</v>
      </c>
      <c r="C3643" s="3" t="s">
        <v>10</v>
      </c>
      <c r="D3643" s="3" t="s">
        <v>7045</v>
      </c>
      <c r="E3643" s="2">
        <v>2013</v>
      </c>
      <c r="F3643" s="3" t="s">
        <v>2734</v>
      </c>
      <c r="G3643" s="3" t="s">
        <v>6739</v>
      </c>
      <c r="H3643" s="3" t="s">
        <v>6785</v>
      </c>
      <c r="I3643" s="3" t="s">
        <v>7046</v>
      </c>
      <c r="J3643" s="3" t="s">
        <v>136</v>
      </c>
    </row>
    <row r="3644" spans="1:10" outlineLevel="3" x14ac:dyDescent="0.2">
      <c r="A3644" s="3" t="s">
        <v>6955</v>
      </c>
      <c r="B3644" s="3" t="s">
        <v>6844</v>
      </c>
      <c r="C3644" s="3" t="s">
        <v>10</v>
      </c>
      <c r="D3644" s="3" t="s">
        <v>7047</v>
      </c>
      <c r="E3644" s="2">
        <v>2013</v>
      </c>
      <c r="F3644" s="3" t="s">
        <v>2734</v>
      </c>
      <c r="G3644" s="3" t="s">
        <v>6991</v>
      </c>
      <c r="H3644" s="3" t="s">
        <v>6785</v>
      </c>
      <c r="I3644" s="3" t="s">
        <v>7048</v>
      </c>
      <c r="J3644" s="3" t="s">
        <v>136</v>
      </c>
    </row>
    <row r="3645" spans="1:10" outlineLevel="3" x14ac:dyDescent="0.2">
      <c r="A3645" s="3" t="s">
        <v>6955</v>
      </c>
      <c r="B3645" s="3" t="s">
        <v>6844</v>
      </c>
      <c r="C3645" s="3" t="s">
        <v>10</v>
      </c>
      <c r="D3645" s="3" t="s">
        <v>7049</v>
      </c>
      <c r="E3645" s="2">
        <v>2013</v>
      </c>
      <c r="F3645" s="3" t="s">
        <v>2734</v>
      </c>
      <c r="G3645" s="3" t="s">
        <v>6991</v>
      </c>
      <c r="H3645" s="3" t="s">
        <v>6785</v>
      </c>
      <c r="I3645" s="3" t="s">
        <v>7050</v>
      </c>
      <c r="J3645" s="3" t="s">
        <v>136</v>
      </c>
    </row>
    <row r="3646" spans="1:10" outlineLevel="3" x14ac:dyDescent="0.2">
      <c r="A3646" s="3" t="s">
        <v>6955</v>
      </c>
      <c r="B3646" s="3" t="s">
        <v>6844</v>
      </c>
      <c r="C3646" s="3" t="s">
        <v>10</v>
      </c>
      <c r="D3646" s="3" t="s">
        <v>7051</v>
      </c>
      <c r="E3646" s="2">
        <v>2013</v>
      </c>
      <c r="F3646" s="3" t="s">
        <v>2734</v>
      </c>
      <c r="G3646" s="3" t="s">
        <v>6991</v>
      </c>
      <c r="H3646" s="3" t="s">
        <v>6785</v>
      </c>
      <c r="I3646" s="3" t="s">
        <v>7052</v>
      </c>
      <c r="J3646" s="3" t="s">
        <v>136</v>
      </c>
    </row>
    <row r="3647" spans="1:10" outlineLevel="3" x14ac:dyDescent="0.2">
      <c r="A3647" s="3" t="s">
        <v>6955</v>
      </c>
      <c r="B3647" s="3" t="s">
        <v>6844</v>
      </c>
      <c r="C3647" s="3" t="s">
        <v>10</v>
      </c>
      <c r="D3647" s="3" t="s">
        <v>7053</v>
      </c>
      <c r="E3647" s="2">
        <v>2013</v>
      </c>
      <c r="F3647" s="3" t="s">
        <v>2734</v>
      </c>
      <c r="G3647" s="3" t="s">
        <v>6991</v>
      </c>
      <c r="H3647" s="3" t="s">
        <v>6785</v>
      </c>
      <c r="I3647" s="3" t="s">
        <v>7054</v>
      </c>
      <c r="J3647" s="3" t="s">
        <v>136</v>
      </c>
    </row>
    <row r="3648" spans="1:10" outlineLevel="3" x14ac:dyDescent="0.2">
      <c r="A3648" s="3" t="s">
        <v>6955</v>
      </c>
      <c r="B3648" s="3" t="s">
        <v>6844</v>
      </c>
      <c r="C3648" s="3" t="s">
        <v>10</v>
      </c>
      <c r="D3648" s="3" t="s">
        <v>7055</v>
      </c>
      <c r="E3648" s="2">
        <v>2013</v>
      </c>
      <c r="F3648" s="3" t="s">
        <v>2734</v>
      </c>
      <c r="G3648" s="3" t="s">
        <v>6991</v>
      </c>
      <c r="H3648" s="3" t="s">
        <v>6785</v>
      </c>
      <c r="I3648" s="3" t="s">
        <v>7056</v>
      </c>
      <c r="J3648" s="3" t="s">
        <v>136</v>
      </c>
    </row>
    <row r="3649" spans="1:10" outlineLevel="3" x14ac:dyDescent="0.2">
      <c r="A3649" s="3" t="s">
        <v>6955</v>
      </c>
      <c r="B3649" s="3" t="s">
        <v>6844</v>
      </c>
      <c r="C3649" s="3" t="s">
        <v>10</v>
      </c>
      <c r="D3649" s="3" t="s">
        <v>7057</v>
      </c>
      <c r="E3649" s="2">
        <v>2013</v>
      </c>
      <c r="F3649" s="3" t="s">
        <v>2734</v>
      </c>
      <c r="G3649" s="3" t="s">
        <v>6991</v>
      </c>
      <c r="H3649" s="3" t="s">
        <v>6785</v>
      </c>
      <c r="I3649" s="3" t="s">
        <v>7058</v>
      </c>
      <c r="J3649" s="3" t="s">
        <v>136</v>
      </c>
    </row>
    <row r="3650" spans="1:10" outlineLevel="3" x14ac:dyDescent="0.2">
      <c r="A3650" s="3" t="s">
        <v>6955</v>
      </c>
      <c r="B3650" s="3" t="s">
        <v>6844</v>
      </c>
      <c r="C3650" s="3" t="s">
        <v>10</v>
      </c>
      <c r="D3650" s="3" t="s">
        <v>7059</v>
      </c>
      <c r="E3650" s="2">
        <v>2013</v>
      </c>
      <c r="F3650" s="3" t="s">
        <v>2734</v>
      </c>
      <c r="G3650" s="3" t="s">
        <v>6991</v>
      </c>
      <c r="H3650" s="3" t="s">
        <v>6785</v>
      </c>
      <c r="I3650" s="3" t="s">
        <v>7060</v>
      </c>
      <c r="J3650" s="3" t="s">
        <v>136</v>
      </c>
    </row>
    <row r="3651" spans="1:10" outlineLevel="3" x14ac:dyDescent="0.2">
      <c r="A3651" s="3" t="s">
        <v>6955</v>
      </c>
      <c r="B3651" s="3" t="s">
        <v>6844</v>
      </c>
      <c r="C3651" s="3" t="s">
        <v>10</v>
      </c>
      <c r="D3651" s="3" t="s">
        <v>7061</v>
      </c>
      <c r="E3651" s="2">
        <v>2013</v>
      </c>
      <c r="F3651" s="3" t="s">
        <v>2734</v>
      </c>
      <c r="G3651" s="3" t="s">
        <v>6991</v>
      </c>
      <c r="H3651" s="3" t="s">
        <v>6785</v>
      </c>
      <c r="I3651" s="3" t="s">
        <v>7062</v>
      </c>
      <c r="J3651" s="3" t="s">
        <v>136</v>
      </c>
    </row>
    <row r="3652" spans="1:10" outlineLevel="3" x14ac:dyDescent="0.2">
      <c r="A3652" s="3" t="s">
        <v>6955</v>
      </c>
      <c r="B3652" s="3" t="s">
        <v>6844</v>
      </c>
      <c r="C3652" s="3" t="s">
        <v>10</v>
      </c>
      <c r="D3652" s="3" t="s">
        <v>7063</v>
      </c>
      <c r="E3652" s="2">
        <v>2013</v>
      </c>
      <c r="F3652" s="3" t="s">
        <v>2734</v>
      </c>
      <c r="G3652" s="3" t="s">
        <v>6991</v>
      </c>
      <c r="H3652" s="3" t="s">
        <v>6785</v>
      </c>
      <c r="I3652" s="3" t="s">
        <v>7064</v>
      </c>
      <c r="J3652" s="3" t="s">
        <v>136</v>
      </c>
    </row>
    <row r="3653" spans="1:10" outlineLevel="3" x14ac:dyDescent="0.2">
      <c r="A3653" s="3" t="s">
        <v>6955</v>
      </c>
      <c r="B3653" s="3" t="s">
        <v>6844</v>
      </c>
      <c r="C3653" s="3" t="s">
        <v>10</v>
      </c>
      <c r="D3653" s="3" t="s">
        <v>7065</v>
      </c>
      <c r="E3653" s="2">
        <v>2013</v>
      </c>
      <c r="F3653" s="3" t="s">
        <v>2734</v>
      </c>
      <c r="G3653" s="3" t="s">
        <v>6991</v>
      </c>
      <c r="H3653" s="3" t="s">
        <v>6785</v>
      </c>
      <c r="I3653" s="3" t="s">
        <v>7066</v>
      </c>
      <c r="J3653" s="3" t="s">
        <v>136</v>
      </c>
    </row>
    <row r="3654" spans="1:10" outlineLevel="3" x14ac:dyDescent="0.2">
      <c r="A3654" s="3" t="s">
        <v>6955</v>
      </c>
      <c r="B3654" s="3" t="s">
        <v>6844</v>
      </c>
      <c r="C3654" s="3" t="s">
        <v>10</v>
      </c>
      <c r="D3654" s="3" t="s">
        <v>7067</v>
      </c>
      <c r="E3654" s="2">
        <v>2013</v>
      </c>
      <c r="F3654" s="3" t="s">
        <v>2734</v>
      </c>
      <c r="G3654" s="3" t="s">
        <v>6991</v>
      </c>
      <c r="H3654" s="3" t="s">
        <v>6785</v>
      </c>
      <c r="I3654" s="3" t="s">
        <v>7068</v>
      </c>
      <c r="J3654" s="3" t="s">
        <v>136</v>
      </c>
    </row>
    <row r="3655" spans="1:10" outlineLevel="3" x14ac:dyDescent="0.2">
      <c r="A3655" s="3" t="s">
        <v>6955</v>
      </c>
      <c r="B3655" s="3" t="s">
        <v>6844</v>
      </c>
      <c r="C3655" s="3" t="s">
        <v>10</v>
      </c>
      <c r="D3655" s="3" t="s">
        <v>7069</v>
      </c>
      <c r="E3655" s="2">
        <v>2013</v>
      </c>
      <c r="F3655" s="3" t="s">
        <v>2734</v>
      </c>
      <c r="G3655" s="3" t="s">
        <v>6991</v>
      </c>
      <c r="H3655" s="3" t="s">
        <v>6785</v>
      </c>
      <c r="I3655" s="3" t="s">
        <v>7070</v>
      </c>
      <c r="J3655" s="3" t="s">
        <v>136</v>
      </c>
    </row>
    <row r="3656" spans="1:10" outlineLevel="3" x14ac:dyDescent="0.2">
      <c r="A3656" s="3" t="s">
        <v>6955</v>
      </c>
      <c r="B3656" s="3" t="s">
        <v>6844</v>
      </c>
      <c r="C3656" s="3" t="s">
        <v>10</v>
      </c>
      <c r="D3656" s="3" t="s">
        <v>7071</v>
      </c>
      <c r="E3656" s="2">
        <v>2013</v>
      </c>
      <c r="F3656" s="3" t="s">
        <v>2734</v>
      </c>
      <c r="G3656" s="3" t="s">
        <v>6991</v>
      </c>
      <c r="H3656" s="3" t="s">
        <v>6785</v>
      </c>
      <c r="I3656" s="3" t="s">
        <v>7072</v>
      </c>
      <c r="J3656" s="3" t="s">
        <v>136</v>
      </c>
    </row>
    <row r="3657" spans="1:10" outlineLevel="3" x14ac:dyDescent="0.2">
      <c r="A3657" s="3" t="s">
        <v>6955</v>
      </c>
      <c r="B3657" s="3" t="s">
        <v>6844</v>
      </c>
      <c r="C3657" s="3" t="s">
        <v>10</v>
      </c>
      <c r="D3657" s="3" t="s">
        <v>7073</v>
      </c>
      <c r="E3657" s="2">
        <v>2013</v>
      </c>
      <c r="F3657" s="3" t="s">
        <v>2734</v>
      </c>
      <c r="G3657" s="3" t="s">
        <v>6991</v>
      </c>
      <c r="H3657" s="3" t="s">
        <v>6785</v>
      </c>
      <c r="I3657" s="3" t="s">
        <v>7074</v>
      </c>
      <c r="J3657" s="3" t="s">
        <v>136</v>
      </c>
    </row>
    <row r="3658" spans="1:10" outlineLevel="3" x14ac:dyDescent="0.2">
      <c r="A3658" s="3" t="s">
        <v>6955</v>
      </c>
      <c r="B3658" s="3" t="s">
        <v>6844</v>
      </c>
      <c r="C3658" s="3" t="s">
        <v>10</v>
      </c>
      <c r="D3658" s="3" t="s">
        <v>7075</v>
      </c>
      <c r="E3658" s="2">
        <v>2013</v>
      </c>
      <c r="F3658" s="3" t="s">
        <v>2734</v>
      </c>
      <c r="G3658" s="3" t="s">
        <v>6739</v>
      </c>
      <c r="H3658" s="3" t="s">
        <v>6785</v>
      </c>
      <c r="I3658" s="3" t="s">
        <v>7076</v>
      </c>
      <c r="J3658" s="3" t="s">
        <v>32</v>
      </c>
    </row>
    <row r="3659" spans="1:10" outlineLevel="3" x14ac:dyDescent="0.2">
      <c r="A3659" s="3" t="s">
        <v>6955</v>
      </c>
      <c r="B3659" s="3" t="s">
        <v>6844</v>
      </c>
      <c r="C3659" s="3" t="s">
        <v>10</v>
      </c>
      <c r="D3659" s="3" t="s">
        <v>7077</v>
      </c>
      <c r="E3659" s="2">
        <v>2013</v>
      </c>
      <c r="F3659" s="3" t="s">
        <v>2734</v>
      </c>
      <c r="G3659" s="3" t="s">
        <v>6991</v>
      </c>
      <c r="H3659" s="3" t="s">
        <v>6785</v>
      </c>
      <c r="I3659" s="3" t="s">
        <v>7078</v>
      </c>
      <c r="J3659" s="3" t="s">
        <v>1038</v>
      </c>
    </row>
    <row r="3660" spans="1:10" outlineLevel="3" x14ac:dyDescent="0.2">
      <c r="A3660" s="3" t="s">
        <v>6955</v>
      </c>
      <c r="B3660" s="3" t="s">
        <v>6844</v>
      </c>
      <c r="C3660" s="3" t="s">
        <v>10</v>
      </c>
      <c r="D3660" s="3" t="s">
        <v>7079</v>
      </c>
      <c r="E3660" s="2">
        <v>2013</v>
      </c>
      <c r="F3660" s="3" t="s">
        <v>2734</v>
      </c>
      <c r="G3660" s="3" t="s">
        <v>6991</v>
      </c>
      <c r="H3660" s="3" t="s">
        <v>6785</v>
      </c>
      <c r="I3660" s="3" t="s">
        <v>7080</v>
      </c>
      <c r="J3660" s="3" t="s">
        <v>35</v>
      </c>
    </row>
    <row r="3661" spans="1:10" outlineLevel="3" x14ac:dyDescent="0.2">
      <c r="A3661" s="3" t="s">
        <v>6955</v>
      </c>
      <c r="B3661" s="3" t="s">
        <v>6844</v>
      </c>
      <c r="C3661" s="3" t="s">
        <v>10</v>
      </c>
      <c r="D3661" s="3" t="s">
        <v>7081</v>
      </c>
      <c r="E3661" s="2">
        <v>2013</v>
      </c>
      <c r="F3661" s="3" t="s">
        <v>297</v>
      </c>
      <c r="G3661" s="3" t="s">
        <v>4178</v>
      </c>
      <c r="H3661" s="3" t="s">
        <v>6785</v>
      </c>
      <c r="I3661" s="3" t="s">
        <v>7082</v>
      </c>
      <c r="J3661" s="3" t="s">
        <v>136</v>
      </c>
    </row>
    <row r="3662" spans="1:10" outlineLevel="3" x14ac:dyDescent="0.2">
      <c r="A3662" s="3" t="s">
        <v>6955</v>
      </c>
      <c r="B3662" s="3" t="s">
        <v>6844</v>
      </c>
      <c r="C3662" s="3" t="s">
        <v>10</v>
      </c>
      <c r="D3662" s="3" t="s">
        <v>7085</v>
      </c>
      <c r="E3662" s="2">
        <v>2013</v>
      </c>
      <c r="F3662" s="3" t="s">
        <v>297</v>
      </c>
      <c r="G3662" s="3" t="s">
        <v>4178</v>
      </c>
      <c r="H3662" s="3" t="s">
        <v>6785</v>
      </c>
      <c r="I3662" s="3" t="s">
        <v>7086</v>
      </c>
      <c r="J3662" s="3" t="s">
        <v>35</v>
      </c>
    </row>
    <row r="3663" spans="1:10" outlineLevel="3" x14ac:dyDescent="0.2">
      <c r="A3663" s="3" t="s">
        <v>6955</v>
      </c>
      <c r="B3663" s="3" t="s">
        <v>6844</v>
      </c>
      <c r="C3663" s="3" t="s">
        <v>10</v>
      </c>
      <c r="D3663" s="3" t="s">
        <v>7087</v>
      </c>
      <c r="E3663" s="2">
        <v>2014</v>
      </c>
      <c r="F3663" s="3" t="s">
        <v>2734</v>
      </c>
      <c r="G3663" s="3" t="s">
        <v>6739</v>
      </c>
      <c r="H3663" s="3" t="s">
        <v>6785</v>
      </c>
      <c r="I3663" s="3" t="s">
        <v>7088</v>
      </c>
      <c r="J3663" s="3" t="s">
        <v>136</v>
      </c>
    </row>
    <row r="3664" spans="1:10" outlineLevel="3" x14ac:dyDescent="0.2">
      <c r="A3664" s="3" t="s">
        <v>6955</v>
      </c>
      <c r="B3664" s="3" t="s">
        <v>6844</v>
      </c>
      <c r="C3664" s="3" t="s">
        <v>10</v>
      </c>
      <c r="D3664" s="3" t="s">
        <v>7089</v>
      </c>
      <c r="E3664" s="2">
        <v>2014</v>
      </c>
      <c r="F3664" s="3" t="s">
        <v>2734</v>
      </c>
      <c r="G3664" s="3" t="s">
        <v>6739</v>
      </c>
      <c r="H3664" s="3" t="s">
        <v>6785</v>
      </c>
      <c r="I3664" s="3" t="s">
        <v>7090</v>
      </c>
      <c r="J3664" s="3" t="s">
        <v>136</v>
      </c>
    </row>
    <row r="3665" spans="1:10" outlineLevel="3" x14ac:dyDescent="0.2">
      <c r="A3665" s="3" t="s">
        <v>6955</v>
      </c>
      <c r="B3665" s="3" t="s">
        <v>6844</v>
      </c>
      <c r="C3665" s="3" t="s">
        <v>10</v>
      </c>
      <c r="D3665" s="3" t="s">
        <v>7091</v>
      </c>
      <c r="E3665" s="2">
        <v>2014</v>
      </c>
      <c r="F3665" s="3" t="s">
        <v>2734</v>
      </c>
      <c r="G3665" s="3" t="s">
        <v>6739</v>
      </c>
      <c r="H3665" s="3" t="s">
        <v>6785</v>
      </c>
      <c r="I3665" s="3" t="s">
        <v>7092</v>
      </c>
      <c r="J3665" s="3" t="s">
        <v>136</v>
      </c>
    </row>
    <row r="3666" spans="1:10" outlineLevel="3" x14ac:dyDescent="0.2">
      <c r="A3666" s="3" t="s">
        <v>6955</v>
      </c>
      <c r="B3666" s="3" t="s">
        <v>6844</v>
      </c>
      <c r="C3666" s="3" t="s">
        <v>10</v>
      </c>
      <c r="D3666" s="3" t="s">
        <v>7093</v>
      </c>
      <c r="E3666" s="2">
        <v>2014</v>
      </c>
      <c r="F3666" s="3" t="s">
        <v>2734</v>
      </c>
      <c r="G3666" s="3" t="s">
        <v>6739</v>
      </c>
      <c r="H3666" s="3" t="s">
        <v>6785</v>
      </c>
      <c r="I3666" s="3" t="s">
        <v>7094</v>
      </c>
      <c r="J3666" s="3" t="s">
        <v>136</v>
      </c>
    </row>
    <row r="3667" spans="1:10" outlineLevel="3" x14ac:dyDescent="0.2">
      <c r="A3667" s="3" t="s">
        <v>6955</v>
      </c>
      <c r="B3667" s="3" t="s">
        <v>6844</v>
      </c>
      <c r="C3667" s="3" t="s">
        <v>10</v>
      </c>
      <c r="D3667" s="3" t="s">
        <v>7095</v>
      </c>
      <c r="E3667" s="2">
        <v>2014</v>
      </c>
      <c r="F3667" s="3" t="s">
        <v>2734</v>
      </c>
      <c r="G3667" s="3" t="s">
        <v>6739</v>
      </c>
      <c r="H3667" s="3" t="s">
        <v>6785</v>
      </c>
      <c r="I3667" s="3" t="s">
        <v>7096</v>
      </c>
      <c r="J3667" s="3" t="s">
        <v>136</v>
      </c>
    </row>
    <row r="3668" spans="1:10" outlineLevel="3" x14ac:dyDescent="0.2">
      <c r="A3668" s="3" t="s">
        <v>6955</v>
      </c>
      <c r="B3668" s="3" t="s">
        <v>6844</v>
      </c>
      <c r="C3668" s="3" t="s">
        <v>10</v>
      </c>
      <c r="D3668" s="3" t="s">
        <v>7097</v>
      </c>
      <c r="E3668" s="2">
        <v>2014</v>
      </c>
      <c r="F3668" s="3" t="s">
        <v>297</v>
      </c>
      <c r="G3668" s="3" t="s">
        <v>4178</v>
      </c>
      <c r="H3668" s="3" t="s">
        <v>6785</v>
      </c>
      <c r="I3668" s="3" t="s">
        <v>7098</v>
      </c>
      <c r="J3668" s="3" t="s">
        <v>2743</v>
      </c>
    </row>
    <row r="3669" spans="1:10" outlineLevel="3" x14ac:dyDescent="0.2">
      <c r="A3669" s="3" t="s">
        <v>6955</v>
      </c>
      <c r="B3669" s="3" t="s">
        <v>6844</v>
      </c>
      <c r="C3669" s="3" t="s">
        <v>10</v>
      </c>
      <c r="D3669" s="3" t="s">
        <v>7099</v>
      </c>
      <c r="E3669" s="2">
        <v>2014</v>
      </c>
      <c r="F3669" s="3" t="s">
        <v>2734</v>
      </c>
      <c r="G3669" s="3" t="s">
        <v>6739</v>
      </c>
      <c r="H3669" s="3" t="s">
        <v>6785</v>
      </c>
      <c r="I3669" s="3" t="s">
        <v>7100</v>
      </c>
      <c r="J3669" s="3" t="s">
        <v>136</v>
      </c>
    </row>
    <row r="3670" spans="1:10" outlineLevel="3" x14ac:dyDescent="0.2">
      <c r="A3670" s="3" t="s">
        <v>6955</v>
      </c>
      <c r="B3670" s="3" t="s">
        <v>6844</v>
      </c>
      <c r="C3670" s="3" t="s">
        <v>10</v>
      </c>
      <c r="D3670" s="3" t="s">
        <v>7101</v>
      </c>
      <c r="E3670" s="2">
        <v>2014</v>
      </c>
      <c r="F3670" s="3" t="s">
        <v>297</v>
      </c>
      <c r="G3670" s="3" t="s">
        <v>4178</v>
      </c>
      <c r="H3670" s="3" t="s">
        <v>6785</v>
      </c>
      <c r="I3670" s="3" t="s">
        <v>7102</v>
      </c>
      <c r="J3670" s="3" t="s">
        <v>35</v>
      </c>
    </row>
    <row r="3671" spans="1:10" outlineLevel="3" x14ac:dyDescent="0.2">
      <c r="A3671" s="3" t="s">
        <v>6955</v>
      </c>
      <c r="B3671" s="3" t="s">
        <v>6844</v>
      </c>
      <c r="C3671" s="3" t="s">
        <v>10</v>
      </c>
      <c r="D3671" s="3" t="s">
        <v>7103</v>
      </c>
      <c r="E3671" s="2">
        <v>2014</v>
      </c>
      <c r="F3671" s="3" t="s">
        <v>297</v>
      </c>
      <c r="G3671" s="3" t="s">
        <v>4178</v>
      </c>
      <c r="H3671" s="3" t="s">
        <v>6785</v>
      </c>
      <c r="I3671" s="3" t="s">
        <v>7104</v>
      </c>
      <c r="J3671" s="3" t="s">
        <v>35</v>
      </c>
    </row>
    <row r="3672" spans="1:10" outlineLevel="3" x14ac:dyDescent="0.2">
      <c r="A3672" s="3" t="s">
        <v>6955</v>
      </c>
      <c r="B3672" s="3" t="s">
        <v>6844</v>
      </c>
      <c r="C3672" s="3" t="s">
        <v>10</v>
      </c>
      <c r="D3672" s="3" t="s">
        <v>7105</v>
      </c>
      <c r="E3672" s="2">
        <v>2014</v>
      </c>
      <c r="F3672" s="3" t="s">
        <v>297</v>
      </c>
      <c r="G3672" s="3" t="s">
        <v>4178</v>
      </c>
      <c r="H3672" s="3" t="s">
        <v>6785</v>
      </c>
      <c r="I3672" s="3" t="s">
        <v>7106</v>
      </c>
      <c r="J3672" s="3" t="s">
        <v>35</v>
      </c>
    </row>
    <row r="3673" spans="1:10" outlineLevel="3" x14ac:dyDescent="0.2">
      <c r="A3673" s="3" t="s">
        <v>6955</v>
      </c>
      <c r="B3673" s="3" t="s">
        <v>6844</v>
      </c>
      <c r="C3673" s="3" t="s">
        <v>10</v>
      </c>
      <c r="D3673" s="3" t="s">
        <v>7107</v>
      </c>
      <c r="E3673" s="2">
        <v>2014</v>
      </c>
      <c r="F3673" s="3" t="s">
        <v>2734</v>
      </c>
      <c r="G3673" s="3" t="s">
        <v>6739</v>
      </c>
      <c r="H3673" s="3" t="s">
        <v>6785</v>
      </c>
      <c r="I3673" s="3" t="s">
        <v>7108</v>
      </c>
      <c r="J3673" s="3" t="s">
        <v>136</v>
      </c>
    </row>
    <row r="3674" spans="1:10" outlineLevel="3" x14ac:dyDescent="0.2">
      <c r="A3674" s="3" t="s">
        <v>6955</v>
      </c>
      <c r="B3674" s="3" t="s">
        <v>6844</v>
      </c>
      <c r="C3674" s="3" t="s">
        <v>10</v>
      </c>
      <c r="D3674" s="3" t="s">
        <v>7109</v>
      </c>
      <c r="E3674" s="2">
        <v>2010</v>
      </c>
      <c r="F3674" s="3" t="s">
        <v>297</v>
      </c>
      <c r="G3674" s="3" t="s">
        <v>4178</v>
      </c>
      <c r="H3674" s="3" t="s">
        <v>6844</v>
      </c>
      <c r="I3674" s="3" t="s">
        <v>7110</v>
      </c>
      <c r="J3674" s="3" t="s">
        <v>1038</v>
      </c>
    </row>
    <row r="3675" spans="1:10" outlineLevel="3" x14ac:dyDescent="0.2">
      <c r="A3675" s="3" t="s">
        <v>6955</v>
      </c>
      <c r="B3675" s="3" t="s">
        <v>6844</v>
      </c>
      <c r="C3675" s="3" t="s">
        <v>10</v>
      </c>
      <c r="D3675" s="3" t="s">
        <v>7111</v>
      </c>
      <c r="E3675" s="2">
        <v>2010</v>
      </c>
      <c r="F3675" s="3" t="s">
        <v>297</v>
      </c>
      <c r="G3675" s="3" t="s">
        <v>4178</v>
      </c>
      <c r="H3675" s="3" t="s">
        <v>6844</v>
      </c>
      <c r="I3675" s="3" t="s">
        <v>7112</v>
      </c>
      <c r="J3675" s="3" t="s">
        <v>1038</v>
      </c>
    </row>
    <row r="3676" spans="1:10" outlineLevel="3" x14ac:dyDescent="0.2">
      <c r="A3676" s="3" t="s">
        <v>6955</v>
      </c>
      <c r="B3676" s="3" t="s">
        <v>6844</v>
      </c>
      <c r="C3676" s="3" t="s">
        <v>10</v>
      </c>
      <c r="D3676" s="3" t="s">
        <v>7113</v>
      </c>
      <c r="E3676" s="2">
        <v>2014</v>
      </c>
      <c r="F3676" s="3" t="s">
        <v>297</v>
      </c>
      <c r="G3676" s="3" t="s">
        <v>4178</v>
      </c>
      <c r="H3676" s="3" t="s">
        <v>6785</v>
      </c>
      <c r="I3676" s="3" t="s">
        <v>7114</v>
      </c>
      <c r="J3676" s="3" t="s">
        <v>35</v>
      </c>
    </row>
    <row r="3677" spans="1:10" outlineLevel="3" x14ac:dyDescent="0.2">
      <c r="A3677" s="3" t="s">
        <v>6955</v>
      </c>
      <c r="B3677" s="3" t="s">
        <v>6844</v>
      </c>
      <c r="C3677" s="3" t="s">
        <v>10</v>
      </c>
      <c r="D3677" s="3" t="s">
        <v>7115</v>
      </c>
      <c r="E3677" s="2">
        <v>2010</v>
      </c>
      <c r="F3677" s="3" t="s">
        <v>2576</v>
      </c>
      <c r="G3677" s="3" t="s">
        <v>4170</v>
      </c>
      <c r="H3677" s="3" t="s">
        <v>6844</v>
      </c>
      <c r="I3677" s="3" t="s">
        <v>7116</v>
      </c>
      <c r="J3677" s="3" t="s">
        <v>1038</v>
      </c>
    </row>
    <row r="3678" spans="1:10" outlineLevel="3" x14ac:dyDescent="0.2">
      <c r="A3678" s="3" t="s">
        <v>6955</v>
      </c>
      <c r="B3678" s="3" t="s">
        <v>6844</v>
      </c>
      <c r="C3678" s="3" t="s">
        <v>10</v>
      </c>
      <c r="D3678" s="3" t="s">
        <v>7117</v>
      </c>
      <c r="E3678" s="2">
        <v>2014</v>
      </c>
      <c r="F3678" s="3" t="s">
        <v>2734</v>
      </c>
      <c r="G3678" s="3" t="s">
        <v>6739</v>
      </c>
      <c r="H3678" s="3" t="s">
        <v>6785</v>
      </c>
      <c r="I3678" s="3" t="s">
        <v>7118</v>
      </c>
      <c r="J3678" s="3" t="s">
        <v>81</v>
      </c>
    </row>
    <row r="3679" spans="1:10" outlineLevel="3" x14ac:dyDescent="0.2">
      <c r="A3679" s="3" t="s">
        <v>6955</v>
      </c>
      <c r="B3679" s="3" t="s">
        <v>6844</v>
      </c>
      <c r="C3679" s="3" t="s">
        <v>10</v>
      </c>
      <c r="D3679" s="3" t="s">
        <v>7119</v>
      </c>
      <c r="E3679" s="2">
        <v>2014</v>
      </c>
      <c r="F3679" s="3" t="s">
        <v>2734</v>
      </c>
      <c r="G3679" s="3" t="s">
        <v>6739</v>
      </c>
      <c r="H3679" s="3" t="s">
        <v>6785</v>
      </c>
      <c r="I3679" s="3" t="s">
        <v>7120</v>
      </c>
      <c r="J3679" s="3" t="s">
        <v>81</v>
      </c>
    </row>
    <row r="3680" spans="1:10" outlineLevel="3" x14ac:dyDescent="0.2">
      <c r="A3680" s="3" t="s">
        <v>6955</v>
      </c>
      <c r="B3680" s="3" t="s">
        <v>6844</v>
      </c>
      <c r="C3680" s="3" t="s">
        <v>10</v>
      </c>
      <c r="D3680" s="3" t="s">
        <v>7121</v>
      </c>
      <c r="E3680" s="2">
        <v>2014</v>
      </c>
      <c r="F3680" s="3" t="s">
        <v>2734</v>
      </c>
      <c r="G3680" s="3" t="s">
        <v>6739</v>
      </c>
      <c r="H3680" s="3" t="s">
        <v>6785</v>
      </c>
      <c r="I3680" s="3" t="s">
        <v>7122</v>
      </c>
      <c r="J3680" s="3" t="s">
        <v>136</v>
      </c>
    </row>
    <row r="3681" spans="1:10" outlineLevel="3" x14ac:dyDescent="0.2">
      <c r="A3681" s="3" t="s">
        <v>6955</v>
      </c>
      <c r="B3681" s="3" t="s">
        <v>6844</v>
      </c>
      <c r="C3681" s="3" t="s">
        <v>10</v>
      </c>
      <c r="D3681" s="3" t="s">
        <v>7123</v>
      </c>
      <c r="E3681" s="2">
        <v>2014</v>
      </c>
      <c r="F3681" s="3" t="s">
        <v>2734</v>
      </c>
      <c r="G3681" s="3" t="s">
        <v>6739</v>
      </c>
      <c r="H3681" s="3" t="s">
        <v>6785</v>
      </c>
      <c r="I3681" s="3" t="s">
        <v>7124</v>
      </c>
      <c r="J3681" s="3" t="s">
        <v>136</v>
      </c>
    </row>
    <row r="3682" spans="1:10" outlineLevel="3" x14ac:dyDescent="0.2">
      <c r="A3682" s="3" t="s">
        <v>6955</v>
      </c>
      <c r="B3682" s="3" t="s">
        <v>6844</v>
      </c>
      <c r="C3682" s="3" t="s">
        <v>10</v>
      </c>
      <c r="D3682" s="3" t="s">
        <v>7125</v>
      </c>
      <c r="E3682" s="2">
        <v>2014</v>
      </c>
      <c r="F3682" s="3" t="s">
        <v>2734</v>
      </c>
      <c r="G3682" s="3" t="s">
        <v>6739</v>
      </c>
      <c r="H3682" s="3" t="s">
        <v>6785</v>
      </c>
      <c r="I3682" s="3" t="s">
        <v>7126</v>
      </c>
      <c r="J3682" s="3" t="s">
        <v>136</v>
      </c>
    </row>
    <row r="3683" spans="1:10" outlineLevel="3" x14ac:dyDescent="0.2">
      <c r="A3683" s="3" t="s">
        <v>6955</v>
      </c>
      <c r="B3683" s="3" t="s">
        <v>6844</v>
      </c>
      <c r="C3683" s="3" t="s">
        <v>10</v>
      </c>
      <c r="D3683" s="3" t="s">
        <v>7127</v>
      </c>
      <c r="E3683" s="2">
        <v>2014</v>
      </c>
      <c r="F3683" s="3" t="s">
        <v>2734</v>
      </c>
      <c r="G3683" s="3" t="s">
        <v>6739</v>
      </c>
      <c r="H3683" s="3" t="s">
        <v>6785</v>
      </c>
      <c r="I3683" s="3" t="s">
        <v>7128</v>
      </c>
      <c r="J3683" s="3" t="s">
        <v>136</v>
      </c>
    </row>
    <row r="3684" spans="1:10" outlineLevel="3" x14ac:dyDescent="0.2">
      <c r="A3684" s="3" t="s">
        <v>6955</v>
      </c>
      <c r="B3684" s="3" t="s">
        <v>6844</v>
      </c>
      <c r="C3684" s="3" t="s">
        <v>10</v>
      </c>
      <c r="D3684" s="3" t="s">
        <v>7129</v>
      </c>
      <c r="E3684" s="2">
        <v>2014</v>
      </c>
      <c r="F3684" s="3" t="s">
        <v>2734</v>
      </c>
      <c r="G3684" s="3" t="s">
        <v>6739</v>
      </c>
      <c r="H3684" s="3" t="s">
        <v>6785</v>
      </c>
      <c r="I3684" s="3" t="s">
        <v>7130</v>
      </c>
      <c r="J3684" s="3" t="s">
        <v>136</v>
      </c>
    </row>
    <row r="3685" spans="1:10" outlineLevel="3" x14ac:dyDescent="0.2">
      <c r="A3685" s="3" t="s">
        <v>6955</v>
      </c>
      <c r="B3685" s="3" t="s">
        <v>6844</v>
      </c>
      <c r="C3685" s="3" t="s">
        <v>10</v>
      </c>
      <c r="D3685" s="3" t="s">
        <v>7131</v>
      </c>
      <c r="E3685" s="2">
        <v>2014</v>
      </c>
      <c r="F3685" s="3" t="s">
        <v>2734</v>
      </c>
      <c r="G3685" s="3" t="s">
        <v>6739</v>
      </c>
      <c r="H3685" s="3" t="s">
        <v>6785</v>
      </c>
      <c r="I3685" s="3" t="s">
        <v>7132</v>
      </c>
      <c r="J3685" s="3" t="s">
        <v>136</v>
      </c>
    </row>
    <row r="3686" spans="1:10" outlineLevel="3" x14ac:dyDescent="0.2">
      <c r="A3686" s="3" t="s">
        <v>6955</v>
      </c>
      <c r="B3686" s="3" t="s">
        <v>6844</v>
      </c>
      <c r="C3686" s="3" t="s">
        <v>10</v>
      </c>
      <c r="D3686" s="3" t="s">
        <v>7133</v>
      </c>
      <c r="E3686" s="2">
        <v>2014</v>
      </c>
      <c r="F3686" s="3" t="s">
        <v>2734</v>
      </c>
      <c r="G3686" s="3" t="s">
        <v>6739</v>
      </c>
      <c r="H3686" s="3" t="s">
        <v>6785</v>
      </c>
      <c r="I3686" s="3" t="s">
        <v>7134</v>
      </c>
      <c r="J3686" s="3" t="s">
        <v>136</v>
      </c>
    </row>
    <row r="3687" spans="1:10" outlineLevel="3" x14ac:dyDescent="0.2">
      <c r="A3687" s="3" t="s">
        <v>6955</v>
      </c>
      <c r="B3687" s="3" t="s">
        <v>6844</v>
      </c>
      <c r="C3687" s="3" t="s">
        <v>10</v>
      </c>
      <c r="D3687" s="3" t="s">
        <v>7135</v>
      </c>
      <c r="E3687" s="2">
        <v>2014</v>
      </c>
      <c r="F3687" s="3" t="s">
        <v>2734</v>
      </c>
      <c r="G3687" s="3" t="s">
        <v>6739</v>
      </c>
      <c r="H3687" s="3" t="s">
        <v>6785</v>
      </c>
      <c r="I3687" s="3" t="s">
        <v>7136</v>
      </c>
      <c r="J3687" s="3" t="s">
        <v>136</v>
      </c>
    </row>
    <row r="3688" spans="1:10" outlineLevel="3" x14ac:dyDescent="0.2">
      <c r="A3688" s="3" t="s">
        <v>6955</v>
      </c>
      <c r="B3688" s="3" t="s">
        <v>6844</v>
      </c>
      <c r="C3688" s="3" t="s">
        <v>10</v>
      </c>
      <c r="D3688" s="3" t="s">
        <v>7137</v>
      </c>
      <c r="E3688" s="2">
        <v>2014</v>
      </c>
      <c r="F3688" s="3" t="s">
        <v>2734</v>
      </c>
      <c r="G3688" s="3" t="s">
        <v>6739</v>
      </c>
      <c r="H3688" s="3" t="s">
        <v>6785</v>
      </c>
      <c r="I3688" s="3" t="s">
        <v>7138</v>
      </c>
      <c r="J3688" s="3" t="s">
        <v>136</v>
      </c>
    </row>
    <row r="3689" spans="1:10" outlineLevel="3" x14ac:dyDescent="0.2">
      <c r="A3689" s="3" t="s">
        <v>6955</v>
      </c>
      <c r="B3689" s="3" t="s">
        <v>6844</v>
      </c>
      <c r="C3689" s="3" t="s">
        <v>10</v>
      </c>
      <c r="D3689" s="3" t="s">
        <v>7139</v>
      </c>
      <c r="E3689" s="2">
        <v>2014</v>
      </c>
      <c r="F3689" s="3" t="s">
        <v>2734</v>
      </c>
      <c r="G3689" s="3" t="s">
        <v>6739</v>
      </c>
      <c r="H3689" s="3" t="s">
        <v>6735</v>
      </c>
      <c r="I3689" s="3" t="s">
        <v>7140</v>
      </c>
      <c r="J3689" s="3" t="s">
        <v>136</v>
      </c>
    </row>
    <row r="3690" spans="1:10" outlineLevel="3" x14ac:dyDescent="0.2">
      <c r="A3690" s="3" t="s">
        <v>6955</v>
      </c>
      <c r="B3690" s="3" t="s">
        <v>6844</v>
      </c>
      <c r="C3690" s="3" t="s">
        <v>10</v>
      </c>
      <c r="D3690" s="3" t="s">
        <v>7141</v>
      </c>
      <c r="E3690" s="2">
        <v>2014</v>
      </c>
      <c r="F3690" s="3" t="s">
        <v>2734</v>
      </c>
      <c r="G3690" s="3" t="s">
        <v>6739</v>
      </c>
      <c r="H3690" s="3" t="s">
        <v>6735</v>
      </c>
      <c r="I3690" s="3" t="s">
        <v>7142</v>
      </c>
      <c r="J3690" s="3" t="s">
        <v>136</v>
      </c>
    </row>
    <row r="3691" spans="1:10" outlineLevel="3" x14ac:dyDescent="0.2">
      <c r="A3691" s="3" t="s">
        <v>6955</v>
      </c>
      <c r="B3691" s="3" t="s">
        <v>6844</v>
      </c>
      <c r="C3691" s="3" t="s">
        <v>10</v>
      </c>
      <c r="D3691" s="3" t="s">
        <v>7143</v>
      </c>
      <c r="E3691" s="2">
        <v>2014</v>
      </c>
      <c r="F3691" s="3" t="s">
        <v>2734</v>
      </c>
      <c r="G3691" s="3" t="s">
        <v>6739</v>
      </c>
      <c r="H3691" s="3" t="s">
        <v>6735</v>
      </c>
      <c r="I3691" s="3" t="s">
        <v>7144</v>
      </c>
      <c r="J3691" s="3" t="s">
        <v>136</v>
      </c>
    </row>
    <row r="3692" spans="1:10" outlineLevel="3" x14ac:dyDescent="0.2">
      <c r="A3692" s="3" t="s">
        <v>6955</v>
      </c>
      <c r="B3692" s="3" t="s">
        <v>6844</v>
      </c>
      <c r="C3692" s="3" t="s">
        <v>10</v>
      </c>
      <c r="D3692" s="3" t="s">
        <v>7145</v>
      </c>
      <c r="E3692" s="2">
        <v>2014</v>
      </c>
      <c r="F3692" s="3" t="s">
        <v>2734</v>
      </c>
      <c r="G3692" s="3" t="s">
        <v>6739</v>
      </c>
      <c r="H3692" s="3" t="s">
        <v>6735</v>
      </c>
      <c r="I3692" s="3" t="s">
        <v>7146</v>
      </c>
      <c r="J3692" s="3" t="s">
        <v>136</v>
      </c>
    </row>
    <row r="3693" spans="1:10" outlineLevel="3" x14ac:dyDescent="0.2">
      <c r="A3693" s="3" t="s">
        <v>6955</v>
      </c>
      <c r="B3693" s="3" t="s">
        <v>6844</v>
      </c>
      <c r="C3693" s="3" t="s">
        <v>10</v>
      </c>
      <c r="D3693" s="3" t="s">
        <v>7147</v>
      </c>
      <c r="E3693" s="2">
        <v>2014</v>
      </c>
      <c r="F3693" s="3" t="s">
        <v>2734</v>
      </c>
      <c r="G3693" s="3" t="s">
        <v>6739</v>
      </c>
      <c r="H3693" s="3" t="s">
        <v>6735</v>
      </c>
      <c r="I3693" s="3" t="s">
        <v>7148</v>
      </c>
      <c r="J3693" s="3" t="s">
        <v>136</v>
      </c>
    </row>
    <row r="3694" spans="1:10" outlineLevel="3" x14ac:dyDescent="0.2">
      <c r="A3694" s="3" t="s">
        <v>6955</v>
      </c>
      <c r="B3694" s="3" t="s">
        <v>6844</v>
      </c>
      <c r="C3694" s="3" t="s">
        <v>10</v>
      </c>
      <c r="D3694" s="3" t="s">
        <v>7149</v>
      </c>
      <c r="E3694" s="2">
        <v>2014</v>
      </c>
      <c r="F3694" s="3" t="s">
        <v>2734</v>
      </c>
      <c r="G3694" s="3" t="s">
        <v>6739</v>
      </c>
      <c r="H3694" s="3" t="s">
        <v>6785</v>
      </c>
      <c r="I3694" s="3" t="s">
        <v>7150</v>
      </c>
      <c r="J3694" s="3" t="s">
        <v>35</v>
      </c>
    </row>
    <row r="3695" spans="1:10" outlineLevel="3" x14ac:dyDescent="0.2">
      <c r="A3695" s="3" t="s">
        <v>6955</v>
      </c>
      <c r="B3695" s="3" t="s">
        <v>6844</v>
      </c>
      <c r="C3695" s="3" t="s">
        <v>10</v>
      </c>
      <c r="D3695" s="3" t="s">
        <v>7151</v>
      </c>
      <c r="E3695" s="2">
        <v>2014</v>
      </c>
      <c r="F3695" s="3" t="s">
        <v>2734</v>
      </c>
      <c r="G3695" s="3" t="s">
        <v>6739</v>
      </c>
      <c r="H3695" s="3" t="s">
        <v>6785</v>
      </c>
      <c r="I3695" s="3" t="s">
        <v>7152</v>
      </c>
      <c r="J3695" s="3" t="s">
        <v>35</v>
      </c>
    </row>
    <row r="3696" spans="1:10" outlineLevel="3" x14ac:dyDescent="0.2">
      <c r="A3696" s="3" t="s">
        <v>6955</v>
      </c>
      <c r="B3696" s="3" t="s">
        <v>6844</v>
      </c>
      <c r="C3696" s="3" t="s">
        <v>10</v>
      </c>
      <c r="D3696" s="3" t="s">
        <v>7153</v>
      </c>
      <c r="E3696" s="2">
        <v>2014</v>
      </c>
      <c r="F3696" s="3" t="s">
        <v>2734</v>
      </c>
      <c r="G3696" s="3" t="s">
        <v>6739</v>
      </c>
      <c r="H3696" s="3" t="s">
        <v>6785</v>
      </c>
      <c r="I3696" s="3" t="s">
        <v>7154</v>
      </c>
      <c r="J3696" s="3" t="s">
        <v>35</v>
      </c>
    </row>
    <row r="3697" spans="1:10" outlineLevel="3" x14ac:dyDescent="0.2">
      <c r="A3697" s="3" t="s">
        <v>6955</v>
      </c>
      <c r="B3697" s="3" t="s">
        <v>6844</v>
      </c>
      <c r="C3697" s="3" t="s">
        <v>10</v>
      </c>
      <c r="D3697" s="3" t="s">
        <v>7155</v>
      </c>
      <c r="E3697" s="2">
        <v>2014</v>
      </c>
      <c r="F3697" s="3" t="s">
        <v>297</v>
      </c>
      <c r="G3697" s="3" t="s">
        <v>4178</v>
      </c>
      <c r="H3697" s="3" t="s">
        <v>6785</v>
      </c>
      <c r="I3697" s="3" t="s">
        <v>7156</v>
      </c>
      <c r="J3697" s="3" t="s">
        <v>136</v>
      </c>
    </row>
    <row r="3698" spans="1:10" outlineLevel="3" x14ac:dyDescent="0.2">
      <c r="A3698" s="3" t="s">
        <v>6955</v>
      </c>
      <c r="B3698" s="3" t="s">
        <v>6844</v>
      </c>
      <c r="C3698" s="3" t="s">
        <v>10</v>
      </c>
      <c r="D3698" s="3" t="s">
        <v>7157</v>
      </c>
      <c r="E3698" s="2">
        <v>2014</v>
      </c>
      <c r="F3698" s="3" t="s">
        <v>2734</v>
      </c>
      <c r="G3698" s="3" t="s">
        <v>6739</v>
      </c>
      <c r="H3698" s="3" t="s">
        <v>6785</v>
      </c>
      <c r="I3698" s="3" t="s">
        <v>7158</v>
      </c>
      <c r="J3698" s="3" t="s">
        <v>136</v>
      </c>
    </row>
    <row r="3699" spans="1:10" outlineLevel="3" x14ac:dyDescent="0.2">
      <c r="A3699" s="3" t="s">
        <v>6955</v>
      </c>
      <c r="B3699" s="3" t="s">
        <v>6844</v>
      </c>
      <c r="C3699" s="3" t="s">
        <v>10</v>
      </c>
      <c r="D3699" s="3" t="s">
        <v>7159</v>
      </c>
      <c r="E3699" s="2">
        <v>2014</v>
      </c>
      <c r="F3699" s="3" t="s">
        <v>2734</v>
      </c>
      <c r="G3699" s="3" t="s">
        <v>6739</v>
      </c>
      <c r="H3699" s="3" t="s">
        <v>6785</v>
      </c>
      <c r="I3699" s="3" t="s">
        <v>7160</v>
      </c>
      <c r="J3699" s="3" t="s">
        <v>136</v>
      </c>
    </row>
    <row r="3700" spans="1:10" outlineLevel="3" x14ac:dyDescent="0.2">
      <c r="A3700" s="3" t="s">
        <v>6955</v>
      </c>
      <c r="B3700" s="3" t="s">
        <v>6844</v>
      </c>
      <c r="C3700" s="3" t="s">
        <v>10</v>
      </c>
      <c r="D3700" s="3" t="s">
        <v>7161</v>
      </c>
      <c r="E3700" s="2">
        <v>2014</v>
      </c>
      <c r="F3700" s="3" t="s">
        <v>297</v>
      </c>
      <c r="G3700" s="3" t="s">
        <v>4178</v>
      </c>
      <c r="H3700" s="3" t="s">
        <v>6785</v>
      </c>
      <c r="I3700" s="3" t="s">
        <v>7162</v>
      </c>
      <c r="J3700" s="3" t="s">
        <v>136</v>
      </c>
    </row>
    <row r="3701" spans="1:10" outlineLevel="3" x14ac:dyDescent="0.2">
      <c r="A3701" s="3" t="s">
        <v>6955</v>
      </c>
      <c r="B3701" s="3" t="s">
        <v>6844</v>
      </c>
      <c r="C3701" s="3" t="s">
        <v>10</v>
      </c>
      <c r="D3701" s="3" t="s">
        <v>7163</v>
      </c>
      <c r="E3701" s="2">
        <v>2014</v>
      </c>
      <c r="F3701" s="3" t="s">
        <v>297</v>
      </c>
      <c r="G3701" s="3" t="s">
        <v>4178</v>
      </c>
      <c r="H3701" s="3" t="s">
        <v>6785</v>
      </c>
      <c r="I3701" s="3" t="s">
        <v>7164</v>
      </c>
      <c r="J3701" s="3" t="s">
        <v>136</v>
      </c>
    </row>
    <row r="3702" spans="1:10" outlineLevel="3" x14ac:dyDescent="0.2">
      <c r="A3702" s="3" t="s">
        <v>6955</v>
      </c>
      <c r="B3702" s="3" t="s">
        <v>6844</v>
      </c>
      <c r="C3702" s="3" t="s">
        <v>10</v>
      </c>
      <c r="D3702" s="3" t="s">
        <v>7165</v>
      </c>
      <c r="E3702" s="2">
        <v>2014</v>
      </c>
      <c r="F3702" s="3" t="s">
        <v>297</v>
      </c>
      <c r="G3702" s="3" t="s">
        <v>4178</v>
      </c>
      <c r="H3702" s="3" t="s">
        <v>6785</v>
      </c>
      <c r="I3702" s="3" t="s">
        <v>7166</v>
      </c>
      <c r="J3702" s="3" t="s">
        <v>136</v>
      </c>
    </row>
    <row r="3703" spans="1:10" outlineLevel="3" x14ac:dyDescent="0.2">
      <c r="A3703" s="3" t="s">
        <v>6955</v>
      </c>
      <c r="B3703" s="3" t="s">
        <v>6844</v>
      </c>
      <c r="C3703" s="3" t="s">
        <v>10</v>
      </c>
      <c r="D3703" s="3" t="s">
        <v>7167</v>
      </c>
      <c r="E3703" s="2">
        <v>2014</v>
      </c>
      <c r="F3703" s="3" t="s">
        <v>297</v>
      </c>
      <c r="G3703" s="3" t="s">
        <v>4178</v>
      </c>
      <c r="H3703" s="3" t="s">
        <v>6785</v>
      </c>
      <c r="I3703" s="3" t="s">
        <v>7168</v>
      </c>
      <c r="J3703" s="3" t="s">
        <v>136</v>
      </c>
    </row>
    <row r="3704" spans="1:10" outlineLevel="3" x14ac:dyDescent="0.2">
      <c r="A3704" s="3" t="s">
        <v>6955</v>
      </c>
      <c r="B3704" s="3" t="s">
        <v>6844</v>
      </c>
      <c r="C3704" s="3" t="s">
        <v>10</v>
      </c>
      <c r="D3704" s="3" t="s">
        <v>7169</v>
      </c>
      <c r="E3704" s="2">
        <v>2014</v>
      </c>
      <c r="F3704" s="3" t="s">
        <v>297</v>
      </c>
      <c r="G3704" s="3" t="s">
        <v>4178</v>
      </c>
      <c r="H3704" s="3" t="s">
        <v>6785</v>
      </c>
      <c r="I3704" s="3" t="s">
        <v>7170</v>
      </c>
      <c r="J3704" s="3" t="s">
        <v>136</v>
      </c>
    </row>
    <row r="3705" spans="1:10" outlineLevel="3" x14ac:dyDescent="0.2">
      <c r="A3705" s="3" t="s">
        <v>6955</v>
      </c>
      <c r="B3705" s="3" t="s">
        <v>6844</v>
      </c>
      <c r="C3705" s="3" t="s">
        <v>10</v>
      </c>
      <c r="D3705" s="3" t="s">
        <v>7171</v>
      </c>
      <c r="E3705" s="2">
        <v>2014</v>
      </c>
      <c r="F3705" s="3" t="s">
        <v>297</v>
      </c>
      <c r="G3705" s="3" t="s">
        <v>4178</v>
      </c>
      <c r="H3705" s="3" t="s">
        <v>6785</v>
      </c>
      <c r="I3705" s="3" t="s">
        <v>7172</v>
      </c>
      <c r="J3705" s="3" t="s">
        <v>136</v>
      </c>
    </row>
    <row r="3706" spans="1:10" outlineLevel="3" x14ac:dyDescent="0.2">
      <c r="A3706" s="3" t="s">
        <v>6955</v>
      </c>
      <c r="B3706" s="3" t="s">
        <v>6844</v>
      </c>
      <c r="C3706" s="3" t="s">
        <v>10</v>
      </c>
      <c r="D3706" s="3" t="s">
        <v>7173</v>
      </c>
      <c r="E3706" s="2">
        <v>2014</v>
      </c>
      <c r="F3706" s="3" t="s">
        <v>297</v>
      </c>
      <c r="G3706" s="3" t="s">
        <v>4178</v>
      </c>
      <c r="H3706" s="3" t="s">
        <v>6785</v>
      </c>
      <c r="I3706" s="3" t="s">
        <v>7174</v>
      </c>
      <c r="J3706" s="3" t="s">
        <v>136</v>
      </c>
    </row>
    <row r="3707" spans="1:10" outlineLevel="3" x14ac:dyDescent="0.2">
      <c r="A3707" s="3" t="s">
        <v>6955</v>
      </c>
      <c r="B3707" s="3" t="s">
        <v>6844</v>
      </c>
      <c r="C3707" s="3" t="s">
        <v>10</v>
      </c>
      <c r="D3707" s="3" t="s">
        <v>7175</v>
      </c>
      <c r="E3707" s="2">
        <v>2014</v>
      </c>
      <c r="F3707" s="3" t="s">
        <v>297</v>
      </c>
      <c r="G3707" s="3" t="s">
        <v>4178</v>
      </c>
      <c r="H3707" s="3" t="s">
        <v>6785</v>
      </c>
      <c r="I3707" s="3" t="s">
        <v>7176</v>
      </c>
      <c r="J3707" s="3" t="s">
        <v>136</v>
      </c>
    </row>
    <row r="3708" spans="1:10" outlineLevel="3" x14ac:dyDescent="0.2">
      <c r="A3708" s="3" t="s">
        <v>6955</v>
      </c>
      <c r="B3708" s="3" t="s">
        <v>6844</v>
      </c>
      <c r="C3708" s="3" t="s">
        <v>10</v>
      </c>
      <c r="D3708" s="3" t="s">
        <v>7177</v>
      </c>
      <c r="E3708" s="2">
        <v>2014</v>
      </c>
      <c r="F3708" s="3" t="s">
        <v>297</v>
      </c>
      <c r="G3708" s="3" t="s">
        <v>4178</v>
      </c>
      <c r="H3708" s="3" t="s">
        <v>6785</v>
      </c>
      <c r="I3708" s="3" t="s">
        <v>7178</v>
      </c>
      <c r="J3708" s="3" t="s">
        <v>136</v>
      </c>
    </row>
    <row r="3709" spans="1:10" outlineLevel="3" x14ac:dyDescent="0.2">
      <c r="A3709" s="3" t="s">
        <v>6955</v>
      </c>
      <c r="B3709" s="3" t="s">
        <v>6844</v>
      </c>
      <c r="C3709" s="3" t="s">
        <v>10</v>
      </c>
      <c r="D3709" s="3" t="s">
        <v>7179</v>
      </c>
      <c r="E3709" s="2">
        <v>2014</v>
      </c>
      <c r="F3709" s="3" t="s">
        <v>297</v>
      </c>
      <c r="G3709" s="3" t="s">
        <v>4178</v>
      </c>
      <c r="H3709" s="3" t="s">
        <v>6785</v>
      </c>
      <c r="I3709" s="3" t="s">
        <v>7180</v>
      </c>
      <c r="J3709" s="3" t="s">
        <v>136</v>
      </c>
    </row>
    <row r="3710" spans="1:10" outlineLevel="3" x14ac:dyDescent="0.2">
      <c r="A3710" s="3" t="s">
        <v>6955</v>
      </c>
      <c r="B3710" s="3" t="s">
        <v>6844</v>
      </c>
      <c r="C3710" s="3" t="s">
        <v>10</v>
      </c>
      <c r="D3710" s="3" t="s">
        <v>7181</v>
      </c>
      <c r="E3710" s="2">
        <v>2014</v>
      </c>
      <c r="F3710" s="3" t="s">
        <v>297</v>
      </c>
      <c r="G3710" s="3" t="s">
        <v>4178</v>
      </c>
      <c r="H3710" s="3" t="s">
        <v>6785</v>
      </c>
      <c r="I3710" s="3" t="s">
        <v>7182</v>
      </c>
      <c r="J3710" s="3" t="s">
        <v>136</v>
      </c>
    </row>
    <row r="3711" spans="1:10" outlineLevel="3" x14ac:dyDescent="0.2">
      <c r="A3711" s="3" t="s">
        <v>6955</v>
      </c>
      <c r="B3711" s="3" t="s">
        <v>6844</v>
      </c>
      <c r="C3711" s="3" t="s">
        <v>10</v>
      </c>
      <c r="D3711" s="3" t="s">
        <v>7183</v>
      </c>
      <c r="E3711" s="2">
        <v>2014</v>
      </c>
      <c r="F3711" s="3" t="s">
        <v>2734</v>
      </c>
      <c r="G3711" s="3" t="s">
        <v>6739</v>
      </c>
      <c r="H3711" s="3" t="s">
        <v>6785</v>
      </c>
      <c r="I3711" s="3" t="s">
        <v>7184</v>
      </c>
      <c r="J3711" s="3" t="s">
        <v>81</v>
      </c>
    </row>
    <row r="3712" spans="1:10" outlineLevel="3" x14ac:dyDescent="0.2">
      <c r="A3712" s="3" t="s">
        <v>6955</v>
      </c>
      <c r="B3712" s="3" t="s">
        <v>6844</v>
      </c>
      <c r="C3712" s="3" t="s">
        <v>10</v>
      </c>
      <c r="D3712" s="3" t="s">
        <v>7185</v>
      </c>
      <c r="E3712" s="2">
        <v>2014</v>
      </c>
      <c r="F3712" s="3" t="s">
        <v>2734</v>
      </c>
      <c r="G3712" s="3" t="s">
        <v>6739</v>
      </c>
      <c r="H3712" s="3" t="s">
        <v>6785</v>
      </c>
      <c r="I3712" s="3" t="s">
        <v>7186</v>
      </c>
      <c r="J3712" s="3" t="s">
        <v>81</v>
      </c>
    </row>
    <row r="3713" spans="1:10" outlineLevel="3" x14ac:dyDescent="0.2">
      <c r="A3713" s="3" t="s">
        <v>6955</v>
      </c>
      <c r="B3713" s="3" t="s">
        <v>6844</v>
      </c>
      <c r="C3713" s="3" t="s">
        <v>10</v>
      </c>
      <c r="D3713" s="3" t="s">
        <v>7187</v>
      </c>
      <c r="E3713" s="2">
        <v>2014</v>
      </c>
      <c r="F3713" s="3" t="s">
        <v>297</v>
      </c>
      <c r="G3713" s="3" t="s">
        <v>4178</v>
      </c>
      <c r="H3713" s="3" t="s">
        <v>6785</v>
      </c>
      <c r="I3713" s="3" t="s">
        <v>7188</v>
      </c>
      <c r="J3713" s="3" t="s">
        <v>136</v>
      </c>
    </row>
    <row r="3714" spans="1:10" outlineLevel="3" x14ac:dyDescent="0.2">
      <c r="A3714" s="3" t="s">
        <v>6955</v>
      </c>
      <c r="B3714" s="3" t="s">
        <v>6844</v>
      </c>
      <c r="C3714" s="3" t="s">
        <v>10</v>
      </c>
      <c r="D3714" s="3" t="s">
        <v>7189</v>
      </c>
      <c r="E3714" s="2">
        <v>2015</v>
      </c>
      <c r="F3714" s="3" t="s">
        <v>2734</v>
      </c>
      <c r="G3714" s="3" t="s">
        <v>6739</v>
      </c>
      <c r="H3714" s="3" t="s">
        <v>6785</v>
      </c>
      <c r="I3714" s="3" t="s">
        <v>7190</v>
      </c>
      <c r="J3714" s="3" t="s">
        <v>35</v>
      </c>
    </row>
    <row r="3715" spans="1:10" outlineLevel="3" x14ac:dyDescent="0.2">
      <c r="A3715" s="3" t="s">
        <v>6955</v>
      </c>
      <c r="B3715" s="3" t="s">
        <v>6844</v>
      </c>
      <c r="C3715" s="3" t="s">
        <v>10</v>
      </c>
      <c r="D3715" s="3" t="s">
        <v>7191</v>
      </c>
      <c r="E3715" s="2">
        <v>2014</v>
      </c>
      <c r="F3715" s="3" t="s">
        <v>297</v>
      </c>
      <c r="G3715" s="3" t="s">
        <v>4178</v>
      </c>
      <c r="H3715" s="3" t="s">
        <v>6785</v>
      </c>
      <c r="I3715" s="3" t="s">
        <v>7192</v>
      </c>
      <c r="J3715" s="3" t="s">
        <v>1038</v>
      </c>
    </row>
    <row r="3716" spans="1:10" outlineLevel="3" x14ac:dyDescent="0.2">
      <c r="A3716" s="3" t="s">
        <v>6955</v>
      </c>
      <c r="B3716" s="3" t="s">
        <v>6844</v>
      </c>
      <c r="C3716" s="3" t="s">
        <v>10</v>
      </c>
      <c r="D3716" s="3" t="s">
        <v>7193</v>
      </c>
      <c r="E3716" s="2">
        <v>2014</v>
      </c>
      <c r="F3716" s="3" t="s">
        <v>297</v>
      </c>
      <c r="G3716" s="3" t="s">
        <v>4178</v>
      </c>
      <c r="H3716" s="3" t="s">
        <v>6785</v>
      </c>
      <c r="I3716" s="3" t="s">
        <v>7194</v>
      </c>
      <c r="J3716" s="3" t="s">
        <v>26</v>
      </c>
    </row>
    <row r="3717" spans="1:10" outlineLevel="3" x14ac:dyDescent="0.2">
      <c r="A3717" s="3" t="s">
        <v>6955</v>
      </c>
      <c r="B3717" s="3" t="s">
        <v>6844</v>
      </c>
      <c r="C3717" s="3" t="s">
        <v>10</v>
      </c>
      <c r="D3717" s="3" t="s">
        <v>7195</v>
      </c>
      <c r="E3717" s="2">
        <v>2014</v>
      </c>
      <c r="F3717" s="3" t="s">
        <v>297</v>
      </c>
      <c r="G3717" s="3" t="s">
        <v>4178</v>
      </c>
      <c r="H3717" s="3" t="s">
        <v>6785</v>
      </c>
      <c r="I3717" s="3" t="s">
        <v>7196</v>
      </c>
      <c r="J3717" s="3" t="s">
        <v>26</v>
      </c>
    </row>
    <row r="3718" spans="1:10" outlineLevel="3" x14ac:dyDescent="0.2">
      <c r="A3718" s="3" t="s">
        <v>6955</v>
      </c>
      <c r="B3718" s="3" t="s">
        <v>6844</v>
      </c>
      <c r="C3718" s="3" t="s">
        <v>10</v>
      </c>
      <c r="D3718" s="3" t="s">
        <v>7197</v>
      </c>
      <c r="E3718" s="2">
        <v>2014</v>
      </c>
      <c r="F3718" s="3" t="s">
        <v>297</v>
      </c>
      <c r="G3718" s="3" t="s">
        <v>4178</v>
      </c>
      <c r="H3718" s="3" t="s">
        <v>6785</v>
      </c>
      <c r="I3718" s="3" t="s">
        <v>7198</v>
      </c>
      <c r="J3718" s="3" t="s">
        <v>26</v>
      </c>
    </row>
    <row r="3719" spans="1:10" outlineLevel="3" x14ac:dyDescent="0.2">
      <c r="A3719" s="3" t="s">
        <v>6955</v>
      </c>
      <c r="B3719" s="3" t="s">
        <v>6844</v>
      </c>
      <c r="C3719" s="3" t="s">
        <v>10</v>
      </c>
      <c r="D3719" s="3" t="s">
        <v>7199</v>
      </c>
      <c r="E3719" s="2">
        <v>2014</v>
      </c>
      <c r="F3719" s="3" t="s">
        <v>297</v>
      </c>
      <c r="G3719" s="3" t="s">
        <v>4178</v>
      </c>
      <c r="H3719" s="3" t="s">
        <v>6785</v>
      </c>
      <c r="I3719" s="3" t="s">
        <v>7200</v>
      </c>
      <c r="J3719" s="3" t="s">
        <v>26</v>
      </c>
    </row>
    <row r="3720" spans="1:10" outlineLevel="3" x14ac:dyDescent="0.2">
      <c r="A3720" s="3" t="s">
        <v>6955</v>
      </c>
      <c r="B3720" s="3" t="s">
        <v>6844</v>
      </c>
      <c r="C3720" s="3" t="s">
        <v>10</v>
      </c>
      <c r="D3720" s="3" t="s">
        <v>7201</v>
      </c>
      <c r="E3720" s="2">
        <v>2014</v>
      </c>
      <c r="F3720" s="3" t="s">
        <v>297</v>
      </c>
      <c r="G3720" s="3" t="s">
        <v>4178</v>
      </c>
      <c r="H3720" s="3" t="s">
        <v>6785</v>
      </c>
      <c r="I3720" s="3" t="s">
        <v>7202</v>
      </c>
      <c r="J3720" s="3" t="s">
        <v>136</v>
      </c>
    </row>
    <row r="3721" spans="1:10" outlineLevel="3" x14ac:dyDescent="0.2">
      <c r="A3721" s="3" t="s">
        <v>6955</v>
      </c>
      <c r="B3721" s="3" t="s">
        <v>6844</v>
      </c>
      <c r="C3721" s="3" t="s">
        <v>10</v>
      </c>
      <c r="D3721" s="3" t="s">
        <v>7203</v>
      </c>
      <c r="E3721" s="2">
        <v>2014</v>
      </c>
      <c r="F3721" s="3" t="s">
        <v>297</v>
      </c>
      <c r="G3721" s="3" t="s">
        <v>4178</v>
      </c>
      <c r="H3721" s="3" t="s">
        <v>6785</v>
      </c>
      <c r="I3721" s="3" t="s">
        <v>7204</v>
      </c>
      <c r="J3721" s="3" t="s">
        <v>136</v>
      </c>
    </row>
    <row r="3722" spans="1:10" outlineLevel="3" x14ac:dyDescent="0.2">
      <c r="A3722" s="3" t="s">
        <v>6955</v>
      </c>
      <c r="B3722" s="3" t="s">
        <v>6844</v>
      </c>
      <c r="C3722" s="3" t="s">
        <v>10</v>
      </c>
      <c r="D3722" s="3" t="s">
        <v>7205</v>
      </c>
      <c r="E3722" s="2">
        <v>2014</v>
      </c>
      <c r="F3722" s="3" t="s">
        <v>297</v>
      </c>
      <c r="G3722" s="3" t="s">
        <v>4178</v>
      </c>
      <c r="H3722" s="3" t="s">
        <v>6785</v>
      </c>
      <c r="I3722" s="3" t="s">
        <v>7206</v>
      </c>
      <c r="J3722" s="3" t="s">
        <v>35</v>
      </c>
    </row>
    <row r="3723" spans="1:10" outlineLevel="3" x14ac:dyDescent="0.2">
      <c r="A3723" s="3" t="s">
        <v>6955</v>
      </c>
      <c r="B3723" s="3" t="s">
        <v>6844</v>
      </c>
      <c r="C3723" s="3" t="s">
        <v>10</v>
      </c>
      <c r="D3723" s="3" t="s">
        <v>7207</v>
      </c>
      <c r="E3723" s="2">
        <v>2015</v>
      </c>
      <c r="F3723" s="3" t="s">
        <v>297</v>
      </c>
      <c r="G3723" s="3" t="s">
        <v>4178</v>
      </c>
      <c r="H3723" s="3" t="s">
        <v>6785</v>
      </c>
      <c r="I3723" s="3" t="s">
        <v>7208</v>
      </c>
      <c r="J3723" s="3" t="s">
        <v>35</v>
      </c>
    </row>
    <row r="3724" spans="1:10" outlineLevel="3" x14ac:dyDescent="0.2">
      <c r="A3724" s="3" t="s">
        <v>6955</v>
      </c>
      <c r="B3724" s="3" t="s">
        <v>6844</v>
      </c>
      <c r="C3724" s="3" t="s">
        <v>10</v>
      </c>
      <c r="D3724" s="3" t="s">
        <v>7209</v>
      </c>
      <c r="E3724" s="2">
        <v>2014</v>
      </c>
      <c r="F3724" s="3" t="s">
        <v>297</v>
      </c>
      <c r="G3724" s="3" t="s">
        <v>4178</v>
      </c>
      <c r="H3724" s="3" t="s">
        <v>6785</v>
      </c>
      <c r="I3724" s="3" t="s">
        <v>7210</v>
      </c>
      <c r="J3724" s="3" t="s">
        <v>136</v>
      </c>
    </row>
    <row r="3725" spans="1:10" outlineLevel="3" x14ac:dyDescent="0.2">
      <c r="A3725" s="3" t="s">
        <v>6955</v>
      </c>
      <c r="B3725" s="3" t="s">
        <v>6844</v>
      </c>
      <c r="C3725" s="3" t="s">
        <v>10</v>
      </c>
      <c r="D3725" s="3" t="s">
        <v>7211</v>
      </c>
      <c r="E3725" s="2">
        <v>2014</v>
      </c>
      <c r="F3725" s="3" t="s">
        <v>297</v>
      </c>
      <c r="G3725" s="3" t="s">
        <v>4178</v>
      </c>
      <c r="H3725" s="3" t="s">
        <v>6785</v>
      </c>
      <c r="I3725" s="3" t="s">
        <v>7212</v>
      </c>
      <c r="J3725" s="3" t="s">
        <v>136</v>
      </c>
    </row>
    <row r="3726" spans="1:10" outlineLevel="3" x14ac:dyDescent="0.2">
      <c r="A3726" s="3" t="s">
        <v>6955</v>
      </c>
      <c r="B3726" s="3" t="s">
        <v>6844</v>
      </c>
      <c r="C3726" s="3" t="s">
        <v>10</v>
      </c>
      <c r="D3726" s="3" t="s">
        <v>7213</v>
      </c>
      <c r="E3726" s="2">
        <v>2014</v>
      </c>
      <c r="F3726" s="3" t="s">
        <v>297</v>
      </c>
      <c r="G3726" s="3" t="s">
        <v>4178</v>
      </c>
      <c r="H3726" s="3" t="s">
        <v>6785</v>
      </c>
      <c r="I3726" s="3" t="s">
        <v>7214</v>
      </c>
      <c r="J3726" s="3" t="s">
        <v>136</v>
      </c>
    </row>
    <row r="3727" spans="1:10" outlineLevel="3" x14ac:dyDescent="0.2">
      <c r="A3727" s="3" t="s">
        <v>6955</v>
      </c>
      <c r="B3727" s="3" t="s">
        <v>6844</v>
      </c>
      <c r="C3727" s="3" t="s">
        <v>10</v>
      </c>
      <c r="D3727" s="3" t="s">
        <v>7215</v>
      </c>
      <c r="E3727" s="2">
        <v>2014</v>
      </c>
      <c r="F3727" s="3" t="s">
        <v>297</v>
      </c>
      <c r="G3727" s="3" t="s">
        <v>4178</v>
      </c>
      <c r="H3727" s="3" t="s">
        <v>6785</v>
      </c>
      <c r="I3727" s="3" t="s">
        <v>7216</v>
      </c>
      <c r="J3727" s="3" t="s">
        <v>136</v>
      </c>
    </row>
    <row r="3728" spans="1:10" outlineLevel="3" x14ac:dyDescent="0.2">
      <c r="A3728" s="3" t="s">
        <v>6955</v>
      </c>
      <c r="B3728" s="3" t="s">
        <v>6844</v>
      </c>
      <c r="C3728" s="3" t="s">
        <v>10</v>
      </c>
      <c r="D3728" s="3" t="s">
        <v>7217</v>
      </c>
      <c r="E3728" s="2">
        <v>2014</v>
      </c>
      <c r="F3728" s="3" t="s">
        <v>297</v>
      </c>
      <c r="G3728" s="3" t="s">
        <v>4178</v>
      </c>
      <c r="H3728" s="3" t="s">
        <v>6785</v>
      </c>
      <c r="I3728" s="3" t="s">
        <v>7218</v>
      </c>
      <c r="J3728" s="3" t="s">
        <v>136</v>
      </c>
    </row>
    <row r="3729" spans="1:10" outlineLevel="3" x14ac:dyDescent="0.2">
      <c r="A3729" s="3" t="s">
        <v>6955</v>
      </c>
      <c r="B3729" s="3" t="s">
        <v>6844</v>
      </c>
      <c r="C3729" s="3" t="s">
        <v>10</v>
      </c>
      <c r="D3729" s="3" t="s">
        <v>7219</v>
      </c>
      <c r="E3729" s="2">
        <v>2014</v>
      </c>
      <c r="F3729" s="3" t="s">
        <v>297</v>
      </c>
      <c r="G3729" s="3" t="s">
        <v>4178</v>
      </c>
      <c r="H3729" s="3" t="s">
        <v>6785</v>
      </c>
      <c r="I3729" s="3" t="s">
        <v>7220</v>
      </c>
      <c r="J3729" s="3" t="s">
        <v>136</v>
      </c>
    </row>
    <row r="3730" spans="1:10" outlineLevel="3" x14ac:dyDescent="0.2">
      <c r="A3730" s="3" t="s">
        <v>6955</v>
      </c>
      <c r="B3730" s="3" t="s">
        <v>6844</v>
      </c>
      <c r="C3730" s="3" t="s">
        <v>10</v>
      </c>
      <c r="D3730" s="3" t="s">
        <v>7221</v>
      </c>
      <c r="E3730" s="2">
        <v>2014</v>
      </c>
      <c r="F3730" s="3" t="s">
        <v>297</v>
      </c>
      <c r="G3730" s="3" t="s">
        <v>4178</v>
      </c>
      <c r="H3730" s="3" t="s">
        <v>6785</v>
      </c>
      <c r="I3730" s="3" t="s">
        <v>7222</v>
      </c>
      <c r="J3730" s="3" t="s">
        <v>136</v>
      </c>
    </row>
    <row r="3731" spans="1:10" outlineLevel="3" x14ac:dyDescent="0.2">
      <c r="A3731" s="3" t="s">
        <v>6955</v>
      </c>
      <c r="B3731" s="3" t="s">
        <v>6844</v>
      </c>
      <c r="C3731" s="3" t="s">
        <v>10</v>
      </c>
      <c r="D3731" s="3" t="s">
        <v>7223</v>
      </c>
      <c r="E3731" s="2">
        <v>2014</v>
      </c>
      <c r="F3731" s="3" t="s">
        <v>297</v>
      </c>
      <c r="G3731" s="3" t="s">
        <v>4178</v>
      </c>
      <c r="H3731" s="3" t="s">
        <v>6785</v>
      </c>
      <c r="I3731" s="3" t="s">
        <v>7224</v>
      </c>
      <c r="J3731" s="3" t="s">
        <v>136</v>
      </c>
    </row>
    <row r="3732" spans="1:10" outlineLevel="3" x14ac:dyDescent="0.2">
      <c r="A3732" s="3" t="s">
        <v>6955</v>
      </c>
      <c r="B3732" s="3" t="s">
        <v>6844</v>
      </c>
      <c r="C3732" s="3" t="s">
        <v>10</v>
      </c>
      <c r="D3732" s="3" t="s">
        <v>7225</v>
      </c>
      <c r="E3732" s="2">
        <v>2014</v>
      </c>
      <c r="F3732" s="3" t="s">
        <v>297</v>
      </c>
      <c r="G3732" s="3" t="s">
        <v>4178</v>
      </c>
      <c r="H3732" s="3" t="s">
        <v>6785</v>
      </c>
      <c r="I3732" s="3" t="s">
        <v>7226</v>
      </c>
      <c r="J3732" s="3" t="s">
        <v>136</v>
      </c>
    </row>
    <row r="3733" spans="1:10" outlineLevel="3" x14ac:dyDescent="0.2">
      <c r="A3733" s="3" t="s">
        <v>6955</v>
      </c>
      <c r="B3733" s="3" t="s">
        <v>6844</v>
      </c>
      <c r="C3733" s="3" t="s">
        <v>10</v>
      </c>
      <c r="D3733" s="3" t="s">
        <v>7227</v>
      </c>
      <c r="E3733" s="2">
        <v>2014</v>
      </c>
      <c r="F3733" s="3" t="s">
        <v>297</v>
      </c>
      <c r="G3733" s="3" t="s">
        <v>4178</v>
      </c>
      <c r="H3733" s="3" t="s">
        <v>6785</v>
      </c>
      <c r="I3733" s="3" t="s">
        <v>7228</v>
      </c>
      <c r="J3733" s="3" t="s">
        <v>136</v>
      </c>
    </row>
    <row r="3734" spans="1:10" outlineLevel="3" x14ac:dyDescent="0.2">
      <c r="A3734" s="3" t="s">
        <v>6955</v>
      </c>
      <c r="B3734" s="3" t="s">
        <v>6844</v>
      </c>
      <c r="C3734" s="3" t="s">
        <v>10</v>
      </c>
      <c r="D3734" s="3" t="s">
        <v>7229</v>
      </c>
      <c r="E3734" s="2">
        <v>2014</v>
      </c>
      <c r="F3734" s="3" t="s">
        <v>297</v>
      </c>
      <c r="G3734" s="3" t="s">
        <v>4178</v>
      </c>
      <c r="H3734" s="3" t="s">
        <v>6785</v>
      </c>
      <c r="I3734" s="3" t="s">
        <v>7230</v>
      </c>
      <c r="J3734" s="3" t="s">
        <v>136</v>
      </c>
    </row>
    <row r="3735" spans="1:10" outlineLevel="3" x14ac:dyDescent="0.2">
      <c r="A3735" s="3" t="s">
        <v>6955</v>
      </c>
      <c r="B3735" s="3" t="s">
        <v>6844</v>
      </c>
      <c r="C3735" s="3" t="s">
        <v>10</v>
      </c>
      <c r="D3735" s="3" t="s">
        <v>7231</v>
      </c>
      <c r="E3735" s="2">
        <v>2014</v>
      </c>
      <c r="F3735" s="3" t="s">
        <v>297</v>
      </c>
      <c r="G3735" s="3" t="s">
        <v>4178</v>
      </c>
      <c r="H3735" s="3" t="s">
        <v>6785</v>
      </c>
      <c r="I3735" s="3" t="s">
        <v>7232</v>
      </c>
      <c r="J3735" s="3" t="s">
        <v>136</v>
      </c>
    </row>
    <row r="3736" spans="1:10" outlineLevel="3" x14ac:dyDescent="0.2">
      <c r="A3736" s="3" t="s">
        <v>6955</v>
      </c>
      <c r="B3736" s="3" t="s">
        <v>6844</v>
      </c>
      <c r="C3736" s="3" t="s">
        <v>10</v>
      </c>
      <c r="D3736" s="3" t="s">
        <v>7233</v>
      </c>
      <c r="E3736" s="2">
        <v>2014</v>
      </c>
      <c r="F3736" s="3" t="s">
        <v>297</v>
      </c>
      <c r="G3736" s="3" t="s">
        <v>4178</v>
      </c>
      <c r="H3736" s="3" t="s">
        <v>6785</v>
      </c>
      <c r="I3736" s="3" t="s">
        <v>7234</v>
      </c>
      <c r="J3736" s="3" t="s">
        <v>136</v>
      </c>
    </row>
    <row r="3737" spans="1:10" outlineLevel="3" x14ac:dyDescent="0.2">
      <c r="A3737" s="3" t="s">
        <v>6955</v>
      </c>
      <c r="B3737" s="3" t="s">
        <v>6844</v>
      </c>
      <c r="C3737" s="3" t="s">
        <v>10</v>
      </c>
      <c r="D3737" s="3" t="s">
        <v>7235</v>
      </c>
      <c r="E3737" s="2">
        <v>2014</v>
      </c>
      <c r="F3737" s="3" t="s">
        <v>297</v>
      </c>
      <c r="G3737" s="3" t="s">
        <v>4178</v>
      </c>
      <c r="H3737" s="3" t="s">
        <v>6785</v>
      </c>
      <c r="I3737" s="3" t="s">
        <v>7236</v>
      </c>
      <c r="J3737" s="3" t="s">
        <v>136</v>
      </c>
    </row>
    <row r="3738" spans="1:10" outlineLevel="3" x14ac:dyDescent="0.2">
      <c r="A3738" s="3" t="s">
        <v>6955</v>
      </c>
      <c r="B3738" s="3" t="s">
        <v>6844</v>
      </c>
      <c r="C3738" s="3" t="s">
        <v>10</v>
      </c>
      <c r="D3738" s="3" t="s">
        <v>7237</v>
      </c>
      <c r="E3738" s="2">
        <v>2014</v>
      </c>
      <c r="F3738" s="3" t="s">
        <v>297</v>
      </c>
      <c r="G3738" s="3" t="s">
        <v>4178</v>
      </c>
      <c r="H3738" s="3" t="s">
        <v>6785</v>
      </c>
      <c r="I3738" s="3" t="s">
        <v>7238</v>
      </c>
      <c r="J3738" s="3" t="s">
        <v>81</v>
      </c>
    </row>
    <row r="3739" spans="1:10" outlineLevel="3" x14ac:dyDescent="0.2">
      <c r="A3739" s="3" t="s">
        <v>6955</v>
      </c>
      <c r="B3739" s="3" t="s">
        <v>6844</v>
      </c>
      <c r="C3739" s="3" t="s">
        <v>10</v>
      </c>
      <c r="D3739" s="3" t="s">
        <v>7239</v>
      </c>
      <c r="E3739" s="2">
        <v>2014</v>
      </c>
      <c r="F3739" s="3" t="s">
        <v>297</v>
      </c>
      <c r="G3739" s="3" t="s">
        <v>4178</v>
      </c>
      <c r="H3739" s="3" t="s">
        <v>6785</v>
      </c>
      <c r="I3739" s="3" t="s">
        <v>7240</v>
      </c>
      <c r="J3739" s="3" t="s">
        <v>136</v>
      </c>
    </row>
    <row r="3740" spans="1:10" outlineLevel="3" x14ac:dyDescent="0.2">
      <c r="A3740" s="3" t="s">
        <v>6955</v>
      </c>
      <c r="B3740" s="3" t="s">
        <v>6844</v>
      </c>
      <c r="C3740" s="3" t="s">
        <v>10</v>
      </c>
      <c r="D3740" s="3" t="s">
        <v>7241</v>
      </c>
      <c r="E3740" s="2">
        <v>2014</v>
      </c>
      <c r="F3740" s="3" t="s">
        <v>297</v>
      </c>
      <c r="G3740" s="3" t="s">
        <v>4178</v>
      </c>
      <c r="H3740" s="3" t="s">
        <v>6785</v>
      </c>
      <c r="I3740" s="3" t="s">
        <v>7242</v>
      </c>
      <c r="J3740" s="3" t="s">
        <v>136</v>
      </c>
    </row>
    <row r="3741" spans="1:10" outlineLevel="3" x14ac:dyDescent="0.2">
      <c r="A3741" s="3" t="s">
        <v>6955</v>
      </c>
      <c r="B3741" s="3" t="s">
        <v>6844</v>
      </c>
      <c r="C3741" s="3" t="s">
        <v>10</v>
      </c>
      <c r="D3741" s="3" t="s">
        <v>7243</v>
      </c>
      <c r="E3741" s="2">
        <v>2014</v>
      </c>
      <c r="F3741" s="3" t="s">
        <v>297</v>
      </c>
      <c r="G3741" s="3" t="s">
        <v>4178</v>
      </c>
      <c r="H3741" s="3" t="s">
        <v>6785</v>
      </c>
      <c r="I3741" s="3" t="s">
        <v>7244</v>
      </c>
      <c r="J3741" s="3" t="s">
        <v>35</v>
      </c>
    </row>
    <row r="3742" spans="1:10" outlineLevel="3" x14ac:dyDescent="0.2">
      <c r="A3742" s="3" t="s">
        <v>6955</v>
      </c>
      <c r="B3742" s="3" t="s">
        <v>6844</v>
      </c>
      <c r="C3742" s="3" t="s">
        <v>10</v>
      </c>
      <c r="D3742" s="3" t="s">
        <v>7245</v>
      </c>
      <c r="E3742" s="2">
        <v>2014</v>
      </c>
      <c r="F3742" s="3" t="s">
        <v>2734</v>
      </c>
      <c r="G3742" s="3" t="s">
        <v>6739</v>
      </c>
      <c r="H3742" s="3" t="s">
        <v>6785</v>
      </c>
      <c r="I3742" s="3" t="s">
        <v>7246</v>
      </c>
      <c r="J3742" s="3" t="s">
        <v>136</v>
      </c>
    </row>
    <row r="3743" spans="1:10" outlineLevel="3" x14ac:dyDescent="0.2">
      <c r="A3743" s="3" t="s">
        <v>6955</v>
      </c>
      <c r="B3743" s="3" t="s">
        <v>6844</v>
      </c>
      <c r="C3743" s="3" t="s">
        <v>10</v>
      </c>
      <c r="D3743" s="3" t="s">
        <v>7247</v>
      </c>
      <c r="E3743" s="2">
        <v>2014</v>
      </c>
      <c r="F3743" s="3" t="s">
        <v>2734</v>
      </c>
      <c r="G3743" s="3" t="s">
        <v>6739</v>
      </c>
      <c r="H3743" s="3" t="s">
        <v>6785</v>
      </c>
      <c r="I3743" s="3" t="s">
        <v>7248</v>
      </c>
      <c r="J3743" s="3" t="s">
        <v>136</v>
      </c>
    </row>
    <row r="3744" spans="1:10" outlineLevel="3" x14ac:dyDescent="0.2">
      <c r="A3744" s="3" t="s">
        <v>6955</v>
      </c>
      <c r="B3744" s="3" t="s">
        <v>6844</v>
      </c>
      <c r="C3744" s="3" t="s">
        <v>10</v>
      </c>
      <c r="D3744" s="3" t="s">
        <v>7249</v>
      </c>
      <c r="E3744" s="2">
        <v>2015</v>
      </c>
      <c r="F3744" s="3" t="s">
        <v>2734</v>
      </c>
      <c r="G3744" s="3" t="s">
        <v>6739</v>
      </c>
      <c r="H3744" s="3" t="s">
        <v>6785</v>
      </c>
      <c r="I3744" s="3" t="s">
        <v>7250</v>
      </c>
      <c r="J3744" s="3" t="s">
        <v>136</v>
      </c>
    </row>
    <row r="3745" spans="1:10" outlineLevel="3" x14ac:dyDescent="0.2">
      <c r="A3745" s="3" t="s">
        <v>6955</v>
      </c>
      <c r="B3745" s="3" t="s">
        <v>6844</v>
      </c>
      <c r="C3745" s="3" t="s">
        <v>10</v>
      </c>
      <c r="D3745" s="3" t="s">
        <v>7251</v>
      </c>
      <c r="E3745" s="2">
        <v>2015</v>
      </c>
      <c r="F3745" s="3" t="s">
        <v>2734</v>
      </c>
      <c r="G3745" s="3" t="s">
        <v>6739</v>
      </c>
      <c r="H3745" s="3" t="s">
        <v>6776</v>
      </c>
      <c r="I3745" s="3" t="s">
        <v>7252</v>
      </c>
      <c r="J3745" s="3" t="s">
        <v>136</v>
      </c>
    </row>
    <row r="3746" spans="1:10" outlineLevel="3" x14ac:dyDescent="0.2">
      <c r="A3746" s="3" t="s">
        <v>6955</v>
      </c>
      <c r="B3746" s="3" t="s">
        <v>6844</v>
      </c>
      <c r="C3746" s="3" t="s">
        <v>10</v>
      </c>
      <c r="D3746" s="3" t="s">
        <v>7253</v>
      </c>
      <c r="E3746" s="2">
        <v>2015</v>
      </c>
      <c r="F3746" s="3" t="s">
        <v>2734</v>
      </c>
      <c r="G3746" s="3" t="s">
        <v>6739</v>
      </c>
      <c r="H3746" s="3" t="s">
        <v>6776</v>
      </c>
      <c r="I3746" s="3" t="s">
        <v>7254</v>
      </c>
      <c r="J3746" s="3" t="s">
        <v>136</v>
      </c>
    </row>
    <row r="3747" spans="1:10" outlineLevel="3" x14ac:dyDescent="0.2">
      <c r="A3747" s="3" t="s">
        <v>6955</v>
      </c>
      <c r="B3747" s="3" t="s">
        <v>6844</v>
      </c>
      <c r="C3747" s="3" t="s">
        <v>10</v>
      </c>
      <c r="D3747" s="3" t="s">
        <v>7255</v>
      </c>
      <c r="E3747" s="2">
        <v>2015</v>
      </c>
      <c r="F3747" s="3" t="s">
        <v>2734</v>
      </c>
      <c r="G3747" s="3" t="s">
        <v>6739</v>
      </c>
      <c r="H3747" s="3" t="s">
        <v>6785</v>
      </c>
      <c r="I3747" s="3" t="s">
        <v>7256</v>
      </c>
      <c r="J3747" s="3" t="s">
        <v>136</v>
      </c>
    </row>
    <row r="3748" spans="1:10" outlineLevel="3" x14ac:dyDescent="0.2">
      <c r="A3748" s="3" t="s">
        <v>6955</v>
      </c>
      <c r="B3748" s="3" t="s">
        <v>6844</v>
      </c>
      <c r="C3748" s="3" t="s">
        <v>10</v>
      </c>
      <c r="D3748" s="3" t="s">
        <v>7257</v>
      </c>
      <c r="E3748" s="2">
        <v>2015</v>
      </c>
      <c r="F3748" s="3" t="s">
        <v>2734</v>
      </c>
      <c r="G3748" s="3" t="s">
        <v>6739</v>
      </c>
      <c r="H3748" s="3" t="s">
        <v>6785</v>
      </c>
      <c r="I3748" s="3" t="s">
        <v>7258</v>
      </c>
      <c r="J3748" s="3" t="s">
        <v>136</v>
      </c>
    </row>
    <row r="3749" spans="1:10" outlineLevel="3" x14ac:dyDescent="0.2">
      <c r="A3749" s="3" t="s">
        <v>6955</v>
      </c>
      <c r="B3749" s="3" t="s">
        <v>6844</v>
      </c>
      <c r="C3749" s="3" t="s">
        <v>10</v>
      </c>
      <c r="D3749" s="3" t="s">
        <v>7259</v>
      </c>
      <c r="E3749" s="2">
        <v>2015</v>
      </c>
      <c r="F3749" s="3" t="s">
        <v>2734</v>
      </c>
      <c r="G3749" s="3" t="s">
        <v>6739</v>
      </c>
      <c r="H3749" s="3" t="s">
        <v>6785</v>
      </c>
      <c r="I3749" s="3" t="s">
        <v>7260</v>
      </c>
      <c r="J3749" s="3" t="s">
        <v>136</v>
      </c>
    </row>
    <row r="3750" spans="1:10" outlineLevel="3" x14ac:dyDescent="0.2">
      <c r="A3750" s="3" t="s">
        <v>6955</v>
      </c>
      <c r="B3750" s="3" t="s">
        <v>6844</v>
      </c>
      <c r="C3750" s="3" t="s">
        <v>10</v>
      </c>
      <c r="D3750" s="3" t="s">
        <v>7261</v>
      </c>
      <c r="E3750" s="2">
        <v>2015</v>
      </c>
      <c r="F3750" s="3" t="s">
        <v>2734</v>
      </c>
      <c r="G3750" s="3" t="s">
        <v>6739</v>
      </c>
      <c r="H3750" s="3" t="s">
        <v>6785</v>
      </c>
      <c r="I3750" s="3" t="s">
        <v>7262</v>
      </c>
      <c r="J3750" s="3" t="s">
        <v>136</v>
      </c>
    </row>
    <row r="3751" spans="1:10" outlineLevel="3" x14ac:dyDescent="0.2">
      <c r="A3751" s="3" t="s">
        <v>6955</v>
      </c>
      <c r="B3751" s="3" t="s">
        <v>6844</v>
      </c>
      <c r="C3751" s="3" t="s">
        <v>10</v>
      </c>
      <c r="D3751" s="3" t="s">
        <v>7263</v>
      </c>
      <c r="E3751" s="2">
        <v>2015</v>
      </c>
      <c r="F3751" s="3" t="s">
        <v>2734</v>
      </c>
      <c r="G3751" s="3" t="s">
        <v>6739</v>
      </c>
      <c r="H3751" s="3" t="s">
        <v>6785</v>
      </c>
      <c r="I3751" s="3" t="s">
        <v>7264</v>
      </c>
      <c r="J3751" s="3" t="s">
        <v>136</v>
      </c>
    </row>
    <row r="3752" spans="1:10" outlineLevel="3" x14ac:dyDescent="0.2">
      <c r="A3752" s="3" t="s">
        <v>6955</v>
      </c>
      <c r="B3752" s="3" t="s">
        <v>6844</v>
      </c>
      <c r="C3752" s="3" t="s">
        <v>10</v>
      </c>
      <c r="D3752" s="3" t="s">
        <v>7265</v>
      </c>
      <c r="E3752" s="2">
        <v>2015</v>
      </c>
      <c r="F3752" s="3" t="s">
        <v>2734</v>
      </c>
      <c r="G3752" s="3" t="s">
        <v>6739</v>
      </c>
      <c r="H3752" s="3" t="s">
        <v>6785</v>
      </c>
      <c r="I3752" s="3" t="s">
        <v>7266</v>
      </c>
      <c r="J3752" s="3" t="s">
        <v>136</v>
      </c>
    </row>
    <row r="3753" spans="1:10" outlineLevel="3" x14ac:dyDescent="0.2">
      <c r="A3753" s="3" t="s">
        <v>6955</v>
      </c>
      <c r="B3753" s="3" t="s">
        <v>6844</v>
      </c>
      <c r="C3753" s="3" t="s">
        <v>10</v>
      </c>
      <c r="D3753" s="3" t="s">
        <v>7267</v>
      </c>
      <c r="E3753" s="2">
        <v>2015</v>
      </c>
      <c r="F3753" s="3" t="s">
        <v>2734</v>
      </c>
      <c r="G3753" s="3" t="s">
        <v>6739</v>
      </c>
      <c r="H3753" s="3" t="s">
        <v>6785</v>
      </c>
      <c r="I3753" s="3" t="s">
        <v>7268</v>
      </c>
      <c r="J3753" s="3" t="s">
        <v>136</v>
      </c>
    </row>
    <row r="3754" spans="1:10" outlineLevel="3" x14ac:dyDescent="0.2">
      <c r="A3754" s="3" t="s">
        <v>6955</v>
      </c>
      <c r="B3754" s="3" t="s">
        <v>6844</v>
      </c>
      <c r="C3754" s="3" t="s">
        <v>10</v>
      </c>
      <c r="D3754" s="3" t="s">
        <v>7269</v>
      </c>
      <c r="E3754" s="2">
        <v>2015</v>
      </c>
      <c r="F3754" s="3" t="s">
        <v>2734</v>
      </c>
      <c r="G3754" s="3" t="s">
        <v>6739</v>
      </c>
      <c r="H3754" s="3" t="s">
        <v>6785</v>
      </c>
      <c r="I3754" s="3" t="s">
        <v>7270</v>
      </c>
      <c r="J3754" s="3" t="s">
        <v>136</v>
      </c>
    </row>
    <row r="3755" spans="1:10" outlineLevel="3" x14ac:dyDescent="0.2">
      <c r="A3755" s="3" t="s">
        <v>6955</v>
      </c>
      <c r="B3755" s="3" t="s">
        <v>6844</v>
      </c>
      <c r="C3755" s="3" t="s">
        <v>10</v>
      </c>
      <c r="D3755" s="3" t="s">
        <v>7271</v>
      </c>
      <c r="E3755" s="2">
        <v>2015</v>
      </c>
      <c r="F3755" s="3" t="s">
        <v>2734</v>
      </c>
      <c r="G3755" s="3" t="s">
        <v>6739</v>
      </c>
      <c r="H3755" s="3" t="s">
        <v>6785</v>
      </c>
      <c r="I3755" s="3" t="s">
        <v>7272</v>
      </c>
      <c r="J3755" s="3" t="s">
        <v>81</v>
      </c>
    </row>
    <row r="3756" spans="1:10" outlineLevel="3" x14ac:dyDescent="0.2">
      <c r="A3756" s="3" t="s">
        <v>6955</v>
      </c>
      <c r="B3756" s="3" t="s">
        <v>6844</v>
      </c>
      <c r="C3756" s="3" t="s">
        <v>10</v>
      </c>
      <c r="D3756" s="3" t="s">
        <v>7273</v>
      </c>
      <c r="E3756" s="2">
        <v>2015</v>
      </c>
      <c r="F3756" s="3" t="s">
        <v>2734</v>
      </c>
      <c r="G3756" s="3" t="s">
        <v>6739</v>
      </c>
      <c r="H3756" s="3" t="s">
        <v>6776</v>
      </c>
      <c r="I3756" s="3" t="s">
        <v>7274</v>
      </c>
      <c r="J3756" s="3" t="s">
        <v>1038</v>
      </c>
    </row>
    <row r="3757" spans="1:10" outlineLevel="3" x14ac:dyDescent="0.2">
      <c r="A3757" s="3" t="s">
        <v>6955</v>
      </c>
      <c r="B3757" s="3" t="s">
        <v>6844</v>
      </c>
      <c r="C3757" s="3" t="s">
        <v>10</v>
      </c>
      <c r="D3757" s="3" t="s">
        <v>7275</v>
      </c>
      <c r="E3757" s="2">
        <v>2015</v>
      </c>
      <c r="F3757" s="3" t="s">
        <v>2734</v>
      </c>
      <c r="G3757" s="3" t="s">
        <v>6739</v>
      </c>
      <c r="H3757" s="3" t="s">
        <v>6776</v>
      </c>
      <c r="I3757" s="3" t="s">
        <v>7276</v>
      </c>
      <c r="J3757" s="3" t="s">
        <v>1038</v>
      </c>
    </row>
    <row r="3758" spans="1:10" outlineLevel="3" x14ac:dyDescent="0.2">
      <c r="A3758" s="3" t="s">
        <v>6955</v>
      </c>
      <c r="B3758" s="3" t="s">
        <v>6844</v>
      </c>
      <c r="C3758" s="3" t="s">
        <v>10</v>
      </c>
      <c r="D3758" s="3" t="s">
        <v>7277</v>
      </c>
      <c r="E3758" s="2">
        <v>2015</v>
      </c>
      <c r="F3758" s="3" t="s">
        <v>2734</v>
      </c>
      <c r="G3758" s="3" t="s">
        <v>6739</v>
      </c>
      <c r="H3758" s="3" t="s">
        <v>6776</v>
      </c>
      <c r="I3758" s="3" t="s">
        <v>7278</v>
      </c>
      <c r="J3758" s="3" t="s">
        <v>1038</v>
      </c>
    </row>
    <row r="3759" spans="1:10" outlineLevel="3" x14ac:dyDescent="0.2">
      <c r="A3759" s="3" t="s">
        <v>6955</v>
      </c>
      <c r="B3759" s="3" t="s">
        <v>6844</v>
      </c>
      <c r="C3759" s="3" t="s">
        <v>10</v>
      </c>
      <c r="D3759" s="3" t="s">
        <v>7279</v>
      </c>
      <c r="E3759" s="2">
        <v>2015</v>
      </c>
      <c r="F3759" s="3" t="s">
        <v>2734</v>
      </c>
      <c r="G3759" s="3" t="s">
        <v>6739</v>
      </c>
      <c r="H3759" s="3" t="s">
        <v>6785</v>
      </c>
      <c r="I3759" s="3" t="s">
        <v>7280</v>
      </c>
      <c r="J3759" s="3" t="s">
        <v>35</v>
      </c>
    </row>
    <row r="3760" spans="1:10" outlineLevel="3" x14ac:dyDescent="0.2">
      <c r="A3760" s="3" t="s">
        <v>6955</v>
      </c>
      <c r="B3760" s="3" t="s">
        <v>6844</v>
      </c>
      <c r="C3760" s="3" t="s">
        <v>10</v>
      </c>
      <c r="D3760" s="3" t="s">
        <v>7281</v>
      </c>
      <c r="E3760" s="2">
        <v>2015</v>
      </c>
      <c r="F3760" s="3" t="s">
        <v>2734</v>
      </c>
      <c r="G3760" s="3" t="s">
        <v>6739</v>
      </c>
      <c r="H3760" s="3" t="s">
        <v>6785</v>
      </c>
      <c r="I3760" s="3" t="s">
        <v>7282</v>
      </c>
      <c r="J3760" s="3" t="s">
        <v>136</v>
      </c>
    </row>
    <row r="3761" spans="1:10" outlineLevel="3" x14ac:dyDescent="0.2">
      <c r="A3761" s="3" t="s">
        <v>6955</v>
      </c>
      <c r="B3761" s="3" t="s">
        <v>6844</v>
      </c>
      <c r="C3761" s="3" t="s">
        <v>10</v>
      </c>
      <c r="D3761" s="3" t="s">
        <v>7283</v>
      </c>
      <c r="E3761" s="2">
        <v>2015</v>
      </c>
      <c r="F3761" s="3" t="s">
        <v>2734</v>
      </c>
      <c r="G3761" s="3" t="s">
        <v>6739</v>
      </c>
      <c r="H3761" s="3" t="s">
        <v>6785</v>
      </c>
      <c r="I3761" s="3" t="s">
        <v>7284</v>
      </c>
      <c r="J3761" s="3" t="s">
        <v>136</v>
      </c>
    </row>
    <row r="3762" spans="1:10" outlineLevel="3" x14ac:dyDescent="0.2">
      <c r="A3762" s="3" t="s">
        <v>6955</v>
      </c>
      <c r="B3762" s="3" t="s">
        <v>6844</v>
      </c>
      <c r="C3762" s="3" t="s">
        <v>10</v>
      </c>
      <c r="D3762" s="3" t="s">
        <v>7285</v>
      </c>
      <c r="E3762" s="2">
        <v>2015</v>
      </c>
      <c r="F3762" s="3" t="s">
        <v>297</v>
      </c>
      <c r="G3762" s="3" t="s">
        <v>4178</v>
      </c>
      <c r="H3762" s="3" t="s">
        <v>6776</v>
      </c>
      <c r="I3762" s="3" t="s">
        <v>7286</v>
      </c>
      <c r="J3762" s="3" t="s">
        <v>1038</v>
      </c>
    </row>
    <row r="3763" spans="1:10" outlineLevel="3" x14ac:dyDescent="0.2">
      <c r="A3763" s="3" t="s">
        <v>6955</v>
      </c>
      <c r="B3763" s="3" t="s">
        <v>6844</v>
      </c>
      <c r="C3763" s="3" t="s">
        <v>10</v>
      </c>
      <c r="D3763" s="3" t="s">
        <v>7287</v>
      </c>
      <c r="E3763" s="2">
        <v>2015</v>
      </c>
      <c r="F3763" s="3" t="s">
        <v>297</v>
      </c>
      <c r="G3763" s="3" t="s">
        <v>4178</v>
      </c>
      <c r="H3763" s="3" t="s">
        <v>6785</v>
      </c>
      <c r="I3763" s="3" t="s">
        <v>7288</v>
      </c>
      <c r="J3763" s="3" t="s">
        <v>1038</v>
      </c>
    </row>
    <row r="3764" spans="1:10" outlineLevel="3" x14ac:dyDescent="0.2">
      <c r="A3764" s="3" t="s">
        <v>6955</v>
      </c>
      <c r="B3764" s="3" t="s">
        <v>6844</v>
      </c>
      <c r="C3764" s="3" t="s">
        <v>10</v>
      </c>
      <c r="D3764" s="3" t="s">
        <v>7289</v>
      </c>
      <c r="E3764" s="2">
        <v>2015</v>
      </c>
      <c r="F3764" s="3" t="s">
        <v>297</v>
      </c>
      <c r="G3764" s="3" t="s">
        <v>4178</v>
      </c>
      <c r="H3764" s="3" t="s">
        <v>6776</v>
      </c>
      <c r="I3764" s="3" t="s">
        <v>7290</v>
      </c>
      <c r="J3764" s="3" t="s">
        <v>136</v>
      </c>
    </row>
    <row r="3765" spans="1:10" outlineLevel="3" x14ac:dyDescent="0.2">
      <c r="A3765" s="3" t="s">
        <v>6955</v>
      </c>
      <c r="B3765" s="3" t="s">
        <v>6844</v>
      </c>
      <c r="C3765" s="3" t="s">
        <v>10</v>
      </c>
      <c r="D3765" s="3" t="s">
        <v>7291</v>
      </c>
      <c r="E3765" s="2">
        <v>2015</v>
      </c>
      <c r="F3765" s="3" t="s">
        <v>297</v>
      </c>
      <c r="G3765" s="3" t="s">
        <v>4178</v>
      </c>
      <c r="H3765" s="3" t="s">
        <v>6785</v>
      </c>
      <c r="I3765" s="3" t="s">
        <v>7292</v>
      </c>
      <c r="J3765" s="3" t="s">
        <v>136</v>
      </c>
    </row>
    <row r="3766" spans="1:10" outlineLevel="3" x14ac:dyDescent="0.2">
      <c r="A3766" s="3" t="s">
        <v>6955</v>
      </c>
      <c r="B3766" s="3" t="s">
        <v>6844</v>
      </c>
      <c r="C3766" s="3" t="s">
        <v>10</v>
      </c>
      <c r="D3766" s="3" t="s">
        <v>8175</v>
      </c>
      <c r="E3766" s="2">
        <v>2015</v>
      </c>
      <c r="F3766" s="3" t="s">
        <v>297</v>
      </c>
      <c r="G3766" s="3" t="s">
        <v>4178</v>
      </c>
      <c r="H3766" s="3" t="s">
        <v>6785</v>
      </c>
      <c r="I3766" s="3" t="s">
        <v>8176</v>
      </c>
      <c r="J3766" s="3" t="s">
        <v>81</v>
      </c>
    </row>
    <row r="3767" spans="1:10" outlineLevel="3" x14ac:dyDescent="0.2">
      <c r="A3767" s="3" t="s">
        <v>6955</v>
      </c>
      <c r="B3767" s="3" t="s">
        <v>6844</v>
      </c>
      <c r="C3767" s="3" t="s">
        <v>10</v>
      </c>
      <c r="D3767" s="3" t="s">
        <v>7293</v>
      </c>
      <c r="E3767" s="2">
        <v>2015</v>
      </c>
      <c r="F3767" s="3" t="s">
        <v>297</v>
      </c>
      <c r="G3767" s="3" t="s">
        <v>4178</v>
      </c>
      <c r="H3767" s="3" t="s">
        <v>6785</v>
      </c>
      <c r="I3767" s="3" t="s">
        <v>7294</v>
      </c>
      <c r="J3767" s="3" t="s">
        <v>1038</v>
      </c>
    </row>
    <row r="3768" spans="1:10" outlineLevel="3" x14ac:dyDescent="0.2">
      <c r="A3768" s="3" t="s">
        <v>6955</v>
      </c>
      <c r="B3768" s="3" t="s">
        <v>6844</v>
      </c>
      <c r="C3768" s="3" t="s">
        <v>10</v>
      </c>
      <c r="D3768" s="3" t="s">
        <v>7295</v>
      </c>
      <c r="E3768" s="2">
        <v>2015</v>
      </c>
      <c r="F3768" s="3" t="s">
        <v>297</v>
      </c>
      <c r="G3768" s="3" t="s">
        <v>4178</v>
      </c>
      <c r="H3768" s="3" t="s">
        <v>6785</v>
      </c>
      <c r="I3768" s="3" t="s">
        <v>7296</v>
      </c>
      <c r="J3768" s="3" t="s">
        <v>15</v>
      </c>
    </row>
    <row r="3769" spans="1:10" outlineLevel="3" x14ac:dyDescent="0.2">
      <c r="A3769" s="3" t="s">
        <v>6955</v>
      </c>
      <c r="B3769" s="3" t="s">
        <v>6844</v>
      </c>
      <c r="C3769" s="3" t="s">
        <v>10</v>
      </c>
      <c r="D3769" s="3" t="s">
        <v>7297</v>
      </c>
      <c r="E3769" s="2">
        <v>2015</v>
      </c>
      <c r="F3769" s="3" t="s">
        <v>2734</v>
      </c>
      <c r="G3769" s="3" t="s">
        <v>6739</v>
      </c>
      <c r="H3769" s="3" t="s">
        <v>6776</v>
      </c>
      <c r="I3769" s="3" t="s">
        <v>7298</v>
      </c>
      <c r="J3769" s="3" t="s">
        <v>136</v>
      </c>
    </row>
    <row r="3770" spans="1:10" outlineLevel="3" x14ac:dyDescent="0.2">
      <c r="A3770" s="3" t="s">
        <v>6955</v>
      </c>
      <c r="B3770" s="3" t="s">
        <v>6844</v>
      </c>
      <c r="C3770" s="3" t="s">
        <v>10</v>
      </c>
      <c r="D3770" s="3" t="s">
        <v>7299</v>
      </c>
      <c r="E3770" s="2">
        <v>2015</v>
      </c>
      <c r="F3770" s="3" t="s">
        <v>2734</v>
      </c>
      <c r="G3770" s="3" t="s">
        <v>6739</v>
      </c>
      <c r="H3770" s="3" t="s">
        <v>6776</v>
      </c>
      <c r="I3770" s="3" t="s">
        <v>7300</v>
      </c>
      <c r="J3770" s="3" t="s">
        <v>136</v>
      </c>
    </row>
    <row r="3771" spans="1:10" outlineLevel="3" x14ac:dyDescent="0.2">
      <c r="A3771" s="3" t="s">
        <v>6955</v>
      </c>
      <c r="B3771" s="3" t="s">
        <v>6844</v>
      </c>
      <c r="C3771" s="3" t="s">
        <v>10</v>
      </c>
      <c r="D3771" s="3" t="s">
        <v>7301</v>
      </c>
      <c r="E3771" s="2">
        <v>2015</v>
      </c>
      <c r="F3771" s="3" t="s">
        <v>2734</v>
      </c>
      <c r="G3771" s="3" t="s">
        <v>6739</v>
      </c>
      <c r="H3771" s="3" t="s">
        <v>6776</v>
      </c>
      <c r="I3771" s="3" t="s">
        <v>7302</v>
      </c>
      <c r="J3771" s="3" t="s">
        <v>136</v>
      </c>
    </row>
    <row r="3772" spans="1:10" outlineLevel="3" x14ac:dyDescent="0.2">
      <c r="A3772" s="3" t="s">
        <v>6955</v>
      </c>
      <c r="B3772" s="3" t="s">
        <v>6844</v>
      </c>
      <c r="C3772" s="3" t="s">
        <v>10</v>
      </c>
      <c r="D3772" s="3" t="s">
        <v>7303</v>
      </c>
      <c r="E3772" s="2">
        <v>2015</v>
      </c>
      <c r="F3772" s="3" t="s">
        <v>2734</v>
      </c>
      <c r="G3772" s="3" t="s">
        <v>6739</v>
      </c>
      <c r="H3772" s="3" t="s">
        <v>6776</v>
      </c>
      <c r="I3772" s="3" t="s">
        <v>7304</v>
      </c>
      <c r="J3772" s="3" t="s">
        <v>136</v>
      </c>
    </row>
    <row r="3773" spans="1:10" outlineLevel="3" x14ac:dyDescent="0.2">
      <c r="A3773" s="3" t="s">
        <v>6955</v>
      </c>
      <c r="B3773" s="3" t="s">
        <v>6844</v>
      </c>
      <c r="C3773" s="3" t="s">
        <v>10</v>
      </c>
      <c r="D3773" s="3" t="s">
        <v>7305</v>
      </c>
      <c r="E3773" s="2">
        <v>2015</v>
      </c>
      <c r="F3773" s="3" t="s">
        <v>2734</v>
      </c>
      <c r="G3773" s="3" t="s">
        <v>6739</v>
      </c>
      <c r="H3773" s="3" t="s">
        <v>6776</v>
      </c>
      <c r="I3773" s="3" t="s">
        <v>7306</v>
      </c>
      <c r="J3773" s="3" t="s">
        <v>136</v>
      </c>
    </row>
    <row r="3774" spans="1:10" outlineLevel="3" x14ac:dyDescent="0.2">
      <c r="A3774" s="3" t="s">
        <v>6955</v>
      </c>
      <c r="B3774" s="3" t="s">
        <v>6844</v>
      </c>
      <c r="C3774" s="3" t="s">
        <v>10</v>
      </c>
      <c r="D3774" s="3" t="s">
        <v>7307</v>
      </c>
      <c r="E3774" s="2">
        <v>2015</v>
      </c>
      <c r="F3774" s="3" t="s">
        <v>297</v>
      </c>
      <c r="G3774" s="3" t="s">
        <v>4178</v>
      </c>
      <c r="H3774" s="3" t="s">
        <v>6776</v>
      </c>
      <c r="I3774" s="3" t="s">
        <v>7308</v>
      </c>
      <c r="J3774" s="3" t="s">
        <v>136</v>
      </c>
    </row>
    <row r="3775" spans="1:10" outlineLevel="3" x14ac:dyDescent="0.2">
      <c r="A3775" s="3" t="s">
        <v>6955</v>
      </c>
      <c r="B3775" s="3" t="s">
        <v>6844</v>
      </c>
      <c r="C3775" s="3" t="s">
        <v>10</v>
      </c>
      <c r="D3775" s="3" t="s">
        <v>8177</v>
      </c>
      <c r="E3775" s="2">
        <v>2015</v>
      </c>
      <c r="F3775" s="3" t="s">
        <v>2576</v>
      </c>
      <c r="G3775" s="3" t="s">
        <v>4170</v>
      </c>
      <c r="H3775" s="3" t="s">
        <v>6785</v>
      </c>
      <c r="I3775" s="3" t="s">
        <v>8178</v>
      </c>
      <c r="J3775" s="3" t="s">
        <v>35</v>
      </c>
    </row>
    <row r="3776" spans="1:10" outlineLevel="3" x14ac:dyDescent="0.2">
      <c r="A3776" s="3" t="s">
        <v>6955</v>
      </c>
      <c r="B3776" s="3" t="s">
        <v>6844</v>
      </c>
      <c r="C3776" s="3" t="s">
        <v>10</v>
      </c>
      <c r="D3776" s="3" t="s">
        <v>8179</v>
      </c>
      <c r="E3776" s="2">
        <v>2015</v>
      </c>
      <c r="F3776" s="3" t="s">
        <v>2576</v>
      </c>
      <c r="G3776" s="3" t="s">
        <v>4170</v>
      </c>
      <c r="H3776" s="3" t="s">
        <v>6785</v>
      </c>
      <c r="I3776" s="3" t="s">
        <v>8180</v>
      </c>
      <c r="J3776" s="3" t="s">
        <v>136</v>
      </c>
    </row>
    <row r="3777" spans="1:10" outlineLevel="2" x14ac:dyDescent="0.2">
      <c r="C3777" s="5" t="s">
        <v>7969</v>
      </c>
      <c r="D3777" s="3">
        <f>SUBTOTAL(3,D3599:D3776)</f>
        <v>178</v>
      </c>
    </row>
    <row r="3778" spans="1:10" outlineLevel="3" x14ac:dyDescent="0.2">
      <c r="A3778" s="3" t="s">
        <v>6955</v>
      </c>
      <c r="B3778" s="3" t="s">
        <v>6844</v>
      </c>
      <c r="C3778" s="3" t="s">
        <v>1255</v>
      </c>
      <c r="D3778" s="3" t="s">
        <v>7309</v>
      </c>
      <c r="E3778" s="2">
        <v>2014</v>
      </c>
      <c r="F3778" s="3" t="s">
        <v>2734</v>
      </c>
      <c r="G3778" s="3" t="s">
        <v>6739</v>
      </c>
      <c r="H3778" s="3" t="s">
        <v>6785</v>
      </c>
      <c r="I3778" s="3" t="s">
        <v>7310</v>
      </c>
      <c r="J3778" s="3" t="s">
        <v>136</v>
      </c>
    </row>
    <row r="3779" spans="1:10" outlineLevel="2" x14ac:dyDescent="0.2">
      <c r="C3779" s="5" t="s">
        <v>7970</v>
      </c>
      <c r="D3779" s="3">
        <f>SUBTOTAL(3,D3778:D3778)</f>
        <v>1</v>
      </c>
    </row>
    <row r="3780" spans="1:10" outlineLevel="3" x14ac:dyDescent="0.2">
      <c r="A3780" s="3" t="s">
        <v>6955</v>
      </c>
      <c r="B3780" s="3" t="s">
        <v>6844</v>
      </c>
      <c r="C3780" s="3" t="s">
        <v>1563</v>
      </c>
      <c r="D3780" s="3" t="s">
        <v>7315</v>
      </c>
      <c r="E3780" s="2">
        <v>2008</v>
      </c>
      <c r="F3780" s="3" t="s">
        <v>2576</v>
      </c>
      <c r="G3780" s="3" t="s">
        <v>4170</v>
      </c>
      <c r="H3780" s="3" t="s">
        <v>6785</v>
      </c>
      <c r="I3780" s="3" t="s">
        <v>7316</v>
      </c>
      <c r="J3780" s="3" t="s">
        <v>133</v>
      </c>
    </row>
    <row r="3781" spans="1:10" outlineLevel="3" x14ac:dyDescent="0.2">
      <c r="A3781" s="3" t="s">
        <v>6955</v>
      </c>
      <c r="B3781" s="3" t="s">
        <v>6844</v>
      </c>
      <c r="C3781" s="3" t="s">
        <v>1563</v>
      </c>
      <c r="D3781" s="3" t="s">
        <v>7083</v>
      </c>
      <c r="E3781" s="2">
        <v>2013</v>
      </c>
      <c r="F3781" s="3" t="s">
        <v>297</v>
      </c>
      <c r="G3781" s="3" t="s">
        <v>4178</v>
      </c>
      <c r="H3781" s="3" t="s">
        <v>6785</v>
      </c>
      <c r="I3781" s="3" t="s">
        <v>7084</v>
      </c>
      <c r="J3781" s="3" t="s">
        <v>133</v>
      </c>
    </row>
    <row r="3782" spans="1:10" outlineLevel="3" x14ac:dyDescent="0.2">
      <c r="A3782" s="3" t="s">
        <v>6955</v>
      </c>
      <c r="B3782" s="3" t="s">
        <v>6844</v>
      </c>
      <c r="C3782" s="3" t="s">
        <v>1563</v>
      </c>
      <c r="D3782" s="3" t="s">
        <v>7311</v>
      </c>
      <c r="E3782" s="2">
        <v>2015</v>
      </c>
      <c r="F3782" s="3" t="s">
        <v>297</v>
      </c>
      <c r="G3782" s="3" t="s">
        <v>4178</v>
      </c>
      <c r="H3782" s="3" t="s">
        <v>6785</v>
      </c>
      <c r="I3782" s="3" t="s">
        <v>7312</v>
      </c>
      <c r="J3782" s="3" t="s">
        <v>133</v>
      </c>
    </row>
    <row r="3783" spans="1:10" outlineLevel="3" x14ac:dyDescent="0.2">
      <c r="A3783" s="3" t="s">
        <v>6955</v>
      </c>
      <c r="B3783" s="3" t="s">
        <v>6844</v>
      </c>
      <c r="C3783" s="3" t="s">
        <v>1563</v>
      </c>
      <c r="D3783" s="3" t="s">
        <v>7313</v>
      </c>
      <c r="E3783" s="2">
        <v>2015</v>
      </c>
      <c r="F3783" s="3" t="s">
        <v>2734</v>
      </c>
      <c r="G3783" s="3" t="s">
        <v>6739</v>
      </c>
      <c r="H3783" s="3" t="s">
        <v>6785</v>
      </c>
      <c r="I3783" s="3" t="s">
        <v>7314</v>
      </c>
      <c r="J3783" s="3" t="s">
        <v>133</v>
      </c>
    </row>
    <row r="3784" spans="1:10" outlineLevel="2" x14ac:dyDescent="0.2">
      <c r="C3784" s="5" t="s">
        <v>7972</v>
      </c>
      <c r="D3784" s="3">
        <f>SUBTOTAL(3,D3780:D3783)</f>
        <v>4</v>
      </c>
    </row>
    <row r="3785" spans="1:10" outlineLevel="1" x14ac:dyDescent="0.2">
      <c r="A3785" s="5" t="s">
        <v>7953</v>
      </c>
      <c r="D3785" s="3">
        <f>SUBTOTAL(3,D3599:D3783)</f>
        <v>183</v>
      </c>
    </row>
    <row r="3786" spans="1:10" outlineLevel="3" x14ac:dyDescent="0.2">
      <c r="A3786" s="3" t="s">
        <v>7317</v>
      </c>
      <c r="B3786" s="3" t="s">
        <v>7318</v>
      </c>
      <c r="C3786" s="3" t="s">
        <v>10</v>
      </c>
      <c r="D3786" s="3" t="s">
        <v>7319</v>
      </c>
      <c r="E3786" s="2">
        <v>2012</v>
      </c>
      <c r="F3786" s="3" t="s">
        <v>2734</v>
      </c>
      <c r="G3786" s="3" t="s">
        <v>6739</v>
      </c>
      <c r="H3786" s="3" t="s">
        <v>6785</v>
      </c>
      <c r="I3786" s="3" t="s">
        <v>7320</v>
      </c>
      <c r="J3786" s="3" t="s">
        <v>136</v>
      </c>
    </row>
    <row r="3787" spans="1:10" outlineLevel="3" x14ac:dyDescent="0.2">
      <c r="A3787" s="3" t="s">
        <v>7317</v>
      </c>
      <c r="B3787" s="3" t="s">
        <v>7318</v>
      </c>
      <c r="C3787" s="3" t="s">
        <v>10</v>
      </c>
      <c r="D3787" s="3" t="s">
        <v>7321</v>
      </c>
      <c r="E3787" s="2">
        <v>2012</v>
      </c>
      <c r="F3787" s="3" t="s">
        <v>2734</v>
      </c>
      <c r="G3787" s="3" t="s">
        <v>6739</v>
      </c>
      <c r="H3787" s="3" t="s">
        <v>6785</v>
      </c>
      <c r="I3787" s="3" t="s">
        <v>7322</v>
      </c>
      <c r="J3787" s="3" t="s">
        <v>136</v>
      </c>
    </row>
    <row r="3788" spans="1:10" outlineLevel="3" x14ac:dyDescent="0.2">
      <c r="A3788" s="3" t="s">
        <v>7317</v>
      </c>
      <c r="B3788" s="3" t="s">
        <v>7318</v>
      </c>
      <c r="C3788" s="3" t="s">
        <v>10</v>
      </c>
      <c r="D3788" s="3" t="s">
        <v>7323</v>
      </c>
      <c r="E3788" s="2">
        <v>2013</v>
      </c>
      <c r="F3788" s="3" t="s">
        <v>297</v>
      </c>
      <c r="G3788" s="3" t="s">
        <v>4178</v>
      </c>
      <c r="H3788" s="3" t="s">
        <v>6785</v>
      </c>
      <c r="I3788" s="3" t="s">
        <v>7324</v>
      </c>
      <c r="J3788" s="3" t="s">
        <v>136</v>
      </c>
    </row>
    <row r="3789" spans="1:10" outlineLevel="3" x14ac:dyDescent="0.2">
      <c r="A3789" s="3" t="s">
        <v>7317</v>
      </c>
      <c r="B3789" s="3" t="s">
        <v>7318</v>
      </c>
      <c r="C3789" s="3" t="s">
        <v>10</v>
      </c>
      <c r="D3789" s="3" t="s">
        <v>7325</v>
      </c>
      <c r="E3789" s="2">
        <v>2013</v>
      </c>
      <c r="F3789" s="3" t="s">
        <v>297</v>
      </c>
      <c r="G3789" s="3" t="s">
        <v>4178</v>
      </c>
      <c r="H3789" s="3" t="s">
        <v>6785</v>
      </c>
      <c r="I3789" s="3" t="s">
        <v>7326</v>
      </c>
      <c r="J3789" s="3" t="s">
        <v>136</v>
      </c>
    </row>
    <row r="3790" spans="1:10" outlineLevel="3" x14ac:dyDescent="0.2">
      <c r="A3790" s="3" t="s">
        <v>7317</v>
      </c>
      <c r="B3790" s="3" t="s">
        <v>7318</v>
      </c>
      <c r="C3790" s="3" t="s">
        <v>10</v>
      </c>
      <c r="D3790" s="3" t="s">
        <v>7327</v>
      </c>
      <c r="E3790" s="2">
        <v>2013</v>
      </c>
      <c r="F3790" s="3" t="s">
        <v>297</v>
      </c>
      <c r="G3790" s="3" t="s">
        <v>4178</v>
      </c>
      <c r="H3790" s="3" t="s">
        <v>6785</v>
      </c>
      <c r="I3790" s="3" t="s">
        <v>7328</v>
      </c>
      <c r="J3790" s="3" t="s">
        <v>136</v>
      </c>
    </row>
    <row r="3791" spans="1:10" outlineLevel="3" x14ac:dyDescent="0.2">
      <c r="A3791" s="3" t="s">
        <v>7317</v>
      </c>
      <c r="B3791" s="3" t="s">
        <v>7318</v>
      </c>
      <c r="C3791" s="3" t="s">
        <v>10</v>
      </c>
      <c r="D3791" s="3" t="s">
        <v>7329</v>
      </c>
      <c r="E3791" s="2">
        <v>2013</v>
      </c>
      <c r="F3791" s="3" t="s">
        <v>297</v>
      </c>
      <c r="G3791" s="3" t="s">
        <v>4178</v>
      </c>
      <c r="H3791" s="3" t="s">
        <v>6785</v>
      </c>
      <c r="I3791" s="3" t="s">
        <v>7330</v>
      </c>
      <c r="J3791" s="3" t="s">
        <v>136</v>
      </c>
    </row>
    <row r="3792" spans="1:10" outlineLevel="3" x14ac:dyDescent="0.2">
      <c r="A3792" s="3" t="s">
        <v>7317</v>
      </c>
      <c r="B3792" s="3" t="s">
        <v>7318</v>
      </c>
      <c r="C3792" s="3" t="s">
        <v>10</v>
      </c>
      <c r="D3792" s="3" t="s">
        <v>7331</v>
      </c>
      <c r="E3792" s="2">
        <v>2013</v>
      </c>
      <c r="F3792" s="3" t="s">
        <v>297</v>
      </c>
      <c r="G3792" s="3" t="s">
        <v>4178</v>
      </c>
      <c r="H3792" s="3" t="s">
        <v>6785</v>
      </c>
      <c r="I3792" s="3" t="s">
        <v>7332</v>
      </c>
      <c r="J3792" s="3" t="s">
        <v>136</v>
      </c>
    </row>
    <row r="3793" spans="1:10" outlineLevel="3" x14ac:dyDescent="0.2">
      <c r="A3793" s="3" t="s">
        <v>7317</v>
      </c>
      <c r="B3793" s="3" t="s">
        <v>7318</v>
      </c>
      <c r="C3793" s="3" t="s">
        <v>10</v>
      </c>
      <c r="D3793" s="3" t="s">
        <v>7333</v>
      </c>
      <c r="E3793" s="2">
        <v>2013</v>
      </c>
      <c r="F3793" s="3" t="s">
        <v>297</v>
      </c>
      <c r="G3793" s="3" t="s">
        <v>4178</v>
      </c>
      <c r="H3793" s="3" t="s">
        <v>6785</v>
      </c>
      <c r="I3793" s="3" t="s">
        <v>7334</v>
      </c>
      <c r="J3793" s="3" t="s">
        <v>136</v>
      </c>
    </row>
    <row r="3794" spans="1:10" outlineLevel="3" x14ac:dyDescent="0.2">
      <c r="A3794" s="3" t="s">
        <v>7317</v>
      </c>
      <c r="B3794" s="3" t="s">
        <v>7318</v>
      </c>
      <c r="C3794" s="3" t="s">
        <v>10</v>
      </c>
      <c r="D3794" s="3" t="s">
        <v>7335</v>
      </c>
      <c r="E3794" s="2">
        <v>2013</v>
      </c>
      <c r="F3794" s="3" t="s">
        <v>297</v>
      </c>
      <c r="G3794" s="3" t="s">
        <v>4178</v>
      </c>
      <c r="H3794" s="3" t="s">
        <v>6785</v>
      </c>
      <c r="I3794" s="3" t="s">
        <v>7336</v>
      </c>
      <c r="J3794" s="3" t="s">
        <v>136</v>
      </c>
    </row>
    <row r="3795" spans="1:10" outlineLevel="3" x14ac:dyDescent="0.2">
      <c r="A3795" s="3" t="s">
        <v>7317</v>
      </c>
      <c r="B3795" s="3" t="s">
        <v>7318</v>
      </c>
      <c r="C3795" s="3" t="s">
        <v>10</v>
      </c>
      <c r="D3795" s="3" t="s">
        <v>7337</v>
      </c>
      <c r="E3795" s="2">
        <v>2013</v>
      </c>
      <c r="F3795" s="3" t="s">
        <v>297</v>
      </c>
      <c r="G3795" s="3" t="s">
        <v>4178</v>
      </c>
      <c r="H3795" s="3" t="s">
        <v>6785</v>
      </c>
      <c r="I3795" s="3" t="s">
        <v>7338</v>
      </c>
      <c r="J3795" s="3" t="s">
        <v>136</v>
      </c>
    </row>
    <row r="3796" spans="1:10" outlineLevel="3" x14ac:dyDescent="0.2">
      <c r="A3796" s="3" t="s">
        <v>7317</v>
      </c>
      <c r="B3796" s="3" t="s">
        <v>7318</v>
      </c>
      <c r="C3796" s="3" t="s">
        <v>10</v>
      </c>
      <c r="D3796" s="3" t="s">
        <v>7339</v>
      </c>
      <c r="E3796" s="2">
        <v>2013</v>
      </c>
      <c r="F3796" s="3" t="s">
        <v>297</v>
      </c>
      <c r="G3796" s="3" t="s">
        <v>4178</v>
      </c>
      <c r="H3796" s="3" t="s">
        <v>6785</v>
      </c>
      <c r="I3796" s="3" t="s">
        <v>7340</v>
      </c>
      <c r="J3796" s="3" t="s">
        <v>136</v>
      </c>
    </row>
    <row r="3797" spans="1:10" outlineLevel="3" x14ac:dyDescent="0.2">
      <c r="A3797" s="3" t="s">
        <v>7317</v>
      </c>
      <c r="B3797" s="3" t="s">
        <v>7318</v>
      </c>
      <c r="C3797" s="3" t="s">
        <v>10</v>
      </c>
      <c r="D3797" s="3" t="s">
        <v>7341</v>
      </c>
      <c r="E3797" s="2">
        <v>2013</v>
      </c>
      <c r="F3797" s="3" t="s">
        <v>297</v>
      </c>
      <c r="G3797" s="3" t="s">
        <v>4178</v>
      </c>
      <c r="H3797" s="3" t="s">
        <v>6785</v>
      </c>
      <c r="I3797" s="3" t="s">
        <v>7342</v>
      </c>
      <c r="J3797" s="3" t="s">
        <v>136</v>
      </c>
    </row>
    <row r="3798" spans="1:10" outlineLevel="3" x14ac:dyDescent="0.2">
      <c r="A3798" s="3" t="s">
        <v>7317</v>
      </c>
      <c r="B3798" s="3" t="s">
        <v>7318</v>
      </c>
      <c r="C3798" s="3" t="s">
        <v>10</v>
      </c>
      <c r="D3798" s="3" t="s">
        <v>7343</v>
      </c>
      <c r="E3798" s="2">
        <v>2013</v>
      </c>
      <c r="F3798" s="3" t="s">
        <v>297</v>
      </c>
      <c r="G3798" s="3" t="s">
        <v>4178</v>
      </c>
      <c r="H3798" s="3" t="s">
        <v>6785</v>
      </c>
      <c r="I3798" s="3" t="s">
        <v>7344</v>
      </c>
      <c r="J3798" s="3" t="s">
        <v>136</v>
      </c>
    </row>
    <row r="3799" spans="1:10" outlineLevel="3" x14ac:dyDescent="0.2">
      <c r="A3799" s="3" t="s">
        <v>7317</v>
      </c>
      <c r="B3799" s="3" t="s">
        <v>7318</v>
      </c>
      <c r="C3799" s="3" t="s">
        <v>10</v>
      </c>
      <c r="D3799" s="3" t="s">
        <v>7345</v>
      </c>
      <c r="E3799" s="2">
        <v>2013</v>
      </c>
      <c r="F3799" s="3" t="s">
        <v>297</v>
      </c>
      <c r="G3799" s="3" t="s">
        <v>4178</v>
      </c>
      <c r="H3799" s="3" t="s">
        <v>6785</v>
      </c>
      <c r="I3799" s="3" t="s">
        <v>7346</v>
      </c>
      <c r="J3799" s="3" t="s">
        <v>136</v>
      </c>
    </row>
    <row r="3800" spans="1:10" outlineLevel="3" x14ac:dyDescent="0.2">
      <c r="A3800" s="3" t="s">
        <v>7317</v>
      </c>
      <c r="B3800" s="3" t="s">
        <v>7318</v>
      </c>
      <c r="C3800" s="3" t="s">
        <v>10</v>
      </c>
      <c r="D3800" s="3" t="s">
        <v>7347</v>
      </c>
      <c r="E3800" s="2">
        <v>2013</v>
      </c>
      <c r="F3800" s="3" t="s">
        <v>297</v>
      </c>
      <c r="G3800" s="3" t="s">
        <v>4178</v>
      </c>
      <c r="H3800" s="3" t="s">
        <v>6785</v>
      </c>
      <c r="I3800" s="3" t="s">
        <v>7348</v>
      </c>
      <c r="J3800" s="3" t="s">
        <v>136</v>
      </c>
    </row>
    <row r="3801" spans="1:10" outlineLevel="3" x14ac:dyDescent="0.2">
      <c r="A3801" s="3" t="s">
        <v>7317</v>
      </c>
      <c r="B3801" s="3" t="s">
        <v>7318</v>
      </c>
      <c r="C3801" s="3" t="s">
        <v>10</v>
      </c>
      <c r="D3801" s="3" t="s">
        <v>7349</v>
      </c>
      <c r="E3801" s="2">
        <v>2013</v>
      </c>
      <c r="F3801" s="3" t="s">
        <v>2734</v>
      </c>
      <c r="G3801" s="3" t="s">
        <v>6739</v>
      </c>
      <c r="H3801" s="3" t="s">
        <v>6785</v>
      </c>
      <c r="I3801" s="3" t="s">
        <v>7350</v>
      </c>
      <c r="J3801" s="3" t="s">
        <v>1038</v>
      </c>
    </row>
    <row r="3802" spans="1:10" outlineLevel="3" x14ac:dyDescent="0.2">
      <c r="A3802" s="3" t="s">
        <v>7317</v>
      </c>
      <c r="B3802" s="3" t="s">
        <v>7318</v>
      </c>
      <c r="C3802" s="3" t="s">
        <v>10</v>
      </c>
      <c r="D3802" s="3" t="s">
        <v>7353</v>
      </c>
      <c r="E3802" s="2">
        <v>2013</v>
      </c>
      <c r="F3802" s="3" t="s">
        <v>297</v>
      </c>
      <c r="G3802" s="3" t="s">
        <v>4178</v>
      </c>
      <c r="H3802" s="3" t="s">
        <v>6785</v>
      </c>
      <c r="I3802" s="3" t="s">
        <v>7354</v>
      </c>
      <c r="J3802" s="3" t="s">
        <v>15</v>
      </c>
    </row>
    <row r="3803" spans="1:10" outlineLevel="3" x14ac:dyDescent="0.2">
      <c r="A3803" s="3" t="s">
        <v>7317</v>
      </c>
      <c r="B3803" s="3" t="s">
        <v>7318</v>
      </c>
      <c r="C3803" s="3" t="s">
        <v>10</v>
      </c>
      <c r="D3803" s="3" t="s">
        <v>7355</v>
      </c>
      <c r="E3803" s="2">
        <v>2013</v>
      </c>
      <c r="F3803" s="3" t="s">
        <v>2734</v>
      </c>
      <c r="G3803" s="3" t="s">
        <v>6739</v>
      </c>
      <c r="H3803" s="3" t="s">
        <v>6785</v>
      </c>
      <c r="I3803" s="3" t="s">
        <v>7356</v>
      </c>
      <c r="J3803" s="3" t="s">
        <v>136</v>
      </c>
    </row>
    <row r="3804" spans="1:10" outlineLevel="3" x14ac:dyDescent="0.2">
      <c r="A3804" s="3" t="s">
        <v>7317</v>
      </c>
      <c r="B3804" s="3" t="s">
        <v>7318</v>
      </c>
      <c r="C3804" s="3" t="s">
        <v>10</v>
      </c>
      <c r="D3804" s="3" t="s">
        <v>7357</v>
      </c>
      <c r="E3804" s="2">
        <v>2014</v>
      </c>
      <c r="F3804" s="3" t="s">
        <v>2734</v>
      </c>
      <c r="G3804" s="3" t="s">
        <v>6739</v>
      </c>
      <c r="H3804" s="3" t="s">
        <v>6785</v>
      </c>
      <c r="I3804" s="3" t="s">
        <v>7358</v>
      </c>
      <c r="J3804" s="3" t="s">
        <v>81</v>
      </c>
    </row>
    <row r="3805" spans="1:10" outlineLevel="3" x14ac:dyDescent="0.2">
      <c r="A3805" s="3" t="s">
        <v>7317</v>
      </c>
      <c r="B3805" s="3" t="s">
        <v>7318</v>
      </c>
      <c r="C3805" s="3" t="s">
        <v>10</v>
      </c>
      <c r="D3805" s="3" t="s">
        <v>7359</v>
      </c>
      <c r="E3805" s="2">
        <v>2014</v>
      </c>
      <c r="F3805" s="3" t="s">
        <v>2734</v>
      </c>
      <c r="G3805" s="3" t="s">
        <v>6739</v>
      </c>
      <c r="H3805" s="3" t="s">
        <v>6785</v>
      </c>
      <c r="I3805" s="3" t="s">
        <v>7360</v>
      </c>
      <c r="J3805" s="3" t="s">
        <v>35</v>
      </c>
    </row>
    <row r="3806" spans="1:10" outlineLevel="3" x14ac:dyDescent="0.2">
      <c r="A3806" s="3" t="s">
        <v>7317</v>
      </c>
      <c r="B3806" s="3" t="s">
        <v>7318</v>
      </c>
      <c r="C3806" s="3" t="s">
        <v>10</v>
      </c>
      <c r="D3806" s="3" t="s">
        <v>7361</v>
      </c>
      <c r="E3806" s="2">
        <v>2012</v>
      </c>
      <c r="F3806" s="3" t="s">
        <v>297</v>
      </c>
      <c r="G3806" s="3" t="s">
        <v>4178</v>
      </c>
      <c r="H3806" s="3" t="s">
        <v>6785</v>
      </c>
      <c r="I3806" s="3" t="s">
        <v>7362</v>
      </c>
      <c r="J3806" s="3" t="s">
        <v>136</v>
      </c>
    </row>
    <row r="3807" spans="1:10" outlineLevel="3" x14ac:dyDescent="0.2">
      <c r="A3807" s="3" t="s">
        <v>7317</v>
      </c>
      <c r="B3807" s="3" t="s">
        <v>7318</v>
      </c>
      <c r="C3807" s="3" t="s">
        <v>10</v>
      </c>
      <c r="D3807" s="3" t="s">
        <v>7363</v>
      </c>
      <c r="E3807" s="2">
        <v>2012</v>
      </c>
      <c r="F3807" s="3" t="s">
        <v>297</v>
      </c>
      <c r="G3807" s="3" t="s">
        <v>4178</v>
      </c>
      <c r="H3807" s="3" t="s">
        <v>6785</v>
      </c>
      <c r="I3807" s="3" t="s">
        <v>7364</v>
      </c>
      <c r="J3807" s="3" t="s">
        <v>136</v>
      </c>
    </row>
    <row r="3808" spans="1:10" outlineLevel="3" x14ac:dyDescent="0.2">
      <c r="A3808" s="3" t="s">
        <v>7317</v>
      </c>
      <c r="B3808" s="3" t="s">
        <v>7318</v>
      </c>
      <c r="C3808" s="3" t="s">
        <v>10</v>
      </c>
      <c r="D3808" s="3" t="s">
        <v>7365</v>
      </c>
      <c r="E3808" s="2">
        <v>2012</v>
      </c>
      <c r="F3808" s="3" t="s">
        <v>297</v>
      </c>
      <c r="G3808" s="3" t="s">
        <v>4178</v>
      </c>
      <c r="H3808" s="3" t="s">
        <v>6785</v>
      </c>
      <c r="I3808" s="3" t="s">
        <v>7366</v>
      </c>
      <c r="J3808" s="3" t="s">
        <v>136</v>
      </c>
    </row>
    <row r="3809" spans="1:10" outlineLevel="3" x14ac:dyDescent="0.2">
      <c r="A3809" s="3" t="s">
        <v>7317</v>
      </c>
      <c r="B3809" s="3" t="s">
        <v>7318</v>
      </c>
      <c r="C3809" s="3" t="s">
        <v>10</v>
      </c>
      <c r="D3809" s="3" t="s">
        <v>7367</v>
      </c>
      <c r="E3809" s="2">
        <v>2012</v>
      </c>
      <c r="F3809" s="3" t="s">
        <v>297</v>
      </c>
      <c r="G3809" s="3" t="s">
        <v>4178</v>
      </c>
      <c r="H3809" s="3" t="s">
        <v>6785</v>
      </c>
      <c r="I3809" s="3" t="s">
        <v>7368</v>
      </c>
      <c r="J3809" s="3" t="s">
        <v>136</v>
      </c>
    </row>
    <row r="3810" spans="1:10" outlineLevel="3" x14ac:dyDescent="0.2">
      <c r="A3810" s="3" t="s">
        <v>7317</v>
      </c>
      <c r="B3810" s="3" t="s">
        <v>7318</v>
      </c>
      <c r="C3810" s="3" t="s">
        <v>10</v>
      </c>
      <c r="D3810" s="3" t="s">
        <v>7369</v>
      </c>
      <c r="E3810" s="2">
        <v>2012</v>
      </c>
      <c r="F3810" s="3" t="s">
        <v>297</v>
      </c>
      <c r="G3810" s="3" t="s">
        <v>4178</v>
      </c>
      <c r="H3810" s="3" t="s">
        <v>6785</v>
      </c>
      <c r="I3810" s="3" t="s">
        <v>7370</v>
      </c>
      <c r="J3810" s="3" t="s">
        <v>136</v>
      </c>
    </row>
    <row r="3811" spans="1:10" outlineLevel="3" x14ac:dyDescent="0.2">
      <c r="A3811" s="3" t="s">
        <v>7317</v>
      </c>
      <c r="B3811" s="3" t="s">
        <v>7318</v>
      </c>
      <c r="C3811" s="3" t="s">
        <v>10</v>
      </c>
      <c r="D3811" s="3" t="s">
        <v>7371</v>
      </c>
      <c r="E3811" s="2">
        <v>2012</v>
      </c>
      <c r="F3811" s="3" t="s">
        <v>297</v>
      </c>
      <c r="G3811" s="3" t="s">
        <v>4178</v>
      </c>
      <c r="H3811" s="3" t="s">
        <v>6785</v>
      </c>
      <c r="I3811" s="3" t="s">
        <v>7372</v>
      </c>
      <c r="J3811" s="3" t="s">
        <v>136</v>
      </c>
    </row>
    <row r="3812" spans="1:10" outlineLevel="3" x14ac:dyDescent="0.2">
      <c r="A3812" s="3" t="s">
        <v>7317</v>
      </c>
      <c r="B3812" s="3" t="s">
        <v>7318</v>
      </c>
      <c r="C3812" s="3" t="s">
        <v>10</v>
      </c>
      <c r="D3812" s="3" t="s">
        <v>7373</v>
      </c>
      <c r="E3812" s="2">
        <v>2012</v>
      </c>
      <c r="F3812" s="3" t="s">
        <v>297</v>
      </c>
      <c r="G3812" s="3" t="s">
        <v>4178</v>
      </c>
      <c r="H3812" s="3" t="s">
        <v>6785</v>
      </c>
      <c r="I3812" s="3" t="s">
        <v>7374</v>
      </c>
      <c r="J3812" s="3" t="s">
        <v>136</v>
      </c>
    </row>
    <row r="3813" spans="1:10" outlineLevel="3" x14ac:dyDescent="0.2">
      <c r="A3813" s="3" t="s">
        <v>7317</v>
      </c>
      <c r="B3813" s="3" t="s">
        <v>7318</v>
      </c>
      <c r="C3813" s="3" t="s">
        <v>10</v>
      </c>
      <c r="D3813" s="3" t="s">
        <v>7375</v>
      </c>
      <c r="E3813" s="2">
        <v>2013</v>
      </c>
      <c r="F3813" s="3" t="s">
        <v>2734</v>
      </c>
      <c r="G3813" s="3" t="s">
        <v>6739</v>
      </c>
      <c r="H3813" s="3" t="s">
        <v>6785</v>
      </c>
      <c r="I3813" s="3" t="s">
        <v>7376</v>
      </c>
      <c r="J3813" s="3" t="s">
        <v>136</v>
      </c>
    </row>
    <row r="3814" spans="1:10" outlineLevel="3" x14ac:dyDescent="0.2">
      <c r="A3814" s="3" t="s">
        <v>7317</v>
      </c>
      <c r="B3814" s="3" t="s">
        <v>7318</v>
      </c>
      <c r="C3814" s="3" t="s">
        <v>10</v>
      </c>
      <c r="D3814" s="3" t="s">
        <v>7377</v>
      </c>
      <c r="E3814" s="2">
        <v>2013</v>
      </c>
      <c r="F3814" s="3" t="s">
        <v>2734</v>
      </c>
      <c r="G3814" s="3" t="s">
        <v>6739</v>
      </c>
      <c r="H3814" s="3" t="s">
        <v>6785</v>
      </c>
      <c r="I3814" s="3" t="s">
        <v>7378</v>
      </c>
      <c r="J3814" s="3" t="s">
        <v>136</v>
      </c>
    </row>
    <row r="3815" spans="1:10" outlineLevel="3" x14ac:dyDescent="0.2">
      <c r="A3815" s="3" t="s">
        <v>7317</v>
      </c>
      <c r="B3815" s="3" t="s">
        <v>7318</v>
      </c>
      <c r="C3815" s="3" t="s">
        <v>10</v>
      </c>
      <c r="D3815" s="3" t="s">
        <v>7379</v>
      </c>
      <c r="E3815" s="2">
        <v>2013</v>
      </c>
      <c r="F3815" s="3" t="s">
        <v>2734</v>
      </c>
      <c r="G3815" s="3" t="s">
        <v>6739</v>
      </c>
      <c r="H3815" s="3" t="s">
        <v>6785</v>
      </c>
      <c r="I3815" s="3" t="s">
        <v>7380</v>
      </c>
      <c r="J3815" s="3" t="s">
        <v>136</v>
      </c>
    </row>
    <row r="3816" spans="1:10" outlineLevel="3" x14ac:dyDescent="0.2">
      <c r="A3816" s="3" t="s">
        <v>7317</v>
      </c>
      <c r="B3816" s="3" t="s">
        <v>7318</v>
      </c>
      <c r="C3816" s="3" t="s">
        <v>10</v>
      </c>
      <c r="D3816" s="3" t="s">
        <v>7381</v>
      </c>
      <c r="E3816" s="2">
        <v>2013</v>
      </c>
      <c r="F3816" s="3" t="s">
        <v>2734</v>
      </c>
      <c r="G3816" s="3" t="s">
        <v>6739</v>
      </c>
      <c r="H3816" s="3" t="s">
        <v>6785</v>
      </c>
      <c r="I3816" s="3" t="s">
        <v>7382</v>
      </c>
      <c r="J3816" s="3" t="s">
        <v>136</v>
      </c>
    </row>
    <row r="3817" spans="1:10" outlineLevel="3" x14ac:dyDescent="0.2">
      <c r="A3817" s="3" t="s">
        <v>7317</v>
      </c>
      <c r="B3817" s="3" t="s">
        <v>7318</v>
      </c>
      <c r="C3817" s="3" t="s">
        <v>10</v>
      </c>
      <c r="D3817" s="3" t="s">
        <v>7383</v>
      </c>
      <c r="E3817" s="2">
        <v>2013</v>
      </c>
      <c r="F3817" s="3" t="s">
        <v>2734</v>
      </c>
      <c r="G3817" s="3" t="s">
        <v>6739</v>
      </c>
      <c r="H3817" s="3" t="s">
        <v>6785</v>
      </c>
      <c r="I3817" s="3" t="s">
        <v>7384</v>
      </c>
      <c r="J3817" s="3" t="s">
        <v>136</v>
      </c>
    </row>
    <row r="3818" spans="1:10" outlineLevel="3" x14ac:dyDescent="0.2">
      <c r="A3818" s="3" t="s">
        <v>7317</v>
      </c>
      <c r="B3818" s="3" t="s">
        <v>7318</v>
      </c>
      <c r="C3818" s="3" t="s">
        <v>10</v>
      </c>
      <c r="D3818" s="3" t="s">
        <v>7385</v>
      </c>
      <c r="E3818" s="2">
        <v>2013</v>
      </c>
      <c r="F3818" s="3" t="s">
        <v>2734</v>
      </c>
      <c r="G3818" s="3" t="s">
        <v>6739</v>
      </c>
      <c r="H3818" s="3" t="s">
        <v>6785</v>
      </c>
      <c r="I3818" s="3" t="s">
        <v>7386</v>
      </c>
      <c r="J3818" s="3" t="s">
        <v>136</v>
      </c>
    </row>
    <row r="3819" spans="1:10" outlineLevel="3" x14ac:dyDescent="0.2">
      <c r="A3819" s="3" t="s">
        <v>7317</v>
      </c>
      <c r="B3819" s="3" t="s">
        <v>7318</v>
      </c>
      <c r="C3819" s="3" t="s">
        <v>10</v>
      </c>
      <c r="D3819" s="3" t="s">
        <v>7387</v>
      </c>
      <c r="E3819" s="2">
        <v>2013</v>
      </c>
      <c r="F3819" s="3" t="s">
        <v>2734</v>
      </c>
      <c r="G3819" s="3" t="s">
        <v>6739</v>
      </c>
      <c r="H3819" s="3" t="s">
        <v>6785</v>
      </c>
      <c r="I3819" s="3" t="s">
        <v>7388</v>
      </c>
      <c r="J3819" s="3" t="s">
        <v>136</v>
      </c>
    </row>
    <row r="3820" spans="1:10" outlineLevel="3" x14ac:dyDescent="0.2">
      <c r="A3820" s="3" t="s">
        <v>7317</v>
      </c>
      <c r="B3820" s="3" t="s">
        <v>7318</v>
      </c>
      <c r="C3820" s="3" t="s">
        <v>10</v>
      </c>
      <c r="D3820" s="3" t="s">
        <v>7389</v>
      </c>
      <c r="E3820" s="2">
        <v>2013</v>
      </c>
      <c r="F3820" s="3" t="s">
        <v>2734</v>
      </c>
      <c r="G3820" s="3" t="s">
        <v>6739</v>
      </c>
      <c r="H3820" s="3" t="s">
        <v>6785</v>
      </c>
      <c r="I3820" s="3" t="s">
        <v>7390</v>
      </c>
      <c r="J3820" s="3" t="s">
        <v>136</v>
      </c>
    </row>
    <row r="3821" spans="1:10" outlineLevel="3" x14ac:dyDescent="0.2">
      <c r="A3821" s="3" t="s">
        <v>7317</v>
      </c>
      <c r="B3821" s="3" t="s">
        <v>7318</v>
      </c>
      <c r="C3821" s="3" t="s">
        <v>10</v>
      </c>
      <c r="D3821" s="3" t="s">
        <v>7391</v>
      </c>
      <c r="E3821" s="2">
        <v>2013</v>
      </c>
      <c r="F3821" s="3" t="s">
        <v>2734</v>
      </c>
      <c r="G3821" s="3" t="s">
        <v>6739</v>
      </c>
      <c r="H3821" s="3" t="s">
        <v>6785</v>
      </c>
      <c r="I3821" s="3" t="s">
        <v>7392</v>
      </c>
      <c r="J3821" s="3" t="s">
        <v>81</v>
      </c>
    </row>
    <row r="3822" spans="1:10" outlineLevel="3" x14ac:dyDescent="0.2">
      <c r="A3822" s="3" t="s">
        <v>7317</v>
      </c>
      <c r="B3822" s="3" t="s">
        <v>7318</v>
      </c>
      <c r="C3822" s="3" t="s">
        <v>10</v>
      </c>
      <c r="D3822" s="3" t="s">
        <v>7393</v>
      </c>
      <c r="E3822" s="2">
        <v>2014</v>
      </c>
      <c r="F3822" s="3" t="s">
        <v>2734</v>
      </c>
      <c r="G3822" s="3" t="s">
        <v>6739</v>
      </c>
      <c r="H3822" s="3" t="s">
        <v>6785</v>
      </c>
      <c r="I3822" s="3" t="s">
        <v>7394</v>
      </c>
      <c r="J3822" s="3" t="s">
        <v>136</v>
      </c>
    </row>
    <row r="3823" spans="1:10" outlineLevel="2" x14ac:dyDescent="0.2">
      <c r="C3823" s="5" t="s">
        <v>7969</v>
      </c>
      <c r="D3823" s="3">
        <f>SUBTOTAL(3,D3786:D3822)</f>
        <v>37</v>
      </c>
    </row>
    <row r="3824" spans="1:10" outlineLevel="3" x14ac:dyDescent="0.2">
      <c r="A3824" s="3" t="s">
        <v>7317</v>
      </c>
      <c r="B3824" s="3" t="s">
        <v>7318</v>
      </c>
      <c r="C3824" s="3" t="s">
        <v>1563</v>
      </c>
      <c r="D3824" s="3" t="s">
        <v>7351</v>
      </c>
      <c r="E3824" s="2">
        <v>2013</v>
      </c>
      <c r="F3824" s="3" t="s">
        <v>2734</v>
      </c>
      <c r="G3824" s="3" t="s">
        <v>6739</v>
      </c>
      <c r="H3824" s="3" t="s">
        <v>6785</v>
      </c>
      <c r="I3824" s="3" t="s">
        <v>7352</v>
      </c>
      <c r="J3824" s="3" t="s">
        <v>133</v>
      </c>
    </row>
    <row r="3825" spans="1:10" outlineLevel="2" x14ac:dyDescent="0.2">
      <c r="C3825" s="5" t="s">
        <v>7972</v>
      </c>
      <c r="D3825" s="3">
        <f>SUBTOTAL(3,D3824:D3824)</f>
        <v>1</v>
      </c>
    </row>
    <row r="3826" spans="1:10" outlineLevel="1" x14ac:dyDescent="0.2">
      <c r="A3826" s="5" t="s">
        <v>7954</v>
      </c>
      <c r="D3826" s="3">
        <f>SUBTOTAL(3,D3786:D3824)</f>
        <v>38</v>
      </c>
    </row>
    <row r="3827" spans="1:10" outlineLevel="3" x14ac:dyDescent="0.2">
      <c r="A3827" s="3" t="s">
        <v>7395</v>
      </c>
      <c r="B3827" s="3" t="s">
        <v>7396</v>
      </c>
      <c r="C3827" s="3" t="s">
        <v>10</v>
      </c>
      <c r="D3827" s="3" t="s">
        <v>7397</v>
      </c>
      <c r="E3827" s="2">
        <v>2003</v>
      </c>
      <c r="F3827" s="3" t="s">
        <v>2576</v>
      </c>
      <c r="G3827" s="3" t="s">
        <v>4170</v>
      </c>
      <c r="H3827" s="3" t="s">
        <v>6785</v>
      </c>
      <c r="I3827" s="3" t="s">
        <v>7398</v>
      </c>
      <c r="J3827" s="3" t="s">
        <v>133</v>
      </c>
    </row>
    <row r="3828" spans="1:10" outlineLevel="3" x14ac:dyDescent="0.2">
      <c r="A3828" s="3" t="s">
        <v>7395</v>
      </c>
      <c r="B3828" s="3" t="s">
        <v>7396</v>
      </c>
      <c r="C3828" s="3" t="s">
        <v>10</v>
      </c>
      <c r="D3828" s="3" t="s">
        <v>7399</v>
      </c>
      <c r="E3828" s="2">
        <v>2008</v>
      </c>
      <c r="F3828" s="3" t="s">
        <v>2576</v>
      </c>
      <c r="G3828" s="3" t="s">
        <v>4170</v>
      </c>
      <c r="H3828" s="3" t="s">
        <v>6785</v>
      </c>
      <c r="I3828" s="3" t="s">
        <v>7400</v>
      </c>
      <c r="J3828" s="3" t="s">
        <v>133</v>
      </c>
    </row>
    <row r="3829" spans="1:10" outlineLevel="3" x14ac:dyDescent="0.2">
      <c r="A3829" s="3" t="s">
        <v>7395</v>
      </c>
      <c r="B3829" s="3" t="s">
        <v>7396</v>
      </c>
      <c r="C3829" s="3" t="s">
        <v>10</v>
      </c>
      <c r="D3829" s="3" t="s">
        <v>7401</v>
      </c>
      <c r="E3829" s="2">
        <v>2004</v>
      </c>
      <c r="F3829" s="3" t="s">
        <v>297</v>
      </c>
      <c r="G3829" s="3" t="s">
        <v>4178</v>
      </c>
      <c r="H3829" s="3" t="s">
        <v>6785</v>
      </c>
      <c r="I3829" s="3" t="s">
        <v>7402</v>
      </c>
      <c r="J3829" s="3" t="s">
        <v>133</v>
      </c>
    </row>
    <row r="3830" spans="1:10" outlineLevel="3" x14ac:dyDescent="0.2">
      <c r="A3830" s="3" t="s">
        <v>7395</v>
      </c>
      <c r="B3830" s="3" t="s">
        <v>7396</v>
      </c>
      <c r="C3830" s="3" t="s">
        <v>10</v>
      </c>
      <c r="D3830" s="3" t="s">
        <v>7403</v>
      </c>
      <c r="E3830" s="2">
        <v>2009</v>
      </c>
      <c r="F3830" s="3" t="s">
        <v>297</v>
      </c>
      <c r="G3830" s="3" t="s">
        <v>4178</v>
      </c>
      <c r="H3830" s="3" t="s">
        <v>6785</v>
      </c>
      <c r="I3830" s="3" t="s">
        <v>7404</v>
      </c>
      <c r="J3830" s="3" t="s">
        <v>133</v>
      </c>
    </row>
    <row r="3831" spans="1:10" outlineLevel="3" x14ac:dyDescent="0.2">
      <c r="A3831" s="3" t="s">
        <v>7395</v>
      </c>
      <c r="B3831" s="3" t="s">
        <v>7396</v>
      </c>
      <c r="C3831" s="3" t="s">
        <v>10</v>
      </c>
      <c r="D3831" s="3" t="s">
        <v>7405</v>
      </c>
      <c r="E3831" s="2">
        <v>1989</v>
      </c>
      <c r="F3831" s="3" t="s">
        <v>2703</v>
      </c>
      <c r="G3831" s="3" t="s">
        <v>4306</v>
      </c>
      <c r="H3831" s="3" t="s">
        <v>7406</v>
      </c>
      <c r="I3831" s="3" t="s">
        <v>7407</v>
      </c>
      <c r="J3831" s="3" t="s">
        <v>40</v>
      </c>
    </row>
    <row r="3832" spans="1:10" outlineLevel="2" x14ac:dyDescent="0.2">
      <c r="C3832" s="5" t="s">
        <v>7969</v>
      </c>
      <c r="D3832" s="3">
        <f>SUBTOTAL(3,D3827:D3831)</f>
        <v>5</v>
      </c>
    </row>
    <row r="3833" spans="1:10" outlineLevel="1" x14ac:dyDescent="0.2">
      <c r="A3833" s="5" t="s">
        <v>7955</v>
      </c>
      <c r="D3833" s="3">
        <f>SUBTOTAL(3,D3827:D3831)</f>
        <v>5</v>
      </c>
    </row>
    <row r="3834" spans="1:10" outlineLevel="3" x14ac:dyDescent="0.2">
      <c r="A3834" s="3" t="s">
        <v>7408</v>
      </c>
      <c r="B3834" s="3" t="s">
        <v>7409</v>
      </c>
      <c r="C3834" s="3" t="s">
        <v>2086</v>
      </c>
      <c r="D3834" s="3" t="s">
        <v>7410</v>
      </c>
      <c r="E3834" s="2">
        <v>2008</v>
      </c>
      <c r="F3834" s="3" t="s">
        <v>2576</v>
      </c>
      <c r="G3834" s="3" t="s">
        <v>4170</v>
      </c>
      <c r="H3834" s="3" t="s">
        <v>6785</v>
      </c>
      <c r="I3834" s="3" t="s">
        <v>7411</v>
      </c>
      <c r="J3834" s="3" t="s">
        <v>81</v>
      </c>
    </row>
    <row r="3835" spans="1:10" outlineLevel="3" x14ac:dyDescent="0.2">
      <c r="A3835" s="3" t="s">
        <v>7408</v>
      </c>
      <c r="B3835" s="3" t="s">
        <v>7409</v>
      </c>
      <c r="C3835" s="3" t="s">
        <v>2086</v>
      </c>
      <c r="D3835" s="3" t="s">
        <v>7412</v>
      </c>
      <c r="E3835" s="2">
        <v>2009</v>
      </c>
      <c r="F3835" s="3" t="s">
        <v>297</v>
      </c>
      <c r="G3835" s="3" t="s">
        <v>4178</v>
      </c>
      <c r="H3835" s="3" t="s">
        <v>6844</v>
      </c>
      <c r="I3835" s="3" t="s">
        <v>7413</v>
      </c>
      <c r="J3835" s="3" t="s">
        <v>81</v>
      </c>
    </row>
    <row r="3836" spans="1:10" outlineLevel="3" x14ac:dyDescent="0.2">
      <c r="A3836" s="3" t="s">
        <v>7408</v>
      </c>
      <c r="B3836" s="3" t="s">
        <v>7409</v>
      </c>
      <c r="C3836" s="3" t="s">
        <v>2086</v>
      </c>
      <c r="D3836" s="3" t="s">
        <v>7414</v>
      </c>
      <c r="E3836" s="2">
        <v>2011</v>
      </c>
      <c r="F3836" s="3" t="s">
        <v>297</v>
      </c>
      <c r="G3836" s="3" t="s">
        <v>4178</v>
      </c>
      <c r="H3836" s="3" t="s">
        <v>6844</v>
      </c>
      <c r="I3836" s="3" t="s">
        <v>7415</v>
      </c>
      <c r="J3836" s="3" t="s">
        <v>81</v>
      </c>
    </row>
    <row r="3837" spans="1:10" outlineLevel="2" x14ac:dyDescent="0.2">
      <c r="C3837" s="5" t="s">
        <v>7973</v>
      </c>
      <c r="D3837" s="3">
        <f>SUBTOTAL(3,D3834:D3836)</f>
        <v>3</v>
      </c>
    </row>
    <row r="3838" spans="1:10" outlineLevel="3" x14ac:dyDescent="0.2">
      <c r="A3838" s="3" t="s">
        <v>7408</v>
      </c>
      <c r="B3838" s="3" t="s">
        <v>7409</v>
      </c>
      <c r="C3838" s="3" t="s">
        <v>10</v>
      </c>
      <c r="D3838" s="3" t="s">
        <v>7416</v>
      </c>
      <c r="E3838" s="2">
        <v>2005</v>
      </c>
      <c r="F3838" s="3" t="s">
        <v>297</v>
      </c>
      <c r="G3838" s="3" t="s">
        <v>4178</v>
      </c>
      <c r="H3838" s="3" t="s">
        <v>6844</v>
      </c>
      <c r="I3838" s="3" t="s">
        <v>7417</v>
      </c>
      <c r="J3838" s="3" t="s">
        <v>81</v>
      </c>
    </row>
    <row r="3839" spans="1:10" outlineLevel="3" x14ac:dyDescent="0.2">
      <c r="A3839" s="3" t="s">
        <v>7408</v>
      </c>
      <c r="B3839" s="3" t="s">
        <v>7409</v>
      </c>
      <c r="C3839" s="3" t="s">
        <v>10</v>
      </c>
      <c r="D3839" s="3" t="s">
        <v>7418</v>
      </c>
      <c r="E3839" s="2">
        <v>2006</v>
      </c>
      <c r="F3839" s="3" t="s">
        <v>297</v>
      </c>
      <c r="G3839" s="3" t="s">
        <v>4178</v>
      </c>
      <c r="H3839" s="3" t="s">
        <v>6844</v>
      </c>
      <c r="I3839" s="3" t="s">
        <v>7419</v>
      </c>
      <c r="J3839" s="3" t="s">
        <v>81</v>
      </c>
    </row>
    <row r="3840" spans="1:10" outlineLevel="3" x14ac:dyDescent="0.2">
      <c r="A3840" s="3" t="s">
        <v>7408</v>
      </c>
      <c r="B3840" s="3" t="s">
        <v>7409</v>
      </c>
      <c r="C3840" s="3" t="s">
        <v>10</v>
      </c>
      <c r="D3840" s="3" t="s">
        <v>7420</v>
      </c>
      <c r="E3840" s="2">
        <v>2007</v>
      </c>
      <c r="F3840" s="3" t="s">
        <v>2576</v>
      </c>
      <c r="G3840" s="3" t="s">
        <v>4170</v>
      </c>
      <c r="H3840" s="3" t="s">
        <v>6785</v>
      </c>
      <c r="I3840" s="3" t="s">
        <v>7421</v>
      </c>
      <c r="J3840" s="3" t="s">
        <v>81</v>
      </c>
    </row>
    <row r="3841" spans="1:10" outlineLevel="3" x14ac:dyDescent="0.2">
      <c r="A3841" s="3" t="s">
        <v>7408</v>
      </c>
      <c r="B3841" s="3" t="s">
        <v>7409</v>
      </c>
      <c r="C3841" s="3" t="s">
        <v>10</v>
      </c>
      <c r="D3841" s="3" t="s">
        <v>7422</v>
      </c>
      <c r="E3841" s="2">
        <v>2009</v>
      </c>
      <c r="F3841" s="3" t="s">
        <v>297</v>
      </c>
      <c r="G3841" s="3" t="s">
        <v>4178</v>
      </c>
      <c r="H3841" s="3" t="s">
        <v>6844</v>
      </c>
      <c r="I3841" s="3" t="s">
        <v>7423</v>
      </c>
      <c r="J3841" s="3" t="s">
        <v>81</v>
      </c>
    </row>
    <row r="3842" spans="1:10" outlineLevel="3" x14ac:dyDescent="0.2">
      <c r="A3842" s="3" t="s">
        <v>7408</v>
      </c>
      <c r="B3842" s="3" t="s">
        <v>7409</v>
      </c>
      <c r="C3842" s="3" t="s">
        <v>10</v>
      </c>
      <c r="D3842" s="3" t="s">
        <v>7424</v>
      </c>
      <c r="E3842" s="2">
        <v>2003</v>
      </c>
      <c r="F3842" s="3" t="s">
        <v>2576</v>
      </c>
      <c r="G3842" s="3" t="s">
        <v>4170</v>
      </c>
      <c r="H3842" s="3" t="s">
        <v>6785</v>
      </c>
      <c r="I3842" s="3" t="s">
        <v>7425</v>
      </c>
      <c r="J3842" s="3" t="s">
        <v>1038</v>
      </c>
    </row>
    <row r="3843" spans="1:10" outlineLevel="3" x14ac:dyDescent="0.2">
      <c r="A3843" s="3" t="s">
        <v>7408</v>
      </c>
      <c r="B3843" s="3" t="s">
        <v>7409</v>
      </c>
      <c r="C3843" s="3" t="s">
        <v>10</v>
      </c>
      <c r="D3843" s="3" t="s">
        <v>7426</v>
      </c>
      <c r="E3843" s="2">
        <v>2005</v>
      </c>
      <c r="F3843" s="3" t="s">
        <v>2576</v>
      </c>
      <c r="G3843" s="3" t="s">
        <v>4170</v>
      </c>
      <c r="H3843" s="3" t="s">
        <v>6785</v>
      </c>
      <c r="I3843" s="3" t="s">
        <v>7427</v>
      </c>
      <c r="J3843" s="3" t="s">
        <v>1038</v>
      </c>
    </row>
    <row r="3844" spans="1:10" outlineLevel="3" x14ac:dyDescent="0.2">
      <c r="A3844" s="3" t="s">
        <v>7408</v>
      </c>
      <c r="B3844" s="3" t="s">
        <v>7409</v>
      </c>
      <c r="C3844" s="3" t="s">
        <v>10</v>
      </c>
      <c r="D3844" s="3" t="s">
        <v>7428</v>
      </c>
      <c r="E3844" s="2">
        <v>2006</v>
      </c>
      <c r="F3844" s="3" t="s">
        <v>297</v>
      </c>
      <c r="G3844" s="3" t="s">
        <v>4178</v>
      </c>
      <c r="H3844" s="3" t="s">
        <v>6844</v>
      </c>
      <c r="I3844" s="3" t="s">
        <v>7429</v>
      </c>
      <c r="J3844" s="3" t="s">
        <v>1038</v>
      </c>
    </row>
    <row r="3845" spans="1:10" outlineLevel="3" x14ac:dyDescent="0.2">
      <c r="A3845" s="3" t="s">
        <v>7408</v>
      </c>
      <c r="B3845" s="3" t="s">
        <v>7409</v>
      </c>
      <c r="C3845" s="3" t="s">
        <v>10</v>
      </c>
      <c r="D3845" s="3" t="s">
        <v>7430</v>
      </c>
      <c r="E3845" s="2">
        <v>2006</v>
      </c>
      <c r="F3845" s="3" t="s">
        <v>297</v>
      </c>
      <c r="G3845" s="3" t="s">
        <v>4178</v>
      </c>
      <c r="H3845" s="3" t="s">
        <v>6844</v>
      </c>
      <c r="I3845" s="3" t="s">
        <v>7431</v>
      </c>
      <c r="J3845" s="3" t="s">
        <v>1038</v>
      </c>
    </row>
    <row r="3846" spans="1:10" outlineLevel="3" x14ac:dyDescent="0.2">
      <c r="A3846" s="3" t="s">
        <v>7408</v>
      </c>
      <c r="B3846" s="3" t="s">
        <v>7409</v>
      </c>
      <c r="C3846" s="3" t="s">
        <v>10</v>
      </c>
      <c r="D3846" s="3" t="s">
        <v>7432</v>
      </c>
      <c r="E3846" s="2">
        <v>2007</v>
      </c>
      <c r="F3846" s="3" t="s">
        <v>2576</v>
      </c>
      <c r="G3846" s="3" t="s">
        <v>4170</v>
      </c>
      <c r="H3846" s="3" t="s">
        <v>6785</v>
      </c>
      <c r="I3846" s="3" t="s">
        <v>7433</v>
      </c>
      <c r="J3846" s="3" t="s">
        <v>1038</v>
      </c>
    </row>
    <row r="3847" spans="1:10" outlineLevel="3" x14ac:dyDescent="0.2">
      <c r="A3847" s="3" t="s">
        <v>7408</v>
      </c>
      <c r="B3847" s="3" t="s">
        <v>7409</v>
      </c>
      <c r="C3847" s="3" t="s">
        <v>10</v>
      </c>
      <c r="D3847" s="3" t="s">
        <v>7434</v>
      </c>
      <c r="E3847" s="2">
        <v>2006</v>
      </c>
      <c r="F3847" s="3" t="s">
        <v>2576</v>
      </c>
      <c r="G3847" s="3" t="s">
        <v>4170</v>
      </c>
      <c r="H3847" s="3" t="s">
        <v>4168</v>
      </c>
      <c r="I3847" s="3" t="s">
        <v>7435</v>
      </c>
      <c r="J3847" s="3" t="s">
        <v>1038</v>
      </c>
    </row>
    <row r="3848" spans="1:10" outlineLevel="3" x14ac:dyDescent="0.2">
      <c r="A3848" s="3" t="s">
        <v>7408</v>
      </c>
      <c r="B3848" s="3" t="s">
        <v>7409</v>
      </c>
      <c r="C3848" s="3" t="s">
        <v>10</v>
      </c>
      <c r="D3848" s="3" t="s">
        <v>7436</v>
      </c>
      <c r="E3848" s="2">
        <v>2006</v>
      </c>
      <c r="F3848" s="3" t="s">
        <v>297</v>
      </c>
      <c r="G3848" s="3" t="s">
        <v>4178</v>
      </c>
      <c r="H3848" s="3" t="s">
        <v>6844</v>
      </c>
      <c r="I3848" s="3" t="s">
        <v>7437</v>
      </c>
      <c r="J3848" s="3" t="s">
        <v>1038</v>
      </c>
    </row>
    <row r="3849" spans="1:10" outlineLevel="3" x14ac:dyDescent="0.2">
      <c r="A3849" s="3" t="s">
        <v>7408</v>
      </c>
      <c r="B3849" s="3" t="s">
        <v>7409</v>
      </c>
      <c r="C3849" s="3" t="s">
        <v>10</v>
      </c>
      <c r="D3849" s="3" t="s">
        <v>7438</v>
      </c>
      <c r="E3849" s="2">
        <v>2007</v>
      </c>
      <c r="F3849" s="3" t="s">
        <v>297</v>
      </c>
      <c r="G3849" s="3" t="s">
        <v>4178</v>
      </c>
      <c r="H3849" s="3" t="s">
        <v>6844</v>
      </c>
      <c r="I3849" s="3" t="s">
        <v>7439</v>
      </c>
      <c r="J3849" s="3" t="s">
        <v>1038</v>
      </c>
    </row>
    <row r="3850" spans="1:10" outlineLevel="2" x14ac:dyDescent="0.2">
      <c r="C3850" s="5" t="s">
        <v>7969</v>
      </c>
      <c r="D3850" s="3">
        <f>SUBTOTAL(3,D3838:D3849)</f>
        <v>12</v>
      </c>
    </row>
    <row r="3851" spans="1:10" outlineLevel="1" x14ac:dyDescent="0.2">
      <c r="A3851" s="5" t="s">
        <v>7956</v>
      </c>
      <c r="D3851" s="3">
        <f>SUBTOTAL(3,D3834:D3849)</f>
        <v>15</v>
      </c>
    </row>
    <row r="3852" spans="1:10" outlineLevel="3" x14ac:dyDescent="0.2">
      <c r="A3852" s="3" t="s">
        <v>7440</v>
      </c>
      <c r="B3852" s="3" t="s">
        <v>7441</v>
      </c>
      <c r="C3852" s="3" t="s">
        <v>2086</v>
      </c>
      <c r="D3852" s="3" t="s">
        <v>7442</v>
      </c>
      <c r="E3852" s="2">
        <v>2010</v>
      </c>
      <c r="F3852" s="3" t="s">
        <v>2576</v>
      </c>
      <c r="G3852" s="3" t="s">
        <v>4170</v>
      </c>
      <c r="H3852" s="3" t="s">
        <v>6785</v>
      </c>
      <c r="I3852" s="3" t="s">
        <v>7443</v>
      </c>
      <c r="J3852" s="3" t="s">
        <v>2285</v>
      </c>
    </row>
    <row r="3853" spans="1:10" outlineLevel="3" x14ac:dyDescent="0.2">
      <c r="A3853" s="3" t="s">
        <v>7440</v>
      </c>
      <c r="B3853" s="3" t="s">
        <v>7441</v>
      </c>
      <c r="C3853" s="3" t="s">
        <v>2086</v>
      </c>
      <c r="D3853" s="3" t="s">
        <v>7444</v>
      </c>
      <c r="E3853" s="2">
        <v>2010</v>
      </c>
      <c r="F3853" s="3" t="s">
        <v>2576</v>
      </c>
      <c r="G3853" s="3" t="s">
        <v>4170</v>
      </c>
      <c r="H3853" s="3" t="s">
        <v>6785</v>
      </c>
      <c r="I3853" s="3" t="s">
        <v>7445</v>
      </c>
      <c r="J3853" s="3" t="s">
        <v>2285</v>
      </c>
    </row>
    <row r="3854" spans="1:10" outlineLevel="2" x14ac:dyDescent="0.2">
      <c r="C3854" s="5" t="s">
        <v>7973</v>
      </c>
      <c r="D3854" s="3">
        <f>SUBTOTAL(3,D3852:D3853)</f>
        <v>2</v>
      </c>
    </row>
    <row r="3855" spans="1:10" outlineLevel="1" x14ac:dyDescent="0.2">
      <c r="A3855" s="5" t="s">
        <v>7957</v>
      </c>
      <c r="D3855" s="3">
        <f>SUBTOTAL(3,D3852:D3853)</f>
        <v>2</v>
      </c>
    </row>
    <row r="3856" spans="1:10" outlineLevel="3" x14ac:dyDescent="0.2">
      <c r="A3856" s="3" t="s">
        <v>7446</v>
      </c>
      <c r="B3856" s="3" t="s">
        <v>7447</v>
      </c>
      <c r="C3856" s="3" t="s">
        <v>10</v>
      </c>
      <c r="D3856" s="3" t="s">
        <v>7448</v>
      </c>
      <c r="E3856" s="2">
        <v>2012</v>
      </c>
      <c r="F3856" s="3" t="s">
        <v>297</v>
      </c>
      <c r="G3856" s="3" t="s">
        <v>4245</v>
      </c>
      <c r="H3856" s="3" t="s">
        <v>7449</v>
      </c>
      <c r="I3856" s="3" t="s">
        <v>7450</v>
      </c>
      <c r="J3856" s="3" t="s">
        <v>136</v>
      </c>
    </row>
    <row r="3857" spans="1:10" outlineLevel="3" x14ac:dyDescent="0.2">
      <c r="A3857" s="3" t="s">
        <v>7446</v>
      </c>
      <c r="B3857" s="3" t="s">
        <v>7447</v>
      </c>
      <c r="C3857" s="3" t="s">
        <v>10</v>
      </c>
      <c r="D3857" s="3" t="s">
        <v>7451</v>
      </c>
      <c r="E3857" s="2">
        <v>2012</v>
      </c>
      <c r="F3857" s="3" t="s">
        <v>297</v>
      </c>
      <c r="G3857" s="3" t="s">
        <v>4245</v>
      </c>
      <c r="H3857" s="3" t="s">
        <v>7449</v>
      </c>
      <c r="I3857" s="3" t="s">
        <v>7452</v>
      </c>
      <c r="J3857" s="3" t="s">
        <v>136</v>
      </c>
    </row>
    <row r="3858" spans="1:10" outlineLevel="3" x14ac:dyDescent="0.2">
      <c r="A3858" s="3" t="s">
        <v>7446</v>
      </c>
      <c r="B3858" s="3" t="s">
        <v>7447</v>
      </c>
      <c r="C3858" s="3" t="s">
        <v>10</v>
      </c>
      <c r="D3858" s="3" t="s">
        <v>7453</v>
      </c>
      <c r="E3858" s="2">
        <v>2012</v>
      </c>
      <c r="F3858" s="3" t="s">
        <v>297</v>
      </c>
      <c r="G3858" s="3" t="s">
        <v>4245</v>
      </c>
      <c r="H3858" s="3" t="s">
        <v>7449</v>
      </c>
      <c r="I3858" s="3" t="s">
        <v>7454</v>
      </c>
      <c r="J3858" s="3" t="s">
        <v>136</v>
      </c>
    </row>
    <row r="3859" spans="1:10" outlineLevel="3" x14ac:dyDescent="0.2">
      <c r="A3859" s="3" t="s">
        <v>7446</v>
      </c>
      <c r="B3859" s="3" t="s">
        <v>7447</v>
      </c>
      <c r="C3859" s="3" t="s">
        <v>10</v>
      </c>
      <c r="D3859" s="3" t="s">
        <v>7455</v>
      </c>
      <c r="E3859" s="2">
        <v>2012</v>
      </c>
      <c r="F3859" s="3" t="s">
        <v>297</v>
      </c>
      <c r="G3859" s="3" t="s">
        <v>4245</v>
      </c>
      <c r="H3859" s="3" t="s">
        <v>7449</v>
      </c>
      <c r="I3859" s="3" t="s">
        <v>7456</v>
      </c>
      <c r="J3859" s="3" t="s">
        <v>136</v>
      </c>
    </row>
    <row r="3860" spans="1:10" outlineLevel="3" x14ac:dyDescent="0.2">
      <c r="A3860" s="3" t="s">
        <v>7446</v>
      </c>
      <c r="B3860" s="3" t="s">
        <v>7447</v>
      </c>
      <c r="C3860" s="3" t="s">
        <v>10</v>
      </c>
      <c r="D3860" s="3" t="s">
        <v>7457</v>
      </c>
      <c r="E3860" s="2">
        <v>2012</v>
      </c>
      <c r="F3860" s="3" t="s">
        <v>297</v>
      </c>
      <c r="G3860" s="3" t="s">
        <v>4245</v>
      </c>
      <c r="H3860" s="3" t="s">
        <v>7449</v>
      </c>
      <c r="I3860" s="3" t="s">
        <v>7458</v>
      </c>
      <c r="J3860" s="3" t="s">
        <v>136</v>
      </c>
    </row>
    <row r="3861" spans="1:10" outlineLevel="3" x14ac:dyDescent="0.2">
      <c r="A3861" s="3" t="s">
        <v>7446</v>
      </c>
      <c r="B3861" s="3" t="s">
        <v>7447</v>
      </c>
      <c r="C3861" s="3" t="s">
        <v>10</v>
      </c>
      <c r="D3861" s="3" t="s">
        <v>7459</v>
      </c>
      <c r="E3861" s="2">
        <v>2014</v>
      </c>
      <c r="F3861" s="3" t="s">
        <v>297</v>
      </c>
      <c r="G3861" s="3" t="s">
        <v>4245</v>
      </c>
      <c r="H3861" s="3" t="s">
        <v>7449</v>
      </c>
      <c r="I3861" s="3" t="s">
        <v>7460</v>
      </c>
      <c r="J3861" s="3" t="s">
        <v>136</v>
      </c>
    </row>
    <row r="3862" spans="1:10" outlineLevel="3" x14ac:dyDescent="0.2">
      <c r="A3862" s="3" t="s">
        <v>7446</v>
      </c>
      <c r="B3862" s="3" t="s">
        <v>7447</v>
      </c>
      <c r="C3862" s="3" t="s">
        <v>10</v>
      </c>
      <c r="D3862" s="3" t="s">
        <v>7461</v>
      </c>
      <c r="E3862" s="2">
        <v>2015</v>
      </c>
      <c r="F3862" s="3" t="s">
        <v>297</v>
      </c>
      <c r="G3862" s="3" t="s">
        <v>4245</v>
      </c>
      <c r="H3862" s="3" t="s">
        <v>7449</v>
      </c>
      <c r="I3862" s="3" t="s">
        <v>7462</v>
      </c>
      <c r="J3862" s="3" t="s">
        <v>136</v>
      </c>
    </row>
    <row r="3863" spans="1:10" outlineLevel="3" x14ac:dyDescent="0.2">
      <c r="A3863" s="3" t="s">
        <v>7446</v>
      </c>
      <c r="B3863" s="3" t="s">
        <v>7447</v>
      </c>
      <c r="C3863" s="3" t="s">
        <v>10</v>
      </c>
      <c r="D3863" s="3" t="s">
        <v>7463</v>
      </c>
      <c r="E3863" s="2">
        <v>2015</v>
      </c>
      <c r="F3863" s="3" t="s">
        <v>297</v>
      </c>
      <c r="G3863" s="3" t="s">
        <v>4245</v>
      </c>
      <c r="H3863" s="3" t="s">
        <v>7449</v>
      </c>
      <c r="I3863" s="3" t="s">
        <v>7464</v>
      </c>
      <c r="J3863" s="3" t="s">
        <v>136</v>
      </c>
    </row>
    <row r="3864" spans="1:10" outlineLevel="3" x14ac:dyDescent="0.2">
      <c r="A3864" s="3" t="s">
        <v>7446</v>
      </c>
      <c r="B3864" s="3" t="s">
        <v>7447</v>
      </c>
      <c r="C3864" s="3" t="s">
        <v>10</v>
      </c>
      <c r="D3864" s="3" t="s">
        <v>7465</v>
      </c>
      <c r="E3864" s="2">
        <v>2015</v>
      </c>
      <c r="F3864" s="3" t="s">
        <v>297</v>
      </c>
      <c r="G3864" s="3" t="s">
        <v>4245</v>
      </c>
      <c r="H3864" s="3" t="s">
        <v>7449</v>
      </c>
      <c r="I3864" s="3" t="s">
        <v>7466</v>
      </c>
      <c r="J3864" s="3" t="s">
        <v>136</v>
      </c>
    </row>
    <row r="3865" spans="1:10" outlineLevel="3" x14ac:dyDescent="0.2">
      <c r="A3865" s="3" t="s">
        <v>7446</v>
      </c>
      <c r="B3865" s="3" t="s">
        <v>7447</v>
      </c>
      <c r="C3865" s="3" t="s">
        <v>10</v>
      </c>
      <c r="D3865" s="3" t="s">
        <v>8181</v>
      </c>
      <c r="E3865" s="2">
        <v>2015</v>
      </c>
      <c r="F3865" s="3" t="s">
        <v>2576</v>
      </c>
      <c r="G3865" s="3" t="s">
        <v>4170</v>
      </c>
      <c r="H3865" s="3" t="s">
        <v>7449</v>
      </c>
      <c r="I3865" s="3" t="s">
        <v>8182</v>
      </c>
      <c r="J3865" s="3" t="s">
        <v>136</v>
      </c>
    </row>
    <row r="3866" spans="1:10" outlineLevel="2" x14ac:dyDescent="0.2">
      <c r="C3866" s="5" t="s">
        <v>7969</v>
      </c>
      <c r="D3866" s="3">
        <f>SUBTOTAL(3,D3856:D3865)</f>
        <v>10</v>
      </c>
    </row>
    <row r="3867" spans="1:10" outlineLevel="1" x14ac:dyDescent="0.2">
      <c r="A3867" s="5" t="s">
        <v>7958</v>
      </c>
      <c r="D3867" s="3">
        <f>SUBTOTAL(3,D3856:D3865)</f>
        <v>10</v>
      </c>
    </row>
    <row r="3868" spans="1:10" outlineLevel="3" x14ac:dyDescent="0.2">
      <c r="A3868" s="3" t="s">
        <v>7467</v>
      </c>
      <c r="B3868" s="3" t="s">
        <v>4330</v>
      </c>
      <c r="C3868" s="3" t="s">
        <v>10</v>
      </c>
      <c r="D3868" s="3" t="s">
        <v>7468</v>
      </c>
      <c r="E3868" s="2">
        <v>2008</v>
      </c>
      <c r="F3868" s="3" t="s">
        <v>297</v>
      </c>
      <c r="G3868" s="3" t="s">
        <v>4245</v>
      </c>
      <c r="H3868" s="3" t="s">
        <v>7469</v>
      </c>
      <c r="I3868" s="3" t="s">
        <v>7470</v>
      </c>
      <c r="J3868" s="3" t="s">
        <v>136</v>
      </c>
    </row>
    <row r="3869" spans="1:10" outlineLevel="3" x14ac:dyDescent="0.2">
      <c r="A3869" s="3" t="s">
        <v>7467</v>
      </c>
      <c r="B3869" s="3" t="s">
        <v>4330</v>
      </c>
      <c r="C3869" s="3" t="s">
        <v>10</v>
      </c>
      <c r="D3869" s="3" t="s">
        <v>7474</v>
      </c>
      <c r="E3869" s="2">
        <v>2005</v>
      </c>
      <c r="F3869" s="3" t="s">
        <v>297</v>
      </c>
      <c r="G3869" s="3" t="s">
        <v>4245</v>
      </c>
      <c r="H3869" s="3" t="s">
        <v>7469</v>
      </c>
      <c r="I3869" s="3" t="s">
        <v>7475</v>
      </c>
      <c r="J3869" s="3" t="s">
        <v>21</v>
      </c>
    </row>
    <row r="3870" spans="1:10" outlineLevel="3" x14ac:dyDescent="0.2">
      <c r="A3870" s="3" t="s">
        <v>7467</v>
      </c>
      <c r="B3870" s="3" t="s">
        <v>4330</v>
      </c>
      <c r="C3870" s="3" t="s">
        <v>10</v>
      </c>
      <c r="D3870" s="3" t="s">
        <v>7476</v>
      </c>
      <c r="E3870" s="2">
        <v>2012</v>
      </c>
      <c r="F3870" s="3" t="s">
        <v>297</v>
      </c>
      <c r="G3870" s="3" t="s">
        <v>3312</v>
      </c>
      <c r="H3870" s="3" t="s">
        <v>7472</v>
      </c>
      <c r="I3870" s="3" t="s">
        <v>7477</v>
      </c>
      <c r="J3870" s="3" t="s">
        <v>136</v>
      </c>
    </row>
    <row r="3871" spans="1:10" outlineLevel="3" x14ac:dyDescent="0.2">
      <c r="A3871" s="3" t="s">
        <v>7467</v>
      </c>
      <c r="B3871" s="3" t="s">
        <v>4330</v>
      </c>
      <c r="C3871" s="3" t="s">
        <v>10</v>
      </c>
      <c r="D3871" s="3" t="s">
        <v>7478</v>
      </c>
      <c r="E3871" s="2">
        <v>2013</v>
      </c>
      <c r="F3871" s="3" t="s">
        <v>297</v>
      </c>
      <c r="G3871" s="3" t="s">
        <v>3312</v>
      </c>
      <c r="H3871" s="3" t="s">
        <v>4281</v>
      </c>
      <c r="I3871" s="3" t="s">
        <v>7479</v>
      </c>
      <c r="J3871" s="3" t="s">
        <v>136</v>
      </c>
    </row>
    <row r="3872" spans="1:10" outlineLevel="3" x14ac:dyDescent="0.2">
      <c r="A3872" s="3" t="s">
        <v>7467</v>
      </c>
      <c r="B3872" s="3" t="s">
        <v>4330</v>
      </c>
      <c r="C3872" s="3" t="s">
        <v>10</v>
      </c>
      <c r="D3872" s="3" t="s">
        <v>7482</v>
      </c>
      <c r="E3872" s="2">
        <v>2004</v>
      </c>
      <c r="F3872" s="3" t="s">
        <v>297</v>
      </c>
      <c r="G3872" s="3" t="s">
        <v>3312</v>
      </c>
      <c r="H3872" s="3" t="s">
        <v>7472</v>
      </c>
      <c r="I3872" s="3" t="s">
        <v>7483</v>
      </c>
      <c r="J3872" s="3" t="s">
        <v>35</v>
      </c>
    </row>
    <row r="3873" spans="1:10" outlineLevel="3" x14ac:dyDescent="0.2">
      <c r="A3873" s="3" t="s">
        <v>7467</v>
      </c>
      <c r="B3873" s="3" t="s">
        <v>4330</v>
      </c>
      <c r="C3873" s="3" t="s">
        <v>10</v>
      </c>
      <c r="D3873" s="3" t="s">
        <v>7484</v>
      </c>
      <c r="E3873" s="2">
        <v>2008</v>
      </c>
      <c r="F3873" s="3" t="s">
        <v>297</v>
      </c>
      <c r="G3873" s="3" t="s">
        <v>3312</v>
      </c>
      <c r="H3873" s="3" t="s">
        <v>7472</v>
      </c>
      <c r="I3873" s="3" t="s">
        <v>7485</v>
      </c>
      <c r="J3873" s="3" t="s">
        <v>21</v>
      </c>
    </row>
    <row r="3874" spans="1:10" outlineLevel="3" x14ac:dyDescent="0.2">
      <c r="A3874" s="3" t="s">
        <v>7467</v>
      </c>
      <c r="B3874" s="3" t="s">
        <v>4330</v>
      </c>
      <c r="C3874" s="3" t="s">
        <v>10</v>
      </c>
      <c r="D3874" s="3" t="s">
        <v>7486</v>
      </c>
      <c r="E3874" s="2">
        <v>2008</v>
      </c>
      <c r="F3874" s="3" t="s">
        <v>297</v>
      </c>
      <c r="G3874" s="3" t="s">
        <v>3312</v>
      </c>
      <c r="H3874" s="3" t="s">
        <v>7472</v>
      </c>
      <c r="I3874" s="3" t="s">
        <v>7487</v>
      </c>
      <c r="J3874" s="3" t="s">
        <v>136</v>
      </c>
    </row>
    <row r="3875" spans="1:10" outlineLevel="3" x14ac:dyDescent="0.2">
      <c r="A3875" s="3" t="s">
        <v>7467</v>
      </c>
      <c r="B3875" s="3" t="s">
        <v>4330</v>
      </c>
      <c r="C3875" s="3" t="s">
        <v>10</v>
      </c>
      <c r="D3875" s="3" t="s">
        <v>7488</v>
      </c>
      <c r="E3875" s="2">
        <v>2008</v>
      </c>
      <c r="F3875" s="3" t="s">
        <v>297</v>
      </c>
      <c r="G3875" s="3" t="s">
        <v>3312</v>
      </c>
      <c r="H3875" s="3" t="s">
        <v>7472</v>
      </c>
      <c r="I3875" s="3" t="s">
        <v>7489</v>
      </c>
      <c r="J3875" s="3" t="s">
        <v>136</v>
      </c>
    </row>
    <row r="3876" spans="1:10" outlineLevel="3" x14ac:dyDescent="0.2">
      <c r="A3876" s="3" t="s">
        <v>7467</v>
      </c>
      <c r="B3876" s="3" t="s">
        <v>4330</v>
      </c>
      <c r="C3876" s="3" t="s">
        <v>10</v>
      </c>
      <c r="D3876" s="3" t="s">
        <v>7490</v>
      </c>
      <c r="E3876" s="2">
        <v>2011</v>
      </c>
      <c r="F3876" s="3" t="s">
        <v>297</v>
      </c>
      <c r="G3876" s="3" t="s">
        <v>4245</v>
      </c>
      <c r="H3876" s="3" t="s">
        <v>7469</v>
      </c>
      <c r="I3876" s="3" t="s">
        <v>7491</v>
      </c>
      <c r="J3876" s="3" t="s">
        <v>136</v>
      </c>
    </row>
    <row r="3877" spans="1:10" outlineLevel="3" x14ac:dyDescent="0.2">
      <c r="A3877" s="3" t="s">
        <v>7467</v>
      </c>
      <c r="B3877" s="3" t="s">
        <v>4330</v>
      </c>
      <c r="C3877" s="3" t="s">
        <v>10</v>
      </c>
      <c r="D3877" s="3" t="s">
        <v>7492</v>
      </c>
      <c r="E3877" s="2">
        <v>2012</v>
      </c>
      <c r="F3877" s="3" t="s">
        <v>297</v>
      </c>
      <c r="G3877" s="3" t="s">
        <v>3312</v>
      </c>
      <c r="H3877" s="3" t="s">
        <v>7472</v>
      </c>
      <c r="I3877" s="3" t="s">
        <v>7493</v>
      </c>
      <c r="J3877" s="3" t="s">
        <v>136</v>
      </c>
    </row>
    <row r="3878" spans="1:10" outlineLevel="3" x14ac:dyDescent="0.2">
      <c r="A3878" s="3" t="s">
        <v>7467</v>
      </c>
      <c r="B3878" s="3" t="s">
        <v>4330</v>
      </c>
      <c r="C3878" s="3" t="s">
        <v>10</v>
      </c>
      <c r="D3878" s="3" t="s">
        <v>7494</v>
      </c>
      <c r="E3878" s="2">
        <v>2013</v>
      </c>
      <c r="F3878" s="3" t="s">
        <v>297</v>
      </c>
      <c r="G3878" s="3" t="s">
        <v>3312</v>
      </c>
      <c r="H3878" s="3" t="s">
        <v>4281</v>
      </c>
      <c r="I3878" s="3" t="s">
        <v>7495</v>
      </c>
      <c r="J3878" s="3" t="s">
        <v>136</v>
      </c>
    </row>
    <row r="3879" spans="1:10" outlineLevel="3" x14ac:dyDescent="0.2">
      <c r="A3879" s="3" t="s">
        <v>7467</v>
      </c>
      <c r="B3879" s="3" t="s">
        <v>4330</v>
      </c>
      <c r="C3879" s="3" t="s">
        <v>10</v>
      </c>
      <c r="D3879" s="3" t="s">
        <v>7496</v>
      </c>
      <c r="E3879" s="2">
        <v>2013</v>
      </c>
      <c r="F3879" s="3" t="s">
        <v>297</v>
      </c>
      <c r="G3879" s="3" t="s">
        <v>3312</v>
      </c>
      <c r="H3879" s="3" t="s">
        <v>4281</v>
      </c>
      <c r="I3879" s="3" t="s">
        <v>7497</v>
      </c>
      <c r="J3879" s="3" t="s">
        <v>136</v>
      </c>
    </row>
    <row r="3880" spans="1:10" outlineLevel="3" x14ac:dyDescent="0.2">
      <c r="A3880" s="3" t="s">
        <v>7467</v>
      </c>
      <c r="B3880" s="3" t="s">
        <v>4330</v>
      </c>
      <c r="C3880" s="3" t="s">
        <v>10</v>
      </c>
      <c r="D3880" s="3" t="s">
        <v>7498</v>
      </c>
      <c r="E3880" s="2">
        <v>2013</v>
      </c>
      <c r="F3880" s="3" t="s">
        <v>297</v>
      </c>
      <c r="G3880" s="3" t="s">
        <v>3312</v>
      </c>
      <c r="H3880" s="3" t="s">
        <v>4281</v>
      </c>
      <c r="I3880" s="3" t="s">
        <v>7499</v>
      </c>
      <c r="J3880" s="3" t="s">
        <v>136</v>
      </c>
    </row>
    <row r="3881" spans="1:10" outlineLevel="3" x14ac:dyDescent="0.2">
      <c r="A3881" s="3" t="s">
        <v>7467</v>
      </c>
      <c r="B3881" s="3" t="s">
        <v>4330</v>
      </c>
      <c r="C3881" s="3" t="s">
        <v>10</v>
      </c>
      <c r="D3881" s="3" t="s">
        <v>7500</v>
      </c>
      <c r="E3881" s="2">
        <v>2013</v>
      </c>
      <c r="F3881" s="3" t="s">
        <v>297</v>
      </c>
      <c r="G3881" s="3" t="s">
        <v>3312</v>
      </c>
      <c r="H3881" s="3" t="s">
        <v>4281</v>
      </c>
      <c r="I3881" s="3" t="s">
        <v>7501</v>
      </c>
      <c r="J3881" s="3" t="s">
        <v>136</v>
      </c>
    </row>
    <row r="3882" spans="1:10" outlineLevel="3" x14ac:dyDescent="0.2">
      <c r="A3882" s="3" t="s">
        <v>7467</v>
      </c>
      <c r="B3882" s="3" t="s">
        <v>4330</v>
      </c>
      <c r="C3882" s="3" t="s">
        <v>10</v>
      </c>
      <c r="D3882" s="3" t="s">
        <v>7502</v>
      </c>
      <c r="E3882" s="2">
        <v>2012</v>
      </c>
      <c r="F3882" s="3" t="s">
        <v>297</v>
      </c>
      <c r="G3882" s="3" t="s">
        <v>3312</v>
      </c>
      <c r="H3882" s="3" t="s">
        <v>7472</v>
      </c>
      <c r="I3882" s="3" t="s">
        <v>7503</v>
      </c>
      <c r="J3882" s="3" t="s">
        <v>81</v>
      </c>
    </row>
    <row r="3883" spans="1:10" outlineLevel="3" x14ac:dyDescent="0.2">
      <c r="A3883" s="3" t="s">
        <v>7467</v>
      </c>
      <c r="B3883" s="3" t="s">
        <v>4330</v>
      </c>
      <c r="C3883" s="3" t="s">
        <v>10</v>
      </c>
      <c r="D3883" s="3" t="s">
        <v>7504</v>
      </c>
      <c r="E3883" s="2">
        <v>2012</v>
      </c>
      <c r="F3883" s="3" t="s">
        <v>297</v>
      </c>
      <c r="G3883" s="3" t="s">
        <v>3312</v>
      </c>
      <c r="H3883" s="3" t="s">
        <v>7505</v>
      </c>
      <c r="I3883" s="3" t="s">
        <v>7506</v>
      </c>
      <c r="J3883" s="3" t="s">
        <v>136</v>
      </c>
    </row>
    <row r="3884" spans="1:10" outlineLevel="3" x14ac:dyDescent="0.2">
      <c r="A3884" s="3" t="s">
        <v>7467</v>
      </c>
      <c r="B3884" s="3" t="s">
        <v>4330</v>
      </c>
      <c r="C3884" s="3" t="s">
        <v>10</v>
      </c>
      <c r="D3884" s="3" t="s">
        <v>7507</v>
      </c>
      <c r="E3884" s="2">
        <v>2012</v>
      </c>
      <c r="F3884" s="3" t="s">
        <v>297</v>
      </c>
      <c r="G3884" s="3" t="s">
        <v>3312</v>
      </c>
      <c r="H3884" s="3" t="s">
        <v>7505</v>
      </c>
      <c r="I3884" s="3" t="s">
        <v>7508</v>
      </c>
      <c r="J3884" s="3" t="s">
        <v>136</v>
      </c>
    </row>
    <row r="3885" spans="1:10" outlineLevel="3" x14ac:dyDescent="0.2">
      <c r="A3885" s="3" t="s">
        <v>7467</v>
      </c>
      <c r="B3885" s="3" t="s">
        <v>4330</v>
      </c>
      <c r="C3885" s="3" t="s">
        <v>10</v>
      </c>
      <c r="D3885" s="3" t="s">
        <v>7509</v>
      </c>
      <c r="E3885" s="2">
        <v>2012</v>
      </c>
      <c r="F3885" s="3" t="s">
        <v>297</v>
      </c>
      <c r="G3885" s="3" t="s">
        <v>3312</v>
      </c>
      <c r="H3885" s="3" t="s">
        <v>7505</v>
      </c>
      <c r="I3885" s="3" t="s">
        <v>7510</v>
      </c>
      <c r="J3885" s="3" t="s">
        <v>136</v>
      </c>
    </row>
    <row r="3886" spans="1:10" outlineLevel="3" x14ac:dyDescent="0.2">
      <c r="A3886" s="3" t="s">
        <v>7467</v>
      </c>
      <c r="B3886" s="3" t="s">
        <v>4330</v>
      </c>
      <c r="C3886" s="3" t="s">
        <v>10</v>
      </c>
      <c r="D3886" s="3" t="s">
        <v>7511</v>
      </c>
      <c r="E3886" s="2">
        <v>2012</v>
      </c>
      <c r="F3886" s="3" t="s">
        <v>297</v>
      </c>
      <c r="G3886" s="3" t="s">
        <v>3312</v>
      </c>
      <c r="H3886" s="3" t="s">
        <v>7505</v>
      </c>
      <c r="I3886" s="3" t="s">
        <v>7512</v>
      </c>
      <c r="J3886" s="3" t="s">
        <v>136</v>
      </c>
    </row>
    <row r="3887" spans="1:10" outlineLevel="3" x14ac:dyDescent="0.2">
      <c r="A3887" s="3" t="s">
        <v>7467</v>
      </c>
      <c r="B3887" s="3" t="s">
        <v>4330</v>
      </c>
      <c r="C3887" s="3" t="s">
        <v>10</v>
      </c>
      <c r="D3887" s="3" t="s">
        <v>7513</v>
      </c>
      <c r="E3887" s="2">
        <v>2013</v>
      </c>
      <c r="F3887" s="3" t="s">
        <v>2576</v>
      </c>
      <c r="G3887" s="3" t="s">
        <v>4170</v>
      </c>
      <c r="H3887" s="3" t="s">
        <v>4330</v>
      </c>
      <c r="I3887" s="3" t="s">
        <v>7514</v>
      </c>
      <c r="J3887" s="3" t="s">
        <v>35</v>
      </c>
    </row>
    <row r="3888" spans="1:10" outlineLevel="3" x14ac:dyDescent="0.2">
      <c r="A3888" s="3" t="s">
        <v>7467</v>
      </c>
      <c r="B3888" s="3" t="s">
        <v>4330</v>
      </c>
      <c r="C3888" s="3" t="s">
        <v>10</v>
      </c>
      <c r="D3888" s="3" t="s">
        <v>7517</v>
      </c>
      <c r="E3888" s="2">
        <v>2013</v>
      </c>
      <c r="F3888" s="3" t="s">
        <v>2576</v>
      </c>
      <c r="G3888" s="3" t="s">
        <v>4170</v>
      </c>
      <c r="H3888" s="3" t="s">
        <v>4330</v>
      </c>
      <c r="I3888" s="3" t="s">
        <v>7518</v>
      </c>
      <c r="J3888" s="3" t="s">
        <v>1038</v>
      </c>
    </row>
    <row r="3889" spans="1:10" outlineLevel="3" x14ac:dyDescent="0.2">
      <c r="A3889" s="3" t="s">
        <v>7467</v>
      </c>
      <c r="B3889" s="3" t="s">
        <v>4330</v>
      </c>
      <c r="C3889" s="3" t="s">
        <v>10</v>
      </c>
      <c r="D3889" s="3" t="s">
        <v>7519</v>
      </c>
      <c r="E3889" s="2">
        <v>2006</v>
      </c>
      <c r="F3889" s="3" t="s">
        <v>297</v>
      </c>
      <c r="G3889" s="3" t="s">
        <v>3312</v>
      </c>
      <c r="H3889" s="3" t="s">
        <v>4330</v>
      </c>
      <c r="I3889" s="3" t="s">
        <v>7520</v>
      </c>
      <c r="J3889" s="3" t="s">
        <v>81</v>
      </c>
    </row>
    <row r="3890" spans="1:10" outlineLevel="3" x14ac:dyDescent="0.2">
      <c r="A3890" s="3" t="s">
        <v>7467</v>
      </c>
      <c r="B3890" s="3" t="s">
        <v>4330</v>
      </c>
      <c r="C3890" s="3" t="s">
        <v>10</v>
      </c>
      <c r="D3890" s="3" t="s">
        <v>7521</v>
      </c>
      <c r="E3890" s="2">
        <v>2012</v>
      </c>
      <c r="F3890" s="3" t="s">
        <v>297</v>
      </c>
      <c r="G3890" s="3" t="s">
        <v>3312</v>
      </c>
      <c r="H3890" s="3" t="s">
        <v>7505</v>
      </c>
      <c r="I3890" s="3" t="s">
        <v>7522</v>
      </c>
      <c r="J3890" s="3" t="s">
        <v>136</v>
      </c>
    </row>
    <row r="3891" spans="1:10" outlineLevel="3" x14ac:dyDescent="0.2">
      <c r="A3891" s="3" t="s">
        <v>7467</v>
      </c>
      <c r="B3891" s="3" t="s">
        <v>4330</v>
      </c>
      <c r="C3891" s="3" t="s">
        <v>10</v>
      </c>
      <c r="D3891" s="3" t="s">
        <v>7523</v>
      </c>
      <c r="E3891" s="2">
        <v>2013</v>
      </c>
      <c r="F3891" s="3" t="s">
        <v>297</v>
      </c>
      <c r="G3891" s="3" t="s">
        <v>3312</v>
      </c>
      <c r="H3891" s="3" t="s">
        <v>4281</v>
      </c>
      <c r="I3891" s="3" t="s">
        <v>7524</v>
      </c>
      <c r="J3891" s="3" t="s">
        <v>136</v>
      </c>
    </row>
    <row r="3892" spans="1:10" outlineLevel="3" x14ac:dyDescent="0.2">
      <c r="A3892" s="3" t="s">
        <v>7467</v>
      </c>
      <c r="B3892" s="3" t="s">
        <v>4330</v>
      </c>
      <c r="C3892" s="3" t="s">
        <v>10</v>
      </c>
      <c r="D3892" s="3" t="s">
        <v>7525</v>
      </c>
      <c r="E3892" s="2">
        <v>2012</v>
      </c>
      <c r="F3892" s="3" t="s">
        <v>297</v>
      </c>
      <c r="G3892" s="3" t="s">
        <v>3312</v>
      </c>
      <c r="H3892" s="3" t="s">
        <v>7472</v>
      </c>
      <c r="I3892" s="3" t="s">
        <v>7526</v>
      </c>
      <c r="J3892" s="3" t="s">
        <v>136</v>
      </c>
    </row>
    <row r="3893" spans="1:10" outlineLevel="3" x14ac:dyDescent="0.2">
      <c r="A3893" s="3" t="s">
        <v>7467</v>
      </c>
      <c r="B3893" s="3" t="s">
        <v>4330</v>
      </c>
      <c r="C3893" s="3" t="s">
        <v>10</v>
      </c>
      <c r="D3893" s="3" t="s">
        <v>7527</v>
      </c>
      <c r="E3893" s="2">
        <v>2011</v>
      </c>
      <c r="F3893" s="3" t="s">
        <v>297</v>
      </c>
      <c r="G3893" s="3" t="s">
        <v>3312</v>
      </c>
      <c r="H3893" s="3" t="s">
        <v>7505</v>
      </c>
      <c r="I3893" s="3" t="s">
        <v>7528</v>
      </c>
      <c r="J3893" s="3" t="s">
        <v>136</v>
      </c>
    </row>
    <row r="3894" spans="1:10" outlineLevel="3" x14ac:dyDescent="0.2">
      <c r="A3894" s="3" t="s">
        <v>7467</v>
      </c>
      <c r="B3894" s="3" t="s">
        <v>4330</v>
      </c>
      <c r="C3894" s="3" t="s">
        <v>10</v>
      </c>
      <c r="D3894" s="3" t="s">
        <v>7529</v>
      </c>
      <c r="E3894" s="2">
        <v>2012</v>
      </c>
      <c r="F3894" s="3" t="s">
        <v>297</v>
      </c>
      <c r="G3894" s="3" t="s">
        <v>3312</v>
      </c>
      <c r="H3894" s="3" t="s">
        <v>7472</v>
      </c>
      <c r="I3894" s="3" t="s">
        <v>7530</v>
      </c>
      <c r="J3894" s="3" t="s">
        <v>136</v>
      </c>
    </row>
    <row r="3895" spans="1:10" outlineLevel="3" x14ac:dyDescent="0.2">
      <c r="A3895" s="3" t="s">
        <v>7467</v>
      </c>
      <c r="B3895" s="3" t="s">
        <v>4330</v>
      </c>
      <c r="C3895" s="3" t="s">
        <v>10</v>
      </c>
      <c r="D3895" s="3" t="s">
        <v>7531</v>
      </c>
      <c r="E3895" s="2">
        <v>2012</v>
      </c>
      <c r="F3895" s="3" t="s">
        <v>297</v>
      </c>
      <c r="G3895" s="3" t="s">
        <v>3312</v>
      </c>
      <c r="H3895" s="3" t="s">
        <v>7472</v>
      </c>
      <c r="I3895" s="3" t="s">
        <v>7532</v>
      </c>
      <c r="J3895" s="3" t="s">
        <v>136</v>
      </c>
    </row>
    <row r="3896" spans="1:10" outlineLevel="3" x14ac:dyDescent="0.2">
      <c r="A3896" s="3" t="s">
        <v>7467</v>
      </c>
      <c r="B3896" s="3" t="s">
        <v>4330</v>
      </c>
      <c r="C3896" s="3" t="s">
        <v>10</v>
      </c>
      <c r="D3896" s="3" t="s">
        <v>7533</v>
      </c>
      <c r="E3896" s="2">
        <v>2012</v>
      </c>
      <c r="F3896" s="3" t="s">
        <v>297</v>
      </c>
      <c r="G3896" s="3" t="s">
        <v>3312</v>
      </c>
      <c r="H3896" s="3" t="s">
        <v>7472</v>
      </c>
      <c r="I3896" s="3" t="s">
        <v>7534</v>
      </c>
      <c r="J3896" s="3" t="s">
        <v>136</v>
      </c>
    </row>
    <row r="3897" spans="1:10" outlineLevel="3" x14ac:dyDescent="0.2">
      <c r="A3897" s="3" t="s">
        <v>7467</v>
      </c>
      <c r="B3897" s="3" t="s">
        <v>4330</v>
      </c>
      <c r="C3897" s="3" t="s">
        <v>10</v>
      </c>
      <c r="D3897" s="3" t="s">
        <v>7535</v>
      </c>
      <c r="E3897" s="2">
        <v>2012</v>
      </c>
      <c r="F3897" s="3" t="s">
        <v>297</v>
      </c>
      <c r="G3897" s="3" t="s">
        <v>3312</v>
      </c>
      <c r="H3897" s="3" t="s">
        <v>7472</v>
      </c>
      <c r="I3897" s="3" t="s">
        <v>7536</v>
      </c>
      <c r="J3897" s="3" t="s">
        <v>136</v>
      </c>
    </row>
    <row r="3898" spans="1:10" outlineLevel="3" x14ac:dyDescent="0.2">
      <c r="A3898" s="3" t="s">
        <v>7467</v>
      </c>
      <c r="B3898" s="3" t="s">
        <v>4330</v>
      </c>
      <c r="C3898" s="3" t="s">
        <v>10</v>
      </c>
      <c r="D3898" s="3" t="s">
        <v>7537</v>
      </c>
      <c r="E3898" s="2">
        <v>2012</v>
      </c>
      <c r="F3898" s="3" t="s">
        <v>297</v>
      </c>
      <c r="G3898" s="3" t="s">
        <v>3312</v>
      </c>
      <c r="H3898" s="3" t="s">
        <v>7472</v>
      </c>
      <c r="I3898" s="3" t="s">
        <v>7538</v>
      </c>
      <c r="J3898" s="3" t="s">
        <v>136</v>
      </c>
    </row>
    <row r="3899" spans="1:10" outlineLevel="3" x14ac:dyDescent="0.2">
      <c r="A3899" s="3" t="s">
        <v>7467</v>
      </c>
      <c r="B3899" s="3" t="s">
        <v>4330</v>
      </c>
      <c r="C3899" s="3" t="s">
        <v>10</v>
      </c>
      <c r="D3899" s="3" t="s">
        <v>7539</v>
      </c>
      <c r="E3899" s="2">
        <v>2013</v>
      </c>
      <c r="F3899" s="3" t="s">
        <v>297</v>
      </c>
      <c r="G3899" s="3" t="s">
        <v>3312</v>
      </c>
      <c r="H3899" s="3" t="s">
        <v>4281</v>
      </c>
      <c r="I3899" s="3" t="s">
        <v>7540</v>
      </c>
      <c r="J3899" s="3" t="s">
        <v>420</v>
      </c>
    </row>
    <row r="3900" spans="1:10" outlineLevel="3" x14ac:dyDescent="0.2">
      <c r="A3900" s="3" t="s">
        <v>7467</v>
      </c>
      <c r="B3900" s="3" t="s">
        <v>4330</v>
      </c>
      <c r="C3900" s="3" t="s">
        <v>10</v>
      </c>
      <c r="D3900" s="3" t="s">
        <v>7541</v>
      </c>
      <c r="E3900" s="2">
        <v>2013</v>
      </c>
      <c r="F3900" s="3" t="s">
        <v>297</v>
      </c>
      <c r="G3900" s="3" t="s">
        <v>3312</v>
      </c>
      <c r="H3900" s="3" t="s">
        <v>4281</v>
      </c>
      <c r="I3900" s="3" t="s">
        <v>7542</v>
      </c>
      <c r="J3900" s="3" t="s">
        <v>136</v>
      </c>
    </row>
    <row r="3901" spans="1:10" outlineLevel="3" x14ac:dyDescent="0.2">
      <c r="A3901" s="3" t="s">
        <v>7467</v>
      </c>
      <c r="B3901" s="3" t="s">
        <v>4330</v>
      </c>
      <c r="C3901" s="3" t="s">
        <v>10</v>
      </c>
      <c r="D3901" s="3" t="s">
        <v>7543</v>
      </c>
      <c r="E3901" s="2">
        <v>2013</v>
      </c>
      <c r="F3901" s="3" t="s">
        <v>297</v>
      </c>
      <c r="G3901" s="3" t="s">
        <v>3312</v>
      </c>
      <c r="H3901" s="3" t="s">
        <v>4281</v>
      </c>
      <c r="I3901" s="3" t="s">
        <v>7544</v>
      </c>
      <c r="J3901" s="3" t="s">
        <v>136</v>
      </c>
    </row>
    <row r="3902" spans="1:10" outlineLevel="3" x14ac:dyDescent="0.2">
      <c r="A3902" s="3" t="s">
        <v>7467</v>
      </c>
      <c r="B3902" s="3" t="s">
        <v>4330</v>
      </c>
      <c r="C3902" s="3" t="s">
        <v>10</v>
      </c>
      <c r="D3902" s="3" t="s">
        <v>7545</v>
      </c>
      <c r="E3902" s="2">
        <v>2013</v>
      </c>
      <c r="F3902" s="3" t="s">
        <v>297</v>
      </c>
      <c r="G3902" s="3" t="s">
        <v>3312</v>
      </c>
      <c r="H3902" s="3" t="s">
        <v>4281</v>
      </c>
      <c r="I3902" s="3" t="s">
        <v>7546</v>
      </c>
      <c r="J3902" s="3" t="s">
        <v>136</v>
      </c>
    </row>
    <row r="3903" spans="1:10" outlineLevel="3" x14ac:dyDescent="0.2">
      <c r="A3903" s="3" t="s">
        <v>7467</v>
      </c>
      <c r="B3903" s="3" t="s">
        <v>4330</v>
      </c>
      <c r="C3903" s="3" t="s">
        <v>10</v>
      </c>
      <c r="D3903" s="3" t="s">
        <v>7547</v>
      </c>
      <c r="E3903" s="2">
        <v>2013</v>
      </c>
      <c r="F3903" s="3" t="s">
        <v>2576</v>
      </c>
      <c r="G3903" s="3" t="s">
        <v>4170</v>
      </c>
      <c r="H3903" s="3" t="s">
        <v>4330</v>
      </c>
      <c r="I3903" s="3" t="s">
        <v>7548</v>
      </c>
      <c r="J3903" s="3" t="s">
        <v>136</v>
      </c>
    </row>
    <row r="3904" spans="1:10" outlineLevel="3" x14ac:dyDescent="0.2">
      <c r="A3904" s="3" t="s">
        <v>7467</v>
      </c>
      <c r="B3904" s="3" t="s">
        <v>4330</v>
      </c>
      <c r="C3904" s="3" t="s">
        <v>10</v>
      </c>
      <c r="D3904" s="3" t="s">
        <v>7549</v>
      </c>
      <c r="E3904" s="2">
        <v>2014</v>
      </c>
      <c r="F3904" s="3" t="s">
        <v>297</v>
      </c>
      <c r="G3904" s="3" t="s">
        <v>3312</v>
      </c>
      <c r="H3904" s="3" t="s">
        <v>4281</v>
      </c>
      <c r="I3904" s="3" t="s">
        <v>7550</v>
      </c>
      <c r="J3904" s="3" t="s">
        <v>136</v>
      </c>
    </row>
    <row r="3905" spans="1:10" outlineLevel="3" x14ac:dyDescent="0.2">
      <c r="A3905" s="3" t="s">
        <v>7467</v>
      </c>
      <c r="B3905" s="3" t="s">
        <v>4330</v>
      </c>
      <c r="C3905" s="3" t="s">
        <v>10</v>
      </c>
      <c r="D3905" s="3" t="s">
        <v>7551</v>
      </c>
      <c r="E3905" s="2">
        <v>2014</v>
      </c>
      <c r="F3905" s="3" t="s">
        <v>297</v>
      </c>
      <c r="G3905" s="3" t="s">
        <v>3312</v>
      </c>
      <c r="H3905" s="3" t="s">
        <v>4281</v>
      </c>
      <c r="I3905" s="3" t="s">
        <v>7552</v>
      </c>
      <c r="J3905" s="3" t="s">
        <v>136</v>
      </c>
    </row>
    <row r="3906" spans="1:10" outlineLevel="3" x14ac:dyDescent="0.2">
      <c r="A3906" s="3" t="s">
        <v>7467</v>
      </c>
      <c r="B3906" s="3" t="s">
        <v>4330</v>
      </c>
      <c r="C3906" s="3" t="s">
        <v>10</v>
      </c>
      <c r="D3906" s="3" t="s">
        <v>7553</v>
      </c>
      <c r="E3906" s="2">
        <v>2015</v>
      </c>
      <c r="F3906" s="3" t="s">
        <v>2576</v>
      </c>
      <c r="G3906" s="3" t="s">
        <v>4170</v>
      </c>
      <c r="H3906" s="3" t="s">
        <v>4330</v>
      </c>
      <c r="I3906" s="3" t="s">
        <v>7554</v>
      </c>
      <c r="J3906" s="3" t="s">
        <v>136</v>
      </c>
    </row>
    <row r="3907" spans="1:10" outlineLevel="3" x14ac:dyDescent="0.2">
      <c r="A3907" s="3" t="s">
        <v>7467</v>
      </c>
      <c r="B3907" s="3" t="s">
        <v>4330</v>
      </c>
      <c r="C3907" s="3" t="s">
        <v>10</v>
      </c>
      <c r="D3907" s="3" t="s">
        <v>7555</v>
      </c>
      <c r="E3907" s="2">
        <v>2015</v>
      </c>
      <c r="F3907" s="3" t="s">
        <v>2576</v>
      </c>
      <c r="G3907" s="3" t="s">
        <v>4170</v>
      </c>
      <c r="H3907" s="3" t="s">
        <v>7556</v>
      </c>
      <c r="I3907" s="3" t="s">
        <v>7557</v>
      </c>
      <c r="J3907" s="3" t="s">
        <v>136</v>
      </c>
    </row>
    <row r="3908" spans="1:10" outlineLevel="3" x14ac:dyDescent="0.2">
      <c r="A3908" s="3" t="s">
        <v>7467</v>
      </c>
      <c r="B3908" s="3" t="s">
        <v>4330</v>
      </c>
      <c r="C3908" s="3" t="s">
        <v>10</v>
      </c>
      <c r="D3908" s="3" t="s">
        <v>7558</v>
      </c>
      <c r="E3908" s="2">
        <v>2014</v>
      </c>
      <c r="F3908" s="3" t="s">
        <v>297</v>
      </c>
      <c r="G3908" s="3" t="s">
        <v>3312</v>
      </c>
      <c r="H3908" s="3" t="s">
        <v>4281</v>
      </c>
      <c r="I3908" s="3" t="s">
        <v>7559</v>
      </c>
      <c r="J3908" s="3" t="s">
        <v>136</v>
      </c>
    </row>
    <row r="3909" spans="1:10" outlineLevel="3" x14ac:dyDescent="0.2">
      <c r="A3909" s="3" t="s">
        <v>7467</v>
      </c>
      <c r="B3909" s="3" t="s">
        <v>4330</v>
      </c>
      <c r="C3909" s="3" t="s">
        <v>10</v>
      </c>
      <c r="D3909" s="3" t="s">
        <v>7560</v>
      </c>
      <c r="E3909" s="2">
        <v>2014</v>
      </c>
      <c r="F3909" s="3" t="s">
        <v>297</v>
      </c>
      <c r="G3909" s="3" t="s">
        <v>3312</v>
      </c>
      <c r="H3909" s="3" t="s">
        <v>4281</v>
      </c>
      <c r="I3909" s="3" t="s">
        <v>7561</v>
      </c>
      <c r="J3909" s="3" t="s">
        <v>35</v>
      </c>
    </row>
    <row r="3910" spans="1:10" outlineLevel="3" x14ac:dyDescent="0.2">
      <c r="A3910" s="3" t="s">
        <v>7467</v>
      </c>
      <c r="B3910" s="3" t="s">
        <v>4330</v>
      </c>
      <c r="C3910" s="3" t="s">
        <v>10</v>
      </c>
      <c r="D3910" s="3" t="s">
        <v>7562</v>
      </c>
      <c r="E3910" s="2">
        <v>2015</v>
      </c>
      <c r="F3910" s="3" t="s">
        <v>297</v>
      </c>
      <c r="G3910" s="3" t="s">
        <v>3312</v>
      </c>
      <c r="H3910" s="3" t="s">
        <v>4330</v>
      </c>
      <c r="I3910" s="3" t="s">
        <v>7563</v>
      </c>
      <c r="J3910" s="3" t="s">
        <v>136</v>
      </c>
    </row>
    <row r="3911" spans="1:10" outlineLevel="3" x14ac:dyDescent="0.2">
      <c r="A3911" s="3" t="s">
        <v>7467</v>
      </c>
      <c r="B3911" s="3" t="s">
        <v>4330</v>
      </c>
      <c r="C3911" s="3" t="s">
        <v>10</v>
      </c>
      <c r="D3911" s="3" t="s">
        <v>7564</v>
      </c>
      <c r="E3911" s="2">
        <v>2015</v>
      </c>
      <c r="F3911" s="3" t="s">
        <v>297</v>
      </c>
      <c r="G3911" s="3" t="s">
        <v>3312</v>
      </c>
      <c r="H3911" s="3" t="s">
        <v>4330</v>
      </c>
      <c r="I3911" s="3" t="s">
        <v>7565</v>
      </c>
      <c r="J3911" s="3" t="s">
        <v>21</v>
      </c>
    </row>
    <row r="3912" spans="1:10" outlineLevel="3" x14ac:dyDescent="0.2">
      <c r="A3912" s="3" t="s">
        <v>7467</v>
      </c>
      <c r="B3912" s="3" t="s">
        <v>4330</v>
      </c>
      <c r="C3912" s="3" t="s">
        <v>10</v>
      </c>
      <c r="D3912" s="3" t="s">
        <v>7566</v>
      </c>
      <c r="E3912" s="2">
        <v>2015</v>
      </c>
      <c r="F3912" s="3" t="s">
        <v>297</v>
      </c>
      <c r="G3912" s="3" t="s">
        <v>3312</v>
      </c>
      <c r="H3912" s="3" t="s">
        <v>4330</v>
      </c>
      <c r="I3912" s="3" t="s">
        <v>7567</v>
      </c>
      <c r="J3912" s="3" t="s">
        <v>136</v>
      </c>
    </row>
    <row r="3913" spans="1:10" outlineLevel="3" x14ac:dyDescent="0.2">
      <c r="A3913" s="3" t="s">
        <v>7467</v>
      </c>
      <c r="B3913" s="3" t="s">
        <v>4330</v>
      </c>
      <c r="C3913" s="3" t="s">
        <v>10</v>
      </c>
      <c r="D3913" s="3" t="s">
        <v>7568</v>
      </c>
      <c r="E3913" s="2">
        <v>2015</v>
      </c>
      <c r="F3913" s="3" t="s">
        <v>2576</v>
      </c>
      <c r="G3913" s="3" t="s">
        <v>4170</v>
      </c>
      <c r="H3913" s="3" t="s">
        <v>4330</v>
      </c>
      <c r="I3913" s="3" t="s">
        <v>7569</v>
      </c>
      <c r="J3913" s="3" t="s">
        <v>81</v>
      </c>
    </row>
    <row r="3914" spans="1:10" outlineLevel="3" x14ac:dyDescent="0.2">
      <c r="A3914" s="3" t="s">
        <v>7467</v>
      </c>
      <c r="B3914" s="3" t="s">
        <v>4330</v>
      </c>
      <c r="C3914" s="3" t="s">
        <v>10</v>
      </c>
      <c r="D3914" s="3" t="s">
        <v>7570</v>
      </c>
      <c r="E3914" s="2">
        <v>2015</v>
      </c>
      <c r="F3914" s="3" t="s">
        <v>297</v>
      </c>
      <c r="G3914" s="3" t="s">
        <v>3312</v>
      </c>
      <c r="H3914" s="3" t="s">
        <v>4281</v>
      </c>
      <c r="I3914" s="3" t="s">
        <v>7571</v>
      </c>
      <c r="J3914" s="3" t="s">
        <v>136</v>
      </c>
    </row>
    <row r="3915" spans="1:10" outlineLevel="3" x14ac:dyDescent="0.2">
      <c r="A3915" s="3" t="s">
        <v>7467</v>
      </c>
      <c r="B3915" s="3" t="s">
        <v>4330</v>
      </c>
      <c r="C3915" s="3" t="s">
        <v>10</v>
      </c>
      <c r="D3915" s="3" t="s">
        <v>7572</v>
      </c>
      <c r="E3915" s="2">
        <v>2015</v>
      </c>
      <c r="F3915" s="3" t="s">
        <v>297</v>
      </c>
      <c r="G3915" s="3" t="s">
        <v>3312</v>
      </c>
      <c r="H3915" s="3" t="s">
        <v>4281</v>
      </c>
      <c r="I3915" s="3" t="s">
        <v>7573</v>
      </c>
      <c r="J3915" s="3" t="s">
        <v>136</v>
      </c>
    </row>
    <row r="3916" spans="1:10" outlineLevel="3" x14ac:dyDescent="0.2">
      <c r="A3916" s="3" t="s">
        <v>7467</v>
      </c>
      <c r="B3916" s="3" t="s">
        <v>4330</v>
      </c>
      <c r="C3916" s="3" t="s">
        <v>10</v>
      </c>
      <c r="D3916" s="3" t="s">
        <v>7574</v>
      </c>
      <c r="E3916" s="2">
        <v>2015</v>
      </c>
      <c r="F3916" s="3" t="s">
        <v>297</v>
      </c>
      <c r="G3916" s="3" t="s">
        <v>3312</v>
      </c>
      <c r="H3916" s="3" t="s">
        <v>4281</v>
      </c>
      <c r="I3916" s="3" t="s">
        <v>7575</v>
      </c>
      <c r="J3916" s="3" t="s">
        <v>136</v>
      </c>
    </row>
    <row r="3917" spans="1:10" outlineLevel="3" x14ac:dyDescent="0.2">
      <c r="A3917" s="3" t="s">
        <v>7467</v>
      </c>
      <c r="B3917" s="3" t="s">
        <v>4330</v>
      </c>
      <c r="C3917" s="3" t="s">
        <v>10</v>
      </c>
      <c r="D3917" s="3" t="s">
        <v>7576</v>
      </c>
      <c r="E3917" s="2">
        <v>2015</v>
      </c>
      <c r="F3917" s="3" t="s">
        <v>297</v>
      </c>
      <c r="G3917" s="3" t="s">
        <v>3312</v>
      </c>
      <c r="H3917" s="3" t="s">
        <v>4281</v>
      </c>
      <c r="I3917" s="3" t="s">
        <v>7577</v>
      </c>
      <c r="J3917" s="3" t="s">
        <v>136</v>
      </c>
    </row>
    <row r="3918" spans="1:10" outlineLevel="3" x14ac:dyDescent="0.2">
      <c r="A3918" s="3" t="s">
        <v>7467</v>
      </c>
      <c r="B3918" s="3" t="s">
        <v>4330</v>
      </c>
      <c r="C3918" s="3" t="s">
        <v>10</v>
      </c>
      <c r="D3918" s="3" t="s">
        <v>7578</v>
      </c>
      <c r="E3918" s="2">
        <v>2015</v>
      </c>
      <c r="F3918" s="3" t="s">
        <v>297</v>
      </c>
      <c r="G3918" s="3" t="s">
        <v>3312</v>
      </c>
      <c r="H3918" s="3" t="s">
        <v>4281</v>
      </c>
      <c r="I3918" s="3" t="s">
        <v>7579</v>
      </c>
      <c r="J3918" s="3" t="s">
        <v>136</v>
      </c>
    </row>
    <row r="3919" spans="1:10" outlineLevel="3" x14ac:dyDescent="0.2">
      <c r="A3919" s="3" t="s">
        <v>7467</v>
      </c>
      <c r="B3919" s="3" t="s">
        <v>4330</v>
      </c>
      <c r="C3919" s="3" t="s">
        <v>10</v>
      </c>
      <c r="D3919" s="3" t="s">
        <v>7580</v>
      </c>
      <c r="E3919" s="2">
        <v>2015</v>
      </c>
      <c r="F3919" s="3" t="s">
        <v>297</v>
      </c>
      <c r="G3919" s="3" t="s">
        <v>3312</v>
      </c>
      <c r="H3919" s="3" t="s">
        <v>4281</v>
      </c>
      <c r="I3919" s="3" t="s">
        <v>7581</v>
      </c>
      <c r="J3919" s="3" t="s">
        <v>136</v>
      </c>
    </row>
    <row r="3920" spans="1:10" outlineLevel="3" x14ac:dyDescent="0.2">
      <c r="A3920" s="3" t="s">
        <v>7467</v>
      </c>
      <c r="B3920" s="3" t="s">
        <v>4330</v>
      </c>
      <c r="C3920" s="3" t="s">
        <v>10</v>
      </c>
      <c r="D3920" s="3" t="s">
        <v>7582</v>
      </c>
      <c r="E3920" s="2">
        <v>2015</v>
      </c>
      <c r="F3920" s="3" t="s">
        <v>297</v>
      </c>
      <c r="G3920" s="3" t="s">
        <v>3312</v>
      </c>
      <c r="H3920" s="3" t="s">
        <v>4281</v>
      </c>
      <c r="I3920" s="3" t="s">
        <v>7583</v>
      </c>
      <c r="J3920" s="3" t="s">
        <v>136</v>
      </c>
    </row>
    <row r="3921" spans="1:10" outlineLevel="3" x14ac:dyDescent="0.2">
      <c r="A3921" s="3" t="s">
        <v>7467</v>
      </c>
      <c r="B3921" s="3" t="s">
        <v>4330</v>
      </c>
      <c r="C3921" s="3" t="s">
        <v>10</v>
      </c>
      <c r="D3921" s="3" t="s">
        <v>7584</v>
      </c>
      <c r="E3921" s="2">
        <v>2015</v>
      </c>
      <c r="F3921" s="3" t="s">
        <v>297</v>
      </c>
      <c r="G3921" s="3" t="s">
        <v>3312</v>
      </c>
      <c r="H3921" s="3" t="s">
        <v>4281</v>
      </c>
      <c r="I3921" s="3" t="s">
        <v>7585</v>
      </c>
      <c r="J3921" s="3" t="s">
        <v>136</v>
      </c>
    </row>
    <row r="3922" spans="1:10" outlineLevel="3" x14ac:dyDescent="0.2">
      <c r="A3922" s="3" t="s">
        <v>7467</v>
      </c>
      <c r="B3922" s="3" t="s">
        <v>4330</v>
      </c>
      <c r="C3922" s="3" t="s">
        <v>10</v>
      </c>
      <c r="D3922" s="3" t="s">
        <v>7586</v>
      </c>
      <c r="E3922" s="2">
        <v>2015</v>
      </c>
      <c r="F3922" s="3" t="s">
        <v>297</v>
      </c>
      <c r="G3922" s="3" t="s">
        <v>3312</v>
      </c>
      <c r="H3922" s="3" t="s">
        <v>4281</v>
      </c>
      <c r="I3922" s="3" t="s">
        <v>7587</v>
      </c>
      <c r="J3922" s="3" t="s">
        <v>136</v>
      </c>
    </row>
    <row r="3923" spans="1:10" outlineLevel="3" x14ac:dyDescent="0.2">
      <c r="A3923" s="3" t="s">
        <v>7467</v>
      </c>
      <c r="B3923" s="3" t="s">
        <v>4330</v>
      </c>
      <c r="C3923" s="3" t="s">
        <v>10</v>
      </c>
      <c r="D3923" s="3" t="s">
        <v>7588</v>
      </c>
      <c r="E3923" s="2">
        <v>2015</v>
      </c>
      <c r="F3923" s="3" t="s">
        <v>297</v>
      </c>
      <c r="G3923" s="3" t="s">
        <v>3312</v>
      </c>
      <c r="H3923" s="3" t="s">
        <v>7589</v>
      </c>
      <c r="I3923" s="3" t="s">
        <v>7590</v>
      </c>
      <c r="J3923" s="3" t="s">
        <v>136</v>
      </c>
    </row>
    <row r="3924" spans="1:10" outlineLevel="3" x14ac:dyDescent="0.2">
      <c r="A3924" s="3" t="s">
        <v>7467</v>
      </c>
      <c r="B3924" s="3" t="s">
        <v>4330</v>
      </c>
      <c r="C3924" s="3" t="s">
        <v>10</v>
      </c>
      <c r="D3924" s="3" t="s">
        <v>7591</v>
      </c>
      <c r="E3924" s="2">
        <v>2015</v>
      </c>
      <c r="F3924" s="3" t="s">
        <v>297</v>
      </c>
      <c r="G3924" s="3" t="s">
        <v>3312</v>
      </c>
      <c r="H3924" s="3" t="s">
        <v>4281</v>
      </c>
      <c r="I3924" s="3" t="s">
        <v>7592</v>
      </c>
      <c r="J3924" s="3" t="s">
        <v>136</v>
      </c>
    </row>
    <row r="3925" spans="1:10" outlineLevel="3" x14ac:dyDescent="0.2">
      <c r="A3925" s="3" t="s">
        <v>7467</v>
      </c>
      <c r="B3925" s="3" t="s">
        <v>4330</v>
      </c>
      <c r="C3925" s="3" t="s">
        <v>10</v>
      </c>
      <c r="D3925" s="3" t="s">
        <v>7593</v>
      </c>
      <c r="E3925" s="2">
        <v>2015</v>
      </c>
      <c r="F3925" s="3" t="s">
        <v>297</v>
      </c>
      <c r="G3925" s="3" t="s">
        <v>3312</v>
      </c>
      <c r="H3925" s="3" t="s">
        <v>7589</v>
      </c>
      <c r="I3925" s="3" t="s">
        <v>7594</v>
      </c>
      <c r="J3925" s="3" t="s">
        <v>136</v>
      </c>
    </row>
    <row r="3926" spans="1:10" outlineLevel="3" x14ac:dyDescent="0.2">
      <c r="A3926" s="3" t="s">
        <v>7467</v>
      </c>
      <c r="B3926" s="3" t="s">
        <v>4330</v>
      </c>
      <c r="C3926" s="3" t="s">
        <v>10</v>
      </c>
      <c r="D3926" s="3" t="s">
        <v>7595</v>
      </c>
      <c r="E3926" s="2">
        <v>2015</v>
      </c>
      <c r="F3926" s="3" t="s">
        <v>297</v>
      </c>
      <c r="G3926" s="3" t="s">
        <v>3312</v>
      </c>
      <c r="H3926" s="3" t="s">
        <v>7589</v>
      </c>
      <c r="I3926" s="3" t="s">
        <v>7596</v>
      </c>
      <c r="J3926" s="3" t="s">
        <v>136</v>
      </c>
    </row>
    <row r="3927" spans="1:10" outlineLevel="3" x14ac:dyDescent="0.2">
      <c r="A3927" s="3" t="s">
        <v>7467</v>
      </c>
      <c r="B3927" s="3" t="s">
        <v>4330</v>
      </c>
      <c r="C3927" s="3" t="s">
        <v>10</v>
      </c>
      <c r="D3927" s="3" t="s">
        <v>7597</v>
      </c>
      <c r="E3927" s="2">
        <v>2015</v>
      </c>
      <c r="F3927" s="3" t="s">
        <v>297</v>
      </c>
      <c r="G3927" s="3" t="s">
        <v>3312</v>
      </c>
      <c r="H3927" s="3" t="s">
        <v>7589</v>
      </c>
      <c r="I3927" s="3" t="s">
        <v>7598</v>
      </c>
      <c r="J3927" s="3" t="s">
        <v>136</v>
      </c>
    </row>
    <row r="3928" spans="1:10" outlineLevel="3" x14ac:dyDescent="0.2">
      <c r="A3928" s="3" t="s">
        <v>7467</v>
      </c>
      <c r="B3928" s="3" t="s">
        <v>4330</v>
      </c>
      <c r="C3928" s="3" t="s">
        <v>10</v>
      </c>
      <c r="D3928" s="3" t="s">
        <v>7599</v>
      </c>
      <c r="E3928" s="2">
        <v>2015</v>
      </c>
      <c r="F3928" s="3" t="s">
        <v>297</v>
      </c>
      <c r="G3928" s="3" t="s">
        <v>3312</v>
      </c>
      <c r="H3928" s="3" t="s">
        <v>7589</v>
      </c>
      <c r="I3928" s="3" t="s">
        <v>7600</v>
      </c>
      <c r="J3928" s="3" t="s">
        <v>136</v>
      </c>
    </row>
    <row r="3929" spans="1:10" outlineLevel="3" x14ac:dyDescent="0.2">
      <c r="A3929" s="3" t="s">
        <v>7467</v>
      </c>
      <c r="B3929" s="3" t="s">
        <v>4330</v>
      </c>
      <c r="C3929" s="3" t="s">
        <v>10</v>
      </c>
      <c r="D3929" s="3" t="s">
        <v>7601</v>
      </c>
      <c r="E3929" s="2">
        <v>2015</v>
      </c>
      <c r="F3929" s="3" t="s">
        <v>2576</v>
      </c>
      <c r="G3929" s="3" t="s">
        <v>4170</v>
      </c>
      <c r="H3929" s="3" t="s">
        <v>4330</v>
      </c>
      <c r="I3929" s="3" t="s">
        <v>7602</v>
      </c>
      <c r="J3929" s="3" t="s">
        <v>136</v>
      </c>
    </row>
    <row r="3930" spans="1:10" outlineLevel="3" x14ac:dyDescent="0.2">
      <c r="A3930" s="3" t="s">
        <v>7467</v>
      </c>
      <c r="B3930" s="3" t="s">
        <v>4330</v>
      </c>
      <c r="C3930" s="3" t="s">
        <v>10</v>
      </c>
      <c r="D3930" s="3" t="s">
        <v>7603</v>
      </c>
      <c r="E3930" s="2">
        <v>2015</v>
      </c>
      <c r="F3930" s="3" t="s">
        <v>2576</v>
      </c>
      <c r="G3930" s="3" t="s">
        <v>4170</v>
      </c>
      <c r="H3930" s="3" t="s">
        <v>4330</v>
      </c>
      <c r="I3930" s="3" t="s">
        <v>7604</v>
      </c>
      <c r="J3930" s="3" t="s">
        <v>136</v>
      </c>
    </row>
    <row r="3931" spans="1:10" outlineLevel="3" x14ac:dyDescent="0.2">
      <c r="A3931" s="3" t="s">
        <v>7467</v>
      </c>
      <c r="B3931" s="3" t="s">
        <v>4330</v>
      </c>
      <c r="C3931" s="3" t="s">
        <v>10</v>
      </c>
      <c r="D3931" s="3" t="s">
        <v>7605</v>
      </c>
      <c r="E3931" s="2">
        <v>2015</v>
      </c>
      <c r="F3931" s="3" t="s">
        <v>2576</v>
      </c>
      <c r="G3931" s="3" t="s">
        <v>4170</v>
      </c>
      <c r="H3931" s="3" t="s">
        <v>4330</v>
      </c>
      <c r="I3931" s="3" t="s">
        <v>7606</v>
      </c>
      <c r="J3931" s="3" t="s">
        <v>136</v>
      </c>
    </row>
    <row r="3932" spans="1:10" outlineLevel="3" x14ac:dyDescent="0.2">
      <c r="A3932" s="3" t="s">
        <v>7467</v>
      </c>
      <c r="B3932" s="3" t="s">
        <v>4330</v>
      </c>
      <c r="C3932" s="3" t="s">
        <v>10</v>
      </c>
      <c r="D3932" s="3" t="s">
        <v>7607</v>
      </c>
      <c r="E3932" s="2">
        <v>2015</v>
      </c>
      <c r="F3932" s="3" t="s">
        <v>2576</v>
      </c>
      <c r="G3932" s="3" t="s">
        <v>4170</v>
      </c>
      <c r="H3932" s="3" t="s">
        <v>4330</v>
      </c>
      <c r="I3932" s="3" t="s">
        <v>7608</v>
      </c>
      <c r="J3932" s="3" t="s">
        <v>136</v>
      </c>
    </row>
    <row r="3933" spans="1:10" outlineLevel="3" x14ac:dyDescent="0.2">
      <c r="A3933" s="3" t="s">
        <v>7467</v>
      </c>
      <c r="B3933" s="3" t="s">
        <v>4330</v>
      </c>
      <c r="C3933" s="3" t="s">
        <v>10</v>
      </c>
      <c r="D3933" s="3" t="s">
        <v>7615</v>
      </c>
      <c r="E3933" s="2">
        <v>2015</v>
      </c>
      <c r="F3933" s="3" t="s">
        <v>2576</v>
      </c>
      <c r="G3933" s="3" t="s">
        <v>4170</v>
      </c>
      <c r="H3933" s="3" t="s">
        <v>4330</v>
      </c>
      <c r="I3933" s="3" t="s">
        <v>7616</v>
      </c>
      <c r="J3933" s="3" t="s">
        <v>35</v>
      </c>
    </row>
    <row r="3934" spans="1:10" outlineLevel="3" x14ac:dyDescent="0.2">
      <c r="A3934" s="3" t="s">
        <v>7467</v>
      </c>
      <c r="B3934" s="3" t="s">
        <v>4330</v>
      </c>
      <c r="C3934" s="3" t="s">
        <v>10</v>
      </c>
      <c r="D3934" s="3" t="s">
        <v>8183</v>
      </c>
      <c r="E3934" s="2">
        <v>2016</v>
      </c>
      <c r="F3934" s="3" t="s">
        <v>297</v>
      </c>
      <c r="G3934" s="3" t="s">
        <v>3312</v>
      </c>
      <c r="H3934" s="3" t="s">
        <v>8184</v>
      </c>
      <c r="I3934" s="3" t="s">
        <v>8185</v>
      </c>
      <c r="J3934" s="3" t="s">
        <v>1038</v>
      </c>
    </row>
    <row r="3935" spans="1:10" outlineLevel="3" x14ac:dyDescent="0.2">
      <c r="A3935" s="3" t="s">
        <v>7467</v>
      </c>
      <c r="B3935" s="3" t="s">
        <v>4330</v>
      </c>
      <c r="C3935" s="3" t="s">
        <v>10</v>
      </c>
      <c r="D3935" s="3" t="s">
        <v>7609</v>
      </c>
      <c r="E3935" s="2">
        <v>2015</v>
      </c>
      <c r="F3935" s="3" t="s">
        <v>2576</v>
      </c>
      <c r="G3935" s="3" t="s">
        <v>4170</v>
      </c>
      <c r="H3935" s="3" t="s">
        <v>4330</v>
      </c>
      <c r="I3935" s="3" t="s">
        <v>7610</v>
      </c>
      <c r="J3935" s="3" t="s">
        <v>40</v>
      </c>
    </row>
    <row r="3936" spans="1:10" outlineLevel="3" x14ac:dyDescent="0.2">
      <c r="A3936" s="3" t="s">
        <v>7467</v>
      </c>
      <c r="B3936" s="3" t="s">
        <v>4330</v>
      </c>
      <c r="C3936" s="3" t="s">
        <v>10</v>
      </c>
      <c r="D3936" s="3" t="s">
        <v>7611</v>
      </c>
      <c r="E3936" s="2">
        <v>2015</v>
      </c>
      <c r="F3936" s="3" t="s">
        <v>2576</v>
      </c>
      <c r="G3936" s="3" t="s">
        <v>4170</v>
      </c>
      <c r="H3936" s="3" t="s">
        <v>4330</v>
      </c>
      <c r="I3936" s="3" t="s">
        <v>7612</v>
      </c>
      <c r="J3936" s="3" t="s">
        <v>3625</v>
      </c>
    </row>
    <row r="3937" spans="1:10" outlineLevel="2" x14ac:dyDescent="0.2">
      <c r="C3937" s="5" t="s">
        <v>7969</v>
      </c>
      <c r="D3937" s="3">
        <f>SUBTOTAL(3,D3868:D3936)</f>
        <v>69</v>
      </c>
    </row>
    <row r="3938" spans="1:10" outlineLevel="3" x14ac:dyDescent="0.2">
      <c r="A3938" s="3" t="s">
        <v>7467</v>
      </c>
      <c r="B3938" s="3" t="s">
        <v>4330</v>
      </c>
      <c r="C3938" s="3" t="s">
        <v>1255</v>
      </c>
      <c r="D3938" s="3" t="s">
        <v>7613</v>
      </c>
      <c r="E3938" s="2">
        <v>2015</v>
      </c>
      <c r="F3938" s="3" t="s">
        <v>297</v>
      </c>
      <c r="G3938" s="3" t="s">
        <v>3312</v>
      </c>
      <c r="H3938" s="3" t="s">
        <v>4330</v>
      </c>
      <c r="I3938" s="3" t="s">
        <v>7614</v>
      </c>
      <c r="J3938" s="3" t="s">
        <v>136</v>
      </c>
    </row>
    <row r="3939" spans="1:10" outlineLevel="3" x14ac:dyDescent="0.2">
      <c r="A3939" s="3" t="s">
        <v>7467</v>
      </c>
      <c r="B3939" s="3" t="s">
        <v>4330</v>
      </c>
      <c r="C3939" s="3" t="s">
        <v>1255</v>
      </c>
      <c r="D3939" s="3" t="s">
        <v>8186</v>
      </c>
      <c r="E3939" s="2">
        <v>2015</v>
      </c>
      <c r="F3939" s="3" t="s">
        <v>2576</v>
      </c>
      <c r="G3939" s="3" t="s">
        <v>4170</v>
      </c>
      <c r="H3939" s="3" t="s">
        <v>4330</v>
      </c>
      <c r="I3939" s="3" t="s">
        <v>8187</v>
      </c>
      <c r="J3939" s="3" t="s">
        <v>136</v>
      </c>
    </row>
    <row r="3940" spans="1:10" outlineLevel="3" x14ac:dyDescent="0.2">
      <c r="A3940" s="3" t="s">
        <v>7467</v>
      </c>
      <c r="B3940" s="3" t="s">
        <v>4330</v>
      </c>
      <c r="C3940" s="3" t="s">
        <v>1255</v>
      </c>
      <c r="D3940" s="3" t="s">
        <v>7619</v>
      </c>
      <c r="E3940" s="2">
        <v>2015</v>
      </c>
      <c r="F3940" s="3" t="s">
        <v>2576</v>
      </c>
      <c r="G3940" s="3" t="s">
        <v>4170</v>
      </c>
      <c r="H3940" s="3" t="s">
        <v>4330</v>
      </c>
      <c r="I3940" s="3" t="s">
        <v>7620</v>
      </c>
      <c r="J3940" s="3" t="s">
        <v>1038</v>
      </c>
    </row>
    <row r="3941" spans="1:10" outlineLevel="3" x14ac:dyDescent="0.2">
      <c r="A3941" s="3" t="s">
        <v>7467</v>
      </c>
      <c r="B3941" s="3" t="s">
        <v>4330</v>
      </c>
      <c r="C3941" s="3" t="s">
        <v>1255</v>
      </c>
      <c r="D3941" s="3" t="s">
        <v>8188</v>
      </c>
      <c r="E3941" s="2">
        <v>2015</v>
      </c>
      <c r="F3941" s="3" t="s">
        <v>2576</v>
      </c>
      <c r="G3941" s="3" t="s">
        <v>4170</v>
      </c>
      <c r="H3941" s="3" t="s">
        <v>4330</v>
      </c>
      <c r="I3941" s="3" t="s">
        <v>8189</v>
      </c>
      <c r="J3941" s="3" t="s">
        <v>136</v>
      </c>
    </row>
    <row r="3942" spans="1:10" outlineLevel="3" x14ac:dyDescent="0.2">
      <c r="A3942" s="3" t="s">
        <v>7467</v>
      </c>
      <c r="B3942" s="3" t="s">
        <v>4330</v>
      </c>
      <c r="C3942" s="3" t="s">
        <v>1255</v>
      </c>
      <c r="D3942" s="3" t="s">
        <v>8190</v>
      </c>
      <c r="E3942" s="2">
        <v>2015</v>
      </c>
      <c r="F3942" s="3" t="s">
        <v>2576</v>
      </c>
      <c r="G3942" s="3" t="s">
        <v>4170</v>
      </c>
      <c r="H3942" s="3" t="s">
        <v>4330</v>
      </c>
      <c r="I3942" s="3" t="s">
        <v>8191</v>
      </c>
      <c r="J3942" s="3" t="s">
        <v>136</v>
      </c>
    </row>
    <row r="3943" spans="1:10" outlineLevel="3" x14ac:dyDescent="0.2">
      <c r="A3943" s="3" t="s">
        <v>7467</v>
      </c>
      <c r="B3943" s="3" t="s">
        <v>4330</v>
      </c>
      <c r="C3943" s="3" t="s">
        <v>1255</v>
      </c>
      <c r="D3943" s="3" t="s">
        <v>8192</v>
      </c>
      <c r="E3943" s="2">
        <v>2015</v>
      </c>
      <c r="F3943" s="3" t="s">
        <v>2576</v>
      </c>
      <c r="G3943" s="3" t="s">
        <v>4170</v>
      </c>
      <c r="H3943" s="3" t="s">
        <v>4330</v>
      </c>
      <c r="I3943" s="3" t="s">
        <v>8193</v>
      </c>
      <c r="J3943" s="3" t="s">
        <v>136</v>
      </c>
    </row>
    <row r="3944" spans="1:10" outlineLevel="3" x14ac:dyDescent="0.2">
      <c r="A3944" s="3" t="s">
        <v>7467</v>
      </c>
      <c r="B3944" s="3" t="s">
        <v>4330</v>
      </c>
      <c r="C3944" s="3" t="s">
        <v>1255</v>
      </c>
      <c r="D3944" s="3" t="s">
        <v>8194</v>
      </c>
      <c r="E3944" s="2">
        <v>2015</v>
      </c>
      <c r="F3944" s="3" t="s">
        <v>2576</v>
      </c>
      <c r="G3944" s="3" t="s">
        <v>4170</v>
      </c>
      <c r="H3944" s="3" t="s">
        <v>4330</v>
      </c>
      <c r="I3944" s="3" t="s">
        <v>8195</v>
      </c>
      <c r="J3944" s="3" t="s">
        <v>136</v>
      </c>
    </row>
    <row r="3945" spans="1:10" outlineLevel="3" x14ac:dyDescent="0.2">
      <c r="A3945" s="3" t="s">
        <v>7467</v>
      </c>
      <c r="B3945" s="3" t="s">
        <v>4330</v>
      </c>
      <c r="C3945" s="3" t="s">
        <v>1255</v>
      </c>
      <c r="D3945" s="3" t="s">
        <v>8196</v>
      </c>
      <c r="E3945" s="2">
        <v>2015</v>
      </c>
      <c r="F3945" s="3" t="s">
        <v>2576</v>
      </c>
      <c r="G3945" s="3" t="s">
        <v>4170</v>
      </c>
      <c r="H3945" s="3" t="s">
        <v>4330</v>
      </c>
      <c r="I3945" s="3" t="s">
        <v>8197</v>
      </c>
      <c r="J3945" s="3" t="s">
        <v>136</v>
      </c>
    </row>
    <row r="3946" spans="1:10" outlineLevel="2" x14ac:dyDescent="0.2">
      <c r="C3946" s="5" t="s">
        <v>7970</v>
      </c>
      <c r="D3946" s="3">
        <f>SUBTOTAL(3,D3938:D3945)</f>
        <v>8</v>
      </c>
    </row>
    <row r="3947" spans="1:10" outlineLevel="3" x14ac:dyDescent="0.2">
      <c r="A3947" s="3" t="s">
        <v>7467</v>
      </c>
      <c r="B3947" s="3" t="s">
        <v>4330</v>
      </c>
      <c r="C3947" s="3" t="s">
        <v>1563</v>
      </c>
      <c r="D3947" s="3" t="s">
        <v>7623</v>
      </c>
      <c r="E3947" s="2">
        <v>2005</v>
      </c>
      <c r="F3947" s="3" t="s">
        <v>297</v>
      </c>
      <c r="G3947" s="3" t="s">
        <v>3312</v>
      </c>
      <c r="H3947" s="3" t="s">
        <v>7472</v>
      </c>
      <c r="I3947" s="3" t="s">
        <v>7624</v>
      </c>
      <c r="J3947" s="3" t="s">
        <v>133</v>
      </c>
    </row>
    <row r="3948" spans="1:10" outlineLevel="3" x14ac:dyDescent="0.2">
      <c r="A3948" s="3" t="s">
        <v>7467</v>
      </c>
      <c r="B3948" s="3" t="s">
        <v>4330</v>
      </c>
      <c r="C3948" s="3" t="s">
        <v>1563</v>
      </c>
      <c r="D3948" s="3" t="s">
        <v>7471</v>
      </c>
      <c r="E3948" s="2">
        <v>2008</v>
      </c>
      <c r="F3948" s="3" t="s">
        <v>297</v>
      </c>
      <c r="G3948" s="3" t="s">
        <v>3312</v>
      </c>
      <c r="H3948" s="3" t="s">
        <v>7472</v>
      </c>
      <c r="I3948" s="3" t="s">
        <v>7473</v>
      </c>
      <c r="J3948" s="3" t="s">
        <v>133</v>
      </c>
    </row>
    <row r="3949" spans="1:10" outlineLevel="3" x14ac:dyDescent="0.2">
      <c r="A3949" s="3" t="s">
        <v>7467</v>
      </c>
      <c r="B3949" s="3" t="s">
        <v>4330</v>
      </c>
      <c r="C3949" s="3" t="s">
        <v>1563</v>
      </c>
      <c r="D3949" s="3" t="s">
        <v>7617</v>
      </c>
      <c r="E3949" s="2">
        <v>2015</v>
      </c>
      <c r="F3949" s="3" t="s">
        <v>2576</v>
      </c>
      <c r="G3949" s="3" t="s">
        <v>4170</v>
      </c>
      <c r="H3949" s="3" t="s">
        <v>4330</v>
      </c>
      <c r="I3949" s="3" t="s">
        <v>7618</v>
      </c>
      <c r="J3949" s="3" t="s">
        <v>133</v>
      </c>
    </row>
    <row r="3950" spans="1:10" outlineLevel="3" x14ac:dyDescent="0.2">
      <c r="A3950" s="3" t="s">
        <v>7467</v>
      </c>
      <c r="B3950" s="3" t="s">
        <v>4330</v>
      </c>
      <c r="C3950" s="3" t="s">
        <v>1563</v>
      </c>
      <c r="D3950" s="3" t="s">
        <v>7621</v>
      </c>
      <c r="E3950" s="2">
        <v>2015</v>
      </c>
      <c r="F3950" s="3" t="s">
        <v>2576</v>
      </c>
      <c r="G3950" s="3" t="s">
        <v>4170</v>
      </c>
      <c r="H3950" s="3" t="s">
        <v>4330</v>
      </c>
      <c r="I3950" s="3" t="s">
        <v>7622</v>
      </c>
      <c r="J3950" s="3" t="s">
        <v>133</v>
      </c>
    </row>
    <row r="3951" spans="1:10" outlineLevel="2" x14ac:dyDescent="0.2">
      <c r="C3951" s="5" t="s">
        <v>7972</v>
      </c>
      <c r="D3951" s="3">
        <f>SUBTOTAL(3,D3947:D3950)</f>
        <v>4</v>
      </c>
    </row>
    <row r="3952" spans="1:10" outlineLevel="1" x14ac:dyDescent="0.2">
      <c r="A3952" s="5" t="s">
        <v>7959</v>
      </c>
      <c r="D3952" s="3">
        <f>SUBTOTAL(3,D3868:D3950)</f>
        <v>81</v>
      </c>
    </row>
    <row r="3953" spans="1:10" outlineLevel="3" x14ac:dyDescent="0.2">
      <c r="A3953" s="3" t="s">
        <v>7625</v>
      </c>
      <c r="B3953" s="3" t="s">
        <v>7626</v>
      </c>
      <c r="C3953" s="3" t="s">
        <v>10</v>
      </c>
      <c r="D3953" s="3" t="s">
        <v>7627</v>
      </c>
      <c r="E3953" s="2">
        <v>1996</v>
      </c>
      <c r="F3953" s="3" t="s">
        <v>297</v>
      </c>
      <c r="G3953" s="3" t="s">
        <v>3312</v>
      </c>
      <c r="H3953" s="3" t="s">
        <v>7628</v>
      </c>
      <c r="I3953" s="3" t="s">
        <v>7629</v>
      </c>
      <c r="J3953" s="3" t="s">
        <v>133</v>
      </c>
    </row>
    <row r="3954" spans="1:10" outlineLevel="3" x14ac:dyDescent="0.2">
      <c r="A3954" s="3" t="s">
        <v>7625</v>
      </c>
      <c r="B3954" s="3" t="s">
        <v>7626</v>
      </c>
      <c r="C3954" s="3" t="s">
        <v>10</v>
      </c>
      <c r="D3954" s="3" t="s">
        <v>7630</v>
      </c>
      <c r="E3954" s="2">
        <v>2005</v>
      </c>
      <c r="F3954" s="3" t="s">
        <v>297</v>
      </c>
      <c r="G3954" s="3" t="s">
        <v>3312</v>
      </c>
      <c r="H3954" s="3" t="s">
        <v>7505</v>
      </c>
      <c r="I3954" s="3" t="s">
        <v>7631</v>
      </c>
      <c r="J3954" s="3" t="s">
        <v>133</v>
      </c>
    </row>
    <row r="3955" spans="1:10" outlineLevel="3" x14ac:dyDescent="0.2">
      <c r="A3955" s="3" t="s">
        <v>7625</v>
      </c>
      <c r="B3955" s="3" t="s">
        <v>7626</v>
      </c>
      <c r="C3955" s="3" t="s">
        <v>10</v>
      </c>
      <c r="D3955" s="3" t="s">
        <v>7632</v>
      </c>
      <c r="E3955" s="2">
        <v>1999</v>
      </c>
      <c r="F3955" s="3" t="s">
        <v>2734</v>
      </c>
      <c r="G3955" s="3" t="s">
        <v>4212</v>
      </c>
      <c r="H3955" s="3" t="s">
        <v>7472</v>
      </c>
      <c r="I3955" s="3" t="s">
        <v>7633</v>
      </c>
      <c r="J3955" s="3" t="s">
        <v>133</v>
      </c>
    </row>
    <row r="3956" spans="1:10" outlineLevel="3" x14ac:dyDescent="0.2">
      <c r="A3956" s="3" t="s">
        <v>7625</v>
      </c>
      <c r="B3956" s="3" t="s">
        <v>7626</v>
      </c>
      <c r="C3956" s="3" t="s">
        <v>10</v>
      </c>
      <c r="D3956" s="3" t="s">
        <v>7634</v>
      </c>
      <c r="E3956" s="2">
        <v>2008</v>
      </c>
      <c r="F3956" s="3" t="s">
        <v>297</v>
      </c>
      <c r="G3956" s="3" t="s">
        <v>3312</v>
      </c>
      <c r="H3956" s="3" t="s">
        <v>7635</v>
      </c>
      <c r="I3956" s="3" t="s">
        <v>7636</v>
      </c>
      <c r="J3956" s="3" t="s">
        <v>40</v>
      </c>
    </row>
    <row r="3957" spans="1:10" outlineLevel="3" x14ac:dyDescent="0.2">
      <c r="A3957" s="3" t="s">
        <v>7625</v>
      </c>
      <c r="B3957" s="3" t="s">
        <v>7626</v>
      </c>
      <c r="C3957" s="3" t="s">
        <v>10</v>
      </c>
      <c r="D3957" s="3" t="s">
        <v>7637</v>
      </c>
      <c r="E3957" s="2">
        <v>1998</v>
      </c>
      <c r="F3957" s="3" t="s">
        <v>2703</v>
      </c>
      <c r="G3957" s="3" t="s">
        <v>4306</v>
      </c>
      <c r="H3957" s="3" t="s">
        <v>7638</v>
      </c>
      <c r="I3957" s="3" t="s">
        <v>7639</v>
      </c>
      <c r="J3957" s="3" t="s">
        <v>133</v>
      </c>
    </row>
    <row r="3958" spans="1:10" outlineLevel="2" x14ac:dyDescent="0.2">
      <c r="C3958" s="5" t="s">
        <v>7969</v>
      </c>
      <c r="D3958" s="3">
        <f>SUBTOTAL(3,D3953:D3957)</f>
        <v>5</v>
      </c>
    </row>
    <row r="3959" spans="1:10" outlineLevel="1" x14ac:dyDescent="0.2">
      <c r="A3959" s="5" t="s">
        <v>7960</v>
      </c>
      <c r="D3959" s="3">
        <f>SUBTOTAL(3,D3953:D3957)</f>
        <v>5</v>
      </c>
    </row>
    <row r="3960" spans="1:10" outlineLevel="3" x14ac:dyDescent="0.2">
      <c r="A3960" s="3" t="s">
        <v>7640</v>
      </c>
      <c r="B3960" s="3" t="s">
        <v>7641</v>
      </c>
      <c r="C3960" s="3" t="s">
        <v>2086</v>
      </c>
      <c r="D3960" s="3" t="s">
        <v>7642</v>
      </c>
      <c r="E3960" s="2">
        <v>2009</v>
      </c>
      <c r="F3960" s="3" t="s">
        <v>297</v>
      </c>
      <c r="G3960" s="3" t="s">
        <v>3312</v>
      </c>
      <c r="H3960" s="3" t="s">
        <v>4330</v>
      </c>
      <c r="I3960" s="3" t="s">
        <v>7643</v>
      </c>
      <c r="J3960" s="3" t="s">
        <v>81</v>
      </c>
    </row>
    <row r="3961" spans="1:10" outlineLevel="2" x14ac:dyDescent="0.2">
      <c r="C3961" s="5" t="s">
        <v>7973</v>
      </c>
      <c r="D3961" s="3">
        <f>SUBTOTAL(3,D3960:D3960)</f>
        <v>1</v>
      </c>
    </row>
    <row r="3962" spans="1:10" outlineLevel="3" x14ac:dyDescent="0.2">
      <c r="A3962" s="3" t="s">
        <v>7640</v>
      </c>
      <c r="B3962" s="3" t="s">
        <v>7641</v>
      </c>
      <c r="C3962" s="3" t="s">
        <v>10</v>
      </c>
      <c r="D3962" s="3" t="s">
        <v>7644</v>
      </c>
      <c r="E3962" s="2">
        <v>2002</v>
      </c>
      <c r="F3962" s="3" t="s">
        <v>297</v>
      </c>
      <c r="G3962" s="3" t="s">
        <v>4245</v>
      </c>
      <c r="H3962" s="3" t="s">
        <v>4279</v>
      </c>
      <c r="I3962" s="3" t="s">
        <v>7645</v>
      </c>
      <c r="J3962" s="3" t="s">
        <v>81</v>
      </c>
    </row>
    <row r="3963" spans="1:10" outlineLevel="3" x14ac:dyDescent="0.2">
      <c r="A3963" s="3" t="s">
        <v>7640</v>
      </c>
      <c r="B3963" s="3" t="s">
        <v>7641</v>
      </c>
      <c r="C3963" s="3" t="s">
        <v>10</v>
      </c>
      <c r="D3963" s="3" t="s">
        <v>7646</v>
      </c>
      <c r="E3963" s="2">
        <v>2008</v>
      </c>
      <c r="F3963" s="3" t="s">
        <v>297</v>
      </c>
      <c r="G3963" s="3" t="s">
        <v>3312</v>
      </c>
      <c r="H3963" s="3" t="s">
        <v>7472</v>
      </c>
      <c r="I3963" s="3" t="s">
        <v>7647</v>
      </c>
      <c r="J3963" s="3" t="s">
        <v>81</v>
      </c>
    </row>
    <row r="3964" spans="1:10" outlineLevel="3" x14ac:dyDescent="0.2">
      <c r="A3964" s="3" t="s">
        <v>7640</v>
      </c>
      <c r="B3964" s="3" t="s">
        <v>7641</v>
      </c>
      <c r="C3964" s="3" t="s">
        <v>10</v>
      </c>
      <c r="D3964" s="3" t="s">
        <v>7648</v>
      </c>
      <c r="E3964" s="2">
        <v>2008</v>
      </c>
      <c r="F3964" s="3" t="s">
        <v>297</v>
      </c>
      <c r="G3964" s="3" t="s">
        <v>3312</v>
      </c>
      <c r="H3964" s="3" t="s">
        <v>7472</v>
      </c>
      <c r="I3964" s="3" t="s">
        <v>7649</v>
      </c>
      <c r="J3964" s="3" t="s">
        <v>81</v>
      </c>
    </row>
    <row r="3965" spans="1:10" outlineLevel="3" x14ac:dyDescent="0.2">
      <c r="A3965" s="3" t="s">
        <v>7640</v>
      </c>
      <c r="B3965" s="3" t="s">
        <v>7641</v>
      </c>
      <c r="C3965" s="3" t="s">
        <v>10</v>
      </c>
      <c r="D3965" s="3" t="s">
        <v>7650</v>
      </c>
      <c r="E3965" s="2">
        <v>2008</v>
      </c>
      <c r="F3965" s="3" t="s">
        <v>297</v>
      </c>
      <c r="G3965" s="3" t="s">
        <v>3312</v>
      </c>
      <c r="H3965" s="3" t="s">
        <v>7472</v>
      </c>
      <c r="I3965" s="3" t="s">
        <v>7651</v>
      </c>
      <c r="J3965" s="3" t="s">
        <v>81</v>
      </c>
    </row>
    <row r="3966" spans="1:10" outlineLevel="3" x14ac:dyDescent="0.2">
      <c r="A3966" s="3" t="s">
        <v>7640</v>
      </c>
      <c r="B3966" s="3" t="s">
        <v>7641</v>
      </c>
      <c r="C3966" s="3" t="s">
        <v>10</v>
      </c>
      <c r="D3966" s="3" t="s">
        <v>7652</v>
      </c>
      <c r="E3966" s="2">
        <v>2003</v>
      </c>
      <c r="F3966" s="3" t="s">
        <v>297</v>
      </c>
      <c r="G3966" s="3" t="s">
        <v>3312</v>
      </c>
      <c r="H3966" s="3" t="s">
        <v>4330</v>
      </c>
      <c r="I3966" s="3" t="s">
        <v>7653</v>
      </c>
      <c r="J3966" s="3" t="s">
        <v>81</v>
      </c>
    </row>
    <row r="3967" spans="1:10" outlineLevel="3" x14ac:dyDescent="0.2">
      <c r="A3967" s="3" t="s">
        <v>7640</v>
      </c>
      <c r="B3967" s="3" t="s">
        <v>7641</v>
      </c>
      <c r="C3967" s="3" t="s">
        <v>10</v>
      </c>
      <c r="D3967" s="3" t="s">
        <v>7654</v>
      </c>
      <c r="E3967" s="2">
        <v>2003</v>
      </c>
      <c r="F3967" s="3" t="s">
        <v>297</v>
      </c>
      <c r="G3967" s="3" t="s">
        <v>3312</v>
      </c>
      <c r="H3967" s="3" t="s">
        <v>4330</v>
      </c>
      <c r="I3967" s="3" t="s">
        <v>7655</v>
      </c>
      <c r="J3967" s="3" t="s">
        <v>81</v>
      </c>
    </row>
    <row r="3968" spans="1:10" outlineLevel="3" x14ac:dyDescent="0.2">
      <c r="A3968" s="3" t="s">
        <v>7640</v>
      </c>
      <c r="B3968" s="3" t="s">
        <v>7641</v>
      </c>
      <c r="C3968" s="3" t="s">
        <v>10</v>
      </c>
      <c r="D3968" s="3" t="s">
        <v>7656</v>
      </c>
      <c r="E3968" s="2">
        <v>2008</v>
      </c>
      <c r="F3968" s="3" t="s">
        <v>297</v>
      </c>
      <c r="G3968" s="3" t="s">
        <v>3312</v>
      </c>
      <c r="H3968" s="3" t="s">
        <v>7635</v>
      </c>
      <c r="I3968" s="3" t="s">
        <v>7657</v>
      </c>
      <c r="J3968" s="3" t="s">
        <v>81</v>
      </c>
    </row>
    <row r="3969" spans="1:10" outlineLevel="3" x14ac:dyDescent="0.2">
      <c r="A3969" s="3" t="s">
        <v>7640</v>
      </c>
      <c r="B3969" s="3" t="s">
        <v>7641</v>
      </c>
      <c r="C3969" s="3" t="s">
        <v>10</v>
      </c>
      <c r="D3969" s="3" t="s">
        <v>7658</v>
      </c>
      <c r="E3969" s="2">
        <v>2011</v>
      </c>
      <c r="F3969" s="3" t="s">
        <v>297</v>
      </c>
      <c r="G3969" s="3" t="s">
        <v>3312</v>
      </c>
      <c r="H3969" s="3" t="s">
        <v>4330</v>
      </c>
      <c r="I3969" s="3" t="s">
        <v>7659</v>
      </c>
      <c r="J3969" s="3" t="s">
        <v>81</v>
      </c>
    </row>
    <row r="3970" spans="1:10" outlineLevel="3" x14ac:dyDescent="0.2">
      <c r="A3970" s="3" t="s">
        <v>7640</v>
      </c>
      <c r="B3970" s="3" t="s">
        <v>7641</v>
      </c>
      <c r="C3970" s="3" t="s">
        <v>10</v>
      </c>
      <c r="D3970" s="3" t="s">
        <v>7660</v>
      </c>
      <c r="E3970" s="2">
        <v>2006</v>
      </c>
      <c r="F3970" s="3" t="s">
        <v>297</v>
      </c>
      <c r="G3970" s="3" t="s">
        <v>4245</v>
      </c>
      <c r="H3970" s="3" t="s">
        <v>4279</v>
      </c>
      <c r="I3970" s="3" t="s">
        <v>7661</v>
      </c>
      <c r="J3970" s="3" t="s">
        <v>81</v>
      </c>
    </row>
    <row r="3971" spans="1:10" outlineLevel="3" x14ac:dyDescent="0.2">
      <c r="A3971" s="3" t="s">
        <v>7640</v>
      </c>
      <c r="B3971" s="3" t="s">
        <v>7641</v>
      </c>
      <c r="C3971" s="3" t="s">
        <v>10</v>
      </c>
      <c r="D3971" s="3" t="s">
        <v>7662</v>
      </c>
      <c r="E3971" s="2">
        <v>2008</v>
      </c>
      <c r="F3971" s="3" t="s">
        <v>297</v>
      </c>
      <c r="G3971" s="3" t="s">
        <v>3312</v>
      </c>
      <c r="H3971" s="3" t="s">
        <v>4330</v>
      </c>
      <c r="I3971" s="3" t="s">
        <v>7663</v>
      </c>
      <c r="J3971" s="3" t="s">
        <v>81</v>
      </c>
    </row>
    <row r="3972" spans="1:10" outlineLevel="3" x14ac:dyDescent="0.2">
      <c r="A3972" s="3" t="s">
        <v>7640</v>
      </c>
      <c r="B3972" s="3" t="s">
        <v>7641</v>
      </c>
      <c r="C3972" s="3" t="s">
        <v>10</v>
      </c>
      <c r="D3972" s="3" t="s">
        <v>7664</v>
      </c>
      <c r="E3972" s="2">
        <v>2001</v>
      </c>
      <c r="F3972" s="3" t="s">
        <v>297</v>
      </c>
      <c r="G3972" s="3" t="s">
        <v>4245</v>
      </c>
      <c r="H3972" s="3" t="s">
        <v>7505</v>
      </c>
      <c r="I3972" s="3" t="s">
        <v>7665</v>
      </c>
      <c r="J3972" s="3" t="s">
        <v>1038</v>
      </c>
    </row>
    <row r="3973" spans="1:10" outlineLevel="3" x14ac:dyDescent="0.2">
      <c r="A3973" s="3" t="s">
        <v>7640</v>
      </c>
      <c r="B3973" s="3" t="s">
        <v>7641</v>
      </c>
      <c r="C3973" s="3" t="s">
        <v>10</v>
      </c>
      <c r="D3973" s="3" t="s">
        <v>7666</v>
      </c>
      <c r="E3973" s="2">
        <v>2005</v>
      </c>
      <c r="F3973" s="3" t="s">
        <v>297</v>
      </c>
      <c r="G3973" s="3" t="s">
        <v>3312</v>
      </c>
      <c r="H3973" s="3" t="s">
        <v>4330</v>
      </c>
      <c r="I3973" s="3" t="s">
        <v>7667</v>
      </c>
      <c r="J3973" s="3" t="s">
        <v>1038</v>
      </c>
    </row>
    <row r="3974" spans="1:10" outlineLevel="3" x14ac:dyDescent="0.2">
      <c r="A3974" s="3" t="s">
        <v>7640</v>
      </c>
      <c r="B3974" s="3" t="s">
        <v>7641</v>
      </c>
      <c r="C3974" s="3" t="s">
        <v>10</v>
      </c>
      <c r="D3974" s="3" t="s">
        <v>7668</v>
      </c>
      <c r="E3974" s="2">
        <v>2003</v>
      </c>
      <c r="F3974" s="3" t="s">
        <v>297</v>
      </c>
      <c r="G3974" s="3" t="s">
        <v>3312</v>
      </c>
      <c r="H3974" s="3" t="s">
        <v>4330</v>
      </c>
      <c r="I3974" s="3" t="s">
        <v>7669</v>
      </c>
      <c r="J3974" s="3" t="s">
        <v>1038</v>
      </c>
    </row>
    <row r="3975" spans="1:10" outlineLevel="3" x14ac:dyDescent="0.2">
      <c r="A3975" s="3" t="s">
        <v>7640</v>
      </c>
      <c r="B3975" s="3" t="s">
        <v>7641</v>
      </c>
      <c r="C3975" s="3" t="s">
        <v>10</v>
      </c>
      <c r="D3975" s="3" t="s">
        <v>7670</v>
      </c>
      <c r="E3975" s="2">
        <v>2008</v>
      </c>
      <c r="F3975" s="3" t="s">
        <v>297</v>
      </c>
      <c r="G3975" s="3" t="s">
        <v>3312</v>
      </c>
      <c r="H3975" s="3" t="s">
        <v>4330</v>
      </c>
      <c r="I3975" s="3" t="s">
        <v>7671</v>
      </c>
      <c r="J3975" s="3" t="s">
        <v>1038</v>
      </c>
    </row>
    <row r="3976" spans="1:10" outlineLevel="3" x14ac:dyDescent="0.2">
      <c r="A3976" s="3" t="s">
        <v>7640</v>
      </c>
      <c r="B3976" s="3" t="s">
        <v>7641</v>
      </c>
      <c r="C3976" s="3" t="s">
        <v>10</v>
      </c>
      <c r="D3976" s="3" t="s">
        <v>7672</v>
      </c>
      <c r="E3976" s="2">
        <v>2006</v>
      </c>
      <c r="F3976" s="3" t="s">
        <v>297</v>
      </c>
      <c r="G3976" s="3" t="s">
        <v>4178</v>
      </c>
      <c r="H3976" s="3" t="s">
        <v>6844</v>
      </c>
      <c r="I3976" s="3" t="s">
        <v>7673</v>
      </c>
      <c r="J3976" s="3" t="s">
        <v>1038</v>
      </c>
    </row>
    <row r="3977" spans="1:10" outlineLevel="3" x14ac:dyDescent="0.2">
      <c r="A3977" s="3" t="s">
        <v>7640</v>
      </c>
      <c r="B3977" s="3" t="s">
        <v>7641</v>
      </c>
      <c r="C3977" s="3" t="s">
        <v>10</v>
      </c>
      <c r="D3977" s="3" t="s">
        <v>7674</v>
      </c>
      <c r="E3977" s="2">
        <v>2008</v>
      </c>
      <c r="F3977" s="3" t="s">
        <v>297</v>
      </c>
      <c r="G3977" s="3" t="s">
        <v>3312</v>
      </c>
      <c r="H3977" s="3" t="s">
        <v>4330</v>
      </c>
      <c r="I3977" s="3" t="s">
        <v>7675</v>
      </c>
      <c r="J3977" s="3" t="s">
        <v>1038</v>
      </c>
    </row>
    <row r="3978" spans="1:10" outlineLevel="3" x14ac:dyDescent="0.2">
      <c r="A3978" s="3" t="s">
        <v>7640</v>
      </c>
      <c r="B3978" s="3" t="s">
        <v>7641</v>
      </c>
      <c r="C3978" s="3" t="s">
        <v>10</v>
      </c>
      <c r="D3978" s="3" t="s">
        <v>7676</v>
      </c>
      <c r="E3978" s="2">
        <v>2008</v>
      </c>
      <c r="F3978" s="3" t="s">
        <v>297</v>
      </c>
      <c r="G3978" s="3" t="s">
        <v>3312</v>
      </c>
      <c r="H3978" s="3" t="s">
        <v>4330</v>
      </c>
      <c r="I3978" s="3" t="s">
        <v>7677</v>
      </c>
      <c r="J3978" s="3" t="s">
        <v>1038</v>
      </c>
    </row>
    <row r="3979" spans="1:10" outlineLevel="3" x14ac:dyDescent="0.2">
      <c r="A3979" s="3" t="s">
        <v>7640</v>
      </c>
      <c r="B3979" s="3" t="s">
        <v>7641</v>
      </c>
      <c r="C3979" s="3" t="s">
        <v>10</v>
      </c>
      <c r="D3979" s="3" t="s">
        <v>7678</v>
      </c>
      <c r="E3979" s="2">
        <v>2008</v>
      </c>
      <c r="F3979" s="3" t="s">
        <v>297</v>
      </c>
      <c r="G3979" s="3" t="s">
        <v>3312</v>
      </c>
      <c r="H3979" s="3" t="s">
        <v>4330</v>
      </c>
      <c r="I3979" s="3" t="s">
        <v>7679</v>
      </c>
      <c r="J3979" s="3" t="s">
        <v>1038</v>
      </c>
    </row>
    <row r="3980" spans="1:10" outlineLevel="3" x14ac:dyDescent="0.2">
      <c r="A3980" s="3" t="s">
        <v>7640</v>
      </c>
      <c r="B3980" s="3" t="s">
        <v>7641</v>
      </c>
      <c r="C3980" s="3" t="s">
        <v>10</v>
      </c>
      <c r="D3980" s="3" t="s">
        <v>7680</v>
      </c>
      <c r="E3980" s="2">
        <v>2001</v>
      </c>
      <c r="F3980" s="3" t="s">
        <v>297</v>
      </c>
      <c r="G3980" s="3" t="s">
        <v>3312</v>
      </c>
      <c r="H3980" s="3" t="s">
        <v>7505</v>
      </c>
      <c r="I3980" s="3" t="s">
        <v>7681</v>
      </c>
      <c r="J3980" s="3" t="s">
        <v>1038</v>
      </c>
    </row>
    <row r="3981" spans="1:10" outlineLevel="2" x14ac:dyDescent="0.2">
      <c r="C3981" s="5" t="s">
        <v>7969</v>
      </c>
      <c r="D3981" s="3">
        <f>SUBTOTAL(3,D3962:D3980)</f>
        <v>19</v>
      </c>
    </row>
    <row r="3982" spans="1:10" outlineLevel="1" x14ac:dyDescent="0.2">
      <c r="A3982" s="5" t="s">
        <v>7961</v>
      </c>
      <c r="D3982" s="3">
        <f>SUBTOTAL(3,D3960:D3980)</f>
        <v>20</v>
      </c>
    </row>
    <row r="3983" spans="1:10" outlineLevel="3" x14ac:dyDescent="0.2">
      <c r="A3983" s="3" t="s">
        <v>7682</v>
      </c>
      <c r="B3983" s="3" t="s">
        <v>7683</v>
      </c>
      <c r="C3983" s="3" t="s">
        <v>10</v>
      </c>
      <c r="D3983" s="3" t="s">
        <v>7684</v>
      </c>
      <c r="E3983" s="2">
        <v>2012</v>
      </c>
      <c r="F3983" s="3" t="s">
        <v>297</v>
      </c>
      <c r="G3983" s="3" t="s">
        <v>3312</v>
      </c>
      <c r="H3983" s="3" t="s">
        <v>7505</v>
      </c>
      <c r="I3983" s="3" t="s">
        <v>7685</v>
      </c>
      <c r="J3983" s="3" t="s">
        <v>81</v>
      </c>
    </row>
    <row r="3984" spans="1:10" outlineLevel="3" x14ac:dyDescent="0.2">
      <c r="A3984" s="3" t="s">
        <v>7682</v>
      </c>
      <c r="B3984" s="3" t="s">
        <v>7683</v>
      </c>
      <c r="C3984" s="3" t="s">
        <v>10</v>
      </c>
      <c r="D3984" s="3" t="s">
        <v>7686</v>
      </c>
      <c r="E3984" s="2">
        <v>2013</v>
      </c>
      <c r="F3984" s="3" t="s">
        <v>297</v>
      </c>
      <c r="G3984" s="3" t="s">
        <v>3312</v>
      </c>
      <c r="H3984" s="3" t="s">
        <v>4281</v>
      </c>
      <c r="I3984" s="3" t="s">
        <v>7687</v>
      </c>
      <c r="J3984" s="3" t="s">
        <v>81</v>
      </c>
    </row>
    <row r="3985" spans="1:10" outlineLevel="3" x14ac:dyDescent="0.2">
      <c r="A3985" s="3" t="s">
        <v>7682</v>
      </c>
      <c r="B3985" s="3" t="s">
        <v>7683</v>
      </c>
      <c r="C3985" s="3" t="s">
        <v>10</v>
      </c>
      <c r="D3985" s="3" t="s">
        <v>7688</v>
      </c>
      <c r="E3985" s="2">
        <v>2015</v>
      </c>
      <c r="F3985" s="3" t="s">
        <v>297</v>
      </c>
      <c r="G3985" s="3" t="s">
        <v>3312</v>
      </c>
      <c r="H3985" s="3" t="s">
        <v>4281</v>
      </c>
      <c r="I3985" s="3" t="s">
        <v>7689</v>
      </c>
      <c r="J3985" s="3" t="s">
        <v>81</v>
      </c>
    </row>
    <row r="3986" spans="1:10" outlineLevel="3" x14ac:dyDescent="0.2">
      <c r="A3986" s="3" t="s">
        <v>7682</v>
      </c>
      <c r="B3986" s="3" t="s">
        <v>7683</v>
      </c>
      <c r="C3986" s="3" t="s">
        <v>10</v>
      </c>
      <c r="D3986" s="3" t="s">
        <v>7690</v>
      </c>
      <c r="E3986" s="2">
        <v>2015</v>
      </c>
      <c r="F3986" s="3" t="s">
        <v>297</v>
      </c>
      <c r="G3986" s="3" t="s">
        <v>3312</v>
      </c>
      <c r="H3986" s="3" t="s">
        <v>4281</v>
      </c>
      <c r="I3986" s="3" t="s">
        <v>7691</v>
      </c>
      <c r="J3986" s="3" t="s">
        <v>81</v>
      </c>
    </row>
    <row r="3987" spans="1:10" outlineLevel="3" x14ac:dyDescent="0.2">
      <c r="A3987" s="3" t="s">
        <v>7682</v>
      </c>
      <c r="B3987" s="3" t="s">
        <v>7683</v>
      </c>
      <c r="C3987" s="3" t="s">
        <v>10</v>
      </c>
      <c r="D3987" s="3" t="s">
        <v>7692</v>
      </c>
      <c r="E3987" s="2">
        <v>2015</v>
      </c>
      <c r="F3987" s="3" t="s">
        <v>297</v>
      </c>
      <c r="G3987" s="3" t="s">
        <v>3312</v>
      </c>
      <c r="H3987" s="3" t="s">
        <v>4281</v>
      </c>
      <c r="I3987" s="3" t="s">
        <v>7693</v>
      </c>
      <c r="J3987" s="3" t="s">
        <v>81</v>
      </c>
    </row>
    <row r="3988" spans="1:10" outlineLevel="3" x14ac:dyDescent="0.2">
      <c r="A3988" s="3" t="s">
        <v>7682</v>
      </c>
      <c r="B3988" s="3" t="s">
        <v>7683</v>
      </c>
      <c r="C3988" s="3" t="s">
        <v>10</v>
      </c>
      <c r="D3988" s="3" t="s">
        <v>7694</v>
      </c>
      <c r="E3988" s="2">
        <v>2015</v>
      </c>
      <c r="F3988" s="3" t="s">
        <v>297</v>
      </c>
      <c r="G3988" s="3" t="s">
        <v>3312</v>
      </c>
      <c r="H3988" s="3" t="s">
        <v>4281</v>
      </c>
      <c r="I3988" s="3" t="s">
        <v>7695</v>
      </c>
      <c r="J3988" s="3" t="s">
        <v>136</v>
      </c>
    </row>
    <row r="3989" spans="1:10" outlineLevel="3" x14ac:dyDescent="0.2">
      <c r="A3989" s="3" t="s">
        <v>7682</v>
      </c>
      <c r="B3989" s="3" t="s">
        <v>7683</v>
      </c>
      <c r="C3989" s="3" t="s">
        <v>10</v>
      </c>
      <c r="D3989" s="3" t="s">
        <v>7696</v>
      </c>
      <c r="E3989" s="2">
        <v>2015</v>
      </c>
      <c r="F3989" s="3" t="s">
        <v>297</v>
      </c>
      <c r="G3989" s="3" t="s">
        <v>3312</v>
      </c>
      <c r="H3989" s="3" t="s">
        <v>4281</v>
      </c>
      <c r="I3989" s="3" t="s">
        <v>7697</v>
      </c>
      <c r="J3989" s="3" t="s">
        <v>81</v>
      </c>
    </row>
    <row r="3990" spans="1:10" outlineLevel="3" x14ac:dyDescent="0.2">
      <c r="A3990" s="3" t="s">
        <v>7682</v>
      </c>
      <c r="B3990" s="3" t="s">
        <v>7683</v>
      </c>
      <c r="C3990" s="3" t="s">
        <v>10</v>
      </c>
      <c r="D3990" s="3" t="s">
        <v>7698</v>
      </c>
      <c r="E3990" s="2">
        <v>2015</v>
      </c>
      <c r="F3990" s="3" t="s">
        <v>297</v>
      </c>
      <c r="G3990" s="3" t="s">
        <v>3312</v>
      </c>
      <c r="H3990" s="3" t="s">
        <v>4281</v>
      </c>
      <c r="I3990" s="3" t="s">
        <v>7699</v>
      </c>
      <c r="J3990" s="3" t="s">
        <v>1038</v>
      </c>
    </row>
    <row r="3991" spans="1:10" outlineLevel="3" x14ac:dyDescent="0.2">
      <c r="A3991" s="3" t="s">
        <v>7682</v>
      </c>
      <c r="B3991" s="3" t="s">
        <v>7683</v>
      </c>
      <c r="C3991" s="3" t="s">
        <v>10</v>
      </c>
      <c r="D3991" s="3" t="s">
        <v>7700</v>
      </c>
      <c r="E3991" s="2">
        <v>2015</v>
      </c>
      <c r="F3991" s="3" t="s">
        <v>297</v>
      </c>
      <c r="G3991" s="3" t="s">
        <v>3312</v>
      </c>
      <c r="H3991" s="3" t="s">
        <v>4281</v>
      </c>
      <c r="I3991" s="3" t="s">
        <v>7701</v>
      </c>
      <c r="J3991" s="3" t="s">
        <v>136</v>
      </c>
    </row>
    <row r="3992" spans="1:10" outlineLevel="3" x14ac:dyDescent="0.2">
      <c r="A3992" s="3" t="s">
        <v>7682</v>
      </c>
      <c r="B3992" s="3" t="s">
        <v>7683</v>
      </c>
      <c r="C3992" s="3" t="s">
        <v>10</v>
      </c>
      <c r="D3992" s="3" t="s">
        <v>7702</v>
      </c>
      <c r="E3992" s="2">
        <v>2015</v>
      </c>
      <c r="F3992" s="3" t="s">
        <v>297</v>
      </c>
      <c r="G3992" s="3" t="s">
        <v>3312</v>
      </c>
      <c r="H3992" s="3" t="s">
        <v>4281</v>
      </c>
      <c r="I3992" s="3" t="s">
        <v>7703</v>
      </c>
      <c r="J3992" s="3" t="s">
        <v>136</v>
      </c>
    </row>
    <row r="3993" spans="1:10" outlineLevel="3" x14ac:dyDescent="0.2">
      <c r="A3993" s="3" t="s">
        <v>7682</v>
      </c>
      <c r="B3993" s="3" t="s">
        <v>7683</v>
      </c>
      <c r="C3993" s="3" t="s">
        <v>10</v>
      </c>
      <c r="D3993" s="3" t="s">
        <v>7704</v>
      </c>
      <c r="E3993" s="2">
        <v>2015</v>
      </c>
      <c r="F3993" s="3" t="s">
        <v>297</v>
      </c>
      <c r="G3993" s="3" t="s">
        <v>3312</v>
      </c>
      <c r="H3993" s="3" t="s">
        <v>4281</v>
      </c>
      <c r="I3993" s="3" t="s">
        <v>7705</v>
      </c>
      <c r="J3993" s="3" t="s">
        <v>136</v>
      </c>
    </row>
    <row r="3994" spans="1:10" outlineLevel="3" x14ac:dyDescent="0.2">
      <c r="A3994" s="3" t="s">
        <v>7682</v>
      </c>
      <c r="B3994" s="3" t="s">
        <v>7683</v>
      </c>
      <c r="C3994" s="3" t="s">
        <v>10</v>
      </c>
      <c r="D3994" s="3" t="s">
        <v>7706</v>
      </c>
      <c r="E3994" s="2">
        <v>2015</v>
      </c>
      <c r="F3994" s="3" t="s">
        <v>2734</v>
      </c>
      <c r="G3994" s="3" t="s">
        <v>7707</v>
      </c>
      <c r="H3994" s="3" t="s">
        <v>7505</v>
      </c>
      <c r="I3994" s="3" t="s">
        <v>7708</v>
      </c>
      <c r="J3994" s="3" t="s">
        <v>81</v>
      </c>
    </row>
    <row r="3995" spans="1:10" outlineLevel="3" x14ac:dyDescent="0.2">
      <c r="A3995" s="3" t="s">
        <v>7682</v>
      </c>
      <c r="B3995" s="3" t="s">
        <v>7683</v>
      </c>
      <c r="C3995" s="3" t="s">
        <v>10</v>
      </c>
      <c r="D3995" s="3" t="s">
        <v>7709</v>
      </c>
      <c r="E3995" s="2">
        <v>2015</v>
      </c>
      <c r="F3995" s="3" t="s">
        <v>2734</v>
      </c>
      <c r="G3995" s="3" t="s">
        <v>7707</v>
      </c>
      <c r="H3995" s="3" t="s">
        <v>7505</v>
      </c>
      <c r="I3995" s="3" t="s">
        <v>7710</v>
      </c>
      <c r="J3995" s="3" t="s">
        <v>81</v>
      </c>
    </row>
    <row r="3996" spans="1:10" outlineLevel="3" x14ac:dyDescent="0.2">
      <c r="A3996" s="3" t="s">
        <v>7682</v>
      </c>
      <c r="B3996" s="3" t="s">
        <v>7683</v>
      </c>
      <c r="C3996" s="3" t="s">
        <v>10</v>
      </c>
      <c r="D3996" s="3" t="s">
        <v>8198</v>
      </c>
      <c r="E3996" s="2">
        <v>2016</v>
      </c>
      <c r="F3996" s="3" t="s">
        <v>297</v>
      </c>
      <c r="G3996" s="3" t="s">
        <v>3312</v>
      </c>
      <c r="H3996" s="3" t="s">
        <v>8199</v>
      </c>
      <c r="I3996" s="3" t="s">
        <v>8200</v>
      </c>
      <c r="J3996" s="3" t="s">
        <v>81</v>
      </c>
    </row>
    <row r="3997" spans="1:10" outlineLevel="2" x14ac:dyDescent="0.2">
      <c r="C3997" s="5" t="s">
        <v>7969</v>
      </c>
      <c r="D3997" s="3">
        <f>SUBTOTAL(3,D3983:D3996)</f>
        <v>14</v>
      </c>
    </row>
    <row r="3998" spans="1:10" outlineLevel="1" x14ac:dyDescent="0.2">
      <c r="A3998" s="5" t="s">
        <v>7962</v>
      </c>
      <c r="D3998" s="3">
        <f>SUBTOTAL(3,D3983:D3996)</f>
        <v>14</v>
      </c>
    </row>
    <row r="3999" spans="1:10" outlineLevel="3" x14ac:dyDescent="0.2">
      <c r="A3999" s="3" t="s">
        <v>8201</v>
      </c>
      <c r="B3999" s="3" t="s">
        <v>8202</v>
      </c>
      <c r="C3999" s="3" t="s">
        <v>10</v>
      </c>
      <c r="D3999" s="3" t="s">
        <v>7515</v>
      </c>
      <c r="E3999" s="2">
        <v>2013</v>
      </c>
      <c r="F3999" s="3" t="s">
        <v>2576</v>
      </c>
      <c r="G3999" s="3" t="s">
        <v>4170</v>
      </c>
      <c r="H3999" s="3" t="s">
        <v>4330</v>
      </c>
      <c r="I3999" s="3" t="s">
        <v>7516</v>
      </c>
      <c r="J3999" s="3" t="s">
        <v>1038</v>
      </c>
    </row>
    <row r="4000" spans="1:10" outlineLevel="2" x14ac:dyDescent="0.2">
      <c r="C4000" s="5" t="s">
        <v>7969</v>
      </c>
      <c r="D4000" s="3">
        <f>SUBTOTAL(3,D3999:D3999)</f>
        <v>1</v>
      </c>
    </row>
    <row r="4001" spans="1:10" outlineLevel="1" x14ac:dyDescent="0.2">
      <c r="A4001" s="5" t="s">
        <v>8215</v>
      </c>
      <c r="D4001" s="3">
        <f>SUBTOTAL(3,D3999:D3999)</f>
        <v>1</v>
      </c>
    </row>
    <row r="4002" spans="1:10" outlineLevel="3" x14ac:dyDescent="0.2">
      <c r="A4002" s="3" t="s">
        <v>7711</v>
      </c>
      <c r="B4002" s="3" t="s">
        <v>7712</v>
      </c>
      <c r="C4002" s="3" t="s">
        <v>2086</v>
      </c>
      <c r="D4002" s="3" t="s">
        <v>7713</v>
      </c>
      <c r="E4002" s="2">
        <v>2011</v>
      </c>
      <c r="F4002" s="3" t="s">
        <v>297</v>
      </c>
      <c r="G4002" s="3" t="s">
        <v>4245</v>
      </c>
      <c r="H4002" s="3" t="s">
        <v>7714</v>
      </c>
      <c r="I4002" s="3" t="s">
        <v>7715</v>
      </c>
      <c r="J4002" s="3" t="s">
        <v>40</v>
      </c>
    </row>
    <row r="4003" spans="1:10" outlineLevel="3" x14ac:dyDescent="0.2">
      <c r="A4003" s="3" t="s">
        <v>7711</v>
      </c>
      <c r="B4003" s="3" t="s">
        <v>7712</v>
      </c>
      <c r="C4003" s="3" t="s">
        <v>2086</v>
      </c>
      <c r="D4003" s="3" t="s">
        <v>7716</v>
      </c>
      <c r="E4003" s="2">
        <v>2010</v>
      </c>
      <c r="F4003" s="3" t="s">
        <v>2576</v>
      </c>
      <c r="G4003" s="3" t="s">
        <v>4170</v>
      </c>
      <c r="H4003" s="3" t="s">
        <v>7717</v>
      </c>
      <c r="I4003" s="3" t="s">
        <v>7718</v>
      </c>
      <c r="J4003" s="3" t="s">
        <v>40</v>
      </c>
    </row>
    <row r="4004" spans="1:10" outlineLevel="2" x14ac:dyDescent="0.2">
      <c r="C4004" s="5" t="s">
        <v>7973</v>
      </c>
      <c r="D4004" s="3">
        <f>SUBTOTAL(3,D4002:D4003)</f>
        <v>2</v>
      </c>
    </row>
    <row r="4005" spans="1:10" outlineLevel="1" x14ac:dyDescent="0.2">
      <c r="A4005" s="5" t="s">
        <v>7963</v>
      </c>
      <c r="D4005" s="3">
        <f>SUBTOTAL(3,D4002:D4003)</f>
        <v>2</v>
      </c>
    </row>
    <row r="4006" spans="1:10" outlineLevel="3" x14ac:dyDescent="0.2">
      <c r="A4006" s="3" t="s">
        <v>7719</v>
      </c>
      <c r="B4006" s="3" t="s">
        <v>7720</v>
      </c>
      <c r="C4006" s="3" t="s">
        <v>10</v>
      </c>
      <c r="D4006" s="3" t="s">
        <v>7721</v>
      </c>
      <c r="E4006" s="2">
        <v>2012</v>
      </c>
      <c r="F4006" s="3" t="s">
        <v>297</v>
      </c>
      <c r="G4006" s="3" t="s">
        <v>4245</v>
      </c>
      <c r="H4006" s="3" t="s">
        <v>4312</v>
      </c>
      <c r="I4006" s="3" t="s">
        <v>7722</v>
      </c>
      <c r="J4006" s="3" t="s">
        <v>1038</v>
      </c>
    </row>
    <row r="4007" spans="1:10" outlineLevel="3" x14ac:dyDescent="0.2">
      <c r="A4007" s="3" t="s">
        <v>7719</v>
      </c>
      <c r="B4007" s="3" t="s">
        <v>7720</v>
      </c>
      <c r="C4007" s="3" t="s">
        <v>10</v>
      </c>
      <c r="D4007" s="3" t="s">
        <v>7723</v>
      </c>
      <c r="E4007" s="2">
        <v>2012</v>
      </c>
      <c r="F4007" s="3" t="s">
        <v>297</v>
      </c>
      <c r="G4007" s="3" t="s">
        <v>4245</v>
      </c>
      <c r="H4007" s="3" t="s">
        <v>4312</v>
      </c>
      <c r="I4007" s="3" t="s">
        <v>7724</v>
      </c>
      <c r="J4007" s="3" t="s">
        <v>1038</v>
      </c>
    </row>
    <row r="4008" spans="1:10" outlineLevel="3" x14ac:dyDescent="0.2">
      <c r="A4008" s="3" t="s">
        <v>7719</v>
      </c>
      <c r="B4008" s="3" t="s">
        <v>7720</v>
      </c>
      <c r="C4008" s="3" t="s">
        <v>10</v>
      </c>
      <c r="D4008" s="3" t="s">
        <v>7725</v>
      </c>
      <c r="E4008" s="2">
        <v>2012</v>
      </c>
      <c r="F4008" s="3" t="s">
        <v>297</v>
      </c>
      <c r="G4008" s="3" t="s">
        <v>4245</v>
      </c>
      <c r="H4008" s="3" t="s">
        <v>4312</v>
      </c>
      <c r="I4008" s="3" t="s">
        <v>7726</v>
      </c>
      <c r="J4008" s="3" t="s">
        <v>1038</v>
      </c>
    </row>
    <row r="4009" spans="1:10" outlineLevel="3" x14ac:dyDescent="0.2">
      <c r="A4009" s="3" t="s">
        <v>7719</v>
      </c>
      <c r="B4009" s="3" t="s">
        <v>7720</v>
      </c>
      <c r="C4009" s="3" t="s">
        <v>10</v>
      </c>
      <c r="D4009" s="3" t="s">
        <v>7727</v>
      </c>
      <c r="E4009" s="2">
        <v>2012</v>
      </c>
      <c r="F4009" s="3" t="s">
        <v>297</v>
      </c>
      <c r="G4009" s="3" t="s">
        <v>4245</v>
      </c>
      <c r="H4009" s="3" t="s">
        <v>4312</v>
      </c>
      <c r="I4009" s="3" t="s">
        <v>7728</v>
      </c>
      <c r="J4009" s="3" t="s">
        <v>1038</v>
      </c>
    </row>
    <row r="4010" spans="1:10" outlineLevel="3" x14ac:dyDescent="0.2">
      <c r="A4010" s="3" t="s">
        <v>7719</v>
      </c>
      <c r="B4010" s="3" t="s">
        <v>7720</v>
      </c>
      <c r="C4010" s="3" t="s">
        <v>10</v>
      </c>
      <c r="D4010" s="3" t="s">
        <v>7729</v>
      </c>
      <c r="E4010" s="2">
        <v>2012</v>
      </c>
      <c r="F4010" s="3" t="s">
        <v>297</v>
      </c>
      <c r="G4010" s="3" t="s">
        <v>4245</v>
      </c>
      <c r="H4010" s="3" t="s">
        <v>4312</v>
      </c>
      <c r="I4010" s="3" t="s">
        <v>7730</v>
      </c>
      <c r="J4010" s="3" t="s">
        <v>1038</v>
      </c>
    </row>
    <row r="4011" spans="1:10" outlineLevel="3" x14ac:dyDescent="0.2">
      <c r="A4011" s="3" t="s">
        <v>7719</v>
      </c>
      <c r="B4011" s="3" t="s">
        <v>7720</v>
      </c>
      <c r="C4011" s="3" t="s">
        <v>10</v>
      </c>
      <c r="D4011" s="3" t="s">
        <v>7731</v>
      </c>
      <c r="E4011" s="2">
        <v>2012</v>
      </c>
      <c r="F4011" s="3" t="s">
        <v>297</v>
      </c>
      <c r="G4011" s="3" t="s">
        <v>4245</v>
      </c>
      <c r="H4011" s="3" t="s">
        <v>4312</v>
      </c>
      <c r="I4011" s="3" t="s">
        <v>7732</v>
      </c>
      <c r="J4011" s="3" t="s">
        <v>1038</v>
      </c>
    </row>
    <row r="4012" spans="1:10" outlineLevel="3" x14ac:dyDescent="0.2">
      <c r="A4012" s="3" t="s">
        <v>7719</v>
      </c>
      <c r="B4012" s="3" t="s">
        <v>7720</v>
      </c>
      <c r="C4012" s="3" t="s">
        <v>10</v>
      </c>
      <c r="D4012" s="3" t="s">
        <v>7733</v>
      </c>
      <c r="E4012" s="2">
        <v>2012</v>
      </c>
      <c r="F4012" s="3" t="s">
        <v>297</v>
      </c>
      <c r="G4012" s="3" t="s">
        <v>4245</v>
      </c>
      <c r="H4012" s="3" t="s">
        <v>4312</v>
      </c>
      <c r="I4012" s="3" t="s">
        <v>7734</v>
      </c>
      <c r="J4012" s="3" t="s">
        <v>1038</v>
      </c>
    </row>
    <row r="4013" spans="1:10" outlineLevel="3" x14ac:dyDescent="0.2">
      <c r="A4013" s="3" t="s">
        <v>7719</v>
      </c>
      <c r="B4013" s="3" t="s">
        <v>7720</v>
      </c>
      <c r="C4013" s="3" t="s">
        <v>10</v>
      </c>
      <c r="D4013" s="3" t="s">
        <v>7735</v>
      </c>
      <c r="E4013" s="2">
        <v>2012</v>
      </c>
      <c r="F4013" s="3" t="s">
        <v>297</v>
      </c>
      <c r="G4013" s="3" t="s">
        <v>4245</v>
      </c>
      <c r="H4013" s="3" t="s">
        <v>4312</v>
      </c>
      <c r="I4013" s="3" t="s">
        <v>7736</v>
      </c>
      <c r="J4013" s="3" t="s">
        <v>1038</v>
      </c>
    </row>
    <row r="4014" spans="1:10" outlineLevel="3" x14ac:dyDescent="0.2">
      <c r="A4014" s="3" t="s">
        <v>7719</v>
      </c>
      <c r="B4014" s="3" t="s">
        <v>7720</v>
      </c>
      <c r="C4014" s="3" t="s">
        <v>10</v>
      </c>
      <c r="D4014" s="3" t="s">
        <v>7737</v>
      </c>
      <c r="E4014" s="2">
        <v>2012</v>
      </c>
      <c r="F4014" s="3" t="s">
        <v>297</v>
      </c>
      <c r="G4014" s="3" t="s">
        <v>4245</v>
      </c>
      <c r="H4014" s="3" t="s">
        <v>4312</v>
      </c>
      <c r="I4014" s="3" t="s">
        <v>7738</v>
      </c>
      <c r="J4014" s="3" t="s">
        <v>1038</v>
      </c>
    </row>
    <row r="4015" spans="1:10" outlineLevel="3" x14ac:dyDescent="0.2">
      <c r="A4015" s="3" t="s">
        <v>7719</v>
      </c>
      <c r="B4015" s="3" t="s">
        <v>7720</v>
      </c>
      <c r="C4015" s="3" t="s">
        <v>10</v>
      </c>
      <c r="D4015" s="3" t="s">
        <v>7739</v>
      </c>
      <c r="E4015" s="2">
        <v>2012</v>
      </c>
      <c r="F4015" s="3" t="s">
        <v>297</v>
      </c>
      <c r="G4015" s="3" t="s">
        <v>4245</v>
      </c>
      <c r="H4015" s="3" t="s">
        <v>4312</v>
      </c>
      <c r="I4015" s="3" t="s">
        <v>7740</v>
      </c>
      <c r="J4015" s="3" t="s">
        <v>1038</v>
      </c>
    </row>
    <row r="4016" spans="1:10" outlineLevel="3" x14ac:dyDescent="0.2">
      <c r="A4016" s="3" t="s">
        <v>7719</v>
      </c>
      <c r="B4016" s="3" t="s">
        <v>7720</v>
      </c>
      <c r="C4016" s="3" t="s">
        <v>10</v>
      </c>
      <c r="D4016" s="3" t="s">
        <v>7741</v>
      </c>
      <c r="E4016" s="2">
        <v>2012</v>
      </c>
      <c r="F4016" s="3" t="s">
        <v>297</v>
      </c>
      <c r="G4016" s="3" t="s">
        <v>4245</v>
      </c>
      <c r="H4016" s="3" t="s">
        <v>4312</v>
      </c>
      <c r="I4016" s="3" t="s">
        <v>7742</v>
      </c>
      <c r="J4016" s="3" t="s">
        <v>1038</v>
      </c>
    </row>
    <row r="4017" spans="1:10" outlineLevel="3" x14ac:dyDescent="0.2">
      <c r="A4017" s="3" t="s">
        <v>7719</v>
      </c>
      <c r="B4017" s="3" t="s">
        <v>7720</v>
      </c>
      <c r="C4017" s="3" t="s">
        <v>10</v>
      </c>
      <c r="D4017" s="3" t="s">
        <v>7743</v>
      </c>
      <c r="E4017" s="2">
        <v>2012</v>
      </c>
      <c r="F4017" s="3" t="s">
        <v>297</v>
      </c>
      <c r="G4017" s="3" t="s">
        <v>4245</v>
      </c>
      <c r="H4017" s="3" t="s">
        <v>4312</v>
      </c>
      <c r="I4017" s="3" t="s">
        <v>7744</v>
      </c>
      <c r="J4017" s="3" t="s">
        <v>1038</v>
      </c>
    </row>
    <row r="4018" spans="1:10" outlineLevel="3" x14ac:dyDescent="0.2">
      <c r="A4018" s="3" t="s">
        <v>7719</v>
      </c>
      <c r="B4018" s="3" t="s">
        <v>7720</v>
      </c>
      <c r="C4018" s="3" t="s">
        <v>10</v>
      </c>
      <c r="D4018" s="3" t="s">
        <v>7745</v>
      </c>
      <c r="E4018" s="2">
        <v>2012</v>
      </c>
      <c r="F4018" s="3" t="s">
        <v>297</v>
      </c>
      <c r="G4018" s="3" t="s">
        <v>4245</v>
      </c>
      <c r="H4018" s="3" t="s">
        <v>4312</v>
      </c>
      <c r="I4018" s="3" t="s">
        <v>7746</v>
      </c>
      <c r="J4018" s="3" t="s">
        <v>1038</v>
      </c>
    </row>
    <row r="4019" spans="1:10" outlineLevel="3" x14ac:dyDescent="0.2">
      <c r="A4019" s="3" t="s">
        <v>7719</v>
      </c>
      <c r="B4019" s="3" t="s">
        <v>7720</v>
      </c>
      <c r="C4019" s="3" t="s">
        <v>10</v>
      </c>
      <c r="D4019" s="3" t="s">
        <v>7747</v>
      </c>
      <c r="E4019" s="2">
        <v>2012</v>
      </c>
      <c r="F4019" s="3" t="s">
        <v>297</v>
      </c>
      <c r="G4019" s="3" t="s">
        <v>4245</v>
      </c>
      <c r="H4019" s="3" t="s">
        <v>4312</v>
      </c>
      <c r="I4019" s="3" t="s">
        <v>7748</v>
      </c>
      <c r="J4019" s="3" t="s">
        <v>1038</v>
      </c>
    </row>
    <row r="4020" spans="1:10" outlineLevel="3" x14ac:dyDescent="0.2">
      <c r="A4020" s="3" t="s">
        <v>7719</v>
      </c>
      <c r="B4020" s="3" t="s">
        <v>7720</v>
      </c>
      <c r="C4020" s="3" t="s">
        <v>10</v>
      </c>
      <c r="D4020" s="3" t="s">
        <v>7749</v>
      </c>
      <c r="E4020" s="2">
        <v>2012</v>
      </c>
      <c r="F4020" s="3" t="s">
        <v>297</v>
      </c>
      <c r="G4020" s="3" t="s">
        <v>4245</v>
      </c>
      <c r="H4020" s="3" t="s">
        <v>4312</v>
      </c>
      <c r="I4020" s="3" t="s">
        <v>7750</v>
      </c>
      <c r="J4020" s="3" t="s">
        <v>1038</v>
      </c>
    </row>
    <row r="4021" spans="1:10" outlineLevel="3" x14ac:dyDescent="0.2">
      <c r="A4021" s="3" t="s">
        <v>7719</v>
      </c>
      <c r="B4021" s="3" t="s">
        <v>7720</v>
      </c>
      <c r="C4021" s="3" t="s">
        <v>10</v>
      </c>
      <c r="D4021" s="3" t="s">
        <v>7751</v>
      </c>
      <c r="E4021" s="2">
        <v>2012</v>
      </c>
      <c r="F4021" s="3" t="s">
        <v>297</v>
      </c>
      <c r="G4021" s="3" t="s">
        <v>4245</v>
      </c>
      <c r="H4021" s="3" t="s">
        <v>4312</v>
      </c>
      <c r="I4021" s="3" t="s">
        <v>7752</v>
      </c>
      <c r="J4021" s="3" t="s">
        <v>1038</v>
      </c>
    </row>
    <row r="4022" spans="1:10" outlineLevel="3" x14ac:dyDescent="0.2">
      <c r="A4022" s="3" t="s">
        <v>7719</v>
      </c>
      <c r="B4022" s="3" t="s">
        <v>7720</v>
      </c>
      <c r="C4022" s="3" t="s">
        <v>10</v>
      </c>
      <c r="D4022" s="3" t="s">
        <v>7753</v>
      </c>
      <c r="E4022" s="2">
        <v>2012</v>
      </c>
      <c r="F4022" s="3" t="s">
        <v>297</v>
      </c>
      <c r="G4022" s="3" t="s">
        <v>4245</v>
      </c>
      <c r="H4022" s="3" t="s">
        <v>4312</v>
      </c>
      <c r="I4022" s="3" t="s">
        <v>7754</v>
      </c>
      <c r="J4022" s="3" t="s">
        <v>1038</v>
      </c>
    </row>
    <row r="4023" spans="1:10" outlineLevel="3" x14ac:dyDescent="0.2">
      <c r="A4023" s="3" t="s">
        <v>7719</v>
      </c>
      <c r="B4023" s="3" t="s">
        <v>7720</v>
      </c>
      <c r="C4023" s="3" t="s">
        <v>10</v>
      </c>
      <c r="D4023" s="3" t="s">
        <v>7755</v>
      </c>
      <c r="E4023" s="2">
        <v>2012</v>
      </c>
      <c r="F4023" s="3" t="s">
        <v>297</v>
      </c>
      <c r="G4023" s="3" t="s">
        <v>4245</v>
      </c>
      <c r="H4023" s="3" t="s">
        <v>4312</v>
      </c>
      <c r="I4023" s="3" t="s">
        <v>7756</v>
      </c>
      <c r="J4023" s="3" t="s">
        <v>1038</v>
      </c>
    </row>
    <row r="4024" spans="1:10" outlineLevel="3" x14ac:dyDescent="0.2">
      <c r="A4024" s="3" t="s">
        <v>7719</v>
      </c>
      <c r="B4024" s="3" t="s">
        <v>7720</v>
      </c>
      <c r="C4024" s="3" t="s">
        <v>10</v>
      </c>
      <c r="D4024" s="3" t="s">
        <v>7757</v>
      </c>
      <c r="E4024" s="2">
        <v>2012</v>
      </c>
      <c r="F4024" s="3" t="s">
        <v>297</v>
      </c>
      <c r="G4024" s="3" t="s">
        <v>4245</v>
      </c>
      <c r="H4024" s="3" t="s">
        <v>4312</v>
      </c>
      <c r="I4024" s="3" t="s">
        <v>7758</v>
      </c>
      <c r="J4024" s="3" t="s">
        <v>1038</v>
      </c>
    </row>
    <row r="4025" spans="1:10" outlineLevel="3" x14ac:dyDescent="0.2">
      <c r="A4025" s="3" t="s">
        <v>7719</v>
      </c>
      <c r="B4025" s="3" t="s">
        <v>7720</v>
      </c>
      <c r="C4025" s="3" t="s">
        <v>10</v>
      </c>
      <c r="D4025" s="3" t="s">
        <v>7759</v>
      </c>
      <c r="E4025" s="2">
        <v>2012</v>
      </c>
      <c r="F4025" s="3" t="s">
        <v>297</v>
      </c>
      <c r="G4025" s="3" t="s">
        <v>4245</v>
      </c>
      <c r="H4025" s="3" t="s">
        <v>4312</v>
      </c>
      <c r="I4025" s="3" t="s">
        <v>7760</v>
      </c>
      <c r="J4025" s="3" t="s">
        <v>1038</v>
      </c>
    </row>
    <row r="4026" spans="1:10" outlineLevel="3" x14ac:dyDescent="0.2">
      <c r="A4026" s="3" t="s">
        <v>7719</v>
      </c>
      <c r="B4026" s="3" t="s">
        <v>7720</v>
      </c>
      <c r="C4026" s="3" t="s">
        <v>10</v>
      </c>
      <c r="D4026" s="3" t="s">
        <v>7761</v>
      </c>
      <c r="E4026" s="2">
        <v>2012</v>
      </c>
      <c r="F4026" s="3" t="s">
        <v>297</v>
      </c>
      <c r="G4026" s="3" t="s">
        <v>4245</v>
      </c>
      <c r="H4026" s="3" t="s">
        <v>4312</v>
      </c>
      <c r="I4026" s="3" t="s">
        <v>7762</v>
      </c>
      <c r="J4026" s="3" t="s">
        <v>1038</v>
      </c>
    </row>
    <row r="4027" spans="1:10" outlineLevel="3" x14ac:dyDescent="0.2">
      <c r="A4027" s="3" t="s">
        <v>7719</v>
      </c>
      <c r="B4027" s="3" t="s">
        <v>7720</v>
      </c>
      <c r="C4027" s="3" t="s">
        <v>10</v>
      </c>
      <c r="D4027" s="3" t="s">
        <v>7763</v>
      </c>
      <c r="E4027" s="2">
        <v>2012</v>
      </c>
      <c r="F4027" s="3" t="s">
        <v>297</v>
      </c>
      <c r="G4027" s="3" t="s">
        <v>4245</v>
      </c>
      <c r="H4027" s="3" t="s">
        <v>4312</v>
      </c>
      <c r="I4027" s="3" t="s">
        <v>7764</v>
      </c>
      <c r="J4027" s="3" t="s">
        <v>1038</v>
      </c>
    </row>
    <row r="4028" spans="1:10" outlineLevel="3" x14ac:dyDescent="0.2">
      <c r="A4028" s="3" t="s">
        <v>7719</v>
      </c>
      <c r="B4028" s="3" t="s">
        <v>7720</v>
      </c>
      <c r="C4028" s="3" t="s">
        <v>10</v>
      </c>
      <c r="D4028" s="3" t="s">
        <v>7765</v>
      </c>
      <c r="E4028" s="2">
        <v>2012</v>
      </c>
      <c r="F4028" s="3" t="s">
        <v>297</v>
      </c>
      <c r="G4028" s="3" t="s">
        <v>4245</v>
      </c>
      <c r="H4028" s="3" t="s">
        <v>4312</v>
      </c>
      <c r="I4028" s="3" t="s">
        <v>7766</v>
      </c>
      <c r="J4028" s="3" t="s">
        <v>1038</v>
      </c>
    </row>
    <row r="4029" spans="1:10" outlineLevel="3" x14ac:dyDescent="0.2">
      <c r="A4029" s="3" t="s">
        <v>7719</v>
      </c>
      <c r="B4029" s="3" t="s">
        <v>7720</v>
      </c>
      <c r="C4029" s="3" t="s">
        <v>10</v>
      </c>
      <c r="D4029" s="3" t="s">
        <v>7767</v>
      </c>
      <c r="E4029" s="2">
        <v>2012</v>
      </c>
      <c r="F4029" s="3" t="s">
        <v>297</v>
      </c>
      <c r="G4029" s="3" t="s">
        <v>4245</v>
      </c>
      <c r="H4029" s="3" t="s">
        <v>4312</v>
      </c>
      <c r="I4029" s="3" t="s">
        <v>7768</v>
      </c>
      <c r="J4029" s="3" t="s">
        <v>1038</v>
      </c>
    </row>
    <row r="4030" spans="1:10" outlineLevel="3" x14ac:dyDescent="0.2">
      <c r="A4030" s="3" t="s">
        <v>7719</v>
      </c>
      <c r="B4030" s="3" t="s">
        <v>7720</v>
      </c>
      <c r="C4030" s="3" t="s">
        <v>10</v>
      </c>
      <c r="D4030" s="3" t="s">
        <v>7769</v>
      </c>
      <c r="E4030" s="2">
        <v>2012</v>
      </c>
      <c r="F4030" s="3" t="s">
        <v>297</v>
      </c>
      <c r="G4030" s="3" t="s">
        <v>4245</v>
      </c>
      <c r="H4030" s="3" t="s">
        <v>4312</v>
      </c>
      <c r="I4030" s="3" t="s">
        <v>7770</v>
      </c>
      <c r="J4030" s="3" t="s">
        <v>1038</v>
      </c>
    </row>
    <row r="4031" spans="1:10" outlineLevel="3" x14ac:dyDescent="0.2">
      <c r="A4031" s="3" t="s">
        <v>7719</v>
      </c>
      <c r="B4031" s="3" t="s">
        <v>7720</v>
      </c>
      <c r="C4031" s="3" t="s">
        <v>10</v>
      </c>
      <c r="D4031" s="3" t="s">
        <v>7771</v>
      </c>
      <c r="E4031" s="2">
        <v>2013</v>
      </c>
      <c r="F4031" s="3" t="s">
        <v>2576</v>
      </c>
      <c r="G4031" s="3" t="s">
        <v>4170</v>
      </c>
      <c r="H4031" s="3" t="s">
        <v>4330</v>
      </c>
      <c r="I4031" s="3" t="s">
        <v>7772</v>
      </c>
      <c r="J4031" s="3" t="s">
        <v>1038</v>
      </c>
    </row>
    <row r="4032" spans="1:10" outlineLevel="3" x14ac:dyDescent="0.2">
      <c r="A4032" s="3" t="s">
        <v>7719</v>
      </c>
      <c r="B4032" s="3" t="s">
        <v>7720</v>
      </c>
      <c r="C4032" s="3" t="s">
        <v>10</v>
      </c>
      <c r="D4032" s="3" t="s">
        <v>7773</v>
      </c>
      <c r="E4032" s="2">
        <v>2013</v>
      </c>
      <c r="F4032" s="3" t="s">
        <v>2576</v>
      </c>
      <c r="G4032" s="3" t="s">
        <v>4170</v>
      </c>
      <c r="H4032" s="3" t="s">
        <v>4330</v>
      </c>
      <c r="I4032" s="3" t="s">
        <v>7774</v>
      </c>
      <c r="J4032" s="3" t="s">
        <v>1038</v>
      </c>
    </row>
    <row r="4033" spans="1:10" outlineLevel="3" x14ac:dyDescent="0.2">
      <c r="A4033" s="3" t="s">
        <v>7719</v>
      </c>
      <c r="B4033" s="3" t="s">
        <v>7720</v>
      </c>
      <c r="C4033" s="3" t="s">
        <v>10</v>
      </c>
      <c r="D4033" s="3" t="s">
        <v>7775</v>
      </c>
      <c r="E4033" s="2">
        <v>2014</v>
      </c>
      <c r="F4033" s="3" t="s">
        <v>2576</v>
      </c>
      <c r="G4033" s="3" t="s">
        <v>4170</v>
      </c>
      <c r="H4033" s="3" t="s">
        <v>7776</v>
      </c>
      <c r="I4033" s="3" t="s">
        <v>7777</v>
      </c>
      <c r="J4033" s="3" t="s">
        <v>74</v>
      </c>
    </row>
    <row r="4034" spans="1:10" outlineLevel="3" x14ac:dyDescent="0.2">
      <c r="A4034" s="3" t="s">
        <v>7719</v>
      </c>
      <c r="B4034" s="3" t="s">
        <v>7720</v>
      </c>
      <c r="C4034" s="3" t="s">
        <v>10</v>
      </c>
      <c r="D4034" s="3" t="s">
        <v>7778</v>
      </c>
      <c r="E4034" s="2">
        <v>2015</v>
      </c>
      <c r="F4034" s="3" t="s">
        <v>297</v>
      </c>
      <c r="G4034" s="3" t="s">
        <v>4245</v>
      </c>
      <c r="H4034" s="3" t="s">
        <v>4320</v>
      </c>
      <c r="I4034" s="3" t="s">
        <v>7779</v>
      </c>
      <c r="J4034" s="3" t="s">
        <v>1038</v>
      </c>
    </row>
    <row r="4035" spans="1:10" outlineLevel="3" x14ac:dyDescent="0.2">
      <c r="A4035" s="3" t="s">
        <v>7719</v>
      </c>
      <c r="B4035" s="3" t="s">
        <v>7720</v>
      </c>
      <c r="C4035" s="3" t="s">
        <v>10</v>
      </c>
      <c r="D4035" s="3" t="s">
        <v>7780</v>
      </c>
      <c r="E4035" s="2">
        <v>2015</v>
      </c>
      <c r="F4035" s="3" t="s">
        <v>297</v>
      </c>
      <c r="G4035" s="3" t="s">
        <v>4245</v>
      </c>
      <c r="H4035" s="3" t="s">
        <v>4320</v>
      </c>
      <c r="I4035" s="3" t="s">
        <v>7781</v>
      </c>
      <c r="J4035" s="3" t="s">
        <v>1038</v>
      </c>
    </row>
    <row r="4036" spans="1:10" outlineLevel="3" x14ac:dyDescent="0.2">
      <c r="A4036" s="3" t="s">
        <v>7719</v>
      </c>
      <c r="B4036" s="3" t="s">
        <v>7720</v>
      </c>
      <c r="C4036" s="3" t="s">
        <v>10</v>
      </c>
      <c r="D4036" s="3" t="s">
        <v>7782</v>
      </c>
      <c r="E4036" s="2">
        <v>2015</v>
      </c>
      <c r="F4036" s="3" t="s">
        <v>297</v>
      </c>
      <c r="G4036" s="3" t="s">
        <v>4245</v>
      </c>
      <c r="H4036" s="3" t="s">
        <v>4320</v>
      </c>
      <c r="I4036" s="3" t="s">
        <v>7783</v>
      </c>
      <c r="J4036" s="3" t="s">
        <v>1038</v>
      </c>
    </row>
    <row r="4037" spans="1:10" outlineLevel="3" x14ac:dyDescent="0.2">
      <c r="A4037" s="3" t="s">
        <v>7719</v>
      </c>
      <c r="B4037" s="3" t="s">
        <v>7720</v>
      </c>
      <c r="C4037" s="3" t="s">
        <v>10</v>
      </c>
      <c r="D4037" s="3" t="s">
        <v>7784</v>
      </c>
      <c r="E4037" s="2">
        <v>2012</v>
      </c>
      <c r="F4037" s="3" t="s">
        <v>297</v>
      </c>
      <c r="G4037" s="3" t="s">
        <v>4245</v>
      </c>
      <c r="H4037" s="3" t="s">
        <v>4312</v>
      </c>
      <c r="I4037" s="3" t="s">
        <v>7785</v>
      </c>
      <c r="J4037" s="3" t="s">
        <v>1038</v>
      </c>
    </row>
    <row r="4038" spans="1:10" outlineLevel="3" x14ac:dyDescent="0.2">
      <c r="A4038" s="3" t="s">
        <v>7719</v>
      </c>
      <c r="B4038" s="3" t="s">
        <v>7720</v>
      </c>
      <c r="C4038" s="3" t="s">
        <v>10</v>
      </c>
      <c r="D4038" s="3" t="s">
        <v>7786</v>
      </c>
      <c r="E4038" s="2">
        <v>2012</v>
      </c>
      <c r="F4038" s="3" t="s">
        <v>297</v>
      </c>
      <c r="G4038" s="3" t="s">
        <v>4245</v>
      </c>
      <c r="H4038" s="3" t="s">
        <v>4312</v>
      </c>
      <c r="I4038" s="3" t="s">
        <v>7787</v>
      </c>
      <c r="J4038" s="3" t="s">
        <v>1038</v>
      </c>
    </row>
    <row r="4039" spans="1:10" outlineLevel="3" x14ac:dyDescent="0.2">
      <c r="A4039" s="3" t="s">
        <v>7719</v>
      </c>
      <c r="B4039" s="3" t="s">
        <v>7720</v>
      </c>
      <c r="C4039" s="3" t="s">
        <v>10</v>
      </c>
      <c r="D4039" s="3" t="s">
        <v>7788</v>
      </c>
      <c r="E4039" s="2">
        <v>2012</v>
      </c>
      <c r="F4039" s="3" t="s">
        <v>297</v>
      </c>
      <c r="G4039" s="3" t="s">
        <v>4245</v>
      </c>
      <c r="H4039" s="3" t="s">
        <v>4312</v>
      </c>
      <c r="I4039" s="3" t="s">
        <v>7789</v>
      </c>
      <c r="J4039" s="3" t="s">
        <v>1038</v>
      </c>
    </row>
    <row r="4040" spans="1:10" outlineLevel="3" x14ac:dyDescent="0.2">
      <c r="A4040" s="3" t="s">
        <v>7719</v>
      </c>
      <c r="B4040" s="3" t="s">
        <v>7720</v>
      </c>
      <c r="C4040" s="3" t="s">
        <v>10</v>
      </c>
      <c r="D4040" s="3" t="s">
        <v>7790</v>
      </c>
      <c r="E4040" s="2">
        <v>2015</v>
      </c>
      <c r="F4040" s="3" t="s">
        <v>297</v>
      </c>
      <c r="G4040" s="3" t="s">
        <v>4245</v>
      </c>
      <c r="H4040" s="3" t="s">
        <v>4320</v>
      </c>
      <c r="I4040" s="3" t="s">
        <v>7791</v>
      </c>
      <c r="J4040" s="3" t="s">
        <v>1038</v>
      </c>
    </row>
    <row r="4041" spans="1:10" outlineLevel="3" x14ac:dyDescent="0.2">
      <c r="A4041" s="3" t="s">
        <v>7719</v>
      </c>
      <c r="B4041" s="3" t="s">
        <v>7720</v>
      </c>
      <c r="C4041" s="3" t="s">
        <v>10</v>
      </c>
      <c r="D4041" s="3" t="s">
        <v>7792</v>
      </c>
      <c r="E4041" s="2">
        <v>2015</v>
      </c>
      <c r="F4041" s="3" t="s">
        <v>297</v>
      </c>
      <c r="G4041" s="3" t="s">
        <v>4245</v>
      </c>
      <c r="H4041" s="3" t="s">
        <v>4320</v>
      </c>
      <c r="I4041" s="3" t="s">
        <v>7793</v>
      </c>
      <c r="J4041" s="3" t="s">
        <v>1038</v>
      </c>
    </row>
    <row r="4042" spans="1:10" outlineLevel="3" x14ac:dyDescent="0.2">
      <c r="A4042" s="3" t="s">
        <v>7719</v>
      </c>
      <c r="B4042" s="3" t="s">
        <v>7720</v>
      </c>
      <c r="C4042" s="3" t="s">
        <v>10</v>
      </c>
      <c r="D4042" s="3" t="s">
        <v>7794</v>
      </c>
      <c r="E4042" s="2">
        <v>2015</v>
      </c>
      <c r="F4042" s="3" t="s">
        <v>297</v>
      </c>
      <c r="G4042" s="3" t="s">
        <v>4245</v>
      </c>
      <c r="H4042" s="3" t="s">
        <v>4320</v>
      </c>
      <c r="I4042" s="3" t="s">
        <v>7795</v>
      </c>
      <c r="J4042" s="3" t="s">
        <v>1038</v>
      </c>
    </row>
    <row r="4043" spans="1:10" outlineLevel="3" x14ac:dyDescent="0.2">
      <c r="A4043" s="3" t="s">
        <v>7719</v>
      </c>
      <c r="B4043" s="3" t="s">
        <v>7720</v>
      </c>
      <c r="C4043" s="3" t="s">
        <v>10</v>
      </c>
      <c r="D4043" s="3" t="s">
        <v>7796</v>
      </c>
      <c r="E4043" s="2">
        <v>2015</v>
      </c>
      <c r="F4043" s="3" t="s">
        <v>297</v>
      </c>
      <c r="G4043" s="3" t="s">
        <v>4245</v>
      </c>
      <c r="H4043" s="3" t="s">
        <v>4320</v>
      </c>
      <c r="I4043" s="3" t="s">
        <v>7797</v>
      </c>
      <c r="J4043" s="3" t="s">
        <v>136</v>
      </c>
    </row>
    <row r="4044" spans="1:10" outlineLevel="3" x14ac:dyDescent="0.2">
      <c r="A4044" s="3" t="s">
        <v>7719</v>
      </c>
      <c r="B4044" s="3" t="s">
        <v>7720</v>
      </c>
      <c r="C4044" s="3" t="s">
        <v>10</v>
      </c>
      <c r="D4044" s="3" t="s">
        <v>7798</v>
      </c>
      <c r="E4044" s="2">
        <v>2015</v>
      </c>
      <c r="F4044" s="3" t="s">
        <v>297</v>
      </c>
      <c r="G4044" s="3" t="s">
        <v>4245</v>
      </c>
      <c r="H4044" s="3" t="s">
        <v>4320</v>
      </c>
      <c r="I4044" s="3" t="s">
        <v>7799</v>
      </c>
      <c r="J4044" s="3" t="s">
        <v>1038</v>
      </c>
    </row>
    <row r="4045" spans="1:10" outlineLevel="3" x14ac:dyDescent="0.2">
      <c r="A4045" s="3" t="s">
        <v>7719</v>
      </c>
      <c r="B4045" s="3" t="s">
        <v>7720</v>
      </c>
      <c r="C4045" s="3" t="s">
        <v>10</v>
      </c>
      <c r="D4045" s="3" t="s">
        <v>7800</v>
      </c>
      <c r="E4045" s="2">
        <v>2015</v>
      </c>
      <c r="F4045" s="3" t="s">
        <v>297</v>
      </c>
      <c r="G4045" s="3" t="s">
        <v>4245</v>
      </c>
      <c r="H4045" s="3" t="s">
        <v>4320</v>
      </c>
      <c r="I4045" s="3" t="s">
        <v>7801</v>
      </c>
      <c r="J4045" s="3" t="s">
        <v>1038</v>
      </c>
    </row>
    <row r="4046" spans="1:10" outlineLevel="3" x14ac:dyDescent="0.2">
      <c r="A4046" s="3" t="s">
        <v>7719</v>
      </c>
      <c r="B4046" s="3" t="s">
        <v>7720</v>
      </c>
      <c r="C4046" s="3" t="s">
        <v>10</v>
      </c>
      <c r="D4046" s="3" t="s">
        <v>7802</v>
      </c>
      <c r="E4046" s="2">
        <v>2015</v>
      </c>
      <c r="F4046" s="3" t="s">
        <v>297</v>
      </c>
      <c r="G4046" s="3" t="s">
        <v>4245</v>
      </c>
      <c r="H4046" s="3" t="s">
        <v>4320</v>
      </c>
      <c r="I4046" s="3" t="s">
        <v>7803</v>
      </c>
      <c r="J4046" s="3" t="s">
        <v>1038</v>
      </c>
    </row>
    <row r="4047" spans="1:10" outlineLevel="2" x14ac:dyDescent="0.2">
      <c r="C4047" s="5" t="s">
        <v>7969</v>
      </c>
      <c r="D4047" s="3">
        <f>SUBTOTAL(3,D4006:D4046)</f>
        <v>41</v>
      </c>
    </row>
    <row r="4048" spans="1:10" outlineLevel="1" x14ac:dyDescent="0.2">
      <c r="A4048" s="5" t="s">
        <v>7964</v>
      </c>
      <c r="D4048" s="3">
        <f>SUBTOTAL(3,D4006:D4046)</f>
        <v>41</v>
      </c>
    </row>
    <row r="4049" spans="1:10" outlineLevel="3" x14ac:dyDescent="0.2">
      <c r="A4049" s="3" t="s">
        <v>7804</v>
      </c>
      <c r="B4049" s="3" t="s">
        <v>7805</v>
      </c>
      <c r="C4049" s="3" t="s">
        <v>10</v>
      </c>
      <c r="D4049" s="3" t="s">
        <v>7806</v>
      </c>
      <c r="E4049" s="2">
        <v>2011</v>
      </c>
      <c r="F4049" s="3" t="s">
        <v>297</v>
      </c>
      <c r="G4049" s="3" t="s">
        <v>4245</v>
      </c>
      <c r="H4049" s="3" t="s">
        <v>4312</v>
      </c>
      <c r="I4049" s="3" t="s">
        <v>7807</v>
      </c>
      <c r="J4049" s="3" t="s">
        <v>1038</v>
      </c>
    </row>
    <row r="4050" spans="1:10" outlineLevel="3" x14ac:dyDescent="0.2">
      <c r="A4050" s="3" t="s">
        <v>7804</v>
      </c>
      <c r="B4050" s="3" t="s">
        <v>7805</v>
      </c>
      <c r="C4050" s="3" t="s">
        <v>10</v>
      </c>
      <c r="D4050" s="3" t="s">
        <v>7808</v>
      </c>
      <c r="E4050" s="2">
        <v>2011</v>
      </c>
      <c r="F4050" s="3" t="s">
        <v>297</v>
      </c>
      <c r="G4050" s="3" t="s">
        <v>4245</v>
      </c>
      <c r="H4050" s="3" t="s">
        <v>4312</v>
      </c>
      <c r="I4050" s="3" t="s">
        <v>7809</v>
      </c>
      <c r="J4050" s="3" t="s">
        <v>1038</v>
      </c>
    </row>
    <row r="4051" spans="1:10" outlineLevel="3" x14ac:dyDescent="0.2">
      <c r="A4051" s="3" t="s">
        <v>7804</v>
      </c>
      <c r="B4051" s="3" t="s">
        <v>7805</v>
      </c>
      <c r="C4051" s="3" t="s">
        <v>10</v>
      </c>
      <c r="D4051" s="3" t="s">
        <v>7810</v>
      </c>
      <c r="E4051" s="2">
        <v>2009</v>
      </c>
      <c r="F4051" s="3" t="s">
        <v>297</v>
      </c>
      <c r="G4051" s="3" t="s">
        <v>4245</v>
      </c>
      <c r="H4051" s="3" t="s">
        <v>4312</v>
      </c>
      <c r="I4051" s="3" t="s">
        <v>7811</v>
      </c>
      <c r="J4051" s="3" t="s">
        <v>1038</v>
      </c>
    </row>
    <row r="4052" spans="1:10" outlineLevel="3" x14ac:dyDescent="0.2">
      <c r="A4052" s="3" t="s">
        <v>7804</v>
      </c>
      <c r="B4052" s="3" t="s">
        <v>7805</v>
      </c>
      <c r="C4052" s="3" t="s">
        <v>10</v>
      </c>
      <c r="D4052" s="3" t="s">
        <v>7812</v>
      </c>
      <c r="E4052" s="2">
        <v>2009</v>
      </c>
      <c r="F4052" s="3" t="s">
        <v>297</v>
      </c>
      <c r="G4052" s="3" t="s">
        <v>4245</v>
      </c>
      <c r="H4052" s="3" t="s">
        <v>4312</v>
      </c>
      <c r="I4052" s="3" t="s">
        <v>7813</v>
      </c>
      <c r="J4052" s="3" t="s">
        <v>1038</v>
      </c>
    </row>
    <row r="4053" spans="1:10" outlineLevel="3" x14ac:dyDescent="0.2">
      <c r="A4053" s="3" t="s">
        <v>7804</v>
      </c>
      <c r="B4053" s="3" t="s">
        <v>7805</v>
      </c>
      <c r="C4053" s="3" t="s">
        <v>10</v>
      </c>
      <c r="D4053" s="3" t="s">
        <v>7814</v>
      </c>
      <c r="E4053" s="2">
        <v>2011</v>
      </c>
      <c r="F4053" s="3" t="s">
        <v>297</v>
      </c>
      <c r="G4053" s="3" t="s">
        <v>4245</v>
      </c>
      <c r="H4053" s="3" t="s">
        <v>4312</v>
      </c>
      <c r="I4053" s="3" t="s">
        <v>7815</v>
      </c>
      <c r="J4053" s="3" t="s">
        <v>1038</v>
      </c>
    </row>
    <row r="4054" spans="1:10" outlineLevel="3" x14ac:dyDescent="0.2">
      <c r="A4054" s="3" t="s">
        <v>7804</v>
      </c>
      <c r="B4054" s="3" t="s">
        <v>7805</v>
      </c>
      <c r="C4054" s="3" t="s">
        <v>10</v>
      </c>
      <c r="D4054" s="3" t="s">
        <v>7816</v>
      </c>
      <c r="E4054" s="2">
        <v>2008</v>
      </c>
      <c r="F4054" s="3" t="s">
        <v>297</v>
      </c>
      <c r="G4054" s="3" t="s">
        <v>4245</v>
      </c>
      <c r="H4054" s="3" t="s">
        <v>4312</v>
      </c>
      <c r="I4054" s="3" t="s">
        <v>7817</v>
      </c>
      <c r="J4054" s="3" t="s">
        <v>1038</v>
      </c>
    </row>
    <row r="4055" spans="1:10" outlineLevel="3" x14ac:dyDescent="0.2">
      <c r="A4055" s="3" t="s">
        <v>7804</v>
      </c>
      <c r="B4055" s="3" t="s">
        <v>7805</v>
      </c>
      <c r="C4055" s="3" t="s">
        <v>10</v>
      </c>
      <c r="D4055" s="3" t="s">
        <v>7818</v>
      </c>
      <c r="E4055" s="2">
        <v>2009</v>
      </c>
      <c r="F4055" s="3" t="s">
        <v>297</v>
      </c>
      <c r="G4055" s="3" t="s">
        <v>4245</v>
      </c>
      <c r="H4055" s="3" t="s">
        <v>4312</v>
      </c>
      <c r="I4055" s="3" t="s">
        <v>7819</v>
      </c>
      <c r="J4055" s="3" t="s">
        <v>1038</v>
      </c>
    </row>
    <row r="4056" spans="1:10" outlineLevel="3" x14ac:dyDescent="0.2">
      <c r="A4056" s="3" t="s">
        <v>7804</v>
      </c>
      <c r="B4056" s="3" t="s">
        <v>7805</v>
      </c>
      <c r="C4056" s="3" t="s">
        <v>10</v>
      </c>
      <c r="D4056" s="3" t="s">
        <v>7820</v>
      </c>
      <c r="E4056" s="2">
        <v>2008</v>
      </c>
      <c r="F4056" s="3" t="s">
        <v>297</v>
      </c>
      <c r="G4056" s="3" t="s">
        <v>4245</v>
      </c>
      <c r="H4056" s="3" t="s">
        <v>4312</v>
      </c>
      <c r="I4056" s="3" t="s">
        <v>7821</v>
      </c>
      <c r="J4056" s="3" t="s">
        <v>1038</v>
      </c>
    </row>
    <row r="4057" spans="1:10" outlineLevel="3" x14ac:dyDescent="0.2">
      <c r="A4057" s="3" t="s">
        <v>7804</v>
      </c>
      <c r="B4057" s="3" t="s">
        <v>7805</v>
      </c>
      <c r="C4057" s="3" t="s">
        <v>10</v>
      </c>
      <c r="D4057" s="3" t="s">
        <v>7822</v>
      </c>
      <c r="E4057" s="2">
        <v>2009</v>
      </c>
      <c r="F4057" s="3" t="s">
        <v>297</v>
      </c>
      <c r="G4057" s="3" t="s">
        <v>4245</v>
      </c>
      <c r="H4057" s="3" t="s">
        <v>4312</v>
      </c>
      <c r="I4057" s="3" t="s">
        <v>7823</v>
      </c>
      <c r="J4057" s="3" t="s">
        <v>1038</v>
      </c>
    </row>
    <row r="4058" spans="1:10" outlineLevel="3" x14ac:dyDescent="0.2">
      <c r="A4058" s="3" t="s">
        <v>7804</v>
      </c>
      <c r="B4058" s="3" t="s">
        <v>7805</v>
      </c>
      <c r="C4058" s="3" t="s">
        <v>10</v>
      </c>
      <c r="D4058" s="3" t="s">
        <v>7824</v>
      </c>
      <c r="E4058" s="2">
        <v>2008</v>
      </c>
      <c r="F4058" s="3" t="s">
        <v>297</v>
      </c>
      <c r="G4058" s="3" t="s">
        <v>4245</v>
      </c>
      <c r="H4058" s="3" t="s">
        <v>4312</v>
      </c>
      <c r="I4058" s="3" t="s">
        <v>7825</v>
      </c>
      <c r="J4058" s="3" t="s">
        <v>1038</v>
      </c>
    </row>
    <row r="4059" spans="1:10" outlineLevel="3" x14ac:dyDescent="0.2">
      <c r="A4059" s="3" t="s">
        <v>7804</v>
      </c>
      <c r="B4059" s="3" t="s">
        <v>7805</v>
      </c>
      <c r="C4059" s="3" t="s">
        <v>10</v>
      </c>
      <c r="D4059" s="3" t="s">
        <v>7826</v>
      </c>
      <c r="E4059" s="2">
        <v>2009</v>
      </c>
      <c r="F4059" s="3" t="s">
        <v>297</v>
      </c>
      <c r="G4059" s="3" t="s">
        <v>4245</v>
      </c>
      <c r="H4059" s="3" t="s">
        <v>4312</v>
      </c>
      <c r="I4059" s="3" t="s">
        <v>7827</v>
      </c>
      <c r="J4059" s="3" t="s">
        <v>1038</v>
      </c>
    </row>
    <row r="4060" spans="1:10" outlineLevel="3" x14ac:dyDescent="0.2">
      <c r="A4060" s="3" t="s">
        <v>7804</v>
      </c>
      <c r="B4060" s="3" t="s">
        <v>7805</v>
      </c>
      <c r="C4060" s="3" t="s">
        <v>10</v>
      </c>
      <c r="D4060" s="3" t="s">
        <v>7828</v>
      </c>
      <c r="E4060" s="2">
        <v>2008</v>
      </c>
      <c r="F4060" s="3" t="s">
        <v>297</v>
      </c>
      <c r="G4060" s="3" t="s">
        <v>4245</v>
      </c>
      <c r="H4060" s="3" t="s">
        <v>4312</v>
      </c>
      <c r="I4060" s="3" t="s">
        <v>7829</v>
      </c>
      <c r="J4060" s="3" t="s">
        <v>1038</v>
      </c>
    </row>
    <row r="4061" spans="1:10" outlineLevel="3" x14ac:dyDescent="0.2">
      <c r="A4061" s="3" t="s">
        <v>7804</v>
      </c>
      <c r="B4061" s="3" t="s">
        <v>7805</v>
      </c>
      <c r="C4061" s="3" t="s">
        <v>10</v>
      </c>
      <c r="D4061" s="3" t="s">
        <v>7830</v>
      </c>
      <c r="E4061" s="2">
        <v>2009</v>
      </c>
      <c r="F4061" s="3" t="s">
        <v>297</v>
      </c>
      <c r="G4061" s="3" t="s">
        <v>4245</v>
      </c>
      <c r="H4061" s="3" t="s">
        <v>4312</v>
      </c>
      <c r="I4061" s="3" t="s">
        <v>7831</v>
      </c>
      <c r="J4061" s="3" t="s">
        <v>1038</v>
      </c>
    </row>
    <row r="4062" spans="1:10" outlineLevel="3" x14ac:dyDescent="0.2">
      <c r="A4062" s="3" t="s">
        <v>7804</v>
      </c>
      <c r="B4062" s="3" t="s">
        <v>7805</v>
      </c>
      <c r="C4062" s="3" t="s">
        <v>10</v>
      </c>
      <c r="D4062" s="3" t="s">
        <v>7832</v>
      </c>
      <c r="E4062" s="2">
        <v>2008</v>
      </c>
      <c r="F4062" s="3" t="s">
        <v>297</v>
      </c>
      <c r="G4062" s="3" t="s">
        <v>4245</v>
      </c>
      <c r="H4062" s="3" t="s">
        <v>4312</v>
      </c>
      <c r="I4062" s="3" t="s">
        <v>7833</v>
      </c>
      <c r="J4062" s="3" t="s">
        <v>1038</v>
      </c>
    </row>
    <row r="4063" spans="1:10" outlineLevel="3" x14ac:dyDescent="0.2">
      <c r="A4063" s="3" t="s">
        <v>7804</v>
      </c>
      <c r="B4063" s="3" t="s">
        <v>7805</v>
      </c>
      <c r="C4063" s="3" t="s">
        <v>10</v>
      </c>
      <c r="D4063" s="3" t="s">
        <v>7834</v>
      </c>
      <c r="E4063" s="2">
        <v>2006</v>
      </c>
      <c r="F4063" s="3" t="s">
        <v>297</v>
      </c>
      <c r="G4063" s="3" t="s">
        <v>4245</v>
      </c>
      <c r="H4063" s="3" t="s">
        <v>4312</v>
      </c>
      <c r="I4063" s="3" t="s">
        <v>7835</v>
      </c>
      <c r="J4063" s="3" t="s">
        <v>1038</v>
      </c>
    </row>
    <row r="4064" spans="1:10" outlineLevel="3" x14ac:dyDescent="0.2">
      <c r="A4064" s="3" t="s">
        <v>7804</v>
      </c>
      <c r="B4064" s="3" t="s">
        <v>7805</v>
      </c>
      <c r="C4064" s="3" t="s">
        <v>10</v>
      </c>
      <c r="D4064" s="3" t="s">
        <v>7836</v>
      </c>
      <c r="E4064" s="2">
        <v>2006</v>
      </c>
      <c r="F4064" s="3" t="s">
        <v>297</v>
      </c>
      <c r="G4064" s="3" t="s">
        <v>4245</v>
      </c>
      <c r="H4064" s="3" t="s">
        <v>4312</v>
      </c>
      <c r="I4064" s="3" t="s">
        <v>7837</v>
      </c>
      <c r="J4064" s="3" t="s">
        <v>1038</v>
      </c>
    </row>
    <row r="4065" spans="1:10" outlineLevel="3" x14ac:dyDescent="0.2">
      <c r="A4065" s="3" t="s">
        <v>7804</v>
      </c>
      <c r="B4065" s="3" t="s">
        <v>7805</v>
      </c>
      <c r="C4065" s="3" t="s">
        <v>10</v>
      </c>
      <c r="D4065" s="3" t="s">
        <v>7838</v>
      </c>
      <c r="E4065" s="2">
        <v>2006</v>
      </c>
      <c r="F4065" s="3" t="s">
        <v>297</v>
      </c>
      <c r="G4065" s="3" t="s">
        <v>4245</v>
      </c>
      <c r="H4065" s="3" t="s">
        <v>4312</v>
      </c>
      <c r="I4065" s="3" t="s">
        <v>7839</v>
      </c>
      <c r="J4065" s="3" t="s">
        <v>1038</v>
      </c>
    </row>
    <row r="4066" spans="1:10" outlineLevel="3" x14ac:dyDescent="0.2">
      <c r="A4066" s="3" t="s">
        <v>7804</v>
      </c>
      <c r="B4066" s="3" t="s">
        <v>7805</v>
      </c>
      <c r="C4066" s="3" t="s">
        <v>10</v>
      </c>
      <c r="D4066" s="3" t="s">
        <v>7840</v>
      </c>
      <c r="E4066" s="2">
        <v>2003</v>
      </c>
      <c r="F4066" s="3" t="s">
        <v>297</v>
      </c>
      <c r="G4066" s="3" t="s">
        <v>4245</v>
      </c>
      <c r="H4066" s="3" t="s">
        <v>4312</v>
      </c>
      <c r="I4066" s="3" t="s">
        <v>7841</v>
      </c>
      <c r="J4066" s="3" t="s">
        <v>1038</v>
      </c>
    </row>
    <row r="4067" spans="1:10" outlineLevel="3" x14ac:dyDescent="0.2">
      <c r="A4067" s="3" t="s">
        <v>7804</v>
      </c>
      <c r="B4067" s="3" t="s">
        <v>7805</v>
      </c>
      <c r="C4067" s="3" t="s">
        <v>10</v>
      </c>
      <c r="D4067" s="3" t="s">
        <v>7842</v>
      </c>
      <c r="E4067" s="2">
        <v>2008</v>
      </c>
      <c r="F4067" s="3" t="s">
        <v>297</v>
      </c>
      <c r="G4067" s="3" t="s">
        <v>4245</v>
      </c>
      <c r="H4067" s="3" t="s">
        <v>4312</v>
      </c>
      <c r="I4067" s="3" t="s">
        <v>7843</v>
      </c>
      <c r="J4067" s="3" t="s">
        <v>1038</v>
      </c>
    </row>
    <row r="4068" spans="1:10" outlineLevel="2" x14ac:dyDescent="0.2">
      <c r="C4068" s="5" t="s">
        <v>7969</v>
      </c>
      <c r="D4068" s="3">
        <f>SUBTOTAL(3,D4049:D4067)</f>
        <v>19</v>
      </c>
    </row>
    <row r="4069" spans="1:10" outlineLevel="1" x14ac:dyDescent="0.2">
      <c r="A4069" s="5" t="s">
        <v>7965</v>
      </c>
      <c r="D4069" s="3">
        <f>SUBTOTAL(3,D4049:D4067)</f>
        <v>19</v>
      </c>
    </row>
    <row r="4070" spans="1:10" outlineLevel="3" x14ac:dyDescent="0.2">
      <c r="A4070" s="3" t="s">
        <v>7844</v>
      </c>
      <c r="B4070" s="3" t="s">
        <v>7845</v>
      </c>
      <c r="C4070" s="3" t="s">
        <v>10</v>
      </c>
      <c r="D4070" s="3" t="s">
        <v>7846</v>
      </c>
      <c r="E4070" s="2">
        <v>2013</v>
      </c>
      <c r="F4070" s="3" t="s">
        <v>297</v>
      </c>
      <c r="G4070" s="3" t="s">
        <v>2569</v>
      </c>
      <c r="H4070" s="3" t="s">
        <v>3285</v>
      </c>
      <c r="I4070" s="3" t="s">
        <v>7847</v>
      </c>
      <c r="J4070" s="3" t="s">
        <v>40</v>
      </c>
    </row>
    <row r="4071" spans="1:10" outlineLevel="3" x14ac:dyDescent="0.2">
      <c r="A4071" s="3" t="s">
        <v>7844</v>
      </c>
      <c r="B4071" s="3" t="s">
        <v>7845</v>
      </c>
      <c r="C4071" s="3" t="s">
        <v>10</v>
      </c>
      <c r="D4071" s="3" t="s">
        <v>7848</v>
      </c>
      <c r="E4071" s="2">
        <v>2013</v>
      </c>
      <c r="F4071" s="3" t="s">
        <v>297</v>
      </c>
      <c r="G4071" s="3" t="s">
        <v>2569</v>
      </c>
      <c r="H4071" s="3" t="s">
        <v>3285</v>
      </c>
      <c r="I4071" s="3" t="s">
        <v>7849</v>
      </c>
      <c r="J4071" s="3" t="s">
        <v>40</v>
      </c>
    </row>
    <row r="4072" spans="1:10" outlineLevel="2" x14ac:dyDescent="0.2">
      <c r="C4072" s="5" t="s">
        <v>7969</v>
      </c>
      <c r="D4072" s="3">
        <f>SUBTOTAL(3,D4070:D4071)</f>
        <v>2</v>
      </c>
    </row>
    <row r="4073" spans="1:10" outlineLevel="1" x14ac:dyDescent="0.2">
      <c r="A4073" s="5" t="s">
        <v>7966</v>
      </c>
      <c r="D4073" s="3">
        <f>SUBTOTAL(3,D4070:D4071)</f>
        <v>2</v>
      </c>
    </row>
    <row r="4074" spans="1:10" outlineLevel="3" x14ac:dyDescent="0.2">
      <c r="A4074" s="3" t="s">
        <v>8203</v>
      </c>
      <c r="B4074" s="3" t="s">
        <v>8204</v>
      </c>
      <c r="C4074" s="3" t="s">
        <v>8205</v>
      </c>
      <c r="D4074" s="3" t="s">
        <v>8206</v>
      </c>
      <c r="E4074" s="2">
        <v>2015</v>
      </c>
      <c r="F4074" s="3" t="s">
        <v>8207</v>
      </c>
      <c r="G4074" s="3" t="s">
        <v>8204</v>
      </c>
      <c r="H4074" s="3" t="s">
        <v>8204</v>
      </c>
      <c r="I4074" s="3" t="s">
        <v>8208</v>
      </c>
      <c r="J4074" s="3" t="s">
        <v>8209</v>
      </c>
    </row>
    <row r="4075" spans="1:10" outlineLevel="2" x14ac:dyDescent="0.2">
      <c r="C4075" s="5" t="s">
        <v>8217</v>
      </c>
      <c r="D4075" s="3">
        <f>SUBTOTAL(3,D4074:D4074)</f>
        <v>1</v>
      </c>
    </row>
    <row r="4076" spans="1:10" outlineLevel="1" x14ac:dyDescent="0.2">
      <c r="A4076" s="5" t="s">
        <v>8216</v>
      </c>
      <c r="D4076" s="3">
        <f>SUBTOTAL(3,D4074:D4074)</f>
        <v>1</v>
      </c>
    </row>
    <row r="4077" spans="1:10" outlineLevel="3" x14ac:dyDescent="0.2">
      <c r="A4077" s="3" t="s">
        <v>7850</v>
      </c>
      <c r="B4077" s="3" t="s">
        <v>7850</v>
      </c>
      <c r="C4077" s="3" t="s">
        <v>1563</v>
      </c>
      <c r="D4077" s="3" t="s">
        <v>7851</v>
      </c>
      <c r="E4077" s="2">
        <v>2010</v>
      </c>
      <c r="F4077" s="3" t="s">
        <v>7850</v>
      </c>
      <c r="G4077" s="3" t="s">
        <v>7850</v>
      </c>
      <c r="H4077" s="3" t="s">
        <v>7852</v>
      </c>
      <c r="J4077" s="3" t="s">
        <v>1302</v>
      </c>
    </row>
    <row r="4078" spans="1:10" outlineLevel="2" x14ac:dyDescent="0.2">
      <c r="C4078" s="5" t="s">
        <v>7972</v>
      </c>
      <c r="D4078" s="3">
        <f>SUBTOTAL(3,D4077:D4077)</f>
        <v>1</v>
      </c>
    </row>
    <row r="4079" spans="1:10" outlineLevel="1" x14ac:dyDescent="0.2">
      <c r="A4079" s="5" t="s">
        <v>7967</v>
      </c>
      <c r="D4079" s="3">
        <f>SUBTOTAL(3,D4077:D4077)</f>
        <v>1</v>
      </c>
    </row>
    <row r="4080" spans="1:10" x14ac:dyDescent="0.2">
      <c r="A4080" s="5" t="s">
        <v>7968</v>
      </c>
      <c r="D4080" s="3">
        <f>SUBTOTAL(3,D2:D4077)</f>
        <v>3797</v>
      </c>
    </row>
  </sheetData>
  <pageMargins left="0" right="0" top="0.75" bottom="0.75" header="0.3" footer="0.3"/>
  <pageSetup orientation="portrait" verticalDpi="0" r:id="rId1"/>
  <headerFooter>
    <oddHeader xml:space="preserve">&amp;CMotor Pool Report - Class Count by Type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5"/>
  <sheetViews>
    <sheetView tabSelected="1" workbookViewId="0">
      <selection activeCell="D13" sqref="D13"/>
    </sheetView>
  </sheetViews>
  <sheetFormatPr defaultRowHeight="12.75" x14ac:dyDescent="0.2"/>
  <cols>
    <col min="1" max="1" width="16.42578125" bestFit="1" customWidth="1"/>
    <col min="2" max="2" width="17" bestFit="1" customWidth="1"/>
  </cols>
  <sheetData>
    <row r="1" spans="1:2" s="1" customFormat="1" x14ac:dyDescent="0.2">
      <c r="A1" s="1" t="s">
        <v>5</v>
      </c>
    </row>
    <row r="2" spans="1:2" ht="15" x14ac:dyDescent="0.25">
      <c r="A2" s="1" t="s">
        <v>0</v>
      </c>
      <c r="B2" s="4" t="s">
        <v>6</v>
      </c>
    </row>
    <row r="3" spans="1:2" x14ac:dyDescent="0.2">
      <c r="A3" s="1" t="s">
        <v>1</v>
      </c>
      <c r="B3" s="1" t="s">
        <v>2</v>
      </c>
    </row>
    <row r="4" spans="1:2" x14ac:dyDescent="0.2">
      <c r="A4" s="1" t="s">
        <v>3</v>
      </c>
      <c r="B4" s="1" t="s">
        <v>7</v>
      </c>
    </row>
    <row r="5" spans="1:2" x14ac:dyDescent="0.2">
      <c r="A5" s="1" t="s">
        <v>4</v>
      </c>
      <c r="B5" s="1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80"/>
  <sheetViews>
    <sheetView topLeftCell="A163" workbookViewId="0">
      <selection activeCell="A163" sqref="A1:XFD1048576"/>
    </sheetView>
  </sheetViews>
  <sheetFormatPr defaultRowHeight="12.75" x14ac:dyDescent="0.2"/>
  <cols>
    <col min="1" max="1" width="13.85546875" style="3" bestFit="1" customWidth="1"/>
    <col min="2" max="2" width="13.85546875" style="3" customWidth="1"/>
    <col min="3" max="3" width="40.42578125" style="3" bestFit="1" customWidth="1"/>
    <col min="4" max="4" width="19.140625" style="3" bestFit="1" customWidth="1"/>
    <col min="5" max="7" width="11.85546875" style="3" customWidth="1"/>
    <col min="8" max="8" width="7.28515625" style="2" customWidth="1"/>
    <col min="9" max="9" width="15.42578125" style="3" bestFit="1" customWidth="1"/>
    <col min="10" max="10" width="19.85546875" style="3" bestFit="1" customWidth="1"/>
    <col min="11" max="11" width="38.7109375" style="3" bestFit="1" customWidth="1"/>
    <col min="12" max="12" width="40.7109375" style="3" bestFit="1" customWidth="1"/>
    <col min="13" max="13" width="8.140625" style="3" bestFit="1" customWidth="1"/>
  </cols>
  <sheetData>
    <row r="1" spans="1:13" x14ac:dyDescent="0.2">
      <c r="A1" s="3" t="s">
        <v>7853</v>
      </c>
      <c r="B1" s="3" t="s">
        <v>8239</v>
      </c>
      <c r="C1" s="3" t="s">
        <v>7854</v>
      </c>
      <c r="D1" s="3" t="s">
        <v>7855</v>
      </c>
      <c r="E1" s="3" t="s">
        <v>7856</v>
      </c>
      <c r="F1" s="3" t="s">
        <v>10592</v>
      </c>
      <c r="G1" s="3" t="s">
        <v>9236</v>
      </c>
      <c r="H1" s="2" t="s">
        <v>7857</v>
      </c>
      <c r="I1" s="3" t="s">
        <v>7858</v>
      </c>
      <c r="J1" s="3" t="s">
        <v>7859</v>
      </c>
      <c r="K1" s="3" t="s">
        <v>7860</v>
      </c>
      <c r="L1" s="3" t="s">
        <v>7861</v>
      </c>
      <c r="M1" s="3" t="s">
        <v>7862</v>
      </c>
    </row>
    <row r="2" spans="1:13" x14ac:dyDescent="0.2">
      <c r="A2" s="3" t="s">
        <v>8</v>
      </c>
      <c r="B2" s="3" t="str">
        <f>VLOOKUP(C2,'Class compilations'!A:B,2,FALSE)</f>
        <v>Hybrid Sedan</v>
      </c>
      <c r="C2" s="3" t="s">
        <v>9</v>
      </c>
      <c r="D2" s="3" t="s">
        <v>10</v>
      </c>
      <c r="E2" s="3" t="s">
        <v>16</v>
      </c>
      <c r="F2" s="3" t="e">
        <f>VLOOKUP(E2,'DFW to admin'!A:B,2,FALSE)</f>
        <v>#N/A</v>
      </c>
      <c r="G2" s="3" t="e">
        <f>VLOOKUP('Data - filter removed'!E2,Sheet10!B:C,2,FALSE)</f>
        <v>#N/A</v>
      </c>
      <c r="H2" s="2">
        <v>2005</v>
      </c>
      <c r="I2" s="3" t="s">
        <v>12</v>
      </c>
      <c r="J2" s="3" t="s">
        <v>13</v>
      </c>
      <c r="K2" s="3" t="s">
        <v>9</v>
      </c>
      <c r="L2" s="3" t="s">
        <v>17</v>
      </c>
      <c r="M2" s="3" t="s">
        <v>18</v>
      </c>
    </row>
    <row r="3" spans="1:13" x14ac:dyDescent="0.2">
      <c r="A3" s="3" t="s">
        <v>8</v>
      </c>
      <c r="B3" s="3" t="str">
        <f>VLOOKUP(C3,'Class compilations'!A:B,2,FALSE)</f>
        <v>Hybrid Sedan</v>
      </c>
      <c r="C3" s="3" t="s">
        <v>9</v>
      </c>
      <c r="D3" s="3" t="s">
        <v>10</v>
      </c>
      <c r="E3" s="3" t="s">
        <v>19</v>
      </c>
      <c r="F3" s="3" t="e">
        <f>VLOOKUP(E3,'DFW to admin'!A:B,2,FALSE)</f>
        <v>#N/A</v>
      </c>
      <c r="G3" s="3" t="e">
        <f>VLOOKUP('Data - filter removed'!E3,Sheet10!B:C,2,FALSE)</f>
        <v>#N/A</v>
      </c>
      <c r="H3" s="2">
        <v>2005</v>
      </c>
      <c r="I3" s="3" t="s">
        <v>12</v>
      </c>
      <c r="J3" s="3" t="s">
        <v>13</v>
      </c>
      <c r="K3" s="3" t="s">
        <v>9</v>
      </c>
      <c r="L3" s="3" t="s">
        <v>20</v>
      </c>
      <c r="M3" s="3" t="s">
        <v>21</v>
      </c>
    </row>
    <row r="4" spans="1:13" x14ac:dyDescent="0.2">
      <c r="A4" s="3" t="s">
        <v>8</v>
      </c>
      <c r="B4" s="3" t="str">
        <f>VLOOKUP(C4,'Class compilations'!A:B,2,FALSE)</f>
        <v>Hybrid Sedan</v>
      </c>
      <c r="C4" s="3" t="s">
        <v>9</v>
      </c>
      <c r="D4" s="3" t="s">
        <v>10</v>
      </c>
      <c r="E4" s="3" t="s">
        <v>22</v>
      </c>
      <c r="F4" s="3" t="e">
        <f>VLOOKUP(E4,'DFW to admin'!A:B,2,FALSE)</f>
        <v>#N/A</v>
      </c>
      <c r="G4" s="3" t="e">
        <f>VLOOKUP('Data - filter removed'!E4,Sheet10!B:C,2,FALSE)</f>
        <v>#N/A</v>
      </c>
      <c r="H4" s="2">
        <v>2005</v>
      </c>
      <c r="I4" s="3" t="s">
        <v>12</v>
      </c>
      <c r="J4" s="3" t="s">
        <v>13</v>
      </c>
      <c r="K4" s="3" t="s">
        <v>9</v>
      </c>
      <c r="L4" s="3" t="s">
        <v>23</v>
      </c>
      <c r="M4" s="3" t="s">
        <v>21</v>
      </c>
    </row>
    <row r="5" spans="1:13" x14ac:dyDescent="0.2">
      <c r="A5" s="3" t="s">
        <v>8</v>
      </c>
      <c r="B5" s="3" t="str">
        <f>VLOOKUP(C5,'Class compilations'!A:B,2,FALSE)</f>
        <v>Hybrid Sedan</v>
      </c>
      <c r="C5" s="3" t="s">
        <v>9</v>
      </c>
      <c r="D5" s="3" t="s">
        <v>10</v>
      </c>
      <c r="E5" s="3" t="s">
        <v>24</v>
      </c>
      <c r="F5" s="3" t="e">
        <f>VLOOKUP(E5,'DFW to admin'!A:B,2,FALSE)</f>
        <v>#N/A</v>
      </c>
      <c r="G5" s="3" t="e">
        <f>VLOOKUP('Data - filter removed'!E5,Sheet10!B:C,2,FALSE)</f>
        <v>#N/A</v>
      </c>
      <c r="H5" s="2">
        <v>2005</v>
      </c>
      <c r="I5" s="3" t="s">
        <v>12</v>
      </c>
      <c r="J5" s="3" t="s">
        <v>13</v>
      </c>
      <c r="K5" s="3" t="s">
        <v>9</v>
      </c>
      <c r="L5" s="3" t="s">
        <v>25</v>
      </c>
      <c r="M5" s="3" t="s">
        <v>26</v>
      </c>
    </row>
    <row r="6" spans="1:13" x14ac:dyDescent="0.2">
      <c r="A6" s="3" t="s">
        <v>8</v>
      </c>
      <c r="B6" s="3" t="str">
        <f>VLOOKUP(C6,'Class compilations'!A:B,2,FALSE)</f>
        <v>Hybrid Sedan</v>
      </c>
      <c r="C6" s="3" t="s">
        <v>9</v>
      </c>
      <c r="D6" s="3" t="s">
        <v>10</v>
      </c>
      <c r="E6" s="3" t="s">
        <v>27</v>
      </c>
      <c r="F6" s="3" t="e">
        <f>VLOOKUP(E6,'DFW to admin'!A:B,2,FALSE)</f>
        <v>#N/A</v>
      </c>
      <c r="G6" s="3" t="str">
        <f>VLOOKUP('Data - filter removed'!E6,Sheet10!B:C,2,FALSE)</f>
        <v>Aging and Disability Services Administration</v>
      </c>
      <c r="H6" s="2">
        <v>2005</v>
      </c>
      <c r="I6" s="3" t="s">
        <v>12</v>
      </c>
      <c r="J6" s="3" t="s">
        <v>13</v>
      </c>
      <c r="K6" s="3" t="s">
        <v>9</v>
      </c>
      <c r="L6" s="3" t="s">
        <v>28</v>
      </c>
      <c r="M6" s="3" t="s">
        <v>29</v>
      </c>
    </row>
    <row r="7" spans="1:13" x14ac:dyDescent="0.2">
      <c r="A7" s="3" t="s">
        <v>8</v>
      </c>
      <c r="B7" s="3" t="str">
        <f>VLOOKUP(C7,'Class compilations'!A:B,2,FALSE)</f>
        <v>Hybrid Sedan</v>
      </c>
      <c r="C7" s="3" t="s">
        <v>9</v>
      </c>
      <c r="D7" s="3" t="s">
        <v>10</v>
      </c>
      <c r="E7" s="3" t="s">
        <v>30</v>
      </c>
      <c r="F7" s="3" t="e">
        <f>VLOOKUP(E7,'DFW to admin'!A:B,2,FALSE)</f>
        <v>#N/A</v>
      </c>
      <c r="G7" s="3" t="e">
        <f>VLOOKUP('Data - filter removed'!E7,Sheet10!B:C,2,FALSE)</f>
        <v>#N/A</v>
      </c>
      <c r="H7" s="2">
        <v>2005</v>
      </c>
      <c r="I7" s="3" t="s">
        <v>12</v>
      </c>
      <c r="J7" s="3" t="s">
        <v>13</v>
      </c>
      <c r="K7" s="3" t="s">
        <v>9</v>
      </c>
      <c r="L7" s="3" t="s">
        <v>31</v>
      </c>
      <c r="M7" s="3" t="s">
        <v>32</v>
      </c>
    </row>
    <row r="8" spans="1:13" x14ac:dyDescent="0.2">
      <c r="A8" s="3" t="s">
        <v>8</v>
      </c>
      <c r="B8" s="3" t="str">
        <f>VLOOKUP(C8,'Class compilations'!A:B,2,FALSE)</f>
        <v>Hybrid Sedan</v>
      </c>
      <c r="C8" s="3" t="s">
        <v>9</v>
      </c>
      <c r="D8" s="3" t="s">
        <v>10</v>
      </c>
      <c r="E8" s="3" t="s">
        <v>33</v>
      </c>
      <c r="F8" s="3" t="e">
        <f>VLOOKUP(E8,'DFW to admin'!A:B,2,FALSE)</f>
        <v>#N/A</v>
      </c>
      <c r="G8" s="3" t="e">
        <f>VLOOKUP('Data - filter removed'!E8,Sheet10!B:C,2,FALSE)</f>
        <v>#N/A</v>
      </c>
      <c r="H8" s="2">
        <v>2005</v>
      </c>
      <c r="I8" s="3" t="s">
        <v>12</v>
      </c>
      <c r="J8" s="3" t="s">
        <v>13</v>
      </c>
      <c r="K8" s="3" t="s">
        <v>9</v>
      </c>
      <c r="L8" s="3" t="s">
        <v>34</v>
      </c>
      <c r="M8" s="3" t="s">
        <v>35</v>
      </c>
    </row>
    <row r="9" spans="1:13" x14ac:dyDescent="0.2">
      <c r="A9" s="3" t="s">
        <v>8</v>
      </c>
      <c r="B9" s="3" t="str">
        <f>VLOOKUP(C9,'Class compilations'!A:B,2,FALSE)</f>
        <v>Hybrid Sedan</v>
      </c>
      <c r="C9" s="3" t="s">
        <v>9</v>
      </c>
      <c r="D9" s="3" t="s">
        <v>10</v>
      </c>
      <c r="E9" s="3" t="s">
        <v>36</v>
      </c>
      <c r="F9" s="3" t="e">
        <f>VLOOKUP(E9,'DFW to admin'!A:B,2,FALSE)</f>
        <v>#N/A</v>
      </c>
      <c r="G9" s="3" t="e">
        <f>VLOOKUP('Data - filter removed'!E9,Sheet10!B:C,2,FALSE)</f>
        <v>#N/A</v>
      </c>
      <c r="H9" s="2">
        <v>2005</v>
      </c>
      <c r="I9" s="3" t="s">
        <v>12</v>
      </c>
      <c r="J9" s="3" t="s">
        <v>13</v>
      </c>
      <c r="K9" s="3" t="s">
        <v>9</v>
      </c>
      <c r="L9" s="3" t="s">
        <v>37</v>
      </c>
      <c r="M9" s="3" t="s">
        <v>18</v>
      </c>
    </row>
    <row r="10" spans="1:13" x14ac:dyDescent="0.2">
      <c r="A10" s="3" t="s">
        <v>8</v>
      </c>
      <c r="B10" s="3" t="str">
        <f>VLOOKUP(C10,'Class compilations'!A:B,2,FALSE)</f>
        <v>Hybrid Sedan</v>
      </c>
      <c r="C10" s="3" t="s">
        <v>9</v>
      </c>
      <c r="D10" s="3" t="s">
        <v>10</v>
      </c>
      <c r="E10" s="3" t="s">
        <v>38</v>
      </c>
      <c r="F10" s="3" t="e">
        <f>VLOOKUP(E10,'DFW to admin'!A:B,2,FALSE)</f>
        <v>#N/A</v>
      </c>
      <c r="G10" s="3" t="e">
        <f>VLOOKUP('Data - filter removed'!E10,Sheet10!B:C,2,FALSE)</f>
        <v>#N/A</v>
      </c>
      <c r="H10" s="2">
        <v>2003</v>
      </c>
      <c r="I10" s="3" t="s">
        <v>12</v>
      </c>
      <c r="J10" s="3" t="s">
        <v>13</v>
      </c>
      <c r="K10" s="3" t="s">
        <v>9</v>
      </c>
      <c r="L10" s="3" t="s">
        <v>39</v>
      </c>
      <c r="M10" s="3" t="s">
        <v>40</v>
      </c>
    </row>
    <row r="11" spans="1:13" x14ac:dyDescent="0.2">
      <c r="A11" s="3" t="s">
        <v>8</v>
      </c>
      <c r="B11" s="3" t="str">
        <f>VLOOKUP(C11,'Class compilations'!A:B,2,FALSE)</f>
        <v>Hybrid Sedan</v>
      </c>
      <c r="C11" s="3" t="s">
        <v>9</v>
      </c>
      <c r="D11" s="3" t="s">
        <v>10</v>
      </c>
      <c r="E11" s="3" t="s">
        <v>41</v>
      </c>
      <c r="F11" s="3" t="e">
        <f>VLOOKUP(E11,'DFW to admin'!A:B,2,FALSE)</f>
        <v>#N/A</v>
      </c>
      <c r="G11" s="3" t="e">
        <f>VLOOKUP('Data - filter removed'!E11,Sheet10!B:C,2,FALSE)</f>
        <v>#N/A</v>
      </c>
      <c r="H11" s="2">
        <v>2004</v>
      </c>
      <c r="I11" s="3" t="s">
        <v>12</v>
      </c>
      <c r="J11" s="3" t="s">
        <v>13</v>
      </c>
      <c r="K11" s="3" t="s">
        <v>9</v>
      </c>
      <c r="L11" s="3" t="s">
        <v>42</v>
      </c>
      <c r="M11" s="3" t="s">
        <v>18</v>
      </c>
    </row>
    <row r="12" spans="1:13" x14ac:dyDescent="0.2">
      <c r="A12" s="3" t="s">
        <v>8</v>
      </c>
      <c r="B12" s="3" t="str">
        <f>VLOOKUP(C12,'Class compilations'!A:B,2,FALSE)</f>
        <v>Hybrid Sedan</v>
      </c>
      <c r="C12" s="3" t="s">
        <v>9</v>
      </c>
      <c r="D12" s="3" t="s">
        <v>10</v>
      </c>
      <c r="E12" s="3" t="s">
        <v>43</v>
      </c>
      <c r="F12" s="3" t="e">
        <f>VLOOKUP(E12,'DFW to admin'!A:B,2,FALSE)</f>
        <v>#N/A</v>
      </c>
      <c r="G12" s="3" t="str">
        <f>VLOOKUP('Data - filter removed'!E12,Sheet10!B:C,2,FALSE)</f>
        <v>Children's Administration</v>
      </c>
      <c r="H12" s="2">
        <v>2005</v>
      </c>
      <c r="I12" s="3" t="s">
        <v>12</v>
      </c>
      <c r="J12" s="3" t="s">
        <v>13</v>
      </c>
      <c r="K12" s="3" t="s">
        <v>9</v>
      </c>
      <c r="L12" s="3" t="s">
        <v>44</v>
      </c>
      <c r="M12" s="3" t="s">
        <v>29</v>
      </c>
    </row>
    <row r="13" spans="1:13" x14ac:dyDescent="0.2">
      <c r="A13" s="3" t="s">
        <v>8</v>
      </c>
      <c r="B13" s="3" t="str">
        <f>VLOOKUP(C13,'Class compilations'!A:B,2,FALSE)</f>
        <v>Hybrid Sedan</v>
      </c>
      <c r="C13" s="3" t="s">
        <v>9</v>
      </c>
      <c r="D13" s="3" t="s">
        <v>10</v>
      </c>
      <c r="E13" s="3" t="s">
        <v>45</v>
      </c>
      <c r="F13" s="3" t="e">
        <f>VLOOKUP(E13,'DFW to admin'!A:B,2,FALSE)</f>
        <v>#N/A</v>
      </c>
      <c r="G13" s="3" t="e">
        <f>VLOOKUP('Data - filter removed'!E13,Sheet10!B:C,2,FALSE)</f>
        <v>#N/A</v>
      </c>
      <c r="H13" s="2">
        <v>2005</v>
      </c>
      <c r="I13" s="3" t="s">
        <v>12</v>
      </c>
      <c r="J13" s="3" t="s">
        <v>13</v>
      </c>
      <c r="K13" s="3" t="s">
        <v>9</v>
      </c>
      <c r="L13" s="3" t="s">
        <v>46</v>
      </c>
      <c r="M13" s="3" t="s">
        <v>18</v>
      </c>
    </row>
    <row r="14" spans="1:13" x14ac:dyDescent="0.2">
      <c r="A14" s="3" t="s">
        <v>8</v>
      </c>
      <c r="B14" s="3" t="str">
        <f>VLOOKUP(C14,'Class compilations'!A:B,2,FALSE)</f>
        <v>Hybrid Sedan</v>
      </c>
      <c r="C14" s="3" t="s">
        <v>9</v>
      </c>
      <c r="D14" s="3" t="s">
        <v>10</v>
      </c>
      <c r="E14" s="3" t="s">
        <v>47</v>
      </c>
      <c r="F14" s="3" t="e">
        <f>VLOOKUP(E14,'DFW to admin'!A:B,2,FALSE)</f>
        <v>#N/A</v>
      </c>
      <c r="G14" s="3" t="str">
        <f>VLOOKUP('Data - filter removed'!E14,Sheet10!B:C,2,FALSE)</f>
        <v>Aging and Disability Services Administration</v>
      </c>
      <c r="H14" s="2">
        <v>2005</v>
      </c>
      <c r="I14" s="3" t="s">
        <v>12</v>
      </c>
      <c r="J14" s="3" t="s">
        <v>13</v>
      </c>
      <c r="K14" s="3" t="s">
        <v>9</v>
      </c>
      <c r="L14" s="3" t="s">
        <v>48</v>
      </c>
      <c r="M14" s="3" t="s">
        <v>29</v>
      </c>
    </row>
    <row r="15" spans="1:13" x14ac:dyDescent="0.2">
      <c r="A15" s="3" t="s">
        <v>8</v>
      </c>
      <c r="B15" s="3" t="str">
        <f>VLOOKUP(C15,'Class compilations'!A:B,2,FALSE)</f>
        <v>Hybrid Sedan</v>
      </c>
      <c r="C15" s="3" t="s">
        <v>9</v>
      </c>
      <c r="D15" s="3" t="s">
        <v>10</v>
      </c>
      <c r="E15" s="3" t="s">
        <v>49</v>
      </c>
      <c r="F15" s="3" t="e">
        <f>VLOOKUP(E15,'DFW to admin'!A:B,2,FALSE)</f>
        <v>#N/A</v>
      </c>
      <c r="G15" s="3" t="str">
        <f>VLOOKUP('Data - filter removed'!E15,Sheet10!B:C,2,FALSE)</f>
        <v>Aging and Disability Services Administration</v>
      </c>
      <c r="H15" s="2">
        <v>2005</v>
      </c>
      <c r="I15" s="3" t="s">
        <v>12</v>
      </c>
      <c r="J15" s="3" t="s">
        <v>13</v>
      </c>
      <c r="K15" s="3" t="s">
        <v>9</v>
      </c>
      <c r="L15" s="3" t="s">
        <v>50</v>
      </c>
      <c r="M15" s="3" t="s">
        <v>29</v>
      </c>
    </row>
    <row r="16" spans="1:13" x14ac:dyDescent="0.2">
      <c r="A16" s="3" t="s">
        <v>8</v>
      </c>
      <c r="B16" s="3" t="str">
        <f>VLOOKUP(C16,'Class compilations'!A:B,2,FALSE)</f>
        <v>Hybrid Sedan</v>
      </c>
      <c r="C16" s="3" t="s">
        <v>9</v>
      </c>
      <c r="D16" s="3" t="s">
        <v>10</v>
      </c>
      <c r="E16" s="3" t="s">
        <v>51</v>
      </c>
      <c r="F16" s="3" t="e">
        <f>VLOOKUP(E16,'DFW to admin'!A:B,2,FALSE)</f>
        <v>#N/A</v>
      </c>
      <c r="G16" s="3" t="str">
        <f>VLOOKUP('Data - filter removed'!E16,Sheet10!B:C,2,FALSE)</f>
        <v>Economic Services Administration</v>
      </c>
      <c r="H16" s="2">
        <v>2005</v>
      </c>
      <c r="I16" s="3" t="s">
        <v>12</v>
      </c>
      <c r="J16" s="3" t="s">
        <v>13</v>
      </c>
      <c r="K16" s="3" t="s">
        <v>9</v>
      </c>
      <c r="L16" s="3" t="s">
        <v>52</v>
      </c>
      <c r="M16" s="3" t="s">
        <v>29</v>
      </c>
    </row>
    <row r="17" spans="1:13" x14ac:dyDescent="0.2">
      <c r="A17" s="3" t="s">
        <v>8</v>
      </c>
      <c r="B17" s="3" t="str">
        <f>VLOOKUP(C17,'Class compilations'!A:B,2,FALSE)</f>
        <v>Hybrid Sedan</v>
      </c>
      <c r="C17" s="3" t="s">
        <v>9</v>
      </c>
      <c r="D17" s="3" t="s">
        <v>10</v>
      </c>
      <c r="E17" s="3" t="s">
        <v>53</v>
      </c>
      <c r="F17" s="3" t="e">
        <f>VLOOKUP(E17,'DFW to admin'!A:B,2,FALSE)</f>
        <v>#N/A</v>
      </c>
      <c r="G17" s="3" t="str">
        <f>VLOOKUP('Data - filter removed'!E17,Sheet10!B:C,2,FALSE)</f>
        <v>Children's Administration</v>
      </c>
      <c r="H17" s="2">
        <v>2005</v>
      </c>
      <c r="I17" s="3" t="s">
        <v>12</v>
      </c>
      <c r="J17" s="3" t="s">
        <v>13</v>
      </c>
      <c r="K17" s="3" t="s">
        <v>9</v>
      </c>
      <c r="L17" s="3" t="s">
        <v>54</v>
      </c>
      <c r="M17" s="3" t="s">
        <v>29</v>
      </c>
    </row>
    <row r="18" spans="1:13" x14ac:dyDescent="0.2">
      <c r="A18" s="3" t="s">
        <v>8</v>
      </c>
      <c r="B18" s="3" t="str">
        <f>VLOOKUP(C18,'Class compilations'!A:B,2,FALSE)</f>
        <v>Hybrid Sedan</v>
      </c>
      <c r="C18" s="3" t="s">
        <v>9</v>
      </c>
      <c r="D18" s="3" t="s">
        <v>10</v>
      </c>
      <c r="E18" s="3" t="s">
        <v>55</v>
      </c>
      <c r="F18" s="3" t="e">
        <f>VLOOKUP(E18,'DFW to admin'!A:B,2,FALSE)</f>
        <v>#N/A</v>
      </c>
      <c r="G18" s="3" t="e">
        <f>VLOOKUP('Data - filter removed'!E18,Sheet10!B:C,2,FALSE)</f>
        <v>#N/A</v>
      </c>
      <c r="H18" s="2">
        <v>2006</v>
      </c>
      <c r="I18" s="3" t="s">
        <v>12</v>
      </c>
      <c r="J18" s="3" t="s">
        <v>13</v>
      </c>
      <c r="K18" s="3" t="s">
        <v>9</v>
      </c>
      <c r="L18" s="3" t="s">
        <v>56</v>
      </c>
      <c r="M18" s="3" t="s">
        <v>40</v>
      </c>
    </row>
    <row r="19" spans="1:13" x14ac:dyDescent="0.2">
      <c r="A19" s="3" t="s">
        <v>8</v>
      </c>
      <c r="B19" s="3" t="str">
        <f>VLOOKUP(C19,'Class compilations'!A:B,2,FALSE)</f>
        <v>Hybrid Sedan</v>
      </c>
      <c r="C19" s="3" t="s">
        <v>9</v>
      </c>
      <c r="D19" s="3" t="s">
        <v>10</v>
      </c>
      <c r="E19" s="3" t="s">
        <v>57</v>
      </c>
      <c r="F19" s="3" t="e">
        <f>VLOOKUP(E19,'DFW to admin'!A:B,2,FALSE)</f>
        <v>#N/A</v>
      </c>
      <c r="G19" s="3" t="e">
        <f>VLOOKUP('Data - filter removed'!E19,Sheet10!B:C,2,FALSE)</f>
        <v>#N/A</v>
      </c>
      <c r="H19" s="2">
        <v>2006</v>
      </c>
      <c r="I19" s="3" t="s">
        <v>12</v>
      </c>
      <c r="J19" s="3" t="s">
        <v>13</v>
      </c>
      <c r="K19" s="3" t="s">
        <v>9</v>
      </c>
      <c r="L19" s="3" t="s">
        <v>58</v>
      </c>
      <c r="M19" s="3" t="s">
        <v>35</v>
      </c>
    </row>
    <row r="20" spans="1:13" x14ac:dyDescent="0.2">
      <c r="A20" s="3" t="s">
        <v>8</v>
      </c>
      <c r="B20" s="3" t="str">
        <f>VLOOKUP(C20,'Class compilations'!A:B,2,FALSE)</f>
        <v>Hybrid Sedan</v>
      </c>
      <c r="C20" s="3" t="s">
        <v>9</v>
      </c>
      <c r="D20" s="3" t="s">
        <v>10</v>
      </c>
      <c r="E20" s="3" t="s">
        <v>61</v>
      </c>
      <c r="F20" s="3" t="e">
        <f>VLOOKUP(E20,'DFW to admin'!A:B,2,FALSE)</f>
        <v>#N/A</v>
      </c>
      <c r="G20" s="3" t="str">
        <f>VLOOKUP('Data - filter removed'!E20,Sheet10!B:C,2,FALSE)</f>
        <v>Aging and Disability Services Administration</v>
      </c>
      <c r="H20" s="2">
        <v>2007</v>
      </c>
      <c r="I20" s="3" t="s">
        <v>12</v>
      </c>
      <c r="J20" s="3" t="s">
        <v>13</v>
      </c>
      <c r="K20" s="3" t="s">
        <v>9</v>
      </c>
      <c r="L20" s="3" t="s">
        <v>62</v>
      </c>
      <c r="M20" s="3" t="s">
        <v>29</v>
      </c>
    </row>
    <row r="21" spans="1:13" x14ac:dyDescent="0.2">
      <c r="A21" s="3" t="s">
        <v>8</v>
      </c>
      <c r="B21" s="3" t="str">
        <f>VLOOKUP(C21,'Class compilations'!A:B,2,FALSE)</f>
        <v>Hybrid Sedan</v>
      </c>
      <c r="C21" s="3" t="s">
        <v>9</v>
      </c>
      <c r="D21" s="3" t="s">
        <v>10</v>
      </c>
      <c r="E21" s="3" t="s">
        <v>63</v>
      </c>
      <c r="F21" s="3" t="e">
        <f>VLOOKUP(E21,'DFW to admin'!A:B,2,FALSE)</f>
        <v>#N/A</v>
      </c>
      <c r="G21" s="3" t="e">
        <f>VLOOKUP('Data - filter removed'!E21,Sheet10!B:C,2,FALSE)</f>
        <v>#N/A</v>
      </c>
      <c r="H21" s="2">
        <v>2007</v>
      </c>
      <c r="I21" s="3" t="s">
        <v>64</v>
      </c>
      <c r="J21" s="3" t="s">
        <v>65</v>
      </c>
      <c r="K21" s="3" t="s">
        <v>9</v>
      </c>
      <c r="L21" s="3" t="s">
        <v>66</v>
      </c>
      <c r="M21" s="3" t="s">
        <v>32</v>
      </c>
    </row>
    <row r="22" spans="1:13" x14ac:dyDescent="0.2">
      <c r="A22" s="3" t="s">
        <v>8</v>
      </c>
      <c r="B22" s="3" t="str">
        <f>VLOOKUP(C22,'Class compilations'!A:B,2,FALSE)</f>
        <v>Hybrid Sedan</v>
      </c>
      <c r="C22" s="3" t="s">
        <v>9</v>
      </c>
      <c r="D22" s="3" t="s">
        <v>10</v>
      </c>
      <c r="E22" s="3" t="s">
        <v>67</v>
      </c>
      <c r="F22" s="3" t="e">
        <f>VLOOKUP(E22,'DFW to admin'!A:B,2,FALSE)</f>
        <v>#N/A</v>
      </c>
      <c r="G22" s="3" t="e">
        <f>VLOOKUP('Data - filter removed'!E22,Sheet10!B:C,2,FALSE)</f>
        <v>#N/A</v>
      </c>
      <c r="H22" s="2">
        <v>2007</v>
      </c>
      <c r="I22" s="3" t="s">
        <v>64</v>
      </c>
      <c r="J22" s="3" t="s">
        <v>65</v>
      </c>
      <c r="K22" s="3" t="s">
        <v>9</v>
      </c>
      <c r="L22" s="3" t="s">
        <v>68</v>
      </c>
      <c r="M22" s="3" t="s">
        <v>69</v>
      </c>
    </row>
    <row r="23" spans="1:13" x14ac:dyDescent="0.2">
      <c r="A23" s="3" t="s">
        <v>8</v>
      </c>
      <c r="B23" s="3" t="str">
        <f>VLOOKUP(C23,'Class compilations'!A:B,2,FALSE)</f>
        <v>Hybrid Sedan</v>
      </c>
      <c r="C23" s="3" t="s">
        <v>9</v>
      </c>
      <c r="D23" s="3" t="s">
        <v>10</v>
      </c>
      <c r="E23" s="3" t="s">
        <v>70</v>
      </c>
      <c r="F23" s="3" t="e">
        <f>VLOOKUP(E23,'DFW to admin'!A:B,2,FALSE)</f>
        <v>#N/A</v>
      </c>
      <c r="G23" s="3" t="e">
        <f>VLOOKUP('Data - filter removed'!E23,Sheet10!B:C,2,FALSE)</f>
        <v>#N/A</v>
      </c>
      <c r="H23" s="2">
        <v>2007</v>
      </c>
      <c r="I23" s="3" t="s">
        <v>64</v>
      </c>
      <c r="J23" s="3" t="s">
        <v>65</v>
      </c>
      <c r="K23" s="3" t="s">
        <v>9</v>
      </c>
      <c r="L23" s="3" t="s">
        <v>71</v>
      </c>
      <c r="M23" s="3" t="s">
        <v>18</v>
      </c>
    </row>
    <row r="24" spans="1:13" x14ac:dyDescent="0.2">
      <c r="A24" s="3" t="s">
        <v>8</v>
      </c>
      <c r="B24" s="3" t="str">
        <f>VLOOKUP(C24,'Class compilations'!A:B,2,FALSE)</f>
        <v>Hybrid Sedan</v>
      </c>
      <c r="C24" s="3" t="s">
        <v>9</v>
      </c>
      <c r="D24" s="3" t="s">
        <v>10</v>
      </c>
      <c r="E24" s="3" t="s">
        <v>72</v>
      </c>
      <c r="F24" s="3" t="e">
        <f>VLOOKUP(E24,'DFW to admin'!A:B,2,FALSE)</f>
        <v>#N/A</v>
      </c>
      <c r="G24" s="3" t="e">
        <f>VLOOKUP('Data - filter removed'!E24,Sheet10!B:C,2,FALSE)</f>
        <v>#N/A</v>
      </c>
      <c r="H24" s="2">
        <v>2007</v>
      </c>
      <c r="I24" s="3" t="s">
        <v>12</v>
      </c>
      <c r="J24" s="3" t="s">
        <v>13</v>
      </c>
      <c r="K24" s="3" t="s">
        <v>9</v>
      </c>
      <c r="L24" s="3" t="s">
        <v>73</v>
      </c>
      <c r="M24" s="3" t="s">
        <v>74</v>
      </c>
    </row>
    <row r="25" spans="1:13" x14ac:dyDescent="0.2">
      <c r="A25" s="3" t="s">
        <v>8</v>
      </c>
      <c r="B25" s="3" t="str">
        <f>VLOOKUP(C25,'Class compilations'!A:B,2,FALSE)</f>
        <v>Hybrid Sedan</v>
      </c>
      <c r="C25" s="3" t="s">
        <v>9</v>
      </c>
      <c r="D25" s="3" t="s">
        <v>10</v>
      </c>
      <c r="E25" s="3" t="s">
        <v>75</v>
      </c>
      <c r="F25" s="3" t="e">
        <f>VLOOKUP(E25,'DFW to admin'!A:B,2,FALSE)</f>
        <v>#N/A</v>
      </c>
      <c r="G25" s="3" t="str">
        <f>VLOOKUP('Data - filter removed'!E25,Sheet10!B:C,2,FALSE)</f>
        <v>Children's Administration</v>
      </c>
      <c r="H25" s="2">
        <v>2007</v>
      </c>
      <c r="I25" s="3" t="s">
        <v>12</v>
      </c>
      <c r="J25" s="3" t="s">
        <v>13</v>
      </c>
      <c r="K25" s="3" t="s">
        <v>9</v>
      </c>
      <c r="L25" s="3" t="s">
        <v>76</v>
      </c>
      <c r="M25" s="3" t="s">
        <v>29</v>
      </c>
    </row>
    <row r="26" spans="1:13" x14ac:dyDescent="0.2">
      <c r="A26" s="3" t="s">
        <v>8</v>
      </c>
      <c r="B26" s="3" t="str">
        <f>VLOOKUP(C26,'Class compilations'!A:B,2,FALSE)</f>
        <v>Hybrid Sedan</v>
      </c>
      <c r="C26" s="3" t="s">
        <v>9</v>
      </c>
      <c r="D26" s="3" t="s">
        <v>10</v>
      </c>
      <c r="E26" s="3" t="s">
        <v>77</v>
      </c>
      <c r="F26" s="3" t="e">
        <f>VLOOKUP(E26,'DFW to admin'!A:B,2,FALSE)</f>
        <v>#N/A</v>
      </c>
      <c r="G26" s="3" t="e">
        <f>VLOOKUP('Data - filter removed'!E26,Sheet10!B:C,2,FALSE)</f>
        <v>#N/A</v>
      </c>
      <c r="H26" s="2">
        <v>2007</v>
      </c>
      <c r="I26" s="3" t="s">
        <v>12</v>
      </c>
      <c r="J26" s="3" t="s">
        <v>13</v>
      </c>
      <c r="K26" s="3" t="s">
        <v>9</v>
      </c>
      <c r="L26" s="3" t="s">
        <v>78</v>
      </c>
      <c r="M26" s="3" t="s">
        <v>32</v>
      </c>
    </row>
    <row r="27" spans="1:13" x14ac:dyDescent="0.2">
      <c r="A27" s="3" t="s">
        <v>8</v>
      </c>
      <c r="B27" s="3" t="str">
        <f>VLOOKUP(C27,'Class compilations'!A:B,2,FALSE)</f>
        <v>Hybrid Sedan</v>
      </c>
      <c r="C27" s="3" t="s">
        <v>9</v>
      </c>
      <c r="D27" s="3" t="s">
        <v>10</v>
      </c>
      <c r="E27" s="3" t="s">
        <v>82</v>
      </c>
      <c r="F27" s="3" t="e">
        <f>VLOOKUP(E27,'DFW to admin'!A:B,2,FALSE)</f>
        <v>#N/A</v>
      </c>
      <c r="G27" s="3" t="e">
        <f>VLOOKUP('Data - filter removed'!E27,Sheet10!B:C,2,FALSE)</f>
        <v>#N/A</v>
      </c>
      <c r="H27" s="2">
        <v>2007</v>
      </c>
      <c r="I27" s="3" t="s">
        <v>12</v>
      </c>
      <c r="J27" s="3" t="s">
        <v>13</v>
      </c>
      <c r="K27" s="3" t="s">
        <v>9</v>
      </c>
      <c r="L27" s="3" t="s">
        <v>83</v>
      </c>
      <c r="M27" s="3" t="s">
        <v>18</v>
      </c>
    </row>
    <row r="28" spans="1:13" x14ac:dyDescent="0.2">
      <c r="A28" s="3" t="s">
        <v>8</v>
      </c>
      <c r="B28" s="3" t="str">
        <f>VLOOKUP(C28,'Class compilations'!A:B,2,FALSE)</f>
        <v>Hybrid Sedan</v>
      </c>
      <c r="C28" s="3" t="s">
        <v>9</v>
      </c>
      <c r="D28" s="3" t="s">
        <v>10</v>
      </c>
      <c r="E28" s="3" t="s">
        <v>84</v>
      </c>
      <c r="F28" s="3" t="e">
        <f>VLOOKUP(E28,'DFW to admin'!A:B,2,FALSE)</f>
        <v>#N/A</v>
      </c>
      <c r="G28" s="3" t="str">
        <f>VLOOKUP('Data - filter removed'!E28,Sheet10!B:C,2,FALSE)</f>
        <v>Children's Administration</v>
      </c>
      <c r="H28" s="2">
        <v>2007</v>
      </c>
      <c r="I28" s="3" t="s">
        <v>12</v>
      </c>
      <c r="J28" s="3" t="s">
        <v>13</v>
      </c>
      <c r="K28" s="3" t="s">
        <v>9</v>
      </c>
      <c r="L28" s="3" t="s">
        <v>85</v>
      </c>
      <c r="M28" s="3" t="s">
        <v>29</v>
      </c>
    </row>
    <row r="29" spans="1:13" x14ac:dyDescent="0.2">
      <c r="A29" s="3" t="s">
        <v>8</v>
      </c>
      <c r="B29" s="3" t="str">
        <f>VLOOKUP(C29,'Class compilations'!A:B,2,FALSE)</f>
        <v>Hybrid Sedan</v>
      </c>
      <c r="C29" s="3" t="s">
        <v>9</v>
      </c>
      <c r="D29" s="3" t="s">
        <v>10</v>
      </c>
      <c r="E29" s="3" t="s">
        <v>86</v>
      </c>
      <c r="F29" s="3" t="e">
        <f>VLOOKUP(E29,'DFW to admin'!A:B,2,FALSE)</f>
        <v>#N/A</v>
      </c>
      <c r="G29" s="3" t="str">
        <f>VLOOKUP('Data - filter removed'!E29,Sheet10!B:C,2,FALSE)</f>
        <v>Economic Services Administration</v>
      </c>
      <c r="H29" s="2">
        <v>2007</v>
      </c>
      <c r="I29" s="3" t="s">
        <v>12</v>
      </c>
      <c r="J29" s="3" t="s">
        <v>13</v>
      </c>
      <c r="K29" s="3" t="s">
        <v>9</v>
      </c>
      <c r="L29" s="3" t="s">
        <v>87</v>
      </c>
      <c r="M29" s="3" t="s">
        <v>29</v>
      </c>
    </row>
    <row r="30" spans="1:13" x14ac:dyDescent="0.2">
      <c r="A30" s="3" t="s">
        <v>8</v>
      </c>
      <c r="B30" s="3" t="str">
        <f>VLOOKUP(C30,'Class compilations'!A:B,2,FALSE)</f>
        <v>Hybrid Sedan</v>
      </c>
      <c r="C30" s="3" t="s">
        <v>9</v>
      </c>
      <c r="D30" s="3" t="s">
        <v>10</v>
      </c>
      <c r="E30" s="3" t="s">
        <v>88</v>
      </c>
      <c r="F30" s="3" t="e">
        <f>VLOOKUP(E30,'DFW to admin'!A:B,2,FALSE)</f>
        <v>#N/A</v>
      </c>
      <c r="G30" s="3" t="str">
        <f>VLOOKUP('Data - filter removed'!E30,Sheet10!B:C,2,FALSE)</f>
        <v>Aging and Disability Services Administration</v>
      </c>
      <c r="H30" s="2">
        <v>2007</v>
      </c>
      <c r="I30" s="3" t="s">
        <v>12</v>
      </c>
      <c r="J30" s="3" t="s">
        <v>13</v>
      </c>
      <c r="K30" s="3" t="s">
        <v>9</v>
      </c>
      <c r="L30" s="3" t="s">
        <v>89</v>
      </c>
      <c r="M30" s="3" t="s">
        <v>29</v>
      </c>
    </row>
    <row r="31" spans="1:13" x14ac:dyDescent="0.2">
      <c r="A31" s="3" t="s">
        <v>8</v>
      </c>
      <c r="B31" s="3" t="str">
        <f>VLOOKUP(C31,'Class compilations'!A:B,2,FALSE)</f>
        <v>Hybrid Sedan</v>
      </c>
      <c r="C31" s="3" t="s">
        <v>9</v>
      </c>
      <c r="D31" s="3" t="s">
        <v>10</v>
      </c>
      <c r="E31" s="3" t="s">
        <v>90</v>
      </c>
      <c r="F31" s="3" t="e">
        <f>VLOOKUP(E31,'DFW to admin'!A:B,2,FALSE)</f>
        <v>#N/A</v>
      </c>
      <c r="G31" s="3" t="e">
        <f>VLOOKUP('Data - filter removed'!E31,Sheet10!B:C,2,FALSE)</f>
        <v>#N/A</v>
      </c>
      <c r="H31" s="2">
        <v>2007</v>
      </c>
      <c r="I31" s="3" t="s">
        <v>12</v>
      </c>
      <c r="J31" s="3" t="s">
        <v>13</v>
      </c>
      <c r="K31" s="3" t="s">
        <v>9</v>
      </c>
      <c r="L31" s="3" t="s">
        <v>91</v>
      </c>
      <c r="M31" s="3" t="s">
        <v>35</v>
      </c>
    </row>
    <row r="32" spans="1:13" x14ac:dyDescent="0.2">
      <c r="A32" s="3" t="s">
        <v>8</v>
      </c>
      <c r="B32" s="3" t="str">
        <f>VLOOKUP(C32,'Class compilations'!A:B,2,FALSE)</f>
        <v>Hybrid Sedan</v>
      </c>
      <c r="C32" s="3" t="s">
        <v>9</v>
      </c>
      <c r="D32" s="3" t="s">
        <v>10</v>
      </c>
      <c r="E32" s="3" t="s">
        <v>92</v>
      </c>
      <c r="F32" s="3" t="e">
        <f>VLOOKUP(E32,'DFW to admin'!A:B,2,FALSE)</f>
        <v>#N/A</v>
      </c>
      <c r="G32" s="3" t="str">
        <f>VLOOKUP('Data - filter removed'!E32,Sheet10!B:C,2,FALSE)</f>
        <v>Children's Administration</v>
      </c>
      <c r="H32" s="2">
        <v>2007</v>
      </c>
      <c r="I32" s="3" t="s">
        <v>12</v>
      </c>
      <c r="J32" s="3" t="s">
        <v>13</v>
      </c>
      <c r="K32" s="3" t="s">
        <v>9</v>
      </c>
      <c r="L32" s="3" t="s">
        <v>93</v>
      </c>
      <c r="M32" s="3" t="s">
        <v>29</v>
      </c>
    </row>
    <row r="33" spans="1:13" x14ac:dyDescent="0.2">
      <c r="A33" s="3" t="s">
        <v>8</v>
      </c>
      <c r="B33" s="3" t="str">
        <f>VLOOKUP(C33,'Class compilations'!A:B,2,FALSE)</f>
        <v>Hybrid Sedan</v>
      </c>
      <c r="C33" s="3" t="s">
        <v>9</v>
      </c>
      <c r="D33" s="3" t="s">
        <v>10</v>
      </c>
      <c r="E33" s="3" t="s">
        <v>94</v>
      </c>
      <c r="F33" s="3" t="e">
        <f>VLOOKUP(E33,'DFW to admin'!A:B,2,FALSE)</f>
        <v>#N/A</v>
      </c>
      <c r="G33" s="3" t="str">
        <f>VLOOKUP('Data - filter removed'!E33,Sheet10!B:C,2,FALSE)</f>
        <v>Children's Administration</v>
      </c>
      <c r="H33" s="2">
        <v>2007</v>
      </c>
      <c r="I33" s="3" t="s">
        <v>12</v>
      </c>
      <c r="J33" s="3" t="s">
        <v>13</v>
      </c>
      <c r="K33" s="3" t="s">
        <v>9</v>
      </c>
      <c r="L33" s="3" t="s">
        <v>95</v>
      </c>
      <c r="M33" s="3" t="s">
        <v>29</v>
      </c>
    </row>
    <row r="34" spans="1:13" x14ac:dyDescent="0.2">
      <c r="A34" s="3" t="s">
        <v>8</v>
      </c>
      <c r="B34" s="3" t="str">
        <f>VLOOKUP(C34,'Class compilations'!A:B,2,FALSE)</f>
        <v>Hybrid Sedan</v>
      </c>
      <c r="C34" s="3" t="s">
        <v>9</v>
      </c>
      <c r="D34" s="3" t="s">
        <v>10</v>
      </c>
      <c r="E34" s="3" t="s">
        <v>96</v>
      </c>
      <c r="F34" s="3" t="e">
        <f>VLOOKUP(E34,'DFW to admin'!A:B,2,FALSE)</f>
        <v>#N/A</v>
      </c>
      <c r="G34" s="3" t="str">
        <f>VLOOKUP('Data - filter removed'!E34,Sheet10!B:C,2,FALSE)</f>
        <v>Children's Administration</v>
      </c>
      <c r="H34" s="2">
        <v>2007</v>
      </c>
      <c r="I34" s="3" t="s">
        <v>12</v>
      </c>
      <c r="J34" s="3" t="s">
        <v>13</v>
      </c>
      <c r="K34" s="3" t="s">
        <v>9</v>
      </c>
      <c r="L34" s="3" t="s">
        <v>97</v>
      </c>
      <c r="M34" s="3" t="s">
        <v>29</v>
      </c>
    </row>
    <row r="35" spans="1:13" x14ac:dyDescent="0.2">
      <c r="A35" s="3" t="s">
        <v>8</v>
      </c>
      <c r="B35" s="3" t="str">
        <f>VLOOKUP(C35,'Class compilations'!A:B,2,FALSE)</f>
        <v>Hybrid Sedan</v>
      </c>
      <c r="C35" s="3" t="s">
        <v>9</v>
      </c>
      <c r="D35" s="3" t="s">
        <v>10</v>
      </c>
      <c r="E35" s="3" t="s">
        <v>98</v>
      </c>
      <c r="F35" s="3" t="e">
        <f>VLOOKUP(E35,'DFW to admin'!A:B,2,FALSE)</f>
        <v>#N/A</v>
      </c>
      <c r="G35" s="3" t="str">
        <f>VLOOKUP('Data - filter removed'!E35,Sheet10!B:C,2,FALSE)</f>
        <v>Children's Administration</v>
      </c>
      <c r="H35" s="2">
        <v>2007</v>
      </c>
      <c r="I35" s="3" t="s">
        <v>12</v>
      </c>
      <c r="J35" s="3" t="s">
        <v>13</v>
      </c>
      <c r="K35" s="3" t="s">
        <v>9</v>
      </c>
      <c r="L35" s="3" t="s">
        <v>99</v>
      </c>
      <c r="M35" s="3" t="s">
        <v>29</v>
      </c>
    </row>
    <row r="36" spans="1:13" x14ac:dyDescent="0.2">
      <c r="A36" s="3" t="s">
        <v>8</v>
      </c>
      <c r="B36" s="3" t="str">
        <f>VLOOKUP(C36,'Class compilations'!A:B,2,FALSE)</f>
        <v>Hybrid Sedan</v>
      </c>
      <c r="C36" s="3" t="s">
        <v>9</v>
      </c>
      <c r="D36" s="3" t="s">
        <v>10</v>
      </c>
      <c r="E36" s="3" t="s">
        <v>100</v>
      </c>
      <c r="F36" s="3" t="e">
        <f>VLOOKUP(E36,'DFW to admin'!A:B,2,FALSE)</f>
        <v>#N/A</v>
      </c>
      <c r="G36" s="3" t="e">
        <f>VLOOKUP('Data - filter removed'!E36,Sheet10!B:C,2,FALSE)</f>
        <v>#N/A</v>
      </c>
      <c r="H36" s="2">
        <v>2007</v>
      </c>
      <c r="I36" s="3" t="s">
        <v>12</v>
      </c>
      <c r="J36" s="3" t="s">
        <v>13</v>
      </c>
      <c r="K36" s="3" t="s">
        <v>9</v>
      </c>
      <c r="L36" s="3" t="s">
        <v>101</v>
      </c>
      <c r="M36" s="3" t="s">
        <v>32</v>
      </c>
    </row>
    <row r="37" spans="1:13" x14ac:dyDescent="0.2">
      <c r="A37" s="3" t="s">
        <v>8</v>
      </c>
      <c r="B37" s="3" t="str">
        <f>VLOOKUP(C37,'Class compilations'!A:B,2,FALSE)</f>
        <v>Hybrid Sedan</v>
      </c>
      <c r="C37" s="3" t="s">
        <v>9</v>
      </c>
      <c r="D37" s="3" t="s">
        <v>10</v>
      </c>
      <c r="E37" s="3" t="s">
        <v>102</v>
      </c>
      <c r="F37" s="3" t="e">
        <f>VLOOKUP(E37,'DFW to admin'!A:B,2,FALSE)</f>
        <v>#N/A</v>
      </c>
      <c r="G37" s="3" t="e">
        <f>VLOOKUP('Data - filter removed'!E37,Sheet10!B:C,2,FALSE)</f>
        <v>#N/A</v>
      </c>
      <c r="H37" s="2">
        <v>2007</v>
      </c>
      <c r="I37" s="3" t="s">
        <v>12</v>
      </c>
      <c r="J37" s="3" t="s">
        <v>13</v>
      </c>
      <c r="K37" s="3" t="s">
        <v>9</v>
      </c>
      <c r="L37" s="3" t="s">
        <v>103</v>
      </c>
      <c r="M37" s="3" t="s">
        <v>35</v>
      </c>
    </row>
    <row r="38" spans="1:13" x14ac:dyDescent="0.2">
      <c r="A38" s="3" t="s">
        <v>8</v>
      </c>
      <c r="B38" s="3" t="str">
        <f>VLOOKUP(C38,'Class compilations'!A:B,2,FALSE)</f>
        <v>Hybrid Sedan</v>
      </c>
      <c r="C38" s="3" t="s">
        <v>9</v>
      </c>
      <c r="D38" s="3" t="s">
        <v>10</v>
      </c>
      <c r="E38" s="3" t="s">
        <v>104</v>
      </c>
      <c r="F38" s="3" t="e">
        <f>VLOOKUP(E38,'DFW to admin'!A:B,2,FALSE)</f>
        <v>#N/A</v>
      </c>
      <c r="G38" s="3" t="e">
        <f>VLOOKUP('Data - filter removed'!E38,Sheet10!B:C,2,FALSE)</f>
        <v>#N/A</v>
      </c>
      <c r="H38" s="2">
        <v>2007</v>
      </c>
      <c r="I38" s="3" t="s">
        <v>12</v>
      </c>
      <c r="J38" s="3" t="s">
        <v>13</v>
      </c>
      <c r="K38" s="3" t="s">
        <v>9</v>
      </c>
      <c r="L38" s="3" t="s">
        <v>105</v>
      </c>
      <c r="M38" s="3" t="s">
        <v>32</v>
      </c>
    </row>
    <row r="39" spans="1:13" x14ac:dyDescent="0.2">
      <c r="A39" s="3" t="s">
        <v>8</v>
      </c>
      <c r="B39" s="3" t="str">
        <f>VLOOKUP(C39,'Class compilations'!A:B,2,FALSE)</f>
        <v>Hybrid Sedan</v>
      </c>
      <c r="C39" s="3" t="s">
        <v>9</v>
      </c>
      <c r="D39" s="3" t="s">
        <v>10</v>
      </c>
      <c r="E39" s="3" t="s">
        <v>106</v>
      </c>
      <c r="F39" s="3" t="e">
        <f>VLOOKUP(E39,'DFW to admin'!A:B,2,FALSE)</f>
        <v>#N/A</v>
      </c>
      <c r="G39" s="3" t="e">
        <f>VLOOKUP('Data - filter removed'!E39,Sheet10!B:C,2,FALSE)</f>
        <v>#N/A</v>
      </c>
      <c r="H39" s="2">
        <v>2007</v>
      </c>
      <c r="I39" s="3" t="s">
        <v>12</v>
      </c>
      <c r="J39" s="3" t="s">
        <v>13</v>
      </c>
      <c r="K39" s="3" t="s">
        <v>9</v>
      </c>
      <c r="L39" s="3" t="s">
        <v>107</v>
      </c>
      <c r="M39" s="3" t="s">
        <v>108</v>
      </c>
    </row>
    <row r="40" spans="1:13" x14ac:dyDescent="0.2">
      <c r="A40" s="3" t="s">
        <v>8</v>
      </c>
      <c r="B40" s="3" t="str">
        <f>VLOOKUP(C40,'Class compilations'!A:B,2,FALSE)</f>
        <v>Hybrid Sedan</v>
      </c>
      <c r="C40" s="3" t="s">
        <v>9</v>
      </c>
      <c r="D40" s="3" t="s">
        <v>10</v>
      </c>
      <c r="E40" s="3" t="s">
        <v>109</v>
      </c>
      <c r="F40" s="3" t="e">
        <f>VLOOKUP(E40,'DFW to admin'!A:B,2,FALSE)</f>
        <v>#N/A</v>
      </c>
      <c r="G40" s="3" t="str">
        <f>VLOOKUP('Data - filter removed'!E40,Sheet10!B:C,2,FALSE)</f>
        <v>Aging and Disability Services Administration</v>
      </c>
      <c r="H40" s="2">
        <v>2007</v>
      </c>
      <c r="I40" s="3" t="s">
        <v>12</v>
      </c>
      <c r="J40" s="3" t="s">
        <v>13</v>
      </c>
      <c r="K40" s="3" t="s">
        <v>9</v>
      </c>
      <c r="L40" s="3" t="s">
        <v>110</v>
      </c>
      <c r="M40" s="3" t="s">
        <v>29</v>
      </c>
    </row>
    <row r="41" spans="1:13" x14ac:dyDescent="0.2">
      <c r="A41" s="3" t="s">
        <v>8</v>
      </c>
      <c r="B41" s="3" t="str">
        <f>VLOOKUP(C41,'Class compilations'!A:B,2,FALSE)</f>
        <v>Hybrid Sedan</v>
      </c>
      <c r="C41" s="3" t="s">
        <v>9</v>
      </c>
      <c r="D41" s="3" t="s">
        <v>10</v>
      </c>
      <c r="E41" s="3" t="s">
        <v>111</v>
      </c>
      <c r="F41" s="3" t="e">
        <f>VLOOKUP(E41,'DFW to admin'!A:B,2,FALSE)</f>
        <v>#N/A</v>
      </c>
      <c r="G41" s="3" t="e">
        <f>VLOOKUP('Data - filter removed'!E41,Sheet10!B:C,2,FALSE)</f>
        <v>#N/A</v>
      </c>
      <c r="H41" s="2">
        <v>2007</v>
      </c>
      <c r="I41" s="3" t="s">
        <v>12</v>
      </c>
      <c r="J41" s="3" t="s">
        <v>13</v>
      </c>
      <c r="K41" s="3" t="s">
        <v>9</v>
      </c>
      <c r="L41" s="3" t="s">
        <v>112</v>
      </c>
      <c r="M41" s="3" t="s">
        <v>113</v>
      </c>
    </row>
    <row r="42" spans="1:13" x14ac:dyDescent="0.2">
      <c r="A42" s="3" t="s">
        <v>8</v>
      </c>
      <c r="B42" s="3" t="str">
        <f>VLOOKUP(C42,'Class compilations'!A:B,2,FALSE)</f>
        <v>Hybrid Sedan</v>
      </c>
      <c r="C42" s="3" t="s">
        <v>9</v>
      </c>
      <c r="D42" s="3" t="s">
        <v>10</v>
      </c>
      <c r="E42" s="3" t="s">
        <v>114</v>
      </c>
      <c r="F42" s="3" t="e">
        <f>VLOOKUP(E42,'DFW to admin'!A:B,2,FALSE)</f>
        <v>#N/A</v>
      </c>
      <c r="G42" s="3" t="e">
        <f>VLOOKUP('Data - filter removed'!E42,Sheet10!B:C,2,FALSE)</f>
        <v>#N/A</v>
      </c>
      <c r="H42" s="2">
        <v>2007</v>
      </c>
      <c r="I42" s="3" t="s">
        <v>12</v>
      </c>
      <c r="J42" s="3" t="s">
        <v>13</v>
      </c>
      <c r="K42" s="3" t="s">
        <v>9</v>
      </c>
      <c r="L42" s="3" t="s">
        <v>115</v>
      </c>
      <c r="M42" s="3" t="s">
        <v>69</v>
      </c>
    </row>
    <row r="43" spans="1:13" x14ac:dyDescent="0.2">
      <c r="A43" s="3" t="s">
        <v>8</v>
      </c>
      <c r="B43" s="3" t="str">
        <f>VLOOKUP(C43,'Class compilations'!A:B,2,FALSE)</f>
        <v>Hybrid Sedan</v>
      </c>
      <c r="C43" s="3" t="s">
        <v>9</v>
      </c>
      <c r="D43" s="3" t="s">
        <v>10</v>
      </c>
      <c r="E43" s="3" t="s">
        <v>116</v>
      </c>
      <c r="F43" s="3" t="e">
        <f>VLOOKUP(E43,'DFW to admin'!A:B,2,FALSE)</f>
        <v>#N/A</v>
      </c>
      <c r="G43" s="3" t="e">
        <f>VLOOKUP('Data - filter removed'!E43,Sheet10!B:C,2,FALSE)</f>
        <v>#N/A</v>
      </c>
      <c r="H43" s="2">
        <v>2007</v>
      </c>
      <c r="I43" s="3" t="s">
        <v>12</v>
      </c>
      <c r="J43" s="3" t="s">
        <v>13</v>
      </c>
      <c r="K43" s="3" t="s">
        <v>9</v>
      </c>
      <c r="L43" s="3" t="s">
        <v>117</v>
      </c>
      <c r="M43" s="3" t="s">
        <v>18</v>
      </c>
    </row>
    <row r="44" spans="1:13" x14ac:dyDescent="0.2">
      <c r="A44" s="3" t="s">
        <v>8</v>
      </c>
      <c r="B44" s="3" t="str">
        <f>VLOOKUP(C44,'Class compilations'!A:B,2,FALSE)</f>
        <v>Hybrid Sedan</v>
      </c>
      <c r="C44" s="3" t="s">
        <v>9</v>
      </c>
      <c r="D44" s="3" t="s">
        <v>10</v>
      </c>
      <c r="E44" s="3" t="s">
        <v>118</v>
      </c>
      <c r="F44" s="3" t="e">
        <f>VLOOKUP(E44,'DFW to admin'!A:B,2,FALSE)</f>
        <v>#N/A</v>
      </c>
      <c r="G44" s="3" t="e">
        <f>VLOOKUP('Data - filter removed'!E44,Sheet10!B:C,2,FALSE)</f>
        <v>#N/A</v>
      </c>
      <c r="H44" s="2">
        <v>2007</v>
      </c>
      <c r="I44" s="3" t="s">
        <v>12</v>
      </c>
      <c r="J44" s="3" t="s">
        <v>13</v>
      </c>
      <c r="K44" s="3" t="s">
        <v>9</v>
      </c>
      <c r="L44" s="3" t="s">
        <v>119</v>
      </c>
      <c r="M44" s="3" t="s">
        <v>120</v>
      </c>
    </row>
    <row r="45" spans="1:13" x14ac:dyDescent="0.2">
      <c r="A45" s="3" t="s">
        <v>8</v>
      </c>
      <c r="B45" s="3" t="str">
        <f>VLOOKUP(C45,'Class compilations'!A:B,2,FALSE)</f>
        <v>Hybrid Sedan</v>
      </c>
      <c r="C45" s="3" t="s">
        <v>9</v>
      </c>
      <c r="D45" s="3" t="s">
        <v>10</v>
      </c>
      <c r="E45" s="3" t="s">
        <v>121</v>
      </c>
      <c r="F45" s="3" t="e">
        <f>VLOOKUP(E45,'DFW to admin'!A:B,2,FALSE)</f>
        <v>#N/A</v>
      </c>
      <c r="G45" s="3" t="e">
        <f>VLOOKUP('Data - filter removed'!E45,Sheet10!B:C,2,FALSE)</f>
        <v>#N/A</v>
      </c>
      <c r="H45" s="2">
        <v>2007</v>
      </c>
      <c r="I45" s="3" t="s">
        <v>64</v>
      </c>
      <c r="J45" s="3" t="s">
        <v>65</v>
      </c>
      <c r="K45" s="3" t="s">
        <v>9</v>
      </c>
      <c r="L45" s="3" t="s">
        <v>122</v>
      </c>
      <c r="M45" s="3" t="s">
        <v>123</v>
      </c>
    </row>
    <row r="46" spans="1:13" x14ac:dyDescent="0.2">
      <c r="A46" s="3" t="s">
        <v>8</v>
      </c>
      <c r="B46" s="3" t="str">
        <f>VLOOKUP(C46,'Class compilations'!A:B,2,FALSE)</f>
        <v>Hybrid Sedan</v>
      </c>
      <c r="C46" s="3" t="s">
        <v>9</v>
      </c>
      <c r="D46" s="3" t="s">
        <v>10</v>
      </c>
      <c r="E46" s="3" t="s">
        <v>1271</v>
      </c>
      <c r="F46" s="3" t="e">
        <f>VLOOKUP(E46,'DFW to admin'!A:B,2,FALSE)</f>
        <v>#N/A</v>
      </c>
      <c r="G46" s="3" t="e">
        <f>VLOOKUP('Data - filter removed'!E46,Sheet10!B:C,2,FALSE)</f>
        <v>#N/A</v>
      </c>
      <c r="H46" s="2">
        <v>2007</v>
      </c>
      <c r="I46" s="3" t="s">
        <v>12</v>
      </c>
      <c r="J46" s="3" t="s">
        <v>13</v>
      </c>
      <c r="K46" s="3" t="s">
        <v>9</v>
      </c>
      <c r="L46" s="3" t="s">
        <v>1272</v>
      </c>
      <c r="M46" s="3" t="s">
        <v>35</v>
      </c>
    </row>
    <row r="47" spans="1:13" x14ac:dyDescent="0.2">
      <c r="A47" s="3" t="s">
        <v>8</v>
      </c>
      <c r="B47" s="3" t="str">
        <f>VLOOKUP(C47,'Class compilations'!A:B,2,FALSE)</f>
        <v>Hybrid Sedan</v>
      </c>
      <c r="C47" s="3" t="s">
        <v>9</v>
      </c>
      <c r="D47" s="3" t="s">
        <v>10</v>
      </c>
      <c r="E47" s="3" t="s">
        <v>124</v>
      </c>
      <c r="F47" s="3" t="e">
        <f>VLOOKUP(E47,'DFW to admin'!A:B,2,FALSE)</f>
        <v>#N/A</v>
      </c>
      <c r="G47" s="3" t="e">
        <f>VLOOKUP('Data - filter removed'!E47,Sheet10!B:C,2,FALSE)</f>
        <v>#N/A</v>
      </c>
      <c r="H47" s="2">
        <v>2007</v>
      </c>
      <c r="I47" s="3" t="s">
        <v>12</v>
      </c>
      <c r="J47" s="3" t="s">
        <v>13</v>
      </c>
      <c r="K47" s="3" t="s">
        <v>9</v>
      </c>
      <c r="L47" s="3" t="s">
        <v>125</v>
      </c>
      <c r="M47" s="3" t="s">
        <v>32</v>
      </c>
    </row>
    <row r="48" spans="1:13" x14ac:dyDescent="0.2">
      <c r="A48" s="3" t="s">
        <v>8</v>
      </c>
      <c r="B48" s="3" t="str">
        <f>VLOOKUP(C48,'Class compilations'!A:B,2,FALSE)</f>
        <v>Hybrid Sedan</v>
      </c>
      <c r="C48" s="3" t="s">
        <v>9</v>
      </c>
      <c r="D48" s="3" t="s">
        <v>10</v>
      </c>
      <c r="E48" s="3" t="s">
        <v>126</v>
      </c>
      <c r="F48" s="3" t="e">
        <f>VLOOKUP(E48,'DFW to admin'!A:B,2,FALSE)</f>
        <v>#N/A</v>
      </c>
      <c r="G48" s="3" t="e">
        <f>VLOOKUP('Data - filter removed'!E48,Sheet10!B:C,2,FALSE)</f>
        <v>#N/A</v>
      </c>
      <c r="H48" s="2">
        <v>2007</v>
      </c>
      <c r="I48" s="3" t="s">
        <v>12</v>
      </c>
      <c r="J48" s="3" t="s">
        <v>13</v>
      </c>
      <c r="K48" s="3" t="s">
        <v>9</v>
      </c>
      <c r="L48" s="3" t="s">
        <v>127</v>
      </c>
      <c r="M48" s="3" t="s">
        <v>128</v>
      </c>
    </row>
    <row r="49" spans="1:13" x14ac:dyDescent="0.2">
      <c r="A49" s="3" t="s">
        <v>8</v>
      </c>
      <c r="B49" s="3" t="str">
        <f>VLOOKUP(C49,'Class compilations'!A:B,2,FALSE)</f>
        <v>Hybrid Sedan</v>
      </c>
      <c r="C49" s="3" t="s">
        <v>9</v>
      </c>
      <c r="D49" s="3" t="s">
        <v>10</v>
      </c>
      <c r="E49" s="3" t="s">
        <v>129</v>
      </c>
      <c r="F49" s="3" t="e">
        <f>VLOOKUP(E49,'DFW to admin'!A:B,2,FALSE)</f>
        <v>#N/A</v>
      </c>
      <c r="G49" s="3" t="str">
        <f>VLOOKUP('Data - filter removed'!E49,Sheet10!B:C,2,FALSE)</f>
        <v>Economic Services Administration</v>
      </c>
      <c r="H49" s="2">
        <v>2007</v>
      </c>
      <c r="I49" s="3" t="s">
        <v>12</v>
      </c>
      <c r="J49" s="3" t="s">
        <v>13</v>
      </c>
      <c r="K49" s="3" t="s">
        <v>9</v>
      </c>
      <c r="L49" s="3" t="s">
        <v>130</v>
      </c>
      <c r="M49" s="3" t="s">
        <v>29</v>
      </c>
    </row>
    <row r="50" spans="1:13" x14ac:dyDescent="0.2">
      <c r="A50" s="3" t="s">
        <v>8</v>
      </c>
      <c r="B50" s="3" t="str">
        <f>VLOOKUP(C50,'Class compilations'!A:B,2,FALSE)</f>
        <v>Hybrid Sedan</v>
      </c>
      <c r="C50" s="3" t="s">
        <v>9</v>
      </c>
      <c r="D50" s="3" t="s">
        <v>10</v>
      </c>
      <c r="E50" s="3" t="s">
        <v>131</v>
      </c>
      <c r="F50" s="3" t="e">
        <f>VLOOKUP(E50,'DFW to admin'!A:B,2,FALSE)</f>
        <v>#N/A</v>
      </c>
      <c r="G50" s="3" t="str">
        <f>VLOOKUP('Data - filter removed'!E50,Sheet10!B:C,2,FALSE)</f>
        <v>Children's Administration</v>
      </c>
      <c r="H50" s="2">
        <v>2007</v>
      </c>
      <c r="I50" s="3" t="s">
        <v>12</v>
      </c>
      <c r="J50" s="3" t="s">
        <v>13</v>
      </c>
      <c r="K50" s="3" t="s">
        <v>9</v>
      </c>
      <c r="L50" s="3" t="s">
        <v>132</v>
      </c>
      <c r="M50" s="3" t="s">
        <v>29</v>
      </c>
    </row>
    <row r="51" spans="1:13" x14ac:dyDescent="0.2">
      <c r="A51" s="3" t="s">
        <v>8</v>
      </c>
      <c r="B51" s="3" t="str">
        <f>VLOOKUP(C51,'Class compilations'!A:B,2,FALSE)</f>
        <v>Hybrid Sedan</v>
      </c>
      <c r="C51" s="3" t="s">
        <v>9</v>
      </c>
      <c r="D51" s="3" t="s">
        <v>10</v>
      </c>
      <c r="E51" s="3" t="s">
        <v>134</v>
      </c>
      <c r="F51" s="3" t="str">
        <f>VLOOKUP(E51,'DFW to admin'!A:B,2,FALSE)</f>
        <v>Wildlife</v>
      </c>
      <c r="G51" s="3" t="e">
        <f>VLOOKUP('Data - filter removed'!E51,Sheet10!B:C,2,FALSE)</f>
        <v>#N/A</v>
      </c>
      <c r="H51" s="2">
        <v>2007</v>
      </c>
      <c r="I51" s="3" t="s">
        <v>12</v>
      </c>
      <c r="J51" s="3" t="s">
        <v>13</v>
      </c>
      <c r="K51" s="3" t="s">
        <v>9</v>
      </c>
      <c r="L51" s="3" t="s">
        <v>135</v>
      </c>
      <c r="M51" s="3" t="s">
        <v>136</v>
      </c>
    </row>
    <row r="52" spans="1:13" x14ac:dyDescent="0.2">
      <c r="A52" s="3" t="s">
        <v>8</v>
      </c>
      <c r="B52" s="3" t="str">
        <f>VLOOKUP(C52,'Class compilations'!A:B,2,FALSE)</f>
        <v>Hybrid Sedan</v>
      </c>
      <c r="C52" s="3" t="s">
        <v>9</v>
      </c>
      <c r="D52" s="3" t="s">
        <v>10</v>
      </c>
      <c r="E52" s="3" t="s">
        <v>137</v>
      </c>
      <c r="F52" s="3" t="e">
        <f>VLOOKUP(E52,'DFW to admin'!A:B,2,FALSE)</f>
        <v>#N/A</v>
      </c>
      <c r="G52" s="3" t="e">
        <f>VLOOKUP('Data - filter removed'!E52,Sheet10!B:C,2,FALSE)</f>
        <v>#N/A</v>
      </c>
      <c r="H52" s="2">
        <v>2007</v>
      </c>
      <c r="I52" s="3" t="s">
        <v>12</v>
      </c>
      <c r="J52" s="3" t="s">
        <v>13</v>
      </c>
      <c r="K52" s="3" t="s">
        <v>9</v>
      </c>
      <c r="L52" s="3" t="s">
        <v>138</v>
      </c>
      <c r="M52" s="3" t="s">
        <v>32</v>
      </c>
    </row>
    <row r="53" spans="1:13" x14ac:dyDescent="0.2">
      <c r="A53" s="3" t="s">
        <v>8</v>
      </c>
      <c r="B53" s="3" t="str">
        <f>VLOOKUP(C53,'Class compilations'!A:B,2,FALSE)</f>
        <v>Hybrid Sedan</v>
      </c>
      <c r="C53" s="3" t="s">
        <v>9</v>
      </c>
      <c r="D53" s="3" t="s">
        <v>10</v>
      </c>
      <c r="E53" s="3" t="s">
        <v>139</v>
      </c>
      <c r="F53" s="3" t="e">
        <f>VLOOKUP(E53,'DFW to admin'!A:B,2,FALSE)</f>
        <v>#N/A</v>
      </c>
      <c r="G53" s="3" t="e">
        <f>VLOOKUP('Data - filter removed'!E53,Sheet10!B:C,2,FALSE)</f>
        <v>#N/A</v>
      </c>
      <c r="H53" s="2">
        <v>2008</v>
      </c>
      <c r="I53" s="3" t="s">
        <v>12</v>
      </c>
      <c r="J53" s="3" t="s">
        <v>13</v>
      </c>
      <c r="K53" s="3" t="s">
        <v>9</v>
      </c>
      <c r="L53" s="3" t="s">
        <v>140</v>
      </c>
      <c r="M53" s="3" t="s">
        <v>74</v>
      </c>
    </row>
    <row r="54" spans="1:13" x14ac:dyDescent="0.2">
      <c r="A54" s="3" t="s">
        <v>8</v>
      </c>
      <c r="B54" s="3" t="str">
        <f>VLOOKUP(C54,'Class compilations'!A:B,2,FALSE)</f>
        <v>Hybrid Sedan</v>
      </c>
      <c r="C54" s="3" t="s">
        <v>9</v>
      </c>
      <c r="D54" s="3" t="s">
        <v>10</v>
      </c>
      <c r="E54" s="3" t="s">
        <v>141</v>
      </c>
      <c r="F54" s="3" t="e">
        <f>VLOOKUP(E54,'DFW to admin'!A:B,2,FALSE)</f>
        <v>#N/A</v>
      </c>
      <c r="G54" s="3" t="e">
        <f>VLOOKUP('Data - filter removed'!E54,Sheet10!B:C,2,FALSE)</f>
        <v>#N/A</v>
      </c>
      <c r="H54" s="2">
        <v>2008</v>
      </c>
      <c r="I54" s="3" t="s">
        <v>12</v>
      </c>
      <c r="J54" s="3" t="s">
        <v>13</v>
      </c>
      <c r="K54" s="3" t="s">
        <v>9</v>
      </c>
      <c r="L54" s="3" t="s">
        <v>142</v>
      </c>
      <c r="M54" s="3" t="s">
        <v>123</v>
      </c>
    </row>
    <row r="55" spans="1:13" x14ac:dyDescent="0.2">
      <c r="A55" s="3" t="s">
        <v>8</v>
      </c>
      <c r="B55" s="3" t="str">
        <f>VLOOKUP(C55,'Class compilations'!A:B,2,FALSE)</f>
        <v>Hybrid Sedan</v>
      </c>
      <c r="C55" s="3" t="s">
        <v>9</v>
      </c>
      <c r="D55" s="3" t="s">
        <v>10</v>
      </c>
      <c r="E55" s="3" t="s">
        <v>143</v>
      </c>
      <c r="F55" s="3" t="e">
        <f>VLOOKUP(E55,'DFW to admin'!A:B,2,FALSE)</f>
        <v>#N/A</v>
      </c>
      <c r="G55" s="3" t="e">
        <f>VLOOKUP('Data - filter removed'!E55,Sheet10!B:C,2,FALSE)</f>
        <v>#N/A</v>
      </c>
      <c r="H55" s="2">
        <v>2008</v>
      </c>
      <c r="I55" s="3" t="s">
        <v>12</v>
      </c>
      <c r="J55" s="3" t="s">
        <v>13</v>
      </c>
      <c r="K55" s="3" t="s">
        <v>9</v>
      </c>
      <c r="L55" s="3" t="s">
        <v>144</v>
      </c>
      <c r="M55" s="3" t="s">
        <v>113</v>
      </c>
    </row>
    <row r="56" spans="1:13" x14ac:dyDescent="0.2">
      <c r="A56" s="3" t="s">
        <v>8</v>
      </c>
      <c r="B56" s="3" t="str">
        <f>VLOOKUP(C56,'Class compilations'!A:B,2,FALSE)</f>
        <v>Hybrid Sedan</v>
      </c>
      <c r="C56" s="3" t="s">
        <v>9</v>
      </c>
      <c r="D56" s="3" t="s">
        <v>10</v>
      </c>
      <c r="E56" s="3" t="s">
        <v>145</v>
      </c>
      <c r="F56" s="3" t="e">
        <f>VLOOKUP(E56,'DFW to admin'!A:B,2,FALSE)</f>
        <v>#N/A</v>
      </c>
      <c r="G56" s="3" t="str">
        <f>VLOOKUP('Data - filter removed'!E56,Sheet10!B:C,2,FALSE)</f>
        <v>Children's Administration</v>
      </c>
      <c r="H56" s="2">
        <v>2008</v>
      </c>
      <c r="I56" s="3" t="s">
        <v>12</v>
      </c>
      <c r="J56" s="3" t="s">
        <v>13</v>
      </c>
      <c r="K56" s="3" t="s">
        <v>9</v>
      </c>
      <c r="L56" s="3" t="s">
        <v>146</v>
      </c>
      <c r="M56" s="3" t="s">
        <v>29</v>
      </c>
    </row>
    <row r="57" spans="1:13" x14ac:dyDescent="0.2">
      <c r="A57" s="3" t="s">
        <v>8</v>
      </c>
      <c r="B57" s="3" t="str">
        <f>VLOOKUP(C57,'Class compilations'!A:B,2,FALSE)</f>
        <v>Hybrid Sedan</v>
      </c>
      <c r="C57" s="3" t="s">
        <v>9</v>
      </c>
      <c r="D57" s="3" t="s">
        <v>10</v>
      </c>
      <c r="E57" s="3" t="s">
        <v>147</v>
      </c>
      <c r="F57" s="3" t="e">
        <f>VLOOKUP(E57,'DFW to admin'!A:B,2,FALSE)</f>
        <v>#N/A</v>
      </c>
      <c r="G57" s="3" t="e">
        <f>VLOOKUP('Data - filter removed'!E57,Sheet10!B:C,2,FALSE)</f>
        <v>#N/A</v>
      </c>
      <c r="H57" s="2">
        <v>2008</v>
      </c>
      <c r="I57" s="3" t="s">
        <v>12</v>
      </c>
      <c r="J57" s="3" t="s">
        <v>13</v>
      </c>
      <c r="K57" s="3" t="s">
        <v>9</v>
      </c>
      <c r="L57" s="3" t="s">
        <v>148</v>
      </c>
      <c r="M57" s="3" t="s">
        <v>32</v>
      </c>
    </row>
    <row r="58" spans="1:13" x14ac:dyDescent="0.2">
      <c r="A58" s="3" t="s">
        <v>8</v>
      </c>
      <c r="B58" s="3" t="str">
        <f>VLOOKUP(C58,'Class compilations'!A:B,2,FALSE)</f>
        <v>Hybrid Sedan</v>
      </c>
      <c r="C58" s="3" t="s">
        <v>9</v>
      </c>
      <c r="D58" s="3" t="s">
        <v>10</v>
      </c>
      <c r="E58" s="3" t="s">
        <v>149</v>
      </c>
      <c r="F58" s="3" t="e">
        <f>VLOOKUP(E58,'DFW to admin'!A:B,2,FALSE)</f>
        <v>#N/A</v>
      </c>
      <c r="G58" s="3" t="e">
        <f>VLOOKUP('Data - filter removed'!E58,Sheet10!B:C,2,FALSE)</f>
        <v>#N/A</v>
      </c>
      <c r="H58" s="2">
        <v>2008</v>
      </c>
      <c r="I58" s="3" t="s">
        <v>12</v>
      </c>
      <c r="J58" s="3" t="s">
        <v>13</v>
      </c>
      <c r="K58" s="3" t="s">
        <v>9</v>
      </c>
      <c r="L58" s="3" t="s">
        <v>150</v>
      </c>
      <c r="M58" s="3" t="s">
        <v>18</v>
      </c>
    </row>
    <row r="59" spans="1:13" x14ac:dyDescent="0.2">
      <c r="A59" s="3" t="s">
        <v>8</v>
      </c>
      <c r="B59" s="3" t="str">
        <f>VLOOKUP(C59,'Class compilations'!A:B,2,FALSE)</f>
        <v>Hybrid Sedan</v>
      </c>
      <c r="C59" s="3" t="s">
        <v>9</v>
      </c>
      <c r="D59" s="3" t="s">
        <v>10</v>
      </c>
      <c r="E59" s="3" t="s">
        <v>153</v>
      </c>
      <c r="F59" s="3" t="str">
        <f>VLOOKUP(E59,'DFW to admin'!A:B,2,FALSE)</f>
        <v>Fish</v>
      </c>
      <c r="G59" s="3" t="e">
        <f>VLOOKUP('Data - filter removed'!E59,Sheet10!B:C,2,FALSE)</f>
        <v>#N/A</v>
      </c>
      <c r="H59" s="2">
        <v>2008</v>
      </c>
      <c r="I59" s="3" t="s">
        <v>12</v>
      </c>
      <c r="J59" s="3" t="s">
        <v>13</v>
      </c>
      <c r="K59" s="3" t="s">
        <v>9</v>
      </c>
      <c r="L59" s="3" t="s">
        <v>154</v>
      </c>
      <c r="M59" s="3" t="s">
        <v>136</v>
      </c>
    </row>
    <row r="60" spans="1:13" x14ac:dyDescent="0.2">
      <c r="A60" s="3" t="s">
        <v>8</v>
      </c>
      <c r="B60" s="3" t="str">
        <f>VLOOKUP(C60,'Class compilations'!A:B,2,FALSE)</f>
        <v>Hybrid Sedan</v>
      </c>
      <c r="C60" s="3" t="s">
        <v>9</v>
      </c>
      <c r="D60" s="3" t="s">
        <v>10</v>
      </c>
      <c r="E60" s="3" t="s">
        <v>157</v>
      </c>
      <c r="F60" s="3" t="e">
        <f>VLOOKUP(E60,'DFW to admin'!A:B,2,FALSE)</f>
        <v>#N/A</v>
      </c>
      <c r="G60" s="3" t="e">
        <f>VLOOKUP('Data - filter removed'!E60,Sheet10!B:C,2,FALSE)</f>
        <v>#N/A</v>
      </c>
      <c r="H60" s="2">
        <v>2008</v>
      </c>
      <c r="I60" s="3" t="s">
        <v>12</v>
      </c>
      <c r="J60" s="3" t="s">
        <v>13</v>
      </c>
      <c r="K60" s="3" t="s">
        <v>9</v>
      </c>
      <c r="L60" s="3" t="s">
        <v>158</v>
      </c>
      <c r="M60" s="3" t="s">
        <v>32</v>
      </c>
    </row>
    <row r="61" spans="1:13" x14ac:dyDescent="0.2">
      <c r="A61" s="3" t="s">
        <v>8</v>
      </c>
      <c r="B61" s="3" t="str">
        <f>VLOOKUP(C61,'Class compilations'!A:B,2,FALSE)</f>
        <v>Hybrid Sedan</v>
      </c>
      <c r="C61" s="3" t="s">
        <v>9</v>
      </c>
      <c r="D61" s="3" t="s">
        <v>10</v>
      </c>
      <c r="E61" s="3" t="s">
        <v>159</v>
      </c>
      <c r="F61" s="3" t="str">
        <f>VLOOKUP(E61,'DFW to admin'!A:B,2,FALSE)</f>
        <v>Fish</v>
      </c>
      <c r="G61" s="3" t="e">
        <f>VLOOKUP('Data - filter removed'!E61,Sheet10!B:C,2,FALSE)</f>
        <v>#N/A</v>
      </c>
      <c r="H61" s="2">
        <v>2008</v>
      </c>
      <c r="I61" s="3" t="s">
        <v>12</v>
      </c>
      <c r="J61" s="3" t="s">
        <v>13</v>
      </c>
      <c r="K61" s="3" t="s">
        <v>9</v>
      </c>
      <c r="L61" s="3" t="s">
        <v>160</v>
      </c>
      <c r="M61" s="3" t="s">
        <v>136</v>
      </c>
    </row>
    <row r="62" spans="1:13" x14ac:dyDescent="0.2">
      <c r="A62" s="3" t="s">
        <v>8</v>
      </c>
      <c r="B62" s="3" t="str">
        <f>VLOOKUP(C62,'Class compilations'!A:B,2,FALSE)</f>
        <v>Hybrid Sedan</v>
      </c>
      <c r="C62" s="3" t="s">
        <v>9</v>
      </c>
      <c r="D62" s="3" t="s">
        <v>10</v>
      </c>
      <c r="E62" s="3" t="s">
        <v>161</v>
      </c>
      <c r="F62" s="3" t="e">
        <f>VLOOKUP(E62,'DFW to admin'!A:B,2,FALSE)</f>
        <v>#N/A</v>
      </c>
      <c r="G62" s="3" t="e">
        <f>VLOOKUP('Data - filter removed'!E62,Sheet10!B:C,2,FALSE)</f>
        <v>#N/A</v>
      </c>
      <c r="H62" s="2">
        <v>2008</v>
      </c>
      <c r="I62" s="3" t="s">
        <v>12</v>
      </c>
      <c r="J62" s="3" t="s">
        <v>13</v>
      </c>
      <c r="K62" s="3" t="s">
        <v>9</v>
      </c>
      <c r="L62" s="3" t="s">
        <v>162</v>
      </c>
      <c r="M62" s="3" t="s">
        <v>32</v>
      </c>
    </row>
    <row r="63" spans="1:13" x14ac:dyDescent="0.2">
      <c r="A63" s="3" t="s">
        <v>8</v>
      </c>
      <c r="B63" s="3" t="str">
        <f>VLOOKUP(C63,'Class compilations'!A:B,2,FALSE)</f>
        <v>Hybrid Sedan</v>
      </c>
      <c r="C63" s="3" t="s">
        <v>9</v>
      </c>
      <c r="D63" s="3" t="s">
        <v>10</v>
      </c>
      <c r="E63" s="3" t="s">
        <v>163</v>
      </c>
      <c r="F63" s="3" t="e">
        <f>VLOOKUP(E63,'DFW to admin'!A:B,2,FALSE)</f>
        <v>#N/A</v>
      </c>
      <c r="G63" s="3" t="e">
        <f>VLOOKUP('Data - filter removed'!E63,Sheet10!B:C,2,FALSE)</f>
        <v>#N/A</v>
      </c>
      <c r="H63" s="2">
        <v>2008</v>
      </c>
      <c r="I63" s="3" t="s">
        <v>12</v>
      </c>
      <c r="J63" s="3" t="s">
        <v>13</v>
      </c>
      <c r="K63" s="3" t="s">
        <v>9</v>
      </c>
      <c r="L63" s="3" t="s">
        <v>164</v>
      </c>
      <c r="M63" s="3" t="s">
        <v>26</v>
      </c>
    </row>
    <row r="64" spans="1:13" x14ac:dyDescent="0.2">
      <c r="A64" s="3" t="s">
        <v>8</v>
      </c>
      <c r="B64" s="3" t="str">
        <f>VLOOKUP(C64,'Class compilations'!A:B,2,FALSE)</f>
        <v>Hybrid Sedan</v>
      </c>
      <c r="C64" s="3" t="s">
        <v>9</v>
      </c>
      <c r="D64" s="3" t="s">
        <v>10</v>
      </c>
      <c r="E64" s="3" t="s">
        <v>167</v>
      </c>
      <c r="F64" s="3" t="e">
        <f>VLOOKUP(E64,'DFW to admin'!A:B,2,FALSE)</f>
        <v>#N/A</v>
      </c>
      <c r="G64" s="3" t="e">
        <f>VLOOKUP('Data - filter removed'!E64,Sheet10!B:C,2,FALSE)</f>
        <v>#N/A</v>
      </c>
      <c r="H64" s="2">
        <v>2008</v>
      </c>
      <c r="I64" s="3" t="s">
        <v>12</v>
      </c>
      <c r="J64" s="3" t="s">
        <v>13</v>
      </c>
      <c r="K64" s="3" t="s">
        <v>9</v>
      </c>
      <c r="L64" s="3" t="s">
        <v>168</v>
      </c>
      <c r="M64" s="3" t="s">
        <v>32</v>
      </c>
    </row>
    <row r="65" spans="1:13" x14ac:dyDescent="0.2">
      <c r="A65" s="3" t="s">
        <v>8</v>
      </c>
      <c r="B65" s="3" t="str">
        <f>VLOOKUP(C65,'Class compilations'!A:B,2,FALSE)</f>
        <v>Hybrid Sedan</v>
      </c>
      <c r="C65" s="3" t="s">
        <v>9</v>
      </c>
      <c r="D65" s="3" t="s">
        <v>10</v>
      </c>
      <c r="E65" s="3" t="s">
        <v>169</v>
      </c>
      <c r="F65" s="3" t="e">
        <f>VLOOKUP(E65,'DFW to admin'!A:B,2,FALSE)</f>
        <v>#N/A</v>
      </c>
      <c r="G65" s="3" t="e">
        <f>VLOOKUP('Data - filter removed'!E65,Sheet10!B:C,2,FALSE)</f>
        <v>#N/A</v>
      </c>
      <c r="H65" s="2">
        <v>2008</v>
      </c>
      <c r="I65" s="3" t="s">
        <v>12</v>
      </c>
      <c r="J65" s="3" t="s">
        <v>13</v>
      </c>
      <c r="K65" s="3" t="s">
        <v>9</v>
      </c>
      <c r="L65" s="3" t="s">
        <v>170</v>
      </c>
      <c r="M65" s="3" t="s">
        <v>35</v>
      </c>
    </row>
    <row r="66" spans="1:13" x14ac:dyDescent="0.2">
      <c r="A66" s="3" t="s">
        <v>8</v>
      </c>
      <c r="B66" s="3" t="str">
        <f>VLOOKUP(C66,'Class compilations'!A:B,2,FALSE)</f>
        <v>Hybrid Sedan</v>
      </c>
      <c r="C66" s="3" t="s">
        <v>9</v>
      </c>
      <c r="D66" s="3" t="s">
        <v>10</v>
      </c>
      <c r="E66" s="3" t="s">
        <v>171</v>
      </c>
      <c r="F66" s="3" t="e">
        <f>VLOOKUP(E66,'DFW to admin'!A:B,2,FALSE)</f>
        <v>#N/A</v>
      </c>
      <c r="G66" s="3" t="e">
        <f>VLOOKUP('Data - filter removed'!E66,Sheet10!B:C,2,FALSE)</f>
        <v>#N/A</v>
      </c>
      <c r="H66" s="2">
        <v>2008</v>
      </c>
      <c r="I66" s="3" t="s">
        <v>12</v>
      </c>
      <c r="J66" s="3" t="s">
        <v>13</v>
      </c>
      <c r="K66" s="3" t="s">
        <v>9</v>
      </c>
      <c r="L66" s="3" t="s">
        <v>172</v>
      </c>
      <c r="M66" s="3" t="s">
        <v>40</v>
      </c>
    </row>
    <row r="67" spans="1:13" x14ac:dyDescent="0.2">
      <c r="A67" s="3" t="s">
        <v>8</v>
      </c>
      <c r="B67" s="3" t="str">
        <f>VLOOKUP(C67,'Class compilations'!A:B,2,FALSE)</f>
        <v>Hybrid Sedan</v>
      </c>
      <c r="C67" s="3" t="s">
        <v>9</v>
      </c>
      <c r="D67" s="3" t="s">
        <v>10</v>
      </c>
      <c r="E67" s="3" t="s">
        <v>173</v>
      </c>
      <c r="F67" s="3" t="e">
        <f>VLOOKUP(E67,'DFW to admin'!A:B,2,FALSE)</f>
        <v>#N/A</v>
      </c>
      <c r="G67" s="3" t="e">
        <f>VLOOKUP('Data - filter removed'!E67,Sheet10!B:C,2,FALSE)</f>
        <v>#N/A</v>
      </c>
      <c r="H67" s="2">
        <v>2008</v>
      </c>
      <c r="I67" s="3" t="s">
        <v>12</v>
      </c>
      <c r="J67" s="3" t="s">
        <v>13</v>
      </c>
      <c r="K67" s="3" t="s">
        <v>9</v>
      </c>
      <c r="L67" s="3" t="s">
        <v>174</v>
      </c>
      <c r="M67" s="3" t="s">
        <v>175</v>
      </c>
    </row>
    <row r="68" spans="1:13" x14ac:dyDescent="0.2">
      <c r="A68" s="3" t="s">
        <v>8</v>
      </c>
      <c r="B68" s="3" t="str">
        <f>VLOOKUP(C68,'Class compilations'!A:B,2,FALSE)</f>
        <v>Hybrid Sedan</v>
      </c>
      <c r="C68" s="3" t="s">
        <v>9</v>
      </c>
      <c r="D68" s="3" t="s">
        <v>10</v>
      </c>
      <c r="E68" s="3" t="s">
        <v>176</v>
      </c>
      <c r="F68" s="3" t="e">
        <f>VLOOKUP(E68,'DFW to admin'!A:B,2,FALSE)</f>
        <v>#N/A</v>
      </c>
      <c r="G68" s="3" t="e">
        <f>VLOOKUP('Data - filter removed'!E68,Sheet10!B:C,2,FALSE)</f>
        <v>#N/A</v>
      </c>
      <c r="H68" s="2">
        <v>2008</v>
      </c>
      <c r="I68" s="3" t="s">
        <v>12</v>
      </c>
      <c r="J68" s="3" t="s">
        <v>13</v>
      </c>
      <c r="K68" s="3" t="s">
        <v>9</v>
      </c>
      <c r="L68" s="3" t="s">
        <v>177</v>
      </c>
      <c r="M68" s="3" t="s">
        <v>69</v>
      </c>
    </row>
    <row r="69" spans="1:13" x14ac:dyDescent="0.2">
      <c r="A69" s="3" t="s">
        <v>8</v>
      </c>
      <c r="B69" s="3" t="str">
        <f>VLOOKUP(C69,'Class compilations'!A:B,2,FALSE)</f>
        <v>Hybrid Sedan</v>
      </c>
      <c r="C69" s="3" t="s">
        <v>9</v>
      </c>
      <c r="D69" s="3" t="s">
        <v>10</v>
      </c>
      <c r="E69" s="3" t="s">
        <v>178</v>
      </c>
      <c r="F69" s="3" t="e">
        <f>VLOOKUP(E69,'DFW to admin'!A:B,2,FALSE)</f>
        <v>#N/A</v>
      </c>
      <c r="G69" s="3" t="e">
        <f>VLOOKUP('Data - filter removed'!E69,Sheet10!B:C,2,FALSE)</f>
        <v>#N/A</v>
      </c>
      <c r="H69" s="2">
        <v>2008</v>
      </c>
      <c r="I69" s="3" t="s">
        <v>12</v>
      </c>
      <c r="J69" s="3" t="s">
        <v>13</v>
      </c>
      <c r="K69" s="3" t="s">
        <v>9</v>
      </c>
      <c r="L69" s="3" t="s">
        <v>179</v>
      </c>
      <c r="M69" s="3" t="s">
        <v>175</v>
      </c>
    </row>
    <row r="70" spans="1:13" x14ac:dyDescent="0.2">
      <c r="A70" s="3" t="s">
        <v>8</v>
      </c>
      <c r="B70" s="3" t="str">
        <f>VLOOKUP(C70,'Class compilations'!A:B,2,FALSE)</f>
        <v>Hybrid Sedan</v>
      </c>
      <c r="C70" s="3" t="s">
        <v>9</v>
      </c>
      <c r="D70" s="3" t="s">
        <v>10</v>
      </c>
      <c r="E70" s="3" t="s">
        <v>180</v>
      </c>
      <c r="F70" s="3" t="e">
        <f>VLOOKUP(E70,'DFW to admin'!A:B,2,FALSE)</f>
        <v>#N/A</v>
      </c>
      <c r="G70" s="3" t="e">
        <f>VLOOKUP('Data - filter removed'!E70,Sheet10!B:C,2,FALSE)</f>
        <v>#N/A</v>
      </c>
      <c r="H70" s="2">
        <v>2008</v>
      </c>
      <c r="I70" s="3" t="s">
        <v>12</v>
      </c>
      <c r="J70" s="3" t="s">
        <v>13</v>
      </c>
      <c r="K70" s="3" t="s">
        <v>9</v>
      </c>
      <c r="L70" s="3" t="s">
        <v>181</v>
      </c>
      <c r="M70" s="3" t="s">
        <v>21</v>
      </c>
    </row>
    <row r="71" spans="1:13" x14ac:dyDescent="0.2">
      <c r="A71" s="3" t="s">
        <v>8</v>
      </c>
      <c r="B71" s="3" t="str">
        <f>VLOOKUP(C71,'Class compilations'!A:B,2,FALSE)</f>
        <v>Hybrid Sedan</v>
      </c>
      <c r="C71" s="3" t="s">
        <v>9</v>
      </c>
      <c r="D71" s="3" t="s">
        <v>10</v>
      </c>
      <c r="E71" s="3" t="s">
        <v>182</v>
      </c>
      <c r="F71" s="3" t="e">
        <f>VLOOKUP(E71,'DFW to admin'!A:B,2,FALSE)</f>
        <v>#N/A</v>
      </c>
      <c r="G71" s="3" t="e">
        <f>VLOOKUP('Data - filter removed'!E71,Sheet10!B:C,2,FALSE)</f>
        <v>#N/A</v>
      </c>
      <c r="H71" s="2">
        <v>2008</v>
      </c>
      <c r="I71" s="3" t="s">
        <v>12</v>
      </c>
      <c r="J71" s="3" t="s">
        <v>13</v>
      </c>
      <c r="K71" s="3" t="s">
        <v>9</v>
      </c>
      <c r="L71" s="3" t="s">
        <v>183</v>
      </c>
      <c r="M71" s="3" t="s">
        <v>113</v>
      </c>
    </row>
    <row r="72" spans="1:13" x14ac:dyDescent="0.2">
      <c r="A72" s="3" t="s">
        <v>8</v>
      </c>
      <c r="B72" s="3" t="str">
        <f>VLOOKUP(C72,'Class compilations'!A:B,2,FALSE)</f>
        <v>Hybrid Sedan</v>
      </c>
      <c r="C72" s="3" t="s">
        <v>9</v>
      </c>
      <c r="D72" s="3" t="s">
        <v>10</v>
      </c>
      <c r="E72" s="3" t="s">
        <v>184</v>
      </c>
      <c r="F72" s="3" t="e">
        <f>VLOOKUP(E72,'DFW to admin'!A:B,2,FALSE)</f>
        <v>#N/A</v>
      </c>
      <c r="G72" s="3" t="e">
        <f>VLOOKUP('Data - filter removed'!E72,Sheet10!B:C,2,FALSE)</f>
        <v>#N/A</v>
      </c>
      <c r="H72" s="2">
        <v>2008</v>
      </c>
      <c r="I72" s="3" t="s">
        <v>12</v>
      </c>
      <c r="J72" s="3" t="s">
        <v>13</v>
      </c>
      <c r="K72" s="3" t="s">
        <v>9</v>
      </c>
      <c r="L72" s="3" t="s">
        <v>185</v>
      </c>
      <c r="M72" s="3" t="s">
        <v>40</v>
      </c>
    </row>
    <row r="73" spans="1:13" x14ac:dyDescent="0.2">
      <c r="A73" s="3" t="s">
        <v>8</v>
      </c>
      <c r="B73" s="3" t="str">
        <f>VLOOKUP(C73,'Class compilations'!A:B,2,FALSE)</f>
        <v>Hybrid Sedan</v>
      </c>
      <c r="C73" s="3" t="s">
        <v>9</v>
      </c>
      <c r="D73" s="3" t="s">
        <v>10</v>
      </c>
      <c r="E73" s="3" t="s">
        <v>1279</v>
      </c>
      <c r="F73" s="3" t="e">
        <f>VLOOKUP(E73,'DFW to admin'!A:B,2,FALSE)</f>
        <v>#N/A</v>
      </c>
      <c r="G73" s="3" t="e">
        <f>VLOOKUP('Data - filter removed'!E73,Sheet10!B:C,2,FALSE)</f>
        <v>#N/A</v>
      </c>
      <c r="H73" s="2">
        <v>2008</v>
      </c>
      <c r="I73" s="3" t="s">
        <v>12</v>
      </c>
      <c r="J73" s="3" t="s">
        <v>13</v>
      </c>
      <c r="K73" s="3" t="s">
        <v>9</v>
      </c>
      <c r="L73" s="3" t="s">
        <v>1280</v>
      </c>
      <c r="M73" s="3" t="s">
        <v>74</v>
      </c>
    </row>
    <row r="74" spans="1:13" x14ac:dyDescent="0.2">
      <c r="A74" s="3" t="s">
        <v>8</v>
      </c>
      <c r="B74" s="3" t="str">
        <f>VLOOKUP(C74,'Class compilations'!A:B,2,FALSE)</f>
        <v>Hybrid Sedan</v>
      </c>
      <c r="C74" s="3" t="s">
        <v>9</v>
      </c>
      <c r="D74" s="3" t="s">
        <v>10</v>
      </c>
      <c r="E74" s="3" t="s">
        <v>186</v>
      </c>
      <c r="F74" s="3" t="e">
        <f>VLOOKUP(E74,'DFW to admin'!A:B,2,FALSE)</f>
        <v>#N/A</v>
      </c>
      <c r="G74" s="3" t="e">
        <f>VLOOKUP('Data - filter removed'!E74,Sheet10!B:C,2,FALSE)</f>
        <v>#N/A</v>
      </c>
      <c r="H74" s="2">
        <v>2008</v>
      </c>
      <c r="I74" s="3" t="s">
        <v>12</v>
      </c>
      <c r="J74" s="3" t="s">
        <v>13</v>
      </c>
      <c r="K74" s="3" t="s">
        <v>9</v>
      </c>
      <c r="L74" s="3" t="s">
        <v>187</v>
      </c>
      <c r="M74" s="3" t="s">
        <v>40</v>
      </c>
    </row>
    <row r="75" spans="1:13" x14ac:dyDescent="0.2">
      <c r="A75" s="3" t="s">
        <v>8</v>
      </c>
      <c r="B75" s="3" t="str">
        <f>VLOOKUP(C75,'Class compilations'!A:B,2,FALSE)</f>
        <v>Hybrid Sedan</v>
      </c>
      <c r="C75" s="3" t="s">
        <v>9</v>
      </c>
      <c r="D75" s="3" t="s">
        <v>10</v>
      </c>
      <c r="E75" s="3" t="s">
        <v>188</v>
      </c>
      <c r="F75" s="3" t="e">
        <f>VLOOKUP(E75,'DFW to admin'!A:B,2,FALSE)</f>
        <v>#N/A</v>
      </c>
      <c r="G75" s="3" t="e">
        <f>VLOOKUP('Data - filter removed'!E75,Sheet10!B:C,2,FALSE)</f>
        <v>#N/A</v>
      </c>
      <c r="H75" s="2">
        <v>2008</v>
      </c>
      <c r="I75" s="3" t="s">
        <v>12</v>
      </c>
      <c r="J75" s="3" t="s">
        <v>13</v>
      </c>
      <c r="K75" s="3" t="s">
        <v>9</v>
      </c>
      <c r="L75" s="3" t="s">
        <v>189</v>
      </c>
      <c r="M75" s="3" t="s">
        <v>81</v>
      </c>
    </row>
    <row r="76" spans="1:13" x14ac:dyDescent="0.2">
      <c r="A76" s="3" t="s">
        <v>8</v>
      </c>
      <c r="B76" s="3" t="str">
        <f>VLOOKUP(C76,'Class compilations'!A:B,2,FALSE)</f>
        <v>Hybrid Sedan</v>
      </c>
      <c r="C76" s="3" t="s">
        <v>9</v>
      </c>
      <c r="D76" s="3" t="s">
        <v>10</v>
      </c>
      <c r="E76" s="3" t="s">
        <v>190</v>
      </c>
      <c r="F76" s="3" t="e">
        <f>VLOOKUP(E76,'DFW to admin'!A:B,2,FALSE)</f>
        <v>#N/A</v>
      </c>
      <c r="G76" s="3" t="e">
        <f>VLOOKUP('Data - filter removed'!E76,Sheet10!B:C,2,FALSE)</f>
        <v>#N/A</v>
      </c>
      <c r="H76" s="2">
        <v>2009</v>
      </c>
      <c r="I76" s="3" t="s">
        <v>12</v>
      </c>
      <c r="J76" s="3" t="s">
        <v>13</v>
      </c>
      <c r="K76" s="3" t="s">
        <v>9</v>
      </c>
      <c r="L76" s="3" t="s">
        <v>191</v>
      </c>
      <c r="M76" s="3" t="s">
        <v>81</v>
      </c>
    </row>
    <row r="77" spans="1:13" x14ac:dyDescent="0.2">
      <c r="A77" s="3" t="s">
        <v>8</v>
      </c>
      <c r="B77" s="3" t="str">
        <f>VLOOKUP(C77,'Class compilations'!A:B,2,FALSE)</f>
        <v>Hybrid Sedan</v>
      </c>
      <c r="C77" s="3" t="s">
        <v>9</v>
      </c>
      <c r="D77" s="3" t="s">
        <v>10</v>
      </c>
      <c r="E77" s="3" t="s">
        <v>192</v>
      </c>
      <c r="F77" s="3" t="e">
        <f>VLOOKUP(E77,'DFW to admin'!A:B,2,FALSE)</f>
        <v>#N/A</v>
      </c>
      <c r="G77" s="3" t="e">
        <f>VLOOKUP('Data - filter removed'!E77,Sheet10!B:C,2,FALSE)</f>
        <v>#N/A</v>
      </c>
      <c r="H77" s="2">
        <v>2010</v>
      </c>
      <c r="I77" s="3" t="s">
        <v>12</v>
      </c>
      <c r="J77" s="3" t="s">
        <v>13</v>
      </c>
      <c r="K77" s="3" t="s">
        <v>9</v>
      </c>
      <c r="L77" s="3" t="s">
        <v>193</v>
      </c>
      <c r="M77" s="3" t="s">
        <v>35</v>
      </c>
    </row>
    <row r="78" spans="1:13" x14ac:dyDescent="0.2">
      <c r="A78" s="3" t="s">
        <v>8</v>
      </c>
      <c r="B78" s="3" t="str">
        <f>VLOOKUP(C78,'Class compilations'!A:B,2,FALSE)</f>
        <v>Hybrid Sedan</v>
      </c>
      <c r="C78" s="3" t="s">
        <v>9</v>
      </c>
      <c r="D78" s="3" t="s">
        <v>10</v>
      </c>
      <c r="E78" s="3" t="s">
        <v>194</v>
      </c>
      <c r="F78" s="3" t="e">
        <f>VLOOKUP(E78,'DFW to admin'!A:B,2,FALSE)</f>
        <v>#N/A</v>
      </c>
      <c r="G78" s="3" t="e">
        <f>VLOOKUP('Data - filter removed'!E78,Sheet10!B:C,2,FALSE)</f>
        <v>#N/A</v>
      </c>
      <c r="H78" s="2">
        <v>2010</v>
      </c>
      <c r="I78" s="3" t="s">
        <v>12</v>
      </c>
      <c r="J78" s="3" t="s">
        <v>13</v>
      </c>
      <c r="K78" s="3" t="s">
        <v>9</v>
      </c>
      <c r="L78" s="3" t="s">
        <v>195</v>
      </c>
      <c r="M78" s="3" t="s">
        <v>35</v>
      </c>
    </row>
    <row r="79" spans="1:13" x14ac:dyDescent="0.2">
      <c r="A79" s="3" t="s">
        <v>8</v>
      </c>
      <c r="B79" s="3" t="str">
        <f>VLOOKUP(C79,'Class compilations'!A:B,2,FALSE)</f>
        <v>Hybrid Sedan</v>
      </c>
      <c r="C79" s="3" t="s">
        <v>9</v>
      </c>
      <c r="D79" s="3" t="s">
        <v>10</v>
      </c>
      <c r="E79" s="3" t="s">
        <v>196</v>
      </c>
      <c r="F79" s="3" t="e">
        <f>VLOOKUP(E79,'DFW to admin'!A:B,2,FALSE)</f>
        <v>#N/A</v>
      </c>
      <c r="G79" s="3" t="e">
        <f>VLOOKUP('Data - filter removed'!E79,Sheet10!B:C,2,FALSE)</f>
        <v>#N/A</v>
      </c>
      <c r="H79" s="2">
        <v>2010</v>
      </c>
      <c r="I79" s="3" t="s">
        <v>12</v>
      </c>
      <c r="J79" s="3" t="s">
        <v>13</v>
      </c>
      <c r="K79" s="3" t="s">
        <v>9</v>
      </c>
      <c r="L79" s="3" t="s">
        <v>197</v>
      </c>
      <c r="M79" s="3" t="s">
        <v>35</v>
      </c>
    </row>
    <row r="80" spans="1:13" x14ac:dyDescent="0.2">
      <c r="A80" s="3" t="s">
        <v>8</v>
      </c>
      <c r="B80" s="3" t="str">
        <f>VLOOKUP(C80,'Class compilations'!A:B,2,FALSE)</f>
        <v>Hybrid Sedan</v>
      </c>
      <c r="C80" s="3" t="s">
        <v>9</v>
      </c>
      <c r="D80" s="3" t="s">
        <v>10</v>
      </c>
      <c r="E80" s="3" t="s">
        <v>198</v>
      </c>
      <c r="F80" s="3" t="e">
        <f>VLOOKUP(E80,'DFW to admin'!A:B,2,FALSE)</f>
        <v>#N/A</v>
      </c>
      <c r="G80" s="3" t="e">
        <f>VLOOKUP('Data - filter removed'!E80,Sheet10!B:C,2,FALSE)</f>
        <v>#N/A</v>
      </c>
      <c r="H80" s="2">
        <v>2010</v>
      </c>
      <c r="I80" s="3" t="s">
        <v>12</v>
      </c>
      <c r="J80" s="3" t="s">
        <v>13</v>
      </c>
      <c r="K80" s="3" t="s">
        <v>9</v>
      </c>
      <c r="L80" s="3" t="s">
        <v>199</v>
      </c>
      <c r="M80" s="3" t="s">
        <v>200</v>
      </c>
    </row>
    <row r="81" spans="1:13" x14ac:dyDescent="0.2">
      <c r="A81" s="3" t="s">
        <v>8</v>
      </c>
      <c r="B81" s="3" t="str">
        <f>VLOOKUP(C81,'Class compilations'!A:B,2,FALSE)</f>
        <v>Hybrid Sedan</v>
      </c>
      <c r="C81" s="3" t="s">
        <v>9</v>
      </c>
      <c r="D81" s="3" t="s">
        <v>10</v>
      </c>
      <c r="E81" s="3" t="s">
        <v>201</v>
      </c>
      <c r="F81" s="3" t="e">
        <f>VLOOKUP(E81,'DFW to admin'!A:B,2,FALSE)</f>
        <v>#N/A</v>
      </c>
      <c r="G81" s="3" t="e">
        <f>VLOOKUP('Data - filter removed'!E81,Sheet10!B:C,2,FALSE)</f>
        <v>#N/A</v>
      </c>
      <c r="H81" s="2">
        <v>2010</v>
      </c>
      <c r="I81" s="3" t="s">
        <v>12</v>
      </c>
      <c r="J81" s="3" t="s">
        <v>13</v>
      </c>
      <c r="K81" s="3" t="s">
        <v>9</v>
      </c>
      <c r="L81" s="3" t="s">
        <v>202</v>
      </c>
      <c r="M81" s="3" t="s">
        <v>203</v>
      </c>
    </row>
    <row r="82" spans="1:13" x14ac:dyDescent="0.2">
      <c r="A82" s="3" t="s">
        <v>8</v>
      </c>
      <c r="B82" s="3" t="str">
        <f>VLOOKUP(C82,'Class compilations'!A:B,2,FALSE)</f>
        <v>Hybrid Sedan</v>
      </c>
      <c r="C82" s="3" t="s">
        <v>9</v>
      </c>
      <c r="D82" s="3" t="s">
        <v>10</v>
      </c>
      <c r="E82" s="3" t="s">
        <v>204</v>
      </c>
      <c r="F82" s="3" t="e">
        <f>VLOOKUP(E82,'DFW to admin'!A:B,2,FALSE)</f>
        <v>#N/A</v>
      </c>
      <c r="G82" s="3" t="e">
        <f>VLOOKUP('Data - filter removed'!E82,Sheet10!B:C,2,FALSE)</f>
        <v>#N/A</v>
      </c>
      <c r="H82" s="2">
        <v>2010</v>
      </c>
      <c r="I82" s="3" t="s">
        <v>12</v>
      </c>
      <c r="J82" s="3" t="s">
        <v>13</v>
      </c>
      <c r="K82" s="3" t="s">
        <v>9</v>
      </c>
      <c r="L82" s="3" t="s">
        <v>205</v>
      </c>
      <c r="M82" s="3" t="s">
        <v>123</v>
      </c>
    </row>
    <row r="83" spans="1:13" x14ac:dyDescent="0.2">
      <c r="A83" s="3" t="s">
        <v>8</v>
      </c>
      <c r="B83" s="3" t="str">
        <f>VLOOKUP(C83,'Class compilations'!A:B,2,FALSE)</f>
        <v>Hybrid Sedan</v>
      </c>
      <c r="C83" s="3" t="s">
        <v>9</v>
      </c>
      <c r="D83" s="3" t="s">
        <v>10</v>
      </c>
      <c r="E83" s="3" t="s">
        <v>206</v>
      </c>
      <c r="F83" s="3" t="e">
        <f>VLOOKUP(E83,'DFW to admin'!A:B,2,FALSE)</f>
        <v>#N/A</v>
      </c>
      <c r="G83" s="3" t="e">
        <f>VLOOKUP('Data - filter removed'!E83,Sheet10!B:C,2,FALSE)</f>
        <v>#N/A</v>
      </c>
      <c r="H83" s="2">
        <v>2008</v>
      </c>
      <c r="I83" s="3" t="s">
        <v>12</v>
      </c>
      <c r="J83" s="3" t="s">
        <v>13</v>
      </c>
      <c r="K83" s="3" t="s">
        <v>9</v>
      </c>
      <c r="L83" s="3" t="s">
        <v>207</v>
      </c>
      <c r="M83" s="3" t="s">
        <v>26</v>
      </c>
    </row>
    <row r="84" spans="1:13" x14ac:dyDescent="0.2">
      <c r="A84" s="3" t="s">
        <v>8</v>
      </c>
      <c r="B84" s="3" t="str">
        <f>VLOOKUP(C84,'Class compilations'!A:B,2,FALSE)</f>
        <v>Hybrid Sedan</v>
      </c>
      <c r="C84" s="3" t="s">
        <v>9</v>
      </c>
      <c r="D84" s="3" t="s">
        <v>10</v>
      </c>
      <c r="E84" s="3" t="s">
        <v>208</v>
      </c>
      <c r="F84" s="3" t="e">
        <f>VLOOKUP(E84,'DFW to admin'!A:B,2,FALSE)</f>
        <v>#N/A</v>
      </c>
      <c r="G84" s="3" t="e">
        <f>VLOOKUP('Data - filter removed'!E84,Sheet10!B:C,2,FALSE)</f>
        <v>#N/A</v>
      </c>
      <c r="H84" s="2">
        <v>2008</v>
      </c>
      <c r="I84" s="3" t="s">
        <v>12</v>
      </c>
      <c r="J84" s="3" t="s">
        <v>13</v>
      </c>
      <c r="K84" s="3" t="s">
        <v>9</v>
      </c>
      <c r="L84" s="3" t="s">
        <v>209</v>
      </c>
      <c r="M84" s="3" t="s">
        <v>18</v>
      </c>
    </row>
    <row r="85" spans="1:13" x14ac:dyDescent="0.2">
      <c r="A85" s="3" t="s">
        <v>8</v>
      </c>
      <c r="B85" s="3" t="str">
        <f>VLOOKUP(C85,'Class compilations'!A:B,2,FALSE)</f>
        <v>Hybrid Sedan</v>
      </c>
      <c r="C85" s="3" t="s">
        <v>9</v>
      </c>
      <c r="D85" s="3" t="s">
        <v>10</v>
      </c>
      <c r="E85" s="3" t="s">
        <v>212</v>
      </c>
      <c r="F85" s="3" t="e">
        <f>VLOOKUP(E85,'DFW to admin'!A:B,2,FALSE)</f>
        <v>#N/A</v>
      </c>
      <c r="G85" s="3" t="str">
        <f>VLOOKUP('Data - filter removed'!E85,Sheet10!B:C,2,FALSE)</f>
        <v>Children's Administration</v>
      </c>
      <c r="H85" s="2">
        <v>2008</v>
      </c>
      <c r="I85" s="3" t="s">
        <v>12</v>
      </c>
      <c r="J85" s="3" t="s">
        <v>13</v>
      </c>
      <c r="K85" s="3" t="s">
        <v>9</v>
      </c>
      <c r="L85" s="3" t="s">
        <v>213</v>
      </c>
      <c r="M85" s="3" t="s">
        <v>29</v>
      </c>
    </row>
    <row r="86" spans="1:13" x14ac:dyDescent="0.2">
      <c r="A86" s="3" t="s">
        <v>8</v>
      </c>
      <c r="B86" s="3" t="str">
        <f>VLOOKUP(C86,'Class compilations'!A:B,2,FALSE)</f>
        <v>Hybrid Sedan</v>
      </c>
      <c r="C86" s="3" t="s">
        <v>9</v>
      </c>
      <c r="D86" s="3" t="s">
        <v>10</v>
      </c>
      <c r="E86" s="3" t="s">
        <v>214</v>
      </c>
      <c r="F86" s="3" t="e">
        <f>VLOOKUP(E86,'DFW to admin'!A:B,2,FALSE)</f>
        <v>#N/A</v>
      </c>
      <c r="G86" s="3" t="str">
        <f>VLOOKUP('Data - filter removed'!E86,Sheet10!B:C,2,FALSE)</f>
        <v>Children's Administration</v>
      </c>
      <c r="H86" s="2">
        <v>2008</v>
      </c>
      <c r="I86" s="3" t="s">
        <v>12</v>
      </c>
      <c r="J86" s="3" t="s">
        <v>13</v>
      </c>
      <c r="K86" s="3" t="s">
        <v>9</v>
      </c>
      <c r="L86" s="3" t="s">
        <v>215</v>
      </c>
      <c r="M86" s="3" t="s">
        <v>29</v>
      </c>
    </row>
    <row r="87" spans="1:13" x14ac:dyDescent="0.2">
      <c r="A87" s="3" t="s">
        <v>8</v>
      </c>
      <c r="B87" s="3" t="str">
        <f>VLOOKUP(C87,'Class compilations'!A:B,2,FALSE)</f>
        <v>Hybrid Sedan</v>
      </c>
      <c r="C87" s="3" t="s">
        <v>9</v>
      </c>
      <c r="D87" s="3" t="s">
        <v>10</v>
      </c>
      <c r="E87" s="3" t="s">
        <v>216</v>
      </c>
      <c r="F87" s="3" t="e">
        <f>VLOOKUP(E87,'DFW to admin'!A:B,2,FALSE)</f>
        <v>#N/A</v>
      </c>
      <c r="G87" s="3" t="e">
        <f>VLOOKUP('Data - filter removed'!E87,Sheet10!B:C,2,FALSE)</f>
        <v>#N/A</v>
      </c>
      <c r="H87" s="2">
        <v>2008</v>
      </c>
      <c r="I87" s="3" t="s">
        <v>12</v>
      </c>
      <c r="J87" s="3" t="s">
        <v>13</v>
      </c>
      <c r="K87" s="3" t="s">
        <v>9</v>
      </c>
      <c r="L87" s="3" t="s">
        <v>217</v>
      </c>
      <c r="M87" s="3" t="s">
        <v>218</v>
      </c>
    </row>
    <row r="88" spans="1:13" x14ac:dyDescent="0.2">
      <c r="A88" s="3" t="s">
        <v>8</v>
      </c>
      <c r="B88" s="3" t="str">
        <f>VLOOKUP(C88,'Class compilations'!A:B,2,FALSE)</f>
        <v>Hybrid Sedan</v>
      </c>
      <c r="C88" s="3" t="s">
        <v>9</v>
      </c>
      <c r="D88" s="3" t="s">
        <v>10</v>
      </c>
      <c r="E88" s="3" t="s">
        <v>219</v>
      </c>
      <c r="F88" s="3" t="e">
        <f>VLOOKUP(E88,'DFW to admin'!A:B,2,FALSE)</f>
        <v>#N/A</v>
      </c>
      <c r="G88" s="3" t="str">
        <f>VLOOKUP('Data - filter removed'!E88,Sheet10!B:C,2,FALSE)</f>
        <v>Children's Administration</v>
      </c>
      <c r="H88" s="2">
        <v>2008</v>
      </c>
      <c r="I88" s="3" t="s">
        <v>12</v>
      </c>
      <c r="J88" s="3" t="s">
        <v>13</v>
      </c>
      <c r="K88" s="3" t="s">
        <v>9</v>
      </c>
      <c r="L88" s="3" t="s">
        <v>220</v>
      </c>
      <c r="M88" s="3" t="s">
        <v>29</v>
      </c>
    </row>
    <row r="89" spans="1:13" x14ac:dyDescent="0.2">
      <c r="A89" s="3" t="s">
        <v>8</v>
      </c>
      <c r="B89" s="3" t="str">
        <f>VLOOKUP(C89,'Class compilations'!A:B,2,FALSE)</f>
        <v>Hybrid Sedan</v>
      </c>
      <c r="C89" s="3" t="s">
        <v>9</v>
      </c>
      <c r="D89" s="3" t="s">
        <v>10</v>
      </c>
      <c r="E89" s="3" t="s">
        <v>221</v>
      </c>
      <c r="F89" s="3" t="e">
        <f>VLOOKUP(E89,'DFW to admin'!A:B,2,FALSE)</f>
        <v>#N/A</v>
      </c>
      <c r="G89" s="3" t="e">
        <f>VLOOKUP('Data - filter removed'!E89,Sheet10!B:C,2,FALSE)</f>
        <v>#N/A</v>
      </c>
      <c r="H89" s="2">
        <v>2008</v>
      </c>
      <c r="I89" s="3" t="s">
        <v>12</v>
      </c>
      <c r="J89" s="3" t="s">
        <v>13</v>
      </c>
      <c r="K89" s="3" t="s">
        <v>9</v>
      </c>
      <c r="L89" s="3" t="s">
        <v>222</v>
      </c>
      <c r="M89" s="3" t="s">
        <v>223</v>
      </c>
    </row>
    <row r="90" spans="1:13" x14ac:dyDescent="0.2">
      <c r="A90" s="3" t="s">
        <v>8</v>
      </c>
      <c r="B90" s="3" t="str">
        <f>VLOOKUP(C90,'Class compilations'!A:B,2,FALSE)</f>
        <v>Hybrid Sedan</v>
      </c>
      <c r="C90" s="3" t="s">
        <v>9</v>
      </c>
      <c r="D90" s="3" t="s">
        <v>10</v>
      </c>
      <c r="E90" s="3" t="s">
        <v>224</v>
      </c>
      <c r="F90" s="3" t="e">
        <f>VLOOKUP(E90,'DFW to admin'!A:B,2,FALSE)</f>
        <v>#N/A</v>
      </c>
      <c r="G90" s="3" t="str">
        <f>VLOOKUP('Data - filter removed'!E90,Sheet10!B:C,2,FALSE)</f>
        <v>Secretaries Office</v>
      </c>
      <c r="H90" s="2">
        <v>2008</v>
      </c>
      <c r="I90" s="3" t="s">
        <v>12</v>
      </c>
      <c r="J90" s="3" t="s">
        <v>13</v>
      </c>
      <c r="K90" s="3" t="s">
        <v>9</v>
      </c>
      <c r="L90" s="3" t="s">
        <v>225</v>
      </c>
      <c r="M90" s="3" t="s">
        <v>29</v>
      </c>
    </row>
    <row r="91" spans="1:13" x14ac:dyDescent="0.2">
      <c r="A91" s="3" t="s">
        <v>8</v>
      </c>
      <c r="B91" s="3" t="str">
        <f>VLOOKUP(C91,'Class compilations'!A:B,2,FALSE)</f>
        <v>Hybrid Sedan</v>
      </c>
      <c r="C91" s="3" t="s">
        <v>9</v>
      </c>
      <c r="D91" s="3" t="s">
        <v>10</v>
      </c>
      <c r="E91" s="3" t="s">
        <v>226</v>
      </c>
      <c r="F91" s="3" t="e">
        <f>VLOOKUP(E91,'DFW to admin'!A:B,2,FALSE)</f>
        <v>#N/A</v>
      </c>
      <c r="G91" s="3" t="e">
        <f>VLOOKUP('Data - filter removed'!E91,Sheet10!B:C,2,FALSE)</f>
        <v>#N/A</v>
      </c>
      <c r="H91" s="2">
        <v>2007</v>
      </c>
      <c r="I91" s="3" t="s">
        <v>12</v>
      </c>
      <c r="J91" s="3" t="s">
        <v>13</v>
      </c>
      <c r="K91" s="3" t="s">
        <v>9</v>
      </c>
      <c r="L91" s="3" t="s">
        <v>227</v>
      </c>
      <c r="M91" s="3" t="s">
        <v>40</v>
      </c>
    </row>
    <row r="92" spans="1:13" x14ac:dyDescent="0.2">
      <c r="A92" s="3" t="s">
        <v>8</v>
      </c>
      <c r="B92" s="3" t="str">
        <f>VLOOKUP(C92,'Class compilations'!A:B,2,FALSE)</f>
        <v>Hybrid Sedan</v>
      </c>
      <c r="C92" s="3" t="s">
        <v>9</v>
      </c>
      <c r="D92" s="3" t="s">
        <v>10</v>
      </c>
      <c r="E92" s="3" t="s">
        <v>228</v>
      </c>
      <c r="F92" s="3" t="e">
        <f>VLOOKUP(E92,'DFW to admin'!A:B,2,FALSE)</f>
        <v>#N/A</v>
      </c>
      <c r="G92" s="3" t="e">
        <f>VLOOKUP('Data - filter removed'!E92,Sheet10!B:C,2,FALSE)</f>
        <v>#N/A</v>
      </c>
      <c r="H92" s="2">
        <v>2010</v>
      </c>
      <c r="I92" s="3" t="s">
        <v>12</v>
      </c>
      <c r="J92" s="3" t="s">
        <v>13</v>
      </c>
      <c r="K92" s="3" t="s">
        <v>9</v>
      </c>
      <c r="L92" s="3" t="s">
        <v>229</v>
      </c>
      <c r="M92" s="3" t="s">
        <v>230</v>
      </c>
    </row>
    <row r="93" spans="1:13" x14ac:dyDescent="0.2">
      <c r="A93" s="3" t="s">
        <v>8</v>
      </c>
      <c r="B93" s="3" t="str">
        <f>VLOOKUP(C93,'Class compilations'!A:B,2,FALSE)</f>
        <v>Hybrid Sedan</v>
      </c>
      <c r="C93" s="3" t="s">
        <v>9</v>
      </c>
      <c r="D93" s="3" t="s">
        <v>10</v>
      </c>
      <c r="E93" s="3" t="s">
        <v>231</v>
      </c>
      <c r="F93" s="3" t="e">
        <f>VLOOKUP(E93,'DFW to admin'!A:B,2,FALSE)</f>
        <v>#N/A</v>
      </c>
      <c r="G93" s="3" t="str">
        <f>VLOOKUP('Data - filter removed'!E93,Sheet10!B:C,2,FALSE)</f>
        <v>Children's Administration</v>
      </c>
      <c r="H93" s="2">
        <v>2008</v>
      </c>
      <c r="I93" s="3" t="s">
        <v>64</v>
      </c>
      <c r="J93" s="3" t="s">
        <v>65</v>
      </c>
      <c r="K93" s="3" t="s">
        <v>9</v>
      </c>
      <c r="L93" s="3" t="s">
        <v>232</v>
      </c>
      <c r="M93" s="3" t="s">
        <v>29</v>
      </c>
    </row>
    <row r="94" spans="1:13" x14ac:dyDescent="0.2">
      <c r="A94" s="3" t="s">
        <v>8</v>
      </c>
      <c r="B94" s="3" t="str">
        <f>VLOOKUP(C94,'Class compilations'!A:B,2,FALSE)</f>
        <v>Hybrid Sedan</v>
      </c>
      <c r="C94" s="3" t="s">
        <v>9</v>
      </c>
      <c r="D94" s="3" t="s">
        <v>10</v>
      </c>
      <c r="E94" s="3" t="s">
        <v>233</v>
      </c>
      <c r="F94" s="3" t="e">
        <f>VLOOKUP(E94,'DFW to admin'!A:B,2,FALSE)</f>
        <v>#N/A</v>
      </c>
      <c r="G94" s="3" t="str">
        <f>VLOOKUP('Data - filter removed'!E94,Sheet10!B:C,2,FALSE)</f>
        <v>Children's Administration</v>
      </c>
      <c r="H94" s="2">
        <v>2008</v>
      </c>
      <c r="I94" s="3" t="s">
        <v>64</v>
      </c>
      <c r="J94" s="3" t="s">
        <v>65</v>
      </c>
      <c r="K94" s="3" t="s">
        <v>9</v>
      </c>
      <c r="L94" s="3" t="s">
        <v>234</v>
      </c>
      <c r="M94" s="3" t="s">
        <v>29</v>
      </c>
    </row>
    <row r="95" spans="1:13" x14ac:dyDescent="0.2">
      <c r="A95" s="3" t="s">
        <v>8</v>
      </c>
      <c r="B95" s="3" t="str">
        <f>VLOOKUP(C95,'Class compilations'!A:B,2,FALSE)</f>
        <v>Hybrid Sedan</v>
      </c>
      <c r="C95" s="3" t="s">
        <v>9</v>
      </c>
      <c r="D95" s="3" t="s">
        <v>10</v>
      </c>
      <c r="E95" s="3" t="s">
        <v>235</v>
      </c>
      <c r="F95" s="3" t="e">
        <f>VLOOKUP(E95,'DFW to admin'!A:B,2,FALSE)</f>
        <v>#N/A</v>
      </c>
      <c r="G95" s="3" t="e">
        <f>VLOOKUP('Data - filter removed'!E95,Sheet10!B:C,2,FALSE)</f>
        <v>#N/A</v>
      </c>
      <c r="H95" s="2">
        <v>2008</v>
      </c>
      <c r="I95" s="3" t="s">
        <v>64</v>
      </c>
      <c r="J95" s="3" t="s">
        <v>65</v>
      </c>
      <c r="K95" s="3" t="s">
        <v>9</v>
      </c>
      <c r="L95" s="3" t="s">
        <v>236</v>
      </c>
      <c r="M95" s="3" t="s">
        <v>21</v>
      </c>
    </row>
    <row r="96" spans="1:13" x14ac:dyDescent="0.2">
      <c r="A96" s="3" t="s">
        <v>8</v>
      </c>
      <c r="B96" s="3" t="str">
        <f>VLOOKUP(C96,'Class compilations'!A:B,2,FALSE)</f>
        <v>Hybrid Sedan</v>
      </c>
      <c r="C96" s="3" t="s">
        <v>9</v>
      </c>
      <c r="D96" s="3" t="s">
        <v>10</v>
      </c>
      <c r="E96" s="3" t="s">
        <v>237</v>
      </c>
      <c r="F96" s="3" t="e">
        <f>VLOOKUP(E96,'DFW to admin'!A:B,2,FALSE)</f>
        <v>#N/A</v>
      </c>
      <c r="G96" s="3" t="str">
        <f>VLOOKUP('Data - filter removed'!E96,Sheet10!B:C,2,FALSE)</f>
        <v>Children's Administration</v>
      </c>
      <c r="H96" s="2">
        <v>2008</v>
      </c>
      <c r="I96" s="3" t="s">
        <v>64</v>
      </c>
      <c r="J96" s="3" t="s">
        <v>65</v>
      </c>
      <c r="K96" s="3" t="s">
        <v>9</v>
      </c>
      <c r="L96" s="3" t="s">
        <v>238</v>
      </c>
      <c r="M96" s="3" t="s">
        <v>29</v>
      </c>
    </row>
    <row r="97" spans="1:13" x14ac:dyDescent="0.2">
      <c r="A97" s="3" t="s">
        <v>8</v>
      </c>
      <c r="B97" s="3" t="str">
        <f>VLOOKUP(C97,'Class compilations'!A:B,2,FALSE)</f>
        <v>Hybrid Sedan</v>
      </c>
      <c r="C97" s="3" t="s">
        <v>9</v>
      </c>
      <c r="D97" s="3" t="s">
        <v>10</v>
      </c>
      <c r="E97" s="3" t="s">
        <v>239</v>
      </c>
      <c r="F97" s="3" t="e">
        <f>VLOOKUP(E97,'DFW to admin'!A:B,2,FALSE)</f>
        <v>#N/A</v>
      </c>
      <c r="G97" s="3" t="str">
        <f>VLOOKUP('Data - filter removed'!E97,Sheet10!B:C,2,FALSE)</f>
        <v>Children's Administration</v>
      </c>
      <c r="H97" s="2">
        <v>2008</v>
      </c>
      <c r="I97" s="3" t="s">
        <v>64</v>
      </c>
      <c r="J97" s="3" t="s">
        <v>65</v>
      </c>
      <c r="K97" s="3" t="s">
        <v>9</v>
      </c>
      <c r="L97" s="3" t="s">
        <v>240</v>
      </c>
      <c r="M97" s="3" t="s">
        <v>29</v>
      </c>
    </row>
    <row r="98" spans="1:13" x14ac:dyDescent="0.2">
      <c r="A98" s="3" t="s">
        <v>8</v>
      </c>
      <c r="B98" s="3" t="str">
        <f>VLOOKUP(C98,'Class compilations'!A:B,2,FALSE)</f>
        <v>Hybrid Sedan</v>
      </c>
      <c r="C98" s="3" t="s">
        <v>9</v>
      </c>
      <c r="D98" s="3" t="s">
        <v>10</v>
      </c>
      <c r="E98" s="3" t="s">
        <v>241</v>
      </c>
      <c r="F98" s="3" t="e">
        <f>VLOOKUP(E98,'DFW to admin'!A:B,2,FALSE)</f>
        <v>#N/A</v>
      </c>
      <c r="G98" s="3" t="str">
        <f>VLOOKUP('Data - filter removed'!E98,Sheet10!B:C,2,FALSE)</f>
        <v>Children's Administration</v>
      </c>
      <c r="H98" s="2">
        <v>2008</v>
      </c>
      <c r="I98" s="3" t="s">
        <v>64</v>
      </c>
      <c r="J98" s="3" t="s">
        <v>65</v>
      </c>
      <c r="K98" s="3" t="s">
        <v>9</v>
      </c>
      <c r="L98" s="3" t="s">
        <v>242</v>
      </c>
      <c r="M98" s="3" t="s">
        <v>29</v>
      </c>
    </row>
    <row r="99" spans="1:13" x14ac:dyDescent="0.2">
      <c r="A99" s="3" t="s">
        <v>8</v>
      </c>
      <c r="B99" s="3" t="str">
        <f>VLOOKUP(C99,'Class compilations'!A:B,2,FALSE)</f>
        <v>Hybrid Sedan</v>
      </c>
      <c r="C99" s="3" t="s">
        <v>9</v>
      </c>
      <c r="D99" s="3" t="s">
        <v>10</v>
      </c>
      <c r="E99" s="3" t="s">
        <v>243</v>
      </c>
      <c r="F99" s="3" t="e">
        <f>VLOOKUP(E99,'DFW to admin'!A:B,2,FALSE)</f>
        <v>#N/A</v>
      </c>
      <c r="G99" s="3" t="str">
        <f>VLOOKUP('Data - filter removed'!E99,Sheet10!B:C,2,FALSE)</f>
        <v>Children's Administration</v>
      </c>
      <c r="H99" s="2">
        <v>2008</v>
      </c>
      <c r="I99" s="3" t="s">
        <v>64</v>
      </c>
      <c r="J99" s="3" t="s">
        <v>65</v>
      </c>
      <c r="K99" s="3" t="s">
        <v>9</v>
      </c>
      <c r="L99" s="3" t="s">
        <v>244</v>
      </c>
      <c r="M99" s="3" t="s">
        <v>29</v>
      </c>
    </row>
    <row r="100" spans="1:13" x14ac:dyDescent="0.2">
      <c r="A100" s="3" t="s">
        <v>8</v>
      </c>
      <c r="B100" s="3" t="str">
        <f>VLOOKUP(C100,'Class compilations'!A:B,2,FALSE)</f>
        <v>Hybrid Sedan</v>
      </c>
      <c r="C100" s="3" t="s">
        <v>9</v>
      </c>
      <c r="D100" s="3" t="s">
        <v>10</v>
      </c>
      <c r="E100" s="3" t="s">
        <v>245</v>
      </c>
      <c r="F100" s="3" t="e">
        <f>VLOOKUP(E100,'DFW to admin'!A:B,2,FALSE)</f>
        <v>#N/A</v>
      </c>
      <c r="G100" s="3" t="str">
        <f>VLOOKUP('Data - filter removed'!E100,Sheet10!B:C,2,FALSE)</f>
        <v>Aging and Disability Services Administration</v>
      </c>
      <c r="H100" s="2">
        <v>2008</v>
      </c>
      <c r="I100" s="3" t="s">
        <v>64</v>
      </c>
      <c r="J100" s="3" t="s">
        <v>65</v>
      </c>
      <c r="K100" s="3" t="s">
        <v>9</v>
      </c>
      <c r="L100" s="3" t="s">
        <v>246</v>
      </c>
      <c r="M100" s="3" t="s">
        <v>29</v>
      </c>
    </row>
    <row r="101" spans="1:13" x14ac:dyDescent="0.2">
      <c r="A101" s="3" t="s">
        <v>8</v>
      </c>
      <c r="B101" s="3" t="str">
        <f>VLOOKUP(C101,'Class compilations'!A:B,2,FALSE)</f>
        <v>Hybrid Sedan</v>
      </c>
      <c r="C101" s="3" t="s">
        <v>9</v>
      </c>
      <c r="D101" s="3" t="s">
        <v>10</v>
      </c>
      <c r="E101" s="3" t="s">
        <v>247</v>
      </c>
      <c r="F101" s="3" t="e">
        <f>VLOOKUP(E101,'DFW to admin'!A:B,2,FALSE)</f>
        <v>#N/A</v>
      </c>
      <c r="G101" s="3" t="str">
        <f>VLOOKUP('Data - filter removed'!E101,Sheet10!B:C,2,FALSE)</f>
        <v>Aging and Disability Services Administration</v>
      </c>
      <c r="H101" s="2">
        <v>2008</v>
      </c>
      <c r="I101" s="3" t="s">
        <v>64</v>
      </c>
      <c r="J101" s="3" t="s">
        <v>65</v>
      </c>
      <c r="K101" s="3" t="s">
        <v>9</v>
      </c>
      <c r="L101" s="3" t="s">
        <v>248</v>
      </c>
      <c r="M101" s="3" t="s">
        <v>29</v>
      </c>
    </row>
    <row r="102" spans="1:13" x14ac:dyDescent="0.2">
      <c r="A102" s="3" t="s">
        <v>8</v>
      </c>
      <c r="B102" s="3" t="str">
        <f>VLOOKUP(C102,'Class compilations'!A:B,2,FALSE)</f>
        <v>Hybrid Sedan</v>
      </c>
      <c r="C102" s="3" t="s">
        <v>9</v>
      </c>
      <c r="D102" s="3" t="s">
        <v>10</v>
      </c>
      <c r="E102" s="3" t="s">
        <v>249</v>
      </c>
      <c r="F102" s="3" t="e">
        <f>VLOOKUP(E102,'DFW to admin'!A:B,2,FALSE)</f>
        <v>#N/A</v>
      </c>
      <c r="G102" s="3" t="e">
        <f>VLOOKUP('Data - filter removed'!E102,Sheet10!B:C,2,FALSE)</f>
        <v>#N/A</v>
      </c>
      <c r="H102" s="2">
        <v>2008</v>
      </c>
      <c r="I102" s="3" t="s">
        <v>64</v>
      </c>
      <c r="J102" s="3" t="s">
        <v>65</v>
      </c>
      <c r="K102" s="3" t="s">
        <v>9</v>
      </c>
      <c r="L102" s="3" t="s">
        <v>250</v>
      </c>
      <c r="M102" s="3" t="s">
        <v>18</v>
      </c>
    </row>
    <row r="103" spans="1:13" x14ac:dyDescent="0.2">
      <c r="A103" s="3" t="s">
        <v>8</v>
      </c>
      <c r="B103" s="3" t="str">
        <f>VLOOKUP(C103,'Class compilations'!A:B,2,FALSE)</f>
        <v>Hybrid Sedan</v>
      </c>
      <c r="C103" s="3" t="s">
        <v>9</v>
      </c>
      <c r="D103" s="3" t="s">
        <v>10</v>
      </c>
      <c r="E103" s="3" t="s">
        <v>252</v>
      </c>
      <c r="F103" s="3" t="e">
        <f>VLOOKUP(E103,'DFW to admin'!A:B,2,FALSE)</f>
        <v>#N/A</v>
      </c>
      <c r="G103" s="3" t="str">
        <f>VLOOKUP('Data - filter removed'!E103,Sheet10!B:C,2,FALSE)</f>
        <v>Children's Administration</v>
      </c>
      <c r="H103" s="2">
        <v>2008</v>
      </c>
      <c r="I103" s="3" t="s">
        <v>64</v>
      </c>
      <c r="J103" s="3" t="s">
        <v>65</v>
      </c>
      <c r="K103" s="3" t="s">
        <v>9</v>
      </c>
      <c r="L103" s="3" t="s">
        <v>253</v>
      </c>
      <c r="M103" s="3" t="s">
        <v>29</v>
      </c>
    </row>
    <row r="104" spans="1:13" x14ac:dyDescent="0.2">
      <c r="A104" s="3" t="s">
        <v>8</v>
      </c>
      <c r="B104" s="3" t="str">
        <f>VLOOKUP(C104,'Class compilations'!A:B,2,FALSE)</f>
        <v>Hybrid Sedan</v>
      </c>
      <c r="C104" s="3" t="s">
        <v>9</v>
      </c>
      <c r="D104" s="3" t="s">
        <v>10</v>
      </c>
      <c r="E104" s="3" t="s">
        <v>254</v>
      </c>
      <c r="F104" s="3" t="e">
        <f>VLOOKUP(E104,'DFW to admin'!A:B,2,FALSE)</f>
        <v>#N/A</v>
      </c>
      <c r="G104" s="3" t="e">
        <f>VLOOKUP('Data - filter removed'!E104,Sheet10!B:C,2,FALSE)</f>
        <v>#N/A</v>
      </c>
      <c r="H104" s="2">
        <v>2008</v>
      </c>
      <c r="I104" s="3" t="s">
        <v>64</v>
      </c>
      <c r="J104" s="3" t="s">
        <v>65</v>
      </c>
      <c r="K104" s="3" t="s">
        <v>9</v>
      </c>
      <c r="L104" s="3" t="s">
        <v>255</v>
      </c>
      <c r="M104" s="3" t="s">
        <v>251</v>
      </c>
    </row>
    <row r="105" spans="1:13" x14ac:dyDescent="0.2">
      <c r="A105" s="3" t="s">
        <v>8</v>
      </c>
      <c r="B105" s="3" t="str">
        <f>VLOOKUP(C105,'Class compilations'!A:B,2,FALSE)</f>
        <v>Hybrid Sedan</v>
      </c>
      <c r="C105" s="3" t="s">
        <v>9</v>
      </c>
      <c r="D105" s="3" t="s">
        <v>10</v>
      </c>
      <c r="E105" s="3" t="s">
        <v>256</v>
      </c>
      <c r="F105" s="3" t="e">
        <f>VLOOKUP(E105,'DFW to admin'!A:B,2,FALSE)</f>
        <v>#N/A</v>
      </c>
      <c r="G105" s="3" t="e">
        <f>VLOOKUP('Data - filter removed'!E105,Sheet10!B:C,2,FALSE)</f>
        <v>#N/A</v>
      </c>
      <c r="H105" s="2">
        <v>2008</v>
      </c>
      <c r="I105" s="3" t="s">
        <v>64</v>
      </c>
      <c r="J105" s="3" t="s">
        <v>65</v>
      </c>
      <c r="K105" s="3" t="s">
        <v>9</v>
      </c>
      <c r="L105" s="3" t="s">
        <v>257</v>
      </c>
      <c r="M105" s="3" t="s">
        <v>32</v>
      </c>
    </row>
    <row r="106" spans="1:13" x14ac:dyDescent="0.2">
      <c r="A106" s="3" t="s">
        <v>8</v>
      </c>
      <c r="B106" s="3" t="str">
        <f>VLOOKUP(C106,'Class compilations'!A:B,2,FALSE)</f>
        <v>Hybrid Sedan</v>
      </c>
      <c r="C106" s="3" t="s">
        <v>9</v>
      </c>
      <c r="D106" s="3" t="s">
        <v>10</v>
      </c>
      <c r="E106" s="3" t="s">
        <v>258</v>
      </c>
      <c r="F106" s="3" t="e">
        <f>VLOOKUP(E106,'DFW to admin'!A:B,2,FALSE)</f>
        <v>#N/A</v>
      </c>
      <c r="G106" s="3" t="e">
        <f>VLOOKUP('Data - filter removed'!E106,Sheet10!B:C,2,FALSE)</f>
        <v>#N/A</v>
      </c>
      <c r="H106" s="2">
        <v>2008</v>
      </c>
      <c r="I106" s="3" t="s">
        <v>64</v>
      </c>
      <c r="J106" s="3" t="s">
        <v>65</v>
      </c>
      <c r="K106" s="3" t="s">
        <v>9</v>
      </c>
      <c r="L106" s="3" t="s">
        <v>259</v>
      </c>
      <c r="M106" s="3" t="s">
        <v>113</v>
      </c>
    </row>
    <row r="107" spans="1:13" x14ac:dyDescent="0.2">
      <c r="A107" s="3" t="s">
        <v>8</v>
      </c>
      <c r="B107" s="3" t="str">
        <f>VLOOKUP(C107,'Class compilations'!A:B,2,FALSE)</f>
        <v>Hybrid Sedan</v>
      </c>
      <c r="C107" s="3" t="s">
        <v>9</v>
      </c>
      <c r="D107" s="3" t="s">
        <v>10</v>
      </c>
      <c r="E107" s="3" t="s">
        <v>260</v>
      </c>
      <c r="F107" s="3" t="e">
        <f>VLOOKUP(E107,'DFW to admin'!A:B,2,FALSE)</f>
        <v>#N/A</v>
      </c>
      <c r="G107" s="3" t="str">
        <f>VLOOKUP('Data - filter removed'!E107,Sheet10!B:C,2,FALSE)</f>
        <v>Aging and Disability Services Administration</v>
      </c>
      <c r="H107" s="2">
        <v>2008</v>
      </c>
      <c r="I107" s="3" t="s">
        <v>64</v>
      </c>
      <c r="J107" s="3" t="s">
        <v>65</v>
      </c>
      <c r="K107" s="3" t="s">
        <v>9</v>
      </c>
      <c r="L107" s="3" t="s">
        <v>261</v>
      </c>
      <c r="M107" s="3" t="s">
        <v>29</v>
      </c>
    </row>
    <row r="108" spans="1:13" x14ac:dyDescent="0.2">
      <c r="A108" s="3" t="s">
        <v>8</v>
      </c>
      <c r="B108" s="3" t="str">
        <f>VLOOKUP(C108,'Class compilations'!A:B,2,FALSE)</f>
        <v>Hybrid Sedan</v>
      </c>
      <c r="C108" s="3" t="s">
        <v>9</v>
      </c>
      <c r="D108" s="3" t="s">
        <v>10</v>
      </c>
      <c r="E108" s="3" t="s">
        <v>262</v>
      </c>
      <c r="F108" s="3" t="e">
        <f>VLOOKUP(E108,'DFW to admin'!A:B,2,FALSE)</f>
        <v>#N/A</v>
      </c>
      <c r="G108" s="3" t="str">
        <f>VLOOKUP('Data - filter removed'!E108,Sheet10!B:C,2,FALSE)</f>
        <v>Children's Administration</v>
      </c>
      <c r="H108" s="2">
        <v>2008</v>
      </c>
      <c r="I108" s="3" t="s">
        <v>64</v>
      </c>
      <c r="J108" s="3" t="s">
        <v>65</v>
      </c>
      <c r="K108" s="3" t="s">
        <v>9</v>
      </c>
      <c r="L108" s="3" t="s">
        <v>263</v>
      </c>
      <c r="M108" s="3" t="s">
        <v>29</v>
      </c>
    </row>
    <row r="109" spans="1:13" x14ac:dyDescent="0.2">
      <c r="A109" s="3" t="s">
        <v>8</v>
      </c>
      <c r="B109" s="3" t="str">
        <f>VLOOKUP(C109,'Class compilations'!A:B,2,FALSE)</f>
        <v>Hybrid Sedan</v>
      </c>
      <c r="C109" s="3" t="s">
        <v>9</v>
      </c>
      <c r="D109" s="3" t="s">
        <v>10</v>
      </c>
      <c r="E109" s="3" t="s">
        <v>264</v>
      </c>
      <c r="F109" s="3" t="e">
        <f>VLOOKUP(E109,'DFW to admin'!A:B,2,FALSE)</f>
        <v>#N/A</v>
      </c>
      <c r="G109" s="3" t="str">
        <f>VLOOKUP('Data - filter removed'!E109,Sheet10!B:C,2,FALSE)</f>
        <v>Children's Administration</v>
      </c>
      <c r="H109" s="2">
        <v>2008</v>
      </c>
      <c r="I109" s="3" t="s">
        <v>64</v>
      </c>
      <c r="J109" s="3" t="s">
        <v>65</v>
      </c>
      <c r="K109" s="3" t="s">
        <v>9</v>
      </c>
      <c r="L109" s="3" t="s">
        <v>265</v>
      </c>
      <c r="M109" s="3" t="s">
        <v>29</v>
      </c>
    </row>
    <row r="110" spans="1:13" x14ac:dyDescent="0.2">
      <c r="A110" s="3" t="s">
        <v>8</v>
      </c>
      <c r="B110" s="3" t="str">
        <f>VLOOKUP(C110,'Class compilations'!A:B,2,FALSE)</f>
        <v>Hybrid Sedan</v>
      </c>
      <c r="C110" s="3" t="s">
        <v>9</v>
      </c>
      <c r="D110" s="3" t="s">
        <v>10</v>
      </c>
      <c r="E110" s="3" t="s">
        <v>266</v>
      </c>
      <c r="F110" s="3" t="e">
        <f>VLOOKUP(E110,'DFW to admin'!A:B,2,FALSE)</f>
        <v>#N/A</v>
      </c>
      <c r="G110" s="3" t="e">
        <f>VLOOKUP('Data - filter removed'!E110,Sheet10!B:C,2,FALSE)</f>
        <v>#N/A</v>
      </c>
      <c r="H110" s="2">
        <v>2008</v>
      </c>
      <c r="I110" s="3" t="s">
        <v>64</v>
      </c>
      <c r="J110" s="3" t="s">
        <v>65</v>
      </c>
      <c r="K110" s="3" t="s">
        <v>9</v>
      </c>
      <c r="L110" s="3" t="s">
        <v>267</v>
      </c>
      <c r="M110" s="3" t="s">
        <v>268</v>
      </c>
    </row>
    <row r="111" spans="1:13" x14ac:dyDescent="0.2">
      <c r="A111" s="3" t="s">
        <v>8</v>
      </c>
      <c r="B111" s="3" t="str">
        <f>VLOOKUP(C111,'Class compilations'!A:B,2,FALSE)</f>
        <v>Hybrid Sedan</v>
      </c>
      <c r="C111" s="3" t="s">
        <v>9</v>
      </c>
      <c r="D111" s="3" t="s">
        <v>10</v>
      </c>
      <c r="E111" s="3" t="s">
        <v>269</v>
      </c>
      <c r="F111" s="3" t="e">
        <f>VLOOKUP(E111,'DFW to admin'!A:B,2,FALSE)</f>
        <v>#N/A</v>
      </c>
      <c r="G111" s="3" t="str">
        <f>VLOOKUP('Data - filter removed'!E111,Sheet10!B:C,2,FALSE)</f>
        <v>Children's Administration</v>
      </c>
      <c r="H111" s="2">
        <v>2008</v>
      </c>
      <c r="I111" s="3" t="s">
        <v>64</v>
      </c>
      <c r="J111" s="3" t="s">
        <v>65</v>
      </c>
      <c r="K111" s="3" t="s">
        <v>9</v>
      </c>
      <c r="L111" s="3" t="s">
        <v>270</v>
      </c>
      <c r="M111" s="3" t="s">
        <v>29</v>
      </c>
    </row>
    <row r="112" spans="1:13" x14ac:dyDescent="0.2">
      <c r="A112" s="3" t="s">
        <v>8</v>
      </c>
      <c r="B112" s="3" t="str">
        <f>VLOOKUP(C112,'Class compilations'!A:B,2,FALSE)</f>
        <v>Hybrid Sedan</v>
      </c>
      <c r="C112" s="3" t="s">
        <v>9</v>
      </c>
      <c r="D112" s="3" t="s">
        <v>10</v>
      </c>
      <c r="E112" s="3" t="s">
        <v>271</v>
      </c>
      <c r="F112" s="3" t="e">
        <f>VLOOKUP(E112,'DFW to admin'!A:B,2,FALSE)</f>
        <v>#N/A</v>
      </c>
      <c r="G112" s="3" t="e">
        <f>VLOOKUP('Data - filter removed'!E112,Sheet10!B:C,2,FALSE)</f>
        <v>#N/A</v>
      </c>
      <c r="H112" s="2">
        <v>2008</v>
      </c>
      <c r="I112" s="3" t="s">
        <v>64</v>
      </c>
      <c r="J112" s="3" t="s">
        <v>65</v>
      </c>
      <c r="K112" s="3" t="s">
        <v>9</v>
      </c>
      <c r="L112" s="3" t="s">
        <v>272</v>
      </c>
      <c r="M112" s="3" t="s">
        <v>268</v>
      </c>
    </row>
    <row r="113" spans="1:13" x14ac:dyDescent="0.2">
      <c r="A113" s="3" t="s">
        <v>8</v>
      </c>
      <c r="B113" s="3" t="str">
        <f>VLOOKUP(C113,'Class compilations'!A:B,2,FALSE)</f>
        <v>Hybrid Sedan</v>
      </c>
      <c r="C113" s="3" t="s">
        <v>9</v>
      </c>
      <c r="D113" s="3" t="s">
        <v>10</v>
      </c>
      <c r="E113" s="3" t="s">
        <v>273</v>
      </c>
      <c r="F113" s="3" t="e">
        <f>VLOOKUP(E113,'DFW to admin'!A:B,2,FALSE)</f>
        <v>#N/A</v>
      </c>
      <c r="G113" s="3" t="str">
        <f>VLOOKUP('Data - filter removed'!E113,Sheet10!B:C,2,FALSE)</f>
        <v>Economic Services Administration</v>
      </c>
      <c r="H113" s="2">
        <v>2008</v>
      </c>
      <c r="I113" s="3" t="s">
        <v>64</v>
      </c>
      <c r="J113" s="3" t="s">
        <v>65</v>
      </c>
      <c r="K113" s="3" t="s">
        <v>9</v>
      </c>
      <c r="L113" s="3" t="s">
        <v>274</v>
      </c>
      <c r="M113" s="3" t="s">
        <v>29</v>
      </c>
    </row>
    <row r="114" spans="1:13" x14ac:dyDescent="0.2">
      <c r="A114" s="3" t="s">
        <v>8</v>
      </c>
      <c r="B114" s="3" t="str">
        <f>VLOOKUP(C114,'Class compilations'!A:B,2,FALSE)</f>
        <v>Hybrid Sedan</v>
      </c>
      <c r="C114" s="3" t="s">
        <v>9</v>
      </c>
      <c r="D114" s="3" t="s">
        <v>10</v>
      </c>
      <c r="E114" s="3" t="s">
        <v>275</v>
      </c>
      <c r="F114" s="3" t="e">
        <f>VLOOKUP(E114,'DFW to admin'!A:B,2,FALSE)</f>
        <v>#N/A</v>
      </c>
      <c r="G114" s="3" t="e">
        <f>VLOOKUP('Data - filter removed'!E114,Sheet10!B:C,2,FALSE)</f>
        <v>#N/A</v>
      </c>
      <c r="H114" s="2">
        <v>2008</v>
      </c>
      <c r="I114" s="3" t="s">
        <v>64</v>
      </c>
      <c r="J114" s="3" t="s">
        <v>65</v>
      </c>
      <c r="K114" s="3" t="s">
        <v>9</v>
      </c>
      <c r="L114" s="3" t="s">
        <v>276</v>
      </c>
      <c r="M114" s="3" t="s">
        <v>268</v>
      </c>
    </row>
    <row r="115" spans="1:13" x14ac:dyDescent="0.2">
      <c r="A115" s="3" t="s">
        <v>8</v>
      </c>
      <c r="B115" s="3" t="str">
        <f>VLOOKUP(C115,'Class compilations'!A:B,2,FALSE)</f>
        <v>Hybrid Sedan</v>
      </c>
      <c r="C115" s="3" t="s">
        <v>9</v>
      </c>
      <c r="D115" s="3" t="s">
        <v>10</v>
      </c>
      <c r="E115" s="3" t="s">
        <v>277</v>
      </c>
      <c r="F115" s="3" t="e">
        <f>VLOOKUP(E115,'DFW to admin'!A:B,2,FALSE)</f>
        <v>#N/A</v>
      </c>
      <c r="G115" s="3" t="e">
        <f>VLOOKUP('Data - filter removed'!E115,Sheet10!B:C,2,FALSE)</f>
        <v>#N/A</v>
      </c>
      <c r="H115" s="2">
        <v>2008</v>
      </c>
      <c r="I115" s="3" t="s">
        <v>64</v>
      </c>
      <c r="J115" s="3" t="s">
        <v>65</v>
      </c>
      <c r="K115" s="3" t="s">
        <v>9</v>
      </c>
      <c r="L115" s="3" t="s">
        <v>278</v>
      </c>
      <c r="M115" s="3" t="s">
        <v>268</v>
      </c>
    </row>
    <row r="116" spans="1:13" x14ac:dyDescent="0.2">
      <c r="A116" s="3" t="s">
        <v>8</v>
      </c>
      <c r="B116" s="3" t="str">
        <f>VLOOKUP(C116,'Class compilations'!A:B,2,FALSE)</f>
        <v>Hybrid Sedan</v>
      </c>
      <c r="C116" s="3" t="s">
        <v>9</v>
      </c>
      <c r="D116" s="3" t="s">
        <v>10</v>
      </c>
      <c r="E116" s="3" t="s">
        <v>279</v>
      </c>
      <c r="F116" s="3" t="e">
        <f>VLOOKUP(E116,'DFW to admin'!A:B,2,FALSE)</f>
        <v>#N/A</v>
      </c>
      <c r="G116" s="3" t="e">
        <f>VLOOKUP('Data - filter removed'!E116,Sheet10!B:C,2,FALSE)</f>
        <v>#N/A</v>
      </c>
      <c r="H116" s="2">
        <v>2008</v>
      </c>
      <c r="I116" s="3" t="s">
        <v>64</v>
      </c>
      <c r="J116" s="3" t="s">
        <v>65</v>
      </c>
      <c r="K116" s="3" t="s">
        <v>9</v>
      </c>
      <c r="L116" s="3" t="s">
        <v>280</v>
      </c>
      <c r="M116" s="3" t="s">
        <v>32</v>
      </c>
    </row>
    <row r="117" spans="1:13" x14ac:dyDescent="0.2">
      <c r="A117" s="3" t="s">
        <v>8</v>
      </c>
      <c r="B117" s="3" t="str">
        <f>VLOOKUP(C117,'Class compilations'!A:B,2,FALSE)</f>
        <v>Hybrid Sedan</v>
      </c>
      <c r="C117" s="3" t="s">
        <v>9</v>
      </c>
      <c r="D117" s="3" t="s">
        <v>10</v>
      </c>
      <c r="E117" s="3" t="s">
        <v>281</v>
      </c>
      <c r="F117" s="3" t="e">
        <f>VLOOKUP(E117,'DFW to admin'!A:B,2,FALSE)</f>
        <v>#N/A</v>
      </c>
      <c r="G117" s="3" t="str">
        <f>VLOOKUP('Data - filter removed'!E117,Sheet10!B:C,2,FALSE)</f>
        <v>Children's Administration</v>
      </c>
      <c r="H117" s="2">
        <v>2008</v>
      </c>
      <c r="I117" s="3" t="s">
        <v>64</v>
      </c>
      <c r="J117" s="3" t="s">
        <v>65</v>
      </c>
      <c r="K117" s="3" t="s">
        <v>9</v>
      </c>
      <c r="L117" s="3" t="s">
        <v>282</v>
      </c>
      <c r="M117" s="3" t="s">
        <v>29</v>
      </c>
    </row>
    <row r="118" spans="1:13" x14ac:dyDescent="0.2">
      <c r="A118" s="3" t="s">
        <v>8</v>
      </c>
      <c r="B118" s="3" t="str">
        <f>VLOOKUP(C118,'Class compilations'!A:B,2,FALSE)</f>
        <v>Hybrid Sedan</v>
      </c>
      <c r="C118" s="3" t="s">
        <v>9</v>
      </c>
      <c r="D118" s="3" t="s">
        <v>10</v>
      </c>
      <c r="E118" s="3" t="s">
        <v>283</v>
      </c>
      <c r="F118" s="3" t="e">
        <f>VLOOKUP(E118,'DFW to admin'!A:B,2,FALSE)</f>
        <v>#N/A</v>
      </c>
      <c r="G118" s="3" t="e">
        <f>VLOOKUP('Data - filter removed'!E118,Sheet10!B:C,2,FALSE)</f>
        <v>#N/A</v>
      </c>
      <c r="H118" s="2">
        <v>2008</v>
      </c>
      <c r="I118" s="3" t="s">
        <v>64</v>
      </c>
      <c r="J118" s="3" t="s">
        <v>65</v>
      </c>
      <c r="K118" s="3" t="s">
        <v>9</v>
      </c>
      <c r="L118" s="3" t="s">
        <v>284</v>
      </c>
      <c r="M118" s="3" t="s">
        <v>18</v>
      </c>
    </row>
    <row r="119" spans="1:13" x14ac:dyDescent="0.2">
      <c r="A119" s="3" t="s">
        <v>8</v>
      </c>
      <c r="B119" s="3" t="str">
        <f>VLOOKUP(C119,'Class compilations'!A:B,2,FALSE)</f>
        <v>Hybrid Sedan</v>
      </c>
      <c r="C119" s="3" t="s">
        <v>9</v>
      </c>
      <c r="D119" s="3" t="s">
        <v>10</v>
      </c>
      <c r="E119" s="3" t="s">
        <v>285</v>
      </c>
      <c r="F119" s="3" t="e">
        <f>VLOOKUP(E119,'DFW to admin'!A:B,2,FALSE)</f>
        <v>#N/A</v>
      </c>
      <c r="G119" s="3" t="e">
        <f>VLOOKUP('Data - filter removed'!E119,Sheet10!B:C,2,FALSE)</f>
        <v>#N/A</v>
      </c>
      <c r="H119" s="2">
        <v>2008</v>
      </c>
      <c r="I119" s="3" t="s">
        <v>64</v>
      </c>
      <c r="J119" s="3" t="s">
        <v>65</v>
      </c>
      <c r="K119" s="3" t="s">
        <v>9</v>
      </c>
      <c r="L119" s="3" t="s">
        <v>286</v>
      </c>
      <c r="M119" s="3" t="s">
        <v>287</v>
      </c>
    </row>
    <row r="120" spans="1:13" x14ac:dyDescent="0.2">
      <c r="A120" s="3" t="s">
        <v>8</v>
      </c>
      <c r="B120" s="3" t="str">
        <f>VLOOKUP(C120,'Class compilations'!A:B,2,FALSE)</f>
        <v>Hybrid Sedan</v>
      </c>
      <c r="C120" s="3" t="s">
        <v>9</v>
      </c>
      <c r="D120" s="3" t="s">
        <v>10</v>
      </c>
      <c r="E120" s="3" t="s">
        <v>288</v>
      </c>
      <c r="F120" s="3" t="e">
        <f>VLOOKUP(E120,'DFW to admin'!A:B,2,FALSE)</f>
        <v>#N/A</v>
      </c>
      <c r="G120" s="3" t="e">
        <f>VLOOKUP('Data - filter removed'!E120,Sheet10!B:C,2,FALSE)</f>
        <v>#N/A</v>
      </c>
      <c r="H120" s="2">
        <v>2008</v>
      </c>
      <c r="I120" s="3" t="s">
        <v>64</v>
      </c>
      <c r="J120" s="3" t="s">
        <v>65</v>
      </c>
      <c r="K120" s="3" t="s">
        <v>9</v>
      </c>
      <c r="L120" s="3" t="s">
        <v>289</v>
      </c>
      <c r="M120" s="3" t="s">
        <v>128</v>
      </c>
    </row>
    <row r="121" spans="1:13" x14ac:dyDescent="0.2">
      <c r="A121" s="3" t="s">
        <v>8</v>
      </c>
      <c r="B121" s="3" t="str">
        <f>VLOOKUP(C121,'Class compilations'!A:B,2,FALSE)</f>
        <v>Hybrid Sedan</v>
      </c>
      <c r="C121" s="3" t="s">
        <v>9</v>
      </c>
      <c r="D121" s="3" t="s">
        <v>10</v>
      </c>
      <c r="E121" s="3" t="s">
        <v>290</v>
      </c>
      <c r="F121" s="3" t="e">
        <f>VLOOKUP(E121,'DFW to admin'!A:B,2,FALSE)</f>
        <v>#N/A</v>
      </c>
      <c r="G121" s="3" t="str">
        <f>VLOOKUP('Data - filter removed'!E121,Sheet10!B:C,2,FALSE)</f>
        <v>Children's Administration</v>
      </c>
      <c r="H121" s="2">
        <v>2008</v>
      </c>
      <c r="I121" s="3" t="s">
        <v>64</v>
      </c>
      <c r="J121" s="3" t="s">
        <v>65</v>
      </c>
      <c r="K121" s="3" t="s">
        <v>9</v>
      </c>
      <c r="L121" s="3" t="s">
        <v>291</v>
      </c>
      <c r="M121" s="3" t="s">
        <v>29</v>
      </c>
    </row>
    <row r="122" spans="1:13" x14ac:dyDescent="0.2">
      <c r="A122" s="3" t="s">
        <v>8</v>
      </c>
      <c r="B122" s="3" t="str">
        <f>VLOOKUP(C122,'Class compilations'!A:B,2,FALSE)</f>
        <v>Hybrid Sedan</v>
      </c>
      <c r="C122" s="3" t="s">
        <v>9</v>
      </c>
      <c r="D122" s="3" t="s">
        <v>10</v>
      </c>
      <c r="E122" s="3" t="s">
        <v>292</v>
      </c>
      <c r="F122" s="3" t="e">
        <f>VLOOKUP(E122,'DFW to admin'!A:B,2,FALSE)</f>
        <v>#N/A</v>
      </c>
      <c r="G122" s="3" t="e">
        <f>VLOOKUP('Data - filter removed'!E122,Sheet10!B:C,2,FALSE)</f>
        <v>#N/A</v>
      </c>
      <c r="H122" s="2">
        <v>2008</v>
      </c>
      <c r="I122" s="3" t="s">
        <v>64</v>
      </c>
      <c r="J122" s="3" t="s">
        <v>65</v>
      </c>
      <c r="K122" s="3" t="s">
        <v>9</v>
      </c>
      <c r="L122" s="3" t="s">
        <v>293</v>
      </c>
      <c r="M122" s="3" t="s">
        <v>218</v>
      </c>
    </row>
    <row r="123" spans="1:13" x14ac:dyDescent="0.2">
      <c r="A123" s="3" t="s">
        <v>8</v>
      </c>
      <c r="B123" s="3" t="str">
        <f>VLOOKUP(C123,'Class compilations'!A:B,2,FALSE)</f>
        <v>Hybrid Sedan</v>
      </c>
      <c r="C123" s="3" t="s">
        <v>9</v>
      </c>
      <c r="D123" s="3" t="s">
        <v>10</v>
      </c>
      <c r="E123" s="3" t="s">
        <v>294</v>
      </c>
      <c r="F123" s="3" t="e">
        <f>VLOOKUP(E123,'DFW to admin'!A:B,2,FALSE)</f>
        <v>#N/A</v>
      </c>
      <c r="G123" s="3" t="e">
        <f>VLOOKUP('Data - filter removed'!E123,Sheet10!B:C,2,FALSE)</f>
        <v>#N/A</v>
      </c>
      <c r="H123" s="2">
        <v>2010</v>
      </c>
      <c r="I123" s="3" t="s">
        <v>64</v>
      </c>
      <c r="J123" s="3" t="s">
        <v>65</v>
      </c>
      <c r="K123" s="3" t="s">
        <v>9</v>
      </c>
      <c r="L123" s="3" t="s">
        <v>295</v>
      </c>
      <c r="M123" s="3" t="s">
        <v>128</v>
      </c>
    </row>
    <row r="124" spans="1:13" x14ac:dyDescent="0.2">
      <c r="A124" s="3" t="s">
        <v>8</v>
      </c>
      <c r="B124" s="3" t="str">
        <f>VLOOKUP(C124,'Class compilations'!A:B,2,FALSE)</f>
        <v>Hybrid Sedan</v>
      </c>
      <c r="C124" s="3" t="s">
        <v>9</v>
      </c>
      <c r="D124" s="3" t="s">
        <v>10</v>
      </c>
      <c r="E124" s="3" t="s">
        <v>296</v>
      </c>
      <c r="F124" s="3" t="e">
        <f>VLOOKUP(E124,'DFW to admin'!A:B,2,FALSE)</f>
        <v>#N/A</v>
      </c>
      <c r="G124" s="3" t="str">
        <f>VLOOKUP('Data - filter removed'!E124,Sheet10!B:C,2,FALSE)</f>
        <v>Aging and Disability Services Administration</v>
      </c>
      <c r="H124" s="2">
        <v>2014</v>
      </c>
      <c r="I124" s="3" t="s">
        <v>297</v>
      </c>
      <c r="J124" s="3" t="s">
        <v>298</v>
      </c>
      <c r="K124" s="3" t="s">
        <v>299</v>
      </c>
      <c r="L124" s="3" t="s">
        <v>300</v>
      </c>
      <c r="M124" s="3" t="s">
        <v>29</v>
      </c>
    </row>
    <row r="125" spans="1:13" x14ac:dyDescent="0.2">
      <c r="A125" s="3" t="s">
        <v>8</v>
      </c>
      <c r="B125" s="3" t="str">
        <f>VLOOKUP(C125,'Class compilations'!A:B,2,FALSE)</f>
        <v>Hybrid Sedan</v>
      </c>
      <c r="C125" s="3" t="s">
        <v>9</v>
      </c>
      <c r="D125" s="3" t="s">
        <v>10</v>
      </c>
      <c r="E125" s="3" t="s">
        <v>301</v>
      </c>
      <c r="F125" s="3" t="e">
        <f>VLOOKUP(E125,'DFW to admin'!A:B,2,FALSE)</f>
        <v>#N/A</v>
      </c>
      <c r="G125" s="3" t="str">
        <f>VLOOKUP('Data - filter removed'!E125,Sheet10!B:C,2,FALSE)</f>
        <v>Children's Administration</v>
      </c>
      <c r="H125" s="2">
        <v>2012</v>
      </c>
      <c r="I125" s="3" t="s">
        <v>64</v>
      </c>
      <c r="J125" s="3" t="s">
        <v>65</v>
      </c>
      <c r="K125" s="3" t="s">
        <v>9</v>
      </c>
      <c r="L125" s="3" t="s">
        <v>302</v>
      </c>
      <c r="M125" s="3" t="s">
        <v>29</v>
      </c>
    </row>
    <row r="126" spans="1:13" x14ac:dyDescent="0.2">
      <c r="A126" s="3" t="s">
        <v>8</v>
      </c>
      <c r="B126" s="3" t="str">
        <f>VLOOKUP(C126,'Class compilations'!A:B,2,FALSE)</f>
        <v>Hybrid Sedan</v>
      </c>
      <c r="C126" s="3" t="s">
        <v>9</v>
      </c>
      <c r="D126" s="3" t="s">
        <v>10</v>
      </c>
      <c r="E126" s="3" t="s">
        <v>303</v>
      </c>
      <c r="F126" s="3" t="e">
        <f>VLOOKUP(E126,'DFW to admin'!A:B,2,FALSE)</f>
        <v>#N/A</v>
      </c>
      <c r="G126" s="3" t="str">
        <f>VLOOKUP('Data - filter removed'!E126,Sheet10!B:C,2,FALSE)</f>
        <v>Children's Administration</v>
      </c>
      <c r="H126" s="2">
        <v>2012</v>
      </c>
      <c r="I126" s="3" t="s">
        <v>64</v>
      </c>
      <c r="J126" s="3" t="s">
        <v>65</v>
      </c>
      <c r="K126" s="3" t="s">
        <v>9</v>
      </c>
      <c r="L126" s="3" t="s">
        <v>304</v>
      </c>
      <c r="M126" s="3" t="s">
        <v>29</v>
      </c>
    </row>
    <row r="127" spans="1:13" x14ac:dyDescent="0.2">
      <c r="A127" s="3" t="s">
        <v>8</v>
      </c>
      <c r="B127" s="3" t="str">
        <f>VLOOKUP(C127,'Class compilations'!A:B,2,FALSE)</f>
        <v>Hybrid Sedan</v>
      </c>
      <c r="C127" s="3" t="s">
        <v>9</v>
      </c>
      <c r="D127" s="3" t="s">
        <v>10</v>
      </c>
      <c r="E127" s="3" t="s">
        <v>305</v>
      </c>
      <c r="F127" s="3" t="e">
        <f>VLOOKUP(E127,'DFW to admin'!A:B,2,FALSE)</f>
        <v>#N/A</v>
      </c>
      <c r="G127" s="3" t="str">
        <f>VLOOKUP('Data - filter removed'!E127,Sheet10!B:C,2,FALSE)</f>
        <v>Children's Administration</v>
      </c>
      <c r="H127" s="2">
        <v>2012</v>
      </c>
      <c r="I127" s="3" t="s">
        <v>64</v>
      </c>
      <c r="J127" s="3" t="s">
        <v>65</v>
      </c>
      <c r="K127" s="3" t="s">
        <v>9</v>
      </c>
      <c r="L127" s="3" t="s">
        <v>306</v>
      </c>
      <c r="M127" s="3" t="s">
        <v>29</v>
      </c>
    </row>
    <row r="128" spans="1:13" x14ac:dyDescent="0.2">
      <c r="A128" s="3" t="s">
        <v>8</v>
      </c>
      <c r="B128" s="3" t="str">
        <f>VLOOKUP(C128,'Class compilations'!A:B,2,FALSE)</f>
        <v>Hybrid Sedan</v>
      </c>
      <c r="C128" s="3" t="s">
        <v>9</v>
      </c>
      <c r="D128" s="3" t="s">
        <v>10</v>
      </c>
      <c r="E128" s="3" t="s">
        <v>307</v>
      </c>
      <c r="F128" s="3" t="e">
        <f>VLOOKUP(E128,'DFW to admin'!A:B,2,FALSE)</f>
        <v>#N/A</v>
      </c>
      <c r="G128" s="3" t="str">
        <f>VLOOKUP('Data - filter removed'!E128,Sheet10!B:C,2,FALSE)</f>
        <v>Division of Vocational Rehabilitation</v>
      </c>
      <c r="H128" s="2">
        <v>2007</v>
      </c>
      <c r="I128" s="3" t="s">
        <v>12</v>
      </c>
      <c r="J128" s="3" t="s">
        <v>13</v>
      </c>
      <c r="K128" s="3" t="s">
        <v>9</v>
      </c>
      <c r="L128" s="3" t="s">
        <v>308</v>
      </c>
      <c r="M128" s="3" t="s">
        <v>29</v>
      </c>
    </row>
    <row r="129" spans="1:13" x14ac:dyDescent="0.2">
      <c r="A129" s="3" t="s">
        <v>8</v>
      </c>
      <c r="B129" s="3" t="str">
        <f>VLOOKUP(C129,'Class compilations'!A:B,2,FALSE)</f>
        <v>Hybrid Sedan</v>
      </c>
      <c r="C129" s="3" t="s">
        <v>9</v>
      </c>
      <c r="D129" s="3" t="s">
        <v>10</v>
      </c>
      <c r="E129" s="3" t="s">
        <v>309</v>
      </c>
      <c r="F129" s="3" t="e">
        <f>VLOOKUP(E129,'DFW to admin'!A:B,2,FALSE)</f>
        <v>#N/A</v>
      </c>
      <c r="G129" s="3" t="str">
        <f>VLOOKUP('Data - filter removed'!E129,Sheet10!B:C,2,FALSE)</f>
        <v>Division of Vocational Rehabilitation</v>
      </c>
      <c r="H129" s="2">
        <v>2007</v>
      </c>
      <c r="I129" s="3" t="s">
        <v>12</v>
      </c>
      <c r="J129" s="3" t="s">
        <v>13</v>
      </c>
      <c r="K129" s="3" t="s">
        <v>9</v>
      </c>
      <c r="L129" s="3" t="s">
        <v>310</v>
      </c>
      <c r="M129" s="3" t="s">
        <v>29</v>
      </c>
    </row>
    <row r="130" spans="1:13" x14ac:dyDescent="0.2">
      <c r="A130" s="3" t="s">
        <v>8</v>
      </c>
      <c r="B130" s="3" t="str">
        <f>VLOOKUP(C130,'Class compilations'!A:B,2,FALSE)</f>
        <v>Hybrid Sedan</v>
      </c>
      <c r="C130" s="3" t="s">
        <v>9</v>
      </c>
      <c r="D130" s="3" t="s">
        <v>10</v>
      </c>
      <c r="E130" s="3" t="s">
        <v>311</v>
      </c>
      <c r="F130" s="3" t="e">
        <f>VLOOKUP(E130,'DFW to admin'!A:B,2,FALSE)</f>
        <v>#N/A</v>
      </c>
      <c r="G130" s="3" t="str">
        <f>VLOOKUP('Data - filter removed'!E130,Sheet10!B:C,2,FALSE)</f>
        <v>Division of Vocational Rehabilitation</v>
      </c>
      <c r="H130" s="2">
        <v>2007</v>
      </c>
      <c r="I130" s="3" t="s">
        <v>12</v>
      </c>
      <c r="J130" s="3" t="s">
        <v>13</v>
      </c>
      <c r="K130" s="3" t="s">
        <v>9</v>
      </c>
      <c r="L130" s="3" t="s">
        <v>312</v>
      </c>
      <c r="M130" s="3" t="s">
        <v>29</v>
      </c>
    </row>
    <row r="131" spans="1:13" x14ac:dyDescent="0.2">
      <c r="A131" s="3" t="s">
        <v>8</v>
      </c>
      <c r="B131" s="3" t="str">
        <f>VLOOKUP(C131,'Class compilations'!A:B,2,FALSE)</f>
        <v>Hybrid Sedan</v>
      </c>
      <c r="C131" s="3" t="s">
        <v>9</v>
      </c>
      <c r="D131" s="3" t="s">
        <v>10</v>
      </c>
      <c r="E131" s="3" t="s">
        <v>313</v>
      </c>
      <c r="F131" s="3" t="e">
        <f>VLOOKUP(E131,'DFW to admin'!A:B,2,FALSE)</f>
        <v>#N/A</v>
      </c>
      <c r="G131" s="3" t="str">
        <f>VLOOKUP('Data - filter removed'!E131,Sheet10!B:C,2,FALSE)</f>
        <v>Division of Vocational Rehabilitation</v>
      </c>
      <c r="H131" s="2">
        <v>2007</v>
      </c>
      <c r="I131" s="3" t="s">
        <v>12</v>
      </c>
      <c r="J131" s="3" t="s">
        <v>13</v>
      </c>
      <c r="K131" s="3" t="s">
        <v>9</v>
      </c>
      <c r="L131" s="3" t="s">
        <v>314</v>
      </c>
      <c r="M131" s="3" t="s">
        <v>29</v>
      </c>
    </row>
    <row r="132" spans="1:13" x14ac:dyDescent="0.2">
      <c r="A132" s="3" t="s">
        <v>8</v>
      </c>
      <c r="B132" s="3" t="str">
        <f>VLOOKUP(C132,'Class compilations'!A:B,2,FALSE)</f>
        <v>Hybrid Sedan</v>
      </c>
      <c r="C132" s="3" t="s">
        <v>9</v>
      </c>
      <c r="D132" s="3" t="s">
        <v>10</v>
      </c>
      <c r="E132" s="3" t="s">
        <v>315</v>
      </c>
      <c r="F132" s="3" t="e">
        <f>VLOOKUP(E132,'DFW to admin'!A:B,2,FALSE)</f>
        <v>#N/A</v>
      </c>
      <c r="G132" s="3" t="str">
        <f>VLOOKUP('Data - filter removed'!E132,Sheet10!B:C,2,FALSE)</f>
        <v>Juvenile Justice and Rehabilitation</v>
      </c>
      <c r="H132" s="2">
        <v>2005</v>
      </c>
      <c r="I132" s="3" t="s">
        <v>64</v>
      </c>
      <c r="J132" s="3" t="s">
        <v>65</v>
      </c>
      <c r="K132" s="3" t="s">
        <v>9</v>
      </c>
      <c r="L132" s="3" t="s">
        <v>316</v>
      </c>
      <c r="M132" s="3" t="s">
        <v>29</v>
      </c>
    </row>
    <row r="133" spans="1:13" x14ac:dyDescent="0.2">
      <c r="A133" s="3" t="s">
        <v>8</v>
      </c>
      <c r="B133" s="3" t="str">
        <f>VLOOKUP(C133,'Class compilations'!A:B,2,FALSE)</f>
        <v>Hybrid Sedan</v>
      </c>
      <c r="C133" s="3" t="s">
        <v>9</v>
      </c>
      <c r="D133" s="3" t="s">
        <v>10</v>
      </c>
      <c r="E133" s="3" t="s">
        <v>317</v>
      </c>
      <c r="F133" s="3" t="e">
        <f>VLOOKUP(E133,'DFW to admin'!A:B,2,FALSE)</f>
        <v>#N/A</v>
      </c>
      <c r="G133" s="3" t="str">
        <f>VLOOKUP('Data - filter removed'!E133,Sheet10!B:C,2,FALSE)</f>
        <v>Juvenile Justice and Rehabilitation</v>
      </c>
      <c r="H133" s="2">
        <v>2005</v>
      </c>
      <c r="I133" s="3" t="s">
        <v>64</v>
      </c>
      <c r="J133" s="3" t="s">
        <v>65</v>
      </c>
      <c r="K133" s="3" t="s">
        <v>9</v>
      </c>
      <c r="L133" s="3" t="s">
        <v>318</v>
      </c>
      <c r="M133" s="3" t="s">
        <v>29</v>
      </c>
    </row>
    <row r="134" spans="1:13" x14ac:dyDescent="0.2">
      <c r="A134" s="3" t="s">
        <v>8</v>
      </c>
      <c r="B134" s="3" t="str">
        <f>VLOOKUP(C134,'Class compilations'!A:B,2,FALSE)</f>
        <v>Hybrid Sedan</v>
      </c>
      <c r="C134" s="3" t="s">
        <v>9</v>
      </c>
      <c r="D134" s="3" t="s">
        <v>10</v>
      </c>
      <c r="E134" s="3" t="s">
        <v>319</v>
      </c>
      <c r="F134" s="3" t="e">
        <f>VLOOKUP(E134,'DFW to admin'!A:B,2,FALSE)</f>
        <v>#N/A</v>
      </c>
      <c r="G134" s="3" t="str">
        <f>VLOOKUP('Data - filter removed'!E134,Sheet10!B:C,2,FALSE)</f>
        <v>Juvenile Justice and Rehabilitation</v>
      </c>
      <c r="H134" s="2">
        <v>2005</v>
      </c>
      <c r="I134" s="3" t="s">
        <v>12</v>
      </c>
      <c r="J134" s="3" t="s">
        <v>13</v>
      </c>
      <c r="K134" s="3" t="s">
        <v>9</v>
      </c>
      <c r="L134" s="3" t="s">
        <v>320</v>
      </c>
      <c r="M134" s="3" t="s">
        <v>29</v>
      </c>
    </row>
    <row r="135" spans="1:13" x14ac:dyDescent="0.2">
      <c r="A135" s="3" t="s">
        <v>8</v>
      </c>
      <c r="B135" s="3" t="str">
        <f>VLOOKUP(C135,'Class compilations'!A:B,2,FALSE)</f>
        <v>Hybrid Sedan</v>
      </c>
      <c r="C135" s="3" t="s">
        <v>9</v>
      </c>
      <c r="D135" s="3" t="s">
        <v>10</v>
      </c>
      <c r="E135" s="3" t="s">
        <v>321</v>
      </c>
      <c r="F135" s="3" t="e">
        <f>VLOOKUP(E135,'DFW to admin'!A:B,2,FALSE)</f>
        <v>#N/A</v>
      </c>
      <c r="G135" s="3" t="str">
        <f>VLOOKUP('Data - filter removed'!E135,Sheet10!B:C,2,FALSE)</f>
        <v>Juvenile Justice and Rehabilitation</v>
      </c>
      <c r="H135" s="2">
        <v>2005</v>
      </c>
      <c r="I135" s="3" t="s">
        <v>64</v>
      </c>
      <c r="J135" s="3" t="s">
        <v>65</v>
      </c>
      <c r="K135" s="3" t="s">
        <v>9</v>
      </c>
      <c r="L135" s="3" t="s">
        <v>322</v>
      </c>
      <c r="M135" s="3" t="s">
        <v>29</v>
      </c>
    </row>
    <row r="136" spans="1:13" x14ac:dyDescent="0.2">
      <c r="A136" s="3" t="s">
        <v>8</v>
      </c>
      <c r="B136" s="3" t="str">
        <f>VLOOKUP(C136,'Class compilations'!A:B,2,FALSE)</f>
        <v>Hybrid Sedan</v>
      </c>
      <c r="C136" s="3" t="s">
        <v>9</v>
      </c>
      <c r="D136" s="3" t="s">
        <v>10</v>
      </c>
      <c r="E136" s="3" t="s">
        <v>323</v>
      </c>
      <c r="F136" s="3" t="e">
        <f>VLOOKUP(E136,'DFW to admin'!A:B,2,FALSE)</f>
        <v>#N/A</v>
      </c>
      <c r="G136" s="3" t="str">
        <f>VLOOKUP('Data - filter removed'!E136,Sheet10!B:C,2,FALSE)</f>
        <v>Juvenile Justice and Rehabilitation</v>
      </c>
      <c r="H136" s="2">
        <v>2005</v>
      </c>
      <c r="I136" s="3" t="s">
        <v>64</v>
      </c>
      <c r="J136" s="3" t="s">
        <v>65</v>
      </c>
      <c r="K136" s="3" t="s">
        <v>9</v>
      </c>
      <c r="L136" s="3" t="s">
        <v>324</v>
      </c>
      <c r="M136" s="3" t="s">
        <v>29</v>
      </c>
    </row>
    <row r="137" spans="1:13" x14ac:dyDescent="0.2">
      <c r="A137" s="3" t="s">
        <v>8</v>
      </c>
      <c r="B137" s="3" t="str">
        <f>VLOOKUP(C137,'Class compilations'!A:B,2,FALSE)</f>
        <v>Hybrid Sedan</v>
      </c>
      <c r="C137" s="3" t="s">
        <v>9</v>
      </c>
      <c r="D137" s="3" t="s">
        <v>10</v>
      </c>
      <c r="E137" s="3" t="s">
        <v>325</v>
      </c>
      <c r="F137" s="3" t="e">
        <f>VLOOKUP(E137,'DFW to admin'!A:B,2,FALSE)</f>
        <v>#N/A</v>
      </c>
      <c r="G137" s="3" t="str">
        <f>VLOOKUP('Data - filter removed'!E137,Sheet10!B:C,2,FALSE)</f>
        <v>Juvenile Justice and Rehabilitation</v>
      </c>
      <c r="H137" s="2">
        <v>2005</v>
      </c>
      <c r="I137" s="3" t="s">
        <v>12</v>
      </c>
      <c r="J137" s="3" t="s">
        <v>13</v>
      </c>
      <c r="K137" s="3" t="s">
        <v>9</v>
      </c>
      <c r="L137" s="3" t="s">
        <v>326</v>
      </c>
      <c r="M137" s="3" t="s">
        <v>29</v>
      </c>
    </row>
    <row r="138" spans="1:13" x14ac:dyDescent="0.2">
      <c r="A138" s="3" t="s">
        <v>8</v>
      </c>
      <c r="B138" s="3" t="str">
        <f>VLOOKUP(C138,'Class compilations'!A:B,2,FALSE)</f>
        <v>Hybrid Sedan</v>
      </c>
      <c r="C138" s="3" t="s">
        <v>9</v>
      </c>
      <c r="D138" s="3" t="s">
        <v>10</v>
      </c>
      <c r="E138" s="3" t="s">
        <v>327</v>
      </c>
      <c r="F138" s="3" t="e">
        <f>VLOOKUP(E138,'DFW to admin'!A:B,2,FALSE)</f>
        <v>#N/A</v>
      </c>
      <c r="G138" s="3" t="str">
        <f>VLOOKUP('Data - filter removed'!E138,Sheet10!B:C,2,FALSE)</f>
        <v>Juvenile Justice and Rehabilitation</v>
      </c>
      <c r="H138" s="2">
        <v>2005</v>
      </c>
      <c r="I138" s="3" t="s">
        <v>12</v>
      </c>
      <c r="J138" s="3" t="s">
        <v>13</v>
      </c>
      <c r="K138" s="3" t="s">
        <v>9</v>
      </c>
      <c r="L138" s="3" t="s">
        <v>328</v>
      </c>
      <c r="M138" s="3" t="s">
        <v>29</v>
      </c>
    </row>
    <row r="139" spans="1:13" x14ac:dyDescent="0.2">
      <c r="A139" s="3" t="s">
        <v>8</v>
      </c>
      <c r="B139" s="3" t="str">
        <f>VLOOKUP(C139,'Class compilations'!A:B,2,FALSE)</f>
        <v>Hybrid Sedan</v>
      </c>
      <c r="C139" s="3" t="s">
        <v>9</v>
      </c>
      <c r="D139" s="3" t="s">
        <v>10</v>
      </c>
      <c r="E139" s="3" t="s">
        <v>329</v>
      </c>
      <c r="F139" s="3" t="e">
        <f>VLOOKUP(E139,'DFW to admin'!A:B,2,FALSE)</f>
        <v>#N/A</v>
      </c>
      <c r="G139" s="3" t="str">
        <f>VLOOKUP('Data - filter removed'!E139,Sheet10!B:C,2,FALSE)</f>
        <v>Juvenile Justice and Rehabilitation</v>
      </c>
      <c r="H139" s="2">
        <v>2005</v>
      </c>
      <c r="I139" s="3" t="s">
        <v>12</v>
      </c>
      <c r="J139" s="3" t="s">
        <v>13</v>
      </c>
      <c r="K139" s="3" t="s">
        <v>9</v>
      </c>
      <c r="L139" s="3" t="s">
        <v>330</v>
      </c>
      <c r="M139" s="3" t="s">
        <v>29</v>
      </c>
    </row>
    <row r="140" spans="1:13" x14ac:dyDescent="0.2">
      <c r="A140" s="3" t="s">
        <v>8</v>
      </c>
      <c r="B140" s="3" t="str">
        <f>VLOOKUP(C140,'Class compilations'!A:B,2,FALSE)</f>
        <v>Hybrid Sedan</v>
      </c>
      <c r="C140" s="3" t="s">
        <v>9</v>
      </c>
      <c r="D140" s="3" t="s">
        <v>10</v>
      </c>
      <c r="E140" s="3" t="s">
        <v>331</v>
      </c>
      <c r="F140" s="3" t="e">
        <f>VLOOKUP(E140,'DFW to admin'!A:B,2,FALSE)</f>
        <v>#N/A</v>
      </c>
      <c r="G140" s="3" t="str">
        <f>VLOOKUP('Data - filter removed'!E140,Sheet10!B:C,2,FALSE)</f>
        <v>Juvenile Justice and Rehabilitation</v>
      </c>
      <c r="H140" s="2">
        <v>2007</v>
      </c>
      <c r="I140" s="3" t="s">
        <v>12</v>
      </c>
      <c r="J140" s="3" t="s">
        <v>13</v>
      </c>
      <c r="K140" s="3" t="s">
        <v>9</v>
      </c>
      <c r="L140" s="3" t="s">
        <v>332</v>
      </c>
      <c r="M140" s="3" t="s">
        <v>29</v>
      </c>
    </row>
    <row r="141" spans="1:13" x14ac:dyDescent="0.2">
      <c r="A141" s="3" t="s">
        <v>8</v>
      </c>
      <c r="B141" s="3" t="str">
        <f>VLOOKUP(C141,'Class compilations'!A:B,2,FALSE)</f>
        <v>Hybrid Sedan</v>
      </c>
      <c r="C141" s="3" t="s">
        <v>9</v>
      </c>
      <c r="D141" s="3" t="s">
        <v>10</v>
      </c>
      <c r="E141" s="3" t="s">
        <v>333</v>
      </c>
      <c r="F141" s="3" t="e">
        <f>VLOOKUP(E141,'DFW to admin'!A:B,2,FALSE)</f>
        <v>#N/A</v>
      </c>
      <c r="G141" s="3" t="str">
        <f>VLOOKUP('Data - filter removed'!E141,Sheet10!B:C,2,FALSE)</f>
        <v>Juvenile Justice and Rehabilitation</v>
      </c>
      <c r="H141" s="2">
        <v>2007</v>
      </c>
      <c r="I141" s="3" t="s">
        <v>12</v>
      </c>
      <c r="J141" s="3" t="s">
        <v>13</v>
      </c>
      <c r="K141" s="3" t="s">
        <v>9</v>
      </c>
      <c r="L141" s="3" t="s">
        <v>334</v>
      </c>
      <c r="M141" s="3" t="s">
        <v>29</v>
      </c>
    </row>
    <row r="142" spans="1:13" x14ac:dyDescent="0.2">
      <c r="A142" s="3" t="s">
        <v>8</v>
      </c>
      <c r="B142" s="3" t="str">
        <f>VLOOKUP(C142,'Class compilations'!A:B,2,FALSE)</f>
        <v>Hybrid Sedan</v>
      </c>
      <c r="C142" s="3" t="s">
        <v>9</v>
      </c>
      <c r="D142" s="3" t="s">
        <v>10</v>
      </c>
      <c r="E142" s="3" t="s">
        <v>335</v>
      </c>
      <c r="F142" s="3" t="e">
        <f>VLOOKUP(E142,'DFW to admin'!A:B,2,FALSE)</f>
        <v>#N/A</v>
      </c>
      <c r="G142" s="3" t="str">
        <f>VLOOKUP('Data - filter removed'!E142,Sheet10!B:C,2,FALSE)</f>
        <v>Juvenile Justice and Rehabilitation</v>
      </c>
      <c r="H142" s="2">
        <v>2005</v>
      </c>
      <c r="I142" s="3" t="s">
        <v>64</v>
      </c>
      <c r="J142" s="3" t="s">
        <v>65</v>
      </c>
      <c r="K142" s="3" t="s">
        <v>9</v>
      </c>
      <c r="L142" s="3" t="s">
        <v>336</v>
      </c>
      <c r="M142" s="3" t="s">
        <v>29</v>
      </c>
    </row>
    <row r="143" spans="1:13" x14ac:dyDescent="0.2">
      <c r="A143" s="3" t="s">
        <v>8</v>
      </c>
      <c r="B143" s="3" t="str">
        <f>VLOOKUP(C143,'Class compilations'!A:B,2,FALSE)</f>
        <v>Hybrid Sedan</v>
      </c>
      <c r="C143" s="3" t="s">
        <v>9</v>
      </c>
      <c r="D143" s="3" t="s">
        <v>10</v>
      </c>
      <c r="E143" s="3" t="s">
        <v>337</v>
      </c>
      <c r="F143" s="3" t="e">
        <f>VLOOKUP(E143,'DFW to admin'!A:B,2,FALSE)</f>
        <v>#N/A</v>
      </c>
      <c r="G143" s="3" t="str">
        <f>VLOOKUP('Data - filter removed'!E143,Sheet10!B:C,2,FALSE)</f>
        <v>Juvenile Justice and Rehabilitation</v>
      </c>
      <c r="H143" s="2">
        <v>2005</v>
      </c>
      <c r="I143" s="3" t="s">
        <v>64</v>
      </c>
      <c r="J143" s="3" t="s">
        <v>65</v>
      </c>
      <c r="K143" s="3" t="s">
        <v>9</v>
      </c>
      <c r="L143" s="3" t="s">
        <v>338</v>
      </c>
      <c r="M143" s="3" t="s">
        <v>29</v>
      </c>
    </row>
    <row r="144" spans="1:13" x14ac:dyDescent="0.2">
      <c r="A144" s="3" t="s">
        <v>8</v>
      </c>
      <c r="B144" s="3" t="str">
        <f>VLOOKUP(C144,'Class compilations'!A:B,2,FALSE)</f>
        <v>Hybrid Sedan</v>
      </c>
      <c r="C144" s="3" t="s">
        <v>9</v>
      </c>
      <c r="D144" s="3" t="s">
        <v>10</v>
      </c>
      <c r="E144" s="3" t="s">
        <v>339</v>
      </c>
      <c r="F144" s="3" t="e">
        <f>VLOOKUP(E144,'DFW to admin'!A:B,2,FALSE)</f>
        <v>#N/A</v>
      </c>
      <c r="G144" s="3" t="str">
        <f>VLOOKUP('Data - filter removed'!E144,Sheet10!B:C,2,FALSE)</f>
        <v>Juvenile Justice and Rehabilitation</v>
      </c>
      <c r="H144" s="2">
        <v>2008</v>
      </c>
      <c r="I144" s="3" t="s">
        <v>64</v>
      </c>
      <c r="J144" s="3" t="s">
        <v>65</v>
      </c>
      <c r="K144" s="3" t="s">
        <v>9</v>
      </c>
      <c r="L144" s="3" t="s">
        <v>340</v>
      </c>
      <c r="M144" s="3" t="s">
        <v>29</v>
      </c>
    </row>
    <row r="145" spans="1:13" x14ac:dyDescent="0.2">
      <c r="A145" s="3" t="s">
        <v>8</v>
      </c>
      <c r="B145" s="3" t="str">
        <f>VLOOKUP(C145,'Class compilations'!A:B,2,FALSE)</f>
        <v>Hybrid Sedan</v>
      </c>
      <c r="C145" s="3" t="s">
        <v>9</v>
      </c>
      <c r="D145" s="3" t="s">
        <v>10</v>
      </c>
      <c r="E145" s="3" t="s">
        <v>341</v>
      </c>
      <c r="F145" s="3" t="e">
        <f>VLOOKUP(E145,'DFW to admin'!A:B,2,FALSE)</f>
        <v>#N/A</v>
      </c>
      <c r="G145" s="3" t="str">
        <f>VLOOKUP('Data - filter removed'!E145,Sheet10!B:C,2,FALSE)</f>
        <v>Juvenile Justice and Rehabilitation</v>
      </c>
      <c r="H145" s="2">
        <v>2008</v>
      </c>
      <c r="I145" s="3" t="s">
        <v>64</v>
      </c>
      <c r="J145" s="3" t="s">
        <v>65</v>
      </c>
      <c r="K145" s="3" t="s">
        <v>9</v>
      </c>
      <c r="L145" s="3" t="s">
        <v>342</v>
      </c>
      <c r="M145" s="3" t="s">
        <v>29</v>
      </c>
    </row>
    <row r="146" spans="1:13" x14ac:dyDescent="0.2">
      <c r="A146" s="3" t="s">
        <v>8</v>
      </c>
      <c r="B146" s="3" t="str">
        <f>VLOOKUP(C146,'Class compilations'!A:B,2,FALSE)</f>
        <v>Hybrid Sedan</v>
      </c>
      <c r="C146" s="3" t="s">
        <v>9</v>
      </c>
      <c r="D146" s="3" t="s">
        <v>10</v>
      </c>
      <c r="E146" s="3" t="s">
        <v>343</v>
      </c>
      <c r="F146" s="3" t="e">
        <f>VLOOKUP(E146,'DFW to admin'!A:B,2,FALSE)</f>
        <v>#N/A</v>
      </c>
      <c r="G146" s="3" t="str">
        <f>VLOOKUP('Data - filter removed'!E146,Sheet10!B:C,2,FALSE)</f>
        <v>Juvenile Justice and Rehabilitation</v>
      </c>
      <c r="H146" s="2">
        <v>2007</v>
      </c>
      <c r="I146" s="3" t="s">
        <v>12</v>
      </c>
      <c r="J146" s="3" t="s">
        <v>13</v>
      </c>
      <c r="K146" s="3" t="s">
        <v>9</v>
      </c>
      <c r="L146" s="3" t="s">
        <v>344</v>
      </c>
      <c r="M146" s="3" t="s">
        <v>29</v>
      </c>
    </row>
    <row r="147" spans="1:13" x14ac:dyDescent="0.2">
      <c r="A147" s="3" t="s">
        <v>8</v>
      </c>
      <c r="B147" s="3" t="str">
        <f>VLOOKUP(C147,'Class compilations'!A:B,2,FALSE)</f>
        <v>Hybrid Sedan</v>
      </c>
      <c r="C147" s="3" t="s">
        <v>9</v>
      </c>
      <c r="D147" s="3" t="s">
        <v>10</v>
      </c>
      <c r="E147" s="3" t="s">
        <v>345</v>
      </c>
      <c r="F147" s="3" t="e">
        <f>VLOOKUP(E147,'DFW to admin'!A:B,2,FALSE)</f>
        <v>#N/A</v>
      </c>
      <c r="G147" s="3" t="e">
        <f>VLOOKUP('Data - filter removed'!E147,Sheet10!B:C,2,FALSE)</f>
        <v>#N/A</v>
      </c>
      <c r="H147" s="2">
        <v>2010</v>
      </c>
      <c r="I147" s="3" t="s">
        <v>64</v>
      </c>
      <c r="J147" s="3" t="s">
        <v>65</v>
      </c>
      <c r="K147" s="3" t="s">
        <v>9</v>
      </c>
      <c r="L147" s="3" t="s">
        <v>346</v>
      </c>
      <c r="M147" s="3" t="s">
        <v>223</v>
      </c>
    </row>
    <row r="148" spans="1:13" x14ac:dyDescent="0.2">
      <c r="A148" s="3" t="s">
        <v>8</v>
      </c>
      <c r="B148" s="3" t="str">
        <f>VLOOKUP(C148,'Class compilations'!A:B,2,FALSE)</f>
        <v>Hybrid Sedan</v>
      </c>
      <c r="C148" s="3" t="s">
        <v>9</v>
      </c>
      <c r="D148" s="3" t="s">
        <v>10</v>
      </c>
      <c r="E148" s="3" t="s">
        <v>347</v>
      </c>
      <c r="F148" s="3" t="e">
        <f>VLOOKUP(E148,'DFW to admin'!A:B,2,FALSE)</f>
        <v>#N/A</v>
      </c>
      <c r="G148" s="3" t="e">
        <f>VLOOKUP('Data - filter removed'!E148,Sheet10!B:C,2,FALSE)</f>
        <v>#N/A</v>
      </c>
      <c r="H148" s="2">
        <v>2010</v>
      </c>
      <c r="I148" s="3" t="s">
        <v>64</v>
      </c>
      <c r="J148" s="3" t="s">
        <v>65</v>
      </c>
      <c r="K148" s="3" t="s">
        <v>9</v>
      </c>
      <c r="L148" s="3" t="s">
        <v>348</v>
      </c>
      <c r="M148" s="3" t="s">
        <v>15</v>
      </c>
    </row>
    <row r="149" spans="1:13" x14ac:dyDescent="0.2">
      <c r="A149" s="3" t="s">
        <v>8</v>
      </c>
      <c r="B149" s="3" t="str">
        <f>VLOOKUP(C149,'Class compilations'!A:B,2,FALSE)</f>
        <v>Hybrid Sedan</v>
      </c>
      <c r="C149" s="3" t="s">
        <v>9</v>
      </c>
      <c r="D149" s="3" t="s">
        <v>10</v>
      </c>
      <c r="E149" s="3" t="s">
        <v>349</v>
      </c>
      <c r="F149" s="3" t="e">
        <f>VLOOKUP(E149,'DFW to admin'!A:B,2,FALSE)</f>
        <v>#N/A</v>
      </c>
      <c r="G149" s="3" t="str">
        <f>VLOOKUP('Data - filter removed'!E149,Sheet10!B:C,2,FALSE)</f>
        <v>Children's Administration</v>
      </c>
      <c r="H149" s="2">
        <v>2006</v>
      </c>
      <c r="I149" s="3" t="s">
        <v>12</v>
      </c>
      <c r="J149" s="3" t="s">
        <v>13</v>
      </c>
      <c r="K149" s="3" t="s">
        <v>9</v>
      </c>
      <c r="L149" s="3" t="s">
        <v>350</v>
      </c>
      <c r="M149" s="3" t="s">
        <v>29</v>
      </c>
    </row>
    <row r="150" spans="1:13" x14ac:dyDescent="0.2">
      <c r="A150" s="3" t="s">
        <v>8</v>
      </c>
      <c r="B150" s="3" t="str">
        <f>VLOOKUP(C150,'Class compilations'!A:B,2,FALSE)</f>
        <v>Hybrid Sedan</v>
      </c>
      <c r="C150" s="3" t="s">
        <v>9</v>
      </c>
      <c r="D150" s="3" t="s">
        <v>10</v>
      </c>
      <c r="E150" s="3" t="s">
        <v>351</v>
      </c>
      <c r="F150" s="3" t="e">
        <f>VLOOKUP(E150,'DFW to admin'!A:B,2,FALSE)</f>
        <v>#N/A</v>
      </c>
      <c r="G150" s="3" t="str">
        <f>VLOOKUP('Data - filter removed'!E150,Sheet10!B:C,2,FALSE)</f>
        <v>Children's Administration</v>
      </c>
      <c r="H150" s="2">
        <v>2006</v>
      </c>
      <c r="I150" s="3" t="s">
        <v>12</v>
      </c>
      <c r="J150" s="3" t="s">
        <v>13</v>
      </c>
      <c r="K150" s="3" t="s">
        <v>9</v>
      </c>
      <c r="L150" s="3" t="s">
        <v>352</v>
      </c>
      <c r="M150" s="3" t="s">
        <v>29</v>
      </c>
    </row>
    <row r="151" spans="1:13" x14ac:dyDescent="0.2">
      <c r="A151" s="3" t="s">
        <v>8</v>
      </c>
      <c r="B151" s="3" t="str">
        <f>VLOOKUP(C151,'Class compilations'!A:B,2,FALSE)</f>
        <v>Hybrid Sedan</v>
      </c>
      <c r="C151" s="3" t="s">
        <v>9</v>
      </c>
      <c r="D151" s="3" t="s">
        <v>10</v>
      </c>
      <c r="E151" s="3" t="s">
        <v>353</v>
      </c>
      <c r="F151" s="3" t="e">
        <f>VLOOKUP(E151,'DFW to admin'!A:B,2,FALSE)</f>
        <v>#N/A</v>
      </c>
      <c r="G151" s="3" t="str">
        <f>VLOOKUP('Data - filter removed'!E151,Sheet10!B:C,2,FALSE)</f>
        <v>Children's Administration</v>
      </c>
      <c r="H151" s="2">
        <v>2010</v>
      </c>
      <c r="I151" s="3" t="s">
        <v>64</v>
      </c>
      <c r="J151" s="3" t="s">
        <v>65</v>
      </c>
      <c r="K151" s="3" t="s">
        <v>9</v>
      </c>
      <c r="L151" s="3" t="s">
        <v>354</v>
      </c>
      <c r="M151" s="3" t="s">
        <v>29</v>
      </c>
    </row>
    <row r="152" spans="1:13" x14ac:dyDescent="0.2">
      <c r="A152" s="3" t="s">
        <v>8</v>
      </c>
      <c r="B152" s="3" t="str">
        <f>VLOOKUP(C152,'Class compilations'!A:B,2,FALSE)</f>
        <v>Hybrid Sedan</v>
      </c>
      <c r="C152" s="3" t="s">
        <v>9</v>
      </c>
      <c r="D152" s="3" t="s">
        <v>10</v>
      </c>
      <c r="E152" s="3" t="s">
        <v>355</v>
      </c>
      <c r="F152" s="3" t="e">
        <f>VLOOKUP(E152,'DFW to admin'!A:B,2,FALSE)</f>
        <v>#N/A</v>
      </c>
      <c r="G152" s="3" t="e">
        <f>VLOOKUP('Data - filter removed'!E152,Sheet10!B:C,2,FALSE)</f>
        <v>#N/A</v>
      </c>
      <c r="H152" s="2">
        <v>2010</v>
      </c>
      <c r="I152" s="3" t="s">
        <v>12</v>
      </c>
      <c r="J152" s="3" t="s">
        <v>13</v>
      </c>
      <c r="K152" s="3" t="s">
        <v>9</v>
      </c>
      <c r="L152" s="3" t="s">
        <v>356</v>
      </c>
      <c r="M152" s="3" t="s">
        <v>223</v>
      </c>
    </row>
    <row r="153" spans="1:13" x14ac:dyDescent="0.2">
      <c r="A153" s="3" t="s">
        <v>8</v>
      </c>
      <c r="B153" s="3" t="str">
        <f>VLOOKUP(C153,'Class compilations'!A:B,2,FALSE)</f>
        <v>Hybrid Sedan</v>
      </c>
      <c r="C153" s="3" t="s">
        <v>9</v>
      </c>
      <c r="D153" s="3" t="s">
        <v>10</v>
      </c>
      <c r="E153" s="3" t="s">
        <v>357</v>
      </c>
      <c r="F153" s="3" t="e">
        <f>VLOOKUP(E153,'DFW to admin'!A:B,2,FALSE)</f>
        <v>#N/A</v>
      </c>
      <c r="G153" s="3" t="str">
        <f>VLOOKUP('Data - filter removed'!E153,Sheet10!B:C,2,FALSE)</f>
        <v>Aging and Disability Services Administration</v>
      </c>
      <c r="H153" s="2">
        <v>2011</v>
      </c>
      <c r="I153" s="3" t="s">
        <v>12</v>
      </c>
      <c r="J153" s="3" t="s">
        <v>13</v>
      </c>
      <c r="K153" s="3" t="s">
        <v>9</v>
      </c>
      <c r="L153" s="3" t="s">
        <v>358</v>
      </c>
      <c r="M153" s="3" t="s">
        <v>29</v>
      </c>
    </row>
    <row r="154" spans="1:13" x14ac:dyDescent="0.2">
      <c r="A154" s="3" t="s">
        <v>8</v>
      </c>
      <c r="B154" s="3" t="str">
        <f>VLOOKUP(C154,'Class compilations'!A:B,2,FALSE)</f>
        <v>Hybrid Sedan</v>
      </c>
      <c r="C154" s="3" t="s">
        <v>9</v>
      </c>
      <c r="D154" s="3" t="s">
        <v>10</v>
      </c>
      <c r="E154" s="3" t="s">
        <v>359</v>
      </c>
      <c r="F154" s="3" t="e">
        <f>VLOOKUP(E154,'DFW to admin'!A:B,2,FALSE)</f>
        <v>#N/A</v>
      </c>
      <c r="G154" s="3" t="str">
        <f>VLOOKUP('Data - filter removed'!E154,Sheet10!B:C,2,FALSE)</f>
        <v>Children's Administration</v>
      </c>
      <c r="H154" s="2">
        <v>2011</v>
      </c>
      <c r="I154" s="3" t="s">
        <v>12</v>
      </c>
      <c r="J154" s="3" t="s">
        <v>13</v>
      </c>
      <c r="K154" s="3" t="s">
        <v>9</v>
      </c>
      <c r="L154" s="3" t="s">
        <v>360</v>
      </c>
      <c r="M154" s="3" t="s">
        <v>29</v>
      </c>
    </row>
    <row r="155" spans="1:13" x14ac:dyDescent="0.2">
      <c r="A155" s="3" t="s">
        <v>8</v>
      </c>
      <c r="B155" s="3" t="str">
        <f>VLOOKUP(C155,'Class compilations'!A:B,2,FALSE)</f>
        <v>Hybrid Sedan</v>
      </c>
      <c r="C155" s="3" t="s">
        <v>9</v>
      </c>
      <c r="D155" s="3" t="s">
        <v>10</v>
      </c>
      <c r="E155" s="3" t="s">
        <v>361</v>
      </c>
      <c r="F155" s="3" t="e">
        <f>VLOOKUP(E155,'DFW to admin'!A:B,2,FALSE)</f>
        <v>#N/A</v>
      </c>
      <c r="G155" s="3" t="str">
        <f>VLOOKUP('Data - filter removed'!E155,Sheet10!B:C,2,FALSE)</f>
        <v>Children's Administration</v>
      </c>
      <c r="H155" s="2">
        <v>2011</v>
      </c>
      <c r="I155" s="3" t="s">
        <v>12</v>
      </c>
      <c r="J155" s="3" t="s">
        <v>13</v>
      </c>
      <c r="K155" s="3" t="s">
        <v>9</v>
      </c>
      <c r="L155" s="3" t="s">
        <v>362</v>
      </c>
      <c r="M155" s="3" t="s">
        <v>29</v>
      </c>
    </row>
    <row r="156" spans="1:13" x14ac:dyDescent="0.2">
      <c r="A156" s="3" t="s">
        <v>8</v>
      </c>
      <c r="B156" s="3" t="str">
        <f>VLOOKUP(C156,'Class compilations'!A:B,2,FALSE)</f>
        <v>Hybrid Sedan</v>
      </c>
      <c r="C156" s="3" t="s">
        <v>9</v>
      </c>
      <c r="D156" s="3" t="s">
        <v>10</v>
      </c>
      <c r="E156" s="3" t="s">
        <v>363</v>
      </c>
      <c r="F156" s="3" t="e">
        <f>VLOOKUP(E156,'DFW to admin'!A:B,2,FALSE)</f>
        <v>#N/A</v>
      </c>
      <c r="G156" s="3" t="str">
        <f>VLOOKUP('Data - filter removed'!E156,Sheet10!B:C,2,FALSE)</f>
        <v>Aging and Disability Services Administration</v>
      </c>
      <c r="H156" s="2">
        <v>2011</v>
      </c>
      <c r="I156" s="3" t="s">
        <v>12</v>
      </c>
      <c r="J156" s="3" t="s">
        <v>13</v>
      </c>
      <c r="K156" s="3" t="s">
        <v>9</v>
      </c>
      <c r="L156" s="3" t="s">
        <v>364</v>
      </c>
      <c r="M156" s="3" t="s">
        <v>29</v>
      </c>
    </row>
    <row r="157" spans="1:13" x14ac:dyDescent="0.2">
      <c r="A157" s="3" t="s">
        <v>8</v>
      </c>
      <c r="B157" s="3" t="str">
        <f>VLOOKUP(C157,'Class compilations'!A:B,2,FALSE)</f>
        <v>Hybrid Sedan</v>
      </c>
      <c r="C157" s="3" t="s">
        <v>9</v>
      </c>
      <c r="D157" s="3" t="s">
        <v>10</v>
      </c>
      <c r="E157" s="3" t="s">
        <v>365</v>
      </c>
      <c r="F157" s="3" t="e">
        <f>VLOOKUP(E157,'DFW to admin'!A:B,2,FALSE)</f>
        <v>#N/A</v>
      </c>
      <c r="G157" s="3" t="str">
        <f>VLOOKUP('Data - filter removed'!E157,Sheet10!B:C,2,FALSE)</f>
        <v>Economic Services Administration</v>
      </c>
      <c r="H157" s="2">
        <v>2011</v>
      </c>
      <c r="I157" s="3" t="s">
        <v>12</v>
      </c>
      <c r="J157" s="3" t="s">
        <v>13</v>
      </c>
      <c r="K157" s="3" t="s">
        <v>9</v>
      </c>
      <c r="L157" s="3" t="s">
        <v>366</v>
      </c>
      <c r="M157" s="3" t="s">
        <v>29</v>
      </c>
    </row>
    <row r="158" spans="1:13" x14ac:dyDescent="0.2">
      <c r="A158" s="3" t="s">
        <v>8</v>
      </c>
      <c r="B158" s="3" t="str">
        <f>VLOOKUP(C158,'Class compilations'!A:B,2,FALSE)</f>
        <v>Hybrid Sedan</v>
      </c>
      <c r="C158" s="3" t="s">
        <v>9</v>
      </c>
      <c r="D158" s="3" t="s">
        <v>10</v>
      </c>
      <c r="E158" s="3" t="s">
        <v>367</v>
      </c>
      <c r="F158" s="3" t="e">
        <f>VLOOKUP(E158,'DFW to admin'!A:B,2,FALSE)</f>
        <v>#N/A</v>
      </c>
      <c r="G158" s="3" t="e">
        <f>VLOOKUP('Data - filter removed'!E158,Sheet10!B:C,2,FALSE)</f>
        <v>#N/A</v>
      </c>
      <c r="H158" s="2">
        <v>2011</v>
      </c>
      <c r="I158" s="3" t="s">
        <v>12</v>
      </c>
      <c r="J158" s="3" t="s">
        <v>13</v>
      </c>
      <c r="K158" s="3" t="s">
        <v>9</v>
      </c>
      <c r="L158" s="3" t="s">
        <v>368</v>
      </c>
      <c r="M158" s="3" t="s">
        <v>133</v>
      </c>
    </row>
    <row r="159" spans="1:13" x14ac:dyDescent="0.2">
      <c r="A159" s="3" t="s">
        <v>8</v>
      </c>
      <c r="B159" s="3" t="str">
        <f>VLOOKUP(C159,'Class compilations'!A:B,2,FALSE)</f>
        <v>Hybrid Sedan</v>
      </c>
      <c r="C159" s="3" t="s">
        <v>9</v>
      </c>
      <c r="D159" s="3" t="s">
        <v>10</v>
      </c>
      <c r="E159" s="3" t="s">
        <v>369</v>
      </c>
      <c r="F159" s="3" t="e">
        <f>VLOOKUP(E159,'DFW to admin'!A:B,2,FALSE)</f>
        <v>#N/A</v>
      </c>
      <c r="G159" s="3" t="e">
        <f>VLOOKUP('Data - filter removed'!E159,Sheet10!B:C,2,FALSE)</f>
        <v>#N/A</v>
      </c>
      <c r="H159" s="2">
        <v>2011</v>
      </c>
      <c r="I159" s="3" t="s">
        <v>12</v>
      </c>
      <c r="J159" s="3" t="s">
        <v>13</v>
      </c>
      <c r="K159" s="3" t="s">
        <v>9</v>
      </c>
      <c r="L159" s="3" t="s">
        <v>370</v>
      </c>
      <c r="M159" s="3" t="s">
        <v>133</v>
      </c>
    </row>
    <row r="160" spans="1:13" x14ac:dyDescent="0.2">
      <c r="A160" s="3" t="s">
        <v>8</v>
      </c>
      <c r="B160" s="3" t="str">
        <f>VLOOKUP(C160,'Class compilations'!A:B,2,FALSE)</f>
        <v>Hybrid Sedan</v>
      </c>
      <c r="C160" s="3" t="s">
        <v>9</v>
      </c>
      <c r="D160" s="3" t="s">
        <v>10</v>
      </c>
      <c r="E160" s="3" t="s">
        <v>371</v>
      </c>
      <c r="F160" s="3" t="e">
        <f>VLOOKUP(E160,'DFW to admin'!A:B,2,FALSE)</f>
        <v>#N/A</v>
      </c>
      <c r="G160" s="3" t="e">
        <f>VLOOKUP('Data - filter removed'!E160,Sheet10!B:C,2,FALSE)</f>
        <v>#N/A</v>
      </c>
      <c r="H160" s="2">
        <v>2011</v>
      </c>
      <c r="I160" s="3" t="s">
        <v>12</v>
      </c>
      <c r="J160" s="3" t="s">
        <v>13</v>
      </c>
      <c r="K160" s="3" t="s">
        <v>9</v>
      </c>
      <c r="L160" s="3" t="s">
        <v>372</v>
      </c>
      <c r="M160" s="3" t="s">
        <v>35</v>
      </c>
    </row>
    <row r="161" spans="1:13" x14ac:dyDescent="0.2">
      <c r="A161" s="3" t="s">
        <v>8</v>
      </c>
      <c r="B161" s="3" t="str">
        <f>VLOOKUP(C161,'Class compilations'!A:B,2,FALSE)</f>
        <v>Hybrid Sedan</v>
      </c>
      <c r="C161" s="3" t="s">
        <v>9</v>
      </c>
      <c r="D161" s="3" t="s">
        <v>10</v>
      </c>
      <c r="E161" s="3" t="s">
        <v>373</v>
      </c>
      <c r="F161" s="3" t="e">
        <f>VLOOKUP(E161,'DFW to admin'!A:B,2,FALSE)</f>
        <v>#N/A</v>
      </c>
      <c r="G161" s="3" t="e">
        <f>VLOOKUP('Data - filter removed'!E161,Sheet10!B:C,2,FALSE)</f>
        <v>#N/A</v>
      </c>
      <c r="H161" s="2">
        <v>2011</v>
      </c>
      <c r="I161" s="3" t="s">
        <v>64</v>
      </c>
      <c r="J161" s="3" t="s">
        <v>374</v>
      </c>
      <c r="K161" s="3" t="s">
        <v>9</v>
      </c>
      <c r="L161" s="3" t="s">
        <v>375</v>
      </c>
      <c r="M161" s="3" t="s">
        <v>35</v>
      </c>
    </row>
    <row r="162" spans="1:13" x14ac:dyDescent="0.2">
      <c r="A162" s="3" t="s">
        <v>8</v>
      </c>
      <c r="B162" s="3" t="str">
        <f>VLOOKUP(C162,'Class compilations'!A:B,2,FALSE)</f>
        <v>Hybrid Sedan</v>
      </c>
      <c r="C162" s="3" t="s">
        <v>9</v>
      </c>
      <c r="D162" s="3" t="s">
        <v>10</v>
      </c>
      <c r="E162" s="3" t="s">
        <v>376</v>
      </c>
      <c r="F162" s="3" t="e">
        <f>VLOOKUP(E162,'DFW to admin'!A:B,2,FALSE)</f>
        <v>#N/A</v>
      </c>
      <c r="G162" s="3" t="e">
        <f>VLOOKUP('Data - filter removed'!E162,Sheet10!B:C,2,FALSE)</f>
        <v>#N/A</v>
      </c>
      <c r="H162" s="2">
        <v>2011</v>
      </c>
      <c r="I162" s="3" t="s">
        <v>12</v>
      </c>
      <c r="J162" s="3" t="s">
        <v>13</v>
      </c>
      <c r="K162" s="3" t="s">
        <v>9</v>
      </c>
      <c r="L162" s="3" t="s">
        <v>377</v>
      </c>
      <c r="M162" s="3" t="s">
        <v>69</v>
      </c>
    </row>
    <row r="163" spans="1:13" x14ac:dyDescent="0.2">
      <c r="A163" s="3" t="s">
        <v>8</v>
      </c>
      <c r="B163" s="3" t="str">
        <f>VLOOKUP(C163,'Class compilations'!A:B,2,FALSE)</f>
        <v>Hybrid Sedan</v>
      </c>
      <c r="C163" s="3" t="s">
        <v>9</v>
      </c>
      <c r="D163" s="3" t="s">
        <v>10</v>
      </c>
      <c r="E163" s="3" t="s">
        <v>378</v>
      </c>
      <c r="F163" s="3" t="e">
        <f>VLOOKUP(E163,'DFW to admin'!A:B,2,FALSE)</f>
        <v>#N/A</v>
      </c>
      <c r="G163" s="3" t="str">
        <f>VLOOKUP('Data - filter removed'!E163,Sheet10!B:C,2,FALSE)</f>
        <v>Economic Services Administration</v>
      </c>
      <c r="H163" s="2">
        <v>2011</v>
      </c>
      <c r="I163" s="3" t="s">
        <v>12</v>
      </c>
      <c r="J163" s="3" t="s">
        <v>13</v>
      </c>
      <c r="K163" s="3" t="s">
        <v>9</v>
      </c>
      <c r="L163" s="3" t="s">
        <v>379</v>
      </c>
      <c r="M163" s="3" t="s">
        <v>29</v>
      </c>
    </row>
    <row r="164" spans="1:13" x14ac:dyDescent="0.2">
      <c r="A164" s="3" t="s">
        <v>8</v>
      </c>
      <c r="B164" s="3" t="str">
        <f>VLOOKUP(C164,'Class compilations'!A:B,2,FALSE)</f>
        <v>Hybrid Sedan</v>
      </c>
      <c r="C164" s="3" t="s">
        <v>9</v>
      </c>
      <c r="D164" s="3" t="s">
        <v>10</v>
      </c>
      <c r="E164" s="3" t="s">
        <v>380</v>
      </c>
      <c r="F164" s="3" t="e">
        <f>VLOOKUP(E164,'DFW to admin'!A:B,2,FALSE)</f>
        <v>#N/A</v>
      </c>
      <c r="G164" s="3" t="e">
        <f>VLOOKUP('Data - filter removed'!E164,Sheet10!B:C,2,FALSE)</f>
        <v>#N/A</v>
      </c>
      <c r="H164" s="2">
        <v>2011</v>
      </c>
      <c r="I164" s="3" t="s">
        <v>12</v>
      </c>
      <c r="J164" s="3" t="s">
        <v>13</v>
      </c>
      <c r="K164" s="3" t="s">
        <v>9</v>
      </c>
      <c r="L164" s="3" t="s">
        <v>381</v>
      </c>
      <c r="M164" s="3" t="s">
        <v>81</v>
      </c>
    </row>
    <row r="165" spans="1:13" x14ac:dyDescent="0.2">
      <c r="A165" s="3" t="s">
        <v>8</v>
      </c>
      <c r="B165" s="3" t="str">
        <f>VLOOKUP(C165,'Class compilations'!A:B,2,FALSE)</f>
        <v>Hybrid Sedan</v>
      </c>
      <c r="C165" s="3" t="s">
        <v>9</v>
      </c>
      <c r="D165" s="3" t="s">
        <v>10</v>
      </c>
      <c r="E165" s="3" t="s">
        <v>382</v>
      </c>
      <c r="F165" s="3" t="e">
        <f>VLOOKUP(E165,'DFW to admin'!A:B,2,FALSE)</f>
        <v>#N/A</v>
      </c>
      <c r="G165" s="3" t="str">
        <f>VLOOKUP('Data - filter removed'!E165,Sheet10!B:C,2,FALSE)</f>
        <v>Aging and Disability Services Administration</v>
      </c>
      <c r="H165" s="2">
        <v>2014</v>
      </c>
      <c r="I165" s="3" t="s">
        <v>297</v>
      </c>
      <c r="J165" s="3" t="s">
        <v>298</v>
      </c>
      <c r="K165" s="3" t="s">
        <v>299</v>
      </c>
      <c r="L165" s="3" t="s">
        <v>383</v>
      </c>
      <c r="M165" s="3" t="s">
        <v>29</v>
      </c>
    </row>
    <row r="166" spans="1:13" x14ac:dyDescent="0.2">
      <c r="A166" s="3" t="s">
        <v>8</v>
      </c>
      <c r="B166" s="3" t="str">
        <f>VLOOKUP(C166,'Class compilations'!A:B,2,FALSE)</f>
        <v>Hybrid Sedan</v>
      </c>
      <c r="C166" s="3" t="s">
        <v>9</v>
      </c>
      <c r="D166" s="3" t="s">
        <v>10</v>
      </c>
      <c r="E166" s="3" t="s">
        <v>384</v>
      </c>
      <c r="F166" s="3" t="e">
        <f>VLOOKUP(E166,'DFW to admin'!A:B,2,FALSE)</f>
        <v>#N/A</v>
      </c>
      <c r="G166" s="3" t="e">
        <f>VLOOKUP('Data - filter removed'!E166,Sheet10!B:C,2,FALSE)</f>
        <v>#N/A</v>
      </c>
      <c r="H166" s="2">
        <v>2008</v>
      </c>
      <c r="I166" s="3" t="s">
        <v>12</v>
      </c>
      <c r="J166" s="3" t="s">
        <v>13</v>
      </c>
      <c r="K166" s="3" t="s">
        <v>9</v>
      </c>
      <c r="L166" s="3" t="s">
        <v>385</v>
      </c>
      <c r="M166" s="3" t="s">
        <v>32</v>
      </c>
    </row>
    <row r="167" spans="1:13" x14ac:dyDescent="0.2">
      <c r="A167" s="3" t="s">
        <v>8</v>
      </c>
      <c r="B167" s="3" t="str">
        <f>VLOOKUP(C167,'Class compilations'!A:B,2,FALSE)</f>
        <v>Hybrid Sedan</v>
      </c>
      <c r="C167" s="3" t="s">
        <v>9</v>
      </c>
      <c r="D167" s="3" t="s">
        <v>10</v>
      </c>
      <c r="E167" s="3" t="s">
        <v>386</v>
      </c>
      <c r="F167" s="3" t="e">
        <f>VLOOKUP(E167,'DFW to admin'!A:B,2,FALSE)</f>
        <v>#N/A</v>
      </c>
      <c r="G167" s="3" t="str">
        <f>VLOOKUP('Data - filter removed'!E167,Sheet10!B:C,2,FALSE)</f>
        <v>Aging and Disability Services Administration</v>
      </c>
      <c r="H167" s="2">
        <v>2013</v>
      </c>
      <c r="I167" s="3" t="s">
        <v>297</v>
      </c>
      <c r="J167" s="3" t="s">
        <v>298</v>
      </c>
      <c r="K167" s="3" t="s">
        <v>299</v>
      </c>
      <c r="L167" s="3" t="s">
        <v>387</v>
      </c>
      <c r="M167" s="3" t="s">
        <v>29</v>
      </c>
    </row>
    <row r="168" spans="1:13" x14ac:dyDescent="0.2">
      <c r="A168" s="3" t="s">
        <v>8</v>
      </c>
      <c r="B168" s="3" t="str">
        <f>VLOOKUP(C168,'Class compilations'!A:B,2,FALSE)</f>
        <v>Hybrid Sedan</v>
      </c>
      <c r="C168" s="3" t="s">
        <v>9</v>
      </c>
      <c r="D168" s="3" t="s">
        <v>10</v>
      </c>
      <c r="E168" s="3" t="s">
        <v>388</v>
      </c>
      <c r="F168" s="3" t="e">
        <f>VLOOKUP(E168,'DFW to admin'!A:B,2,FALSE)</f>
        <v>#N/A</v>
      </c>
      <c r="G168" s="3" t="e">
        <f>VLOOKUP('Data - filter removed'!E168,Sheet10!B:C,2,FALSE)</f>
        <v>#N/A</v>
      </c>
      <c r="H168" s="2">
        <v>2013</v>
      </c>
      <c r="I168" s="3" t="s">
        <v>297</v>
      </c>
      <c r="J168" s="3" t="s">
        <v>298</v>
      </c>
      <c r="K168" s="3" t="s">
        <v>299</v>
      </c>
      <c r="L168" s="3" t="s">
        <v>389</v>
      </c>
      <c r="M168" s="3" t="s">
        <v>133</v>
      </c>
    </row>
    <row r="169" spans="1:13" x14ac:dyDescent="0.2">
      <c r="A169" s="3" t="s">
        <v>8</v>
      </c>
      <c r="B169" s="3" t="str">
        <f>VLOOKUP(C169,'Class compilations'!A:B,2,FALSE)</f>
        <v>Hybrid Sedan</v>
      </c>
      <c r="C169" s="3" t="s">
        <v>9</v>
      </c>
      <c r="D169" s="3" t="s">
        <v>10</v>
      </c>
      <c r="E169" s="3" t="s">
        <v>390</v>
      </c>
      <c r="F169" s="3" t="e">
        <f>VLOOKUP(E169,'DFW to admin'!A:B,2,FALSE)</f>
        <v>#N/A</v>
      </c>
      <c r="G169" s="3" t="e">
        <f>VLOOKUP('Data - filter removed'!E169,Sheet10!B:C,2,FALSE)</f>
        <v>#N/A</v>
      </c>
      <c r="H169" s="2">
        <v>2013</v>
      </c>
      <c r="I169" s="3" t="s">
        <v>297</v>
      </c>
      <c r="J169" s="3" t="s">
        <v>298</v>
      </c>
      <c r="K169" s="3" t="s">
        <v>299</v>
      </c>
      <c r="L169" s="3" t="s">
        <v>391</v>
      </c>
      <c r="M169" s="3" t="s">
        <v>133</v>
      </c>
    </row>
    <row r="170" spans="1:13" x14ac:dyDescent="0.2">
      <c r="A170" s="3" t="s">
        <v>8</v>
      </c>
      <c r="B170" s="3" t="str">
        <f>VLOOKUP(C170,'Class compilations'!A:B,2,FALSE)</f>
        <v>Hybrid Sedan</v>
      </c>
      <c r="C170" s="3" t="s">
        <v>9</v>
      </c>
      <c r="D170" s="3" t="s">
        <v>10</v>
      </c>
      <c r="E170" s="3" t="s">
        <v>392</v>
      </c>
      <c r="F170" s="3" t="e">
        <f>VLOOKUP(E170,'DFW to admin'!A:B,2,FALSE)</f>
        <v>#N/A</v>
      </c>
      <c r="G170" s="3" t="e">
        <f>VLOOKUP('Data - filter removed'!E170,Sheet10!B:C,2,FALSE)</f>
        <v>#N/A</v>
      </c>
      <c r="H170" s="2">
        <v>2012</v>
      </c>
      <c r="I170" s="3" t="s">
        <v>64</v>
      </c>
      <c r="J170" s="3" t="s">
        <v>65</v>
      </c>
      <c r="K170" s="3" t="s">
        <v>9</v>
      </c>
      <c r="L170" s="3" t="s">
        <v>393</v>
      </c>
      <c r="M170" s="3" t="s">
        <v>35</v>
      </c>
    </row>
    <row r="171" spans="1:13" x14ac:dyDescent="0.2">
      <c r="A171" s="3" t="s">
        <v>8</v>
      </c>
      <c r="B171" s="3" t="str">
        <f>VLOOKUP(C171,'Class compilations'!A:B,2,FALSE)</f>
        <v>Hybrid Sedan</v>
      </c>
      <c r="C171" s="3" t="s">
        <v>9</v>
      </c>
      <c r="D171" s="3" t="s">
        <v>10</v>
      </c>
      <c r="E171" s="3" t="s">
        <v>394</v>
      </c>
      <c r="F171" s="3" t="e">
        <f>VLOOKUP(E171,'DFW to admin'!A:B,2,FALSE)</f>
        <v>#N/A</v>
      </c>
      <c r="G171" s="3" t="e">
        <f>VLOOKUP('Data - filter removed'!E171,Sheet10!B:C,2,FALSE)</f>
        <v>#N/A</v>
      </c>
      <c r="H171" s="2">
        <v>2012</v>
      </c>
      <c r="I171" s="3" t="s">
        <v>64</v>
      </c>
      <c r="J171" s="3" t="s">
        <v>65</v>
      </c>
      <c r="K171" s="3" t="s">
        <v>9</v>
      </c>
      <c r="L171" s="3" t="s">
        <v>395</v>
      </c>
      <c r="M171" s="3" t="s">
        <v>74</v>
      </c>
    </row>
    <row r="172" spans="1:13" x14ac:dyDescent="0.2">
      <c r="A172" s="3" t="s">
        <v>8</v>
      </c>
      <c r="B172" s="3" t="str">
        <f>VLOOKUP(C172,'Class compilations'!A:B,2,FALSE)</f>
        <v>Hybrid Sedan</v>
      </c>
      <c r="C172" s="3" t="s">
        <v>9</v>
      </c>
      <c r="D172" s="3" t="s">
        <v>10</v>
      </c>
      <c r="E172" s="3" t="s">
        <v>396</v>
      </c>
      <c r="F172" s="3" t="e">
        <f>VLOOKUP(E172,'DFW to admin'!A:B,2,FALSE)</f>
        <v>#N/A</v>
      </c>
      <c r="G172" s="3" t="e">
        <f>VLOOKUP('Data - filter removed'!E172,Sheet10!B:C,2,FALSE)</f>
        <v>#N/A</v>
      </c>
      <c r="H172" s="2">
        <v>2012</v>
      </c>
      <c r="I172" s="3" t="s">
        <v>64</v>
      </c>
      <c r="J172" s="3" t="s">
        <v>65</v>
      </c>
      <c r="K172" s="3" t="s">
        <v>9</v>
      </c>
      <c r="L172" s="3" t="s">
        <v>397</v>
      </c>
      <c r="M172" s="3" t="s">
        <v>74</v>
      </c>
    </row>
    <row r="173" spans="1:13" x14ac:dyDescent="0.2">
      <c r="A173" s="3" t="s">
        <v>8</v>
      </c>
      <c r="B173" s="3" t="str">
        <f>VLOOKUP(C173,'Class compilations'!A:B,2,FALSE)</f>
        <v>Hybrid Sedan</v>
      </c>
      <c r="C173" s="3" t="s">
        <v>9</v>
      </c>
      <c r="D173" s="3" t="s">
        <v>10</v>
      </c>
      <c r="E173" s="3" t="s">
        <v>398</v>
      </c>
      <c r="F173" s="3" t="e">
        <f>VLOOKUP(E173,'DFW to admin'!A:B,2,FALSE)</f>
        <v>#N/A</v>
      </c>
      <c r="G173" s="3" t="e">
        <f>VLOOKUP('Data - filter removed'!E173,Sheet10!B:C,2,FALSE)</f>
        <v>#N/A</v>
      </c>
      <c r="H173" s="2">
        <v>2012</v>
      </c>
      <c r="I173" s="3" t="s">
        <v>64</v>
      </c>
      <c r="J173" s="3" t="s">
        <v>65</v>
      </c>
      <c r="K173" s="3" t="s">
        <v>9</v>
      </c>
      <c r="L173" s="3" t="s">
        <v>399</v>
      </c>
      <c r="M173" s="3" t="s">
        <v>74</v>
      </c>
    </row>
    <row r="174" spans="1:13" x14ac:dyDescent="0.2">
      <c r="A174" s="3" t="s">
        <v>8</v>
      </c>
      <c r="B174" s="3" t="str">
        <f>VLOOKUP(C174,'Class compilations'!A:B,2,FALSE)</f>
        <v>Hybrid Sedan</v>
      </c>
      <c r="C174" s="3" t="s">
        <v>9</v>
      </c>
      <c r="D174" s="3" t="s">
        <v>10</v>
      </c>
      <c r="E174" s="3" t="s">
        <v>400</v>
      </c>
      <c r="F174" s="3" t="e">
        <f>VLOOKUP(E174,'DFW to admin'!A:B,2,FALSE)</f>
        <v>#N/A</v>
      </c>
      <c r="G174" s="3" t="e">
        <f>VLOOKUP('Data - filter removed'!E174,Sheet10!B:C,2,FALSE)</f>
        <v>#N/A</v>
      </c>
      <c r="H174" s="2">
        <v>2012</v>
      </c>
      <c r="I174" s="3" t="s">
        <v>64</v>
      </c>
      <c r="J174" s="3" t="s">
        <v>65</v>
      </c>
      <c r="K174" s="3" t="s">
        <v>9</v>
      </c>
      <c r="L174" s="3" t="s">
        <v>401</v>
      </c>
      <c r="M174" s="3" t="s">
        <v>74</v>
      </c>
    </row>
    <row r="175" spans="1:13" x14ac:dyDescent="0.2">
      <c r="A175" s="3" t="s">
        <v>8</v>
      </c>
      <c r="B175" s="3" t="str">
        <f>VLOOKUP(C175,'Class compilations'!A:B,2,FALSE)</f>
        <v>Hybrid Sedan</v>
      </c>
      <c r="C175" s="3" t="s">
        <v>9</v>
      </c>
      <c r="D175" s="3" t="s">
        <v>10</v>
      </c>
      <c r="E175" s="3" t="s">
        <v>402</v>
      </c>
      <c r="F175" s="3" t="e">
        <f>VLOOKUP(E175,'DFW to admin'!A:B,2,FALSE)</f>
        <v>#N/A</v>
      </c>
      <c r="G175" s="3" t="e">
        <f>VLOOKUP('Data - filter removed'!E175,Sheet10!B:C,2,FALSE)</f>
        <v>#N/A</v>
      </c>
      <c r="H175" s="2">
        <v>2012</v>
      </c>
      <c r="I175" s="3" t="s">
        <v>64</v>
      </c>
      <c r="J175" s="3" t="s">
        <v>65</v>
      </c>
      <c r="K175" s="3" t="s">
        <v>9</v>
      </c>
      <c r="L175" s="3" t="s">
        <v>403</v>
      </c>
      <c r="M175" s="3" t="s">
        <v>81</v>
      </c>
    </row>
    <row r="176" spans="1:13" x14ac:dyDescent="0.2">
      <c r="A176" s="3" t="s">
        <v>8</v>
      </c>
      <c r="B176" s="3" t="str">
        <f>VLOOKUP(C176,'Class compilations'!A:B,2,FALSE)</f>
        <v>Hybrid Sedan</v>
      </c>
      <c r="C176" s="3" t="s">
        <v>9</v>
      </c>
      <c r="D176" s="3" t="s">
        <v>10</v>
      </c>
      <c r="E176" s="3" t="s">
        <v>404</v>
      </c>
      <c r="F176" s="3" t="e">
        <f>VLOOKUP(E176,'DFW to admin'!A:B,2,FALSE)</f>
        <v>#N/A</v>
      </c>
      <c r="G176" s="3" t="str">
        <f>VLOOKUP('Data - filter removed'!E176,Sheet10!B:C,2,FALSE)</f>
        <v>Aging and Disability Services Administration</v>
      </c>
      <c r="H176" s="2">
        <v>2013</v>
      </c>
      <c r="I176" s="3" t="s">
        <v>297</v>
      </c>
      <c r="J176" s="3" t="s">
        <v>298</v>
      </c>
      <c r="K176" s="3" t="s">
        <v>299</v>
      </c>
      <c r="L176" s="3" t="s">
        <v>405</v>
      </c>
      <c r="M176" s="3" t="s">
        <v>29</v>
      </c>
    </row>
    <row r="177" spans="1:13" x14ac:dyDescent="0.2">
      <c r="A177" s="3" t="s">
        <v>8</v>
      </c>
      <c r="B177" s="3" t="str">
        <f>VLOOKUP(C177,'Class compilations'!A:B,2,FALSE)</f>
        <v>Hybrid Sedan</v>
      </c>
      <c r="C177" s="3" t="s">
        <v>9</v>
      </c>
      <c r="D177" s="3" t="s">
        <v>10</v>
      </c>
      <c r="E177" s="3" t="s">
        <v>406</v>
      </c>
      <c r="F177" s="3" t="e">
        <f>VLOOKUP(E177,'DFW to admin'!A:B,2,FALSE)</f>
        <v>#N/A</v>
      </c>
      <c r="G177" s="3" t="e">
        <f>VLOOKUP('Data - filter removed'!E177,Sheet10!B:C,2,FALSE)</f>
        <v>#N/A</v>
      </c>
      <c r="H177" s="2">
        <v>2013</v>
      </c>
      <c r="I177" s="3" t="s">
        <v>297</v>
      </c>
      <c r="J177" s="3" t="s">
        <v>298</v>
      </c>
      <c r="K177" s="3" t="s">
        <v>299</v>
      </c>
      <c r="L177" s="3" t="s">
        <v>407</v>
      </c>
      <c r="M177" s="3" t="s">
        <v>18</v>
      </c>
    </row>
    <row r="178" spans="1:13" x14ac:dyDescent="0.2">
      <c r="A178" s="3" t="s">
        <v>8</v>
      </c>
      <c r="B178" s="3" t="str">
        <f>VLOOKUP(C178,'Class compilations'!A:B,2,FALSE)</f>
        <v>Hybrid Sedan</v>
      </c>
      <c r="C178" s="3" t="s">
        <v>9</v>
      </c>
      <c r="D178" s="3" t="s">
        <v>10</v>
      </c>
      <c r="E178" s="3" t="s">
        <v>408</v>
      </c>
      <c r="F178" s="3" t="e">
        <f>VLOOKUP(E178,'DFW to admin'!A:B,2,FALSE)</f>
        <v>#N/A</v>
      </c>
      <c r="G178" s="3" t="e">
        <f>VLOOKUP('Data - filter removed'!E178,Sheet10!B:C,2,FALSE)</f>
        <v>#N/A</v>
      </c>
      <c r="H178" s="2">
        <v>2013</v>
      </c>
      <c r="I178" s="3" t="s">
        <v>297</v>
      </c>
      <c r="J178" s="3" t="s">
        <v>298</v>
      </c>
      <c r="K178" s="3" t="s">
        <v>299</v>
      </c>
      <c r="L178" s="3" t="s">
        <v>409</v>
      </c>
      <c r="M178" s="3" t="s">
        <v>18</v>
      </c>
    </row>
    <row r="179" spans="1:13" x14ac:dyDescent="0.2">
      <c r="A179" s="3" t="s">
        <v>8</v>
      </c>
      <c r="B179" s="3" t="str">
        <f>VLOOKUP(C179,'Class compilations'!A:B,2,FALSE)</f>
        <v>Hybrid Sedan</v>
      </c>
      <c r="C179" s="3" t="s">
        <v>9</v>
      </c>
      <c r="D179" s="3" t="s">
        <v>10</v>
      </c>
      <c r="E179" s="3" t="s">
        <v>410</v>
      </c>
      <c r="F179" s="3" t="e">
        <f>VLOOKUP(E179,'DFW to admin'!A:B,2,FALSE)</f>
        <v>#N/A</v>
      </c>
      <c r="G179" s="3" t="e">
        <f>VLOOKUP('Data - filter removed'!E179,Sheet10!B:C,2,FALSE)</f>
        <v>#N/A</v>
      </c>
      <c r="H179" s="2">
        <v>2013</v>
      </c>
      <c r="I179" s="3" t="s">
        <v>297</v>
      </c>
      <c r="J179" s="3" t="s">
        <v>298</v>
      </c>
      <c r="K179" s="3" t="s">
        <v>299</v>
      </c>
      <c r="L179" s="3" t="s">
        <v>411</v>
      </c>
      <c r="M179" s="3" t="s">
        <v>18</v>
      </c>
    </row>
    <row r="180" spans="1:13" x14ac:dyDescent="0.2">
      <c r="A180" s="3" t="s">
        <v>8</v>
      </c>
      <c r="B180" s="3" t="str">
        <f>VLOOKUP(C180,'Class compilations'!A:B,2,FALSE)</f>
        <v>Hybrid Sedan</v>
      </c>
      <c r="C180" s="3" t="s">
        <v>9</v>
      </c>
      <c r="D180" s="3" t="s">
        <v>10</v>
      </c>
      <c r="E180" s="3" t="s">
        <v>412</v>
      </c>
      <c r="F180" s="3" t="e">
        <f>VLOOKUP(E180,'DFW to admin'!A:B,2,FALSE)</f>
        <v>#N/A</v>
      </c>
      <c r="G180" s="3" t="e">
        <f>VLOOKUP('Data - filter removed'!E180,Sheet10!B:C,2,FALSE)</f>
        <v>#N/A</v>
      </c>
      <c r="H180" s="2">
        <v>2013</v>
      </c>
      <c r="I180" s="3" t="s">
        <v>297</v>
      </c>
      <c r="J180" s="3" t="s">
        <v>298</v>
      </c>
      <c r="K180" s="3" t="s">
        <v>299</v>
      </c>
      <c r="L180" s="3" t="s">
        <v>413</v>
      </c>
      <c r="M180" s="3" t="s">
        <v>26</v>
      </c>
    </row>
    <row r="181" spans="1:13" x14ac:dyDescent="0.2">
      <c r="A181" s="3" t="s">
        <v>8</v>
      </c>
      <c r="B181" s="3" t="str">
        <f>VLOOKUP(C181,'Class compilations'!A:B,2,FALSE)</f>
        <v>Hybrid Sedan</v>
      </c>
      <c r="C181" s="3" t="s">
        <v>9</v>
      </c>
      <c r="D181" s="3" t="s">
        <v>10</v>
      </c>
      <c r="E181" s="3" t="s">
        <v>414</v>
      </c>
      <c r="F181" s="3" t="e">
        <f>VLOOKUP(E181,'DFW to admin'!A:B,2,FALSE)</f>
        <v>#N/A</v>
      </c>
      <c r="G181" s="3" t="e">
        <f>VLOOKUP('Data - filter removed'!E181,Sheet10!B:C,2,FALSE)</f>
        <v>#N/A</v>
      </c>
      <c r="H181" s="2">
        <v>2013</v>
      </c>
      <c r="I181" s="3" t="s">
        <v>297</v>
      </c>
      <c r="J181" s="3" t="s">
        <v>298</v>
      </c>
      <c r="K181" s="3" t="s">
        <v>299</v>
      </c>
      <c r="L181" s="3" t="s">
        <v>415</v>
      </c>
      <c r="M181" s="3" t="s">
        <v>40</v>
      </c>
    </row>
    <row r="182" spans="1:13" x14ac:dyDescent="0.2">
      <c r="A182" s="3" t="s">
        <v>8</v>
      </c>
      <c r="B182" s="3" t="str">
        <f>VLOOKUP(C182,'Class compilations'!A:B,2,FALSE)</f>
        <v>Hybrid Sedan</v>
      </c>
      <c r="C182" s="3" t="s">
        <v>9</v>
      </c>
      <c r="D182" s="3" t="s">
        <v>10</v>
      </c>
      <c r="E182" s="3" t="s">
        <v>416</v>
      </c>
      <c r="F182" s="3" t="e">
        <f>VLOOKUP(E182,'DFW to admin'!A:B,2,FALSE)</f>
        <v>#N/A</v>
      </c>
      <c r="G182" s="3" t="e">
        <f>VLOOKUP('Data - filter removed'!E182,Sheet10!B:C,2,FALSE)</f>
        <v>#N/A</v>
      </c>
      <c r="H182" s="2">
        <v>2013</v>
      </c>
      <c r="I182" s="3" t="s">
        <v>297</v>
      </c>
      <c r="J182" s="3" t="s">
        <v>298</v>
      </c>
      <c r="K182" s="3" t="s">
        <v>299</v>
      </c>
      <c r="L182" s="3" t="s">
        <v>417</v>
      </c>
      <c r="M182" s="3" t="s">
        <v>69</v>
      </c>
    </row>
    <row r="183" spans="1:13" x14ac:dyDescent="0.2">
      <c r="A183" s="3" t="s">
        <v>8</v>
      </c>
      <c r="B183" s="3" t="str">
        <f>VLOOKUP(C183,'Class compilations'!A:B,2,FALSE)</f>
        <v>Hybrid Sedan</v>
      </c>
      <c r="C183" s="3" t="s">
        <v>9</v>
      </c>
      <c r="D183" s="3" t="s">
        <v>10</v>
      </c>
      <c r="E183" s="3" t="s">
        <v>418</v>
      </c>
      <c r="F183" s="3" t="e">
        <f>VLOOKUP(E183,'DFW to admin'!A:B,2,FALSE)</f>
        <v>#N/A</v>
      </c>
      <c r="G183" s="3" t="e">
        <f>VLOOKUP('Data - filter removed'!E183,Sheet10!B:C,2,FALSE)</f>
        <v>#N/A</v>
      </c>
      <c r="H183" s="2">
        <v>2013</v>
      </c>
      <c r="I183" s="3" t="s">
        <v>297</v>
      </c>
      <c r="J183" s="3" t="s">
        <v>298</v>
      </c>
      <c r="K183" s="3" t="s">
        <v>299</v>
      </c>
      <c r="L183" s="3" t="s">
        <v>419</v>
      </c>
      <c r="M183" s="3" t="s">
        <v>420</v>
      </c>
    </row>
    <row r="184" spans="1:13" x14ac:dyDescent="0.2">
      <c r="A184" s="3" t="s">
        <v>8</v>
      </c>
      <c r="B184" s="3" t="str">
        <f>VLOOKUP(C184,'Class compilations'!A:B,2,FALSE)</f>
        <v>Hybrid Sedan</v>
      </c>
      <c r="C184" s="3" t="s">
        <v>9</v>
      </c>
      <c r="D184" s="3" t="s">
        <v>10</v>
      </c>
      <c r="E184" s="3" t="s">
        <v>421</v>
      </c>
      <c r="F184" s="3" t="e">
        <f>VLOOKUP(E184,'DFW to admin'!A:B,2,FALSE)</f>
        <v>#N/A</v>
      </c>
      <c r="G184" s="3" t="e">
        <f>VLOOKUP('Data - filter removed'!E184,Sheet10!B:C,2,FALSE)</f>
        <v>#N/A</v>
      </c>
      <c r="H184" s="2">
        <v>2013</v>
      </c>
      <c r="I184" s="3" t="s">
        <v>297</v>
      </c>
      <c r="J184" s="3" t="s">
        <v>298</v>
      </c>
      <c r="K184" s="3" t="s">
        <v>299</v>
      </c>
      <c r="L184" s="3" t="s">
        <v>422</v>
      </c>
      <c r="M184" s="3" t="s">
        <v>21</v>
      </c>
    </row>
    <row r="185" spans="1:13" x14ac:dyDescent="0.2">
      <c r="A185" s="3" t="s">
        <v>8</v>
      </c>
      <c r="B185" s="3" t="str">
        <f>VLOOKUP(C185,'Class compilations'!A:B,2,FALSE)</f>
        <v>Hybrid Sedan</v>
      </c>
      <c r="C185" s="3" t="s">
        <v>9</v>
      </c>
      <c r="D185" s="3" t="s">
        <v>10</v>
      </c>
      <c r="E185" s="3" t="s">
        <v>423</v>
      </c>
      <c r="F185" s="3" t="e">
        <f>VLOOKUP(E185,'DFW to admin'!A:B,2,FALSE)</f>
        <v>#N/A</v>
      </c>
      <c r="G185" s="3" t="e">
        <f>VLOOKUP('Data - filter removed'!E185,Sheet10!B:C,2,FALSE)</f>
        <v>#N/A</v>
      </c>
      <c r="H185" s="2">
        <v>2013</v>
      </c>
      <c r="I185" s="3" t="s">
        <v>297</v>
      </c>
      <c r="J185" s="3" t="s">
        <v>298</v>
      </c>
      <c r="K185" s="3" t="s">
        <v>299</v>
      </c>
      <c r="L185" s="3" t="s">
        <v>424</v>
      </c>
      <c r="M185" s="3" t="s">
        <v>268</v>
      </c>
    </row>
    <row r="186" spans="1:13" x14ac:dyDescent="0.2">
      <c r="A186" s="3" t="s">
        <v>8</v>
      </c>
      <c r="B186" s="3" t="str">
        <f>VLOOKUP(C186,'Class compilations'!A:B,2,FALSE)</f>
        <v>Hybrid Sedan</v>
      </c>
      <c r="C186" s="3" t="s">
        <v>9</v>
      </c>
      <c r="D186" s="3" t="s">
        <v>10</v>
      </c>
      <c r="E186" s="3" t="s">
        <v>425</v>
      </c>
      <c r="F186" s="3" t="e">
        <f>VLOOKUP(E186,'DFW to admin'!A:B,2,FALSE)</f>
        <v>#N/A</v>
      </c>
      <c r="G186" s="3" t="e">
        <f>VLOOKUP('Data - filter removed'!E186,Sheet10!B:C,2,FALSE)</f>
        <v>#N/A</v>
      </c>
      <c r="H186" s="2">
        <v>2013</v>
      </c>
      <c r="I186" s="3" t="s">
        <v>297</v>
      </c>
      <c r="J186" s="3" t="s">
        <v>298</v>
      </c>
      <c r="K186" s="3" t="s">
        <v>299</v>
      </c>
      <c r="L186" s="3" t="s">
        <v>426</v>
      </c>
      <c r="M186" s="3" t="s">
        <v>35</v>
      </c>
    </row>
    <row r="187" spans="1:13" x14ac:dyDescent="0.2">
      <c r="A187" s="3" t="s">
        <v>8</v>
      </c>
      <c r="B187" s="3" t="str">
        <f>VLOOKUP(C187,'Class compilations'!A:B,2,FALSE)</f>
        <v>Hybrid Sedan</v>
      </c>
      <c r="C187" s="3" t="s">
        <v>9</v>
      </c>
      <c r="D187" s="3" t="s">
        <v>10</v>
      </c>
      <c r="E187" s="3" t="s">
        <v>427</v>
      </c>
      <c r="F187" s="3" t="e">
        <f>VLOOKUP(E187,'DFW to admin'!A:B,2,FALSE)</f>
        <v>#N/A</v>
      </c>
      <c r="G187" s="3" t="e">
        <f>VLOOKUP('Data - filter removed'!E187,Sheet10!B:C,2,FALSE)</f>
        <v>#N/A</v>
      </c>
      <c r="H187" s="2">
        <v>2013</v>
      </c>
      <c r="I187" s="3" t="s">
        <v>297</v>
      </c>
      <c r="J187" s="3" t="s">
        <v>298</v>
      </c>
      <c r="K187" s="3" t="s">
        <v>299</v>
      </c>
      <c r="L187" s="3" t="s">
        <v>428</v>
      </c>
      <c r="M187" s="3" t="s">
        <v>429</v>
      </c>
    </row>
    <row r="188" spans="1:13" x14ac:dyDescent="0.2">
      <c r="A188" s="3" t="s">
        <v>8</v>
      </c>
      <c r="B188" s="3" t="str">
        <f>VLOOKUP(C188,'Class compilations'!A:B,2,FALSE)</f>
        <v>Hybrid Sedan</v>
      </c>
      <c r="C188" s="3" t="s">
        <v>9</v>
      </c>
      <c r="D188" s="3" t="s">
        <v>10</v>
      </c>
      <c r="E188" s="3" t="s">
        <v>430</v>
      </c>
      <c r="F188" s="3" t="e">
        <f>VLOOKUP(E188,'DFW to admin'!A:B,2,FALSE)</f>
        <v>#N/A</v>
      </c>
      <c r="G188" s="3" t="e">
        <f>VLOOKUP('Data - filter removed'!E188,Sheet10!B:C,2,FALSE)</f>
        <v>#N/A</v>
      </c>
      <c r="H188" s="2">
        <v>2013</v>
      </c>
      <c r="I188" s="3" t="s">
        <v>297</v>
      </c>
      <c r="J188" s="3" t="s">
        <v>298</v>
      </c>
      <c r="K188" s="3" t="s">
        <v>299</v>
      </c>
      <c r="L188" s="3" t="s">
        <v>431</v>
      </c>
      <c r="M188" s="3" t="s">
        <v>40</v>
      </c>
    </row>
    <row r="189" spans="1:13" x14ac:dyDescent="0.2">
      <c r="A189" s="3" t="s">
        <v>8</v>
      </c>
      <c r="B189" s="3" t="str">
        <f>VLOOKUP(C189,'Class compilations'!A:B,2,FALSE)</f>
        <v>Hybrid Sedan</v>
      </c>
      <c r="C189" s="3" t="s">
        <v>9</v>
      </c>
      <c r="D189" s="3" t="s">
        <v>10</v>
      </c>
      <c r="E189" s="3" t="s">
        <v>432</v>
      </c>
      <c r="F189" s="3" t="e">
        <f>VLOOKUP(E189,'DFW to admin'!A:B,2,FALSE)</f>
        <v>#N/A</v>
      </c>
      <c r="G189" s="3" t="e">
        <f>VLOOKUP('Data - filter removed'!E189,Sheet10!B:C,2,FALSE)</f>
        <v>#N/A</v>
      </c>
      <c r="H189" s="2">
        <v>2013</v>
      </c>
      <c r="I189" s="3" t="s">
        <v>297</v>
      </c>
      <c r="J189" s="3" t="s">
        <v>298</v>
      </c>
      <c r="K189" s="3" t="s">
        <v>299</v>
      </c>
      <c r="L189" s="3" t="s">
        <v>433</v>
      </c>
      <c r="M189" s="3" t="s">
        <v>35</v>
      </c>
    </row>
    <row r="190" spans="1:13" x14ac:dyDescent="0.2">
      <c r="A190" s="3" t="s">
        <v>8</v>
      </c>
      <c r="B190" s="3" t="str">
        <f>VLOOKUP(C190,'Class compilations'!A:B,2,FALSE)</f>
        <v>Hybrid Sedan</v>
      </c>
      <c r="C190" s="3" t="s">
        <v>9</v>
      </c>
      <c r="D190" s="3" t="s">
        <v>10</v>
      </c>
      <c r="E190" s="3" t="s">
        <v>434</v>
      </c>
      <c r="F190" s="3" t="e">
        <f>VLOOKUP(E190,'DFW to admin'!A:B,2,FALSE)</f>
        <v>#N/A</v>
      </c>
      <c r="G190" s="3" t="e">
        <f>VLOOKUP('Data - filter removed'!E190,Sheet10!B:C,2,FALSE)</f>
        <v>#N/A</v>
      </c>
      <c r="H190" s="2">
        <v>2013</v>
      </c>
      <c r="I190" s="3" t="s">
        <v>297</v>
      </c>
      <c r="J190" s="3" t="s">
        <v>298</v>
      </c>
      <c r="K190" s="3" t="s">
        <v>299</v>
      </c>
      <c r="L190" s="3" t="s">
        <v>435</v>
      </c>
      <c r="M190" s="3" t="s">
        <v>74</v>
      </c>
    </row>
    <row r="191" spans="1:13" x14ac:dyDescent="0.2">
      <c r="A191" s="3" t="s">
        <v>8</v>
      </c>
      <c r="B191" s="3" t="str">
        <f>VLOOKUP(C191,'Class compilations'!A:B,2,FALSE)</f>
        <v>Hybrid Sedan</v>
      </c>
      <c r="C191" s="3" t="s">
        <v>9</v>
      </c>
      <c r="D191" s="3" t="s">
        <v>10</v>
      </c>
      <c r="E191" s="3" t="s">
        <v>436</v>
      </c>
      <c r="F191" s="3" t="e">
        <f>VLOOKUP(E191,'DFW to admin'!A:B,2,FALSE)</f>
        <v>#N/A</v>
      </c>
      <c r="G191" s="3" t="e">
        <f>VLOOKUP('Data - filter removed'!E191,Sheet10!B:C,2,FALSE)</f>
        <v>#N/A</v>
      </c>
      <c r="H191" s="2">
        <v>2013</v>
      </c>
      <c r="I191" s="3" t="s">
        <v>297</v>
      </c>
      <c r="J191" s="3" t="s">
        <v>298</v>
      </c>
      <c r="K191" s="3" t="s">
        <v>299</v>
      </c>
      <c r="L191" s="3" t="s">
        <v>437</v>
      </c>
      <c r="M191" s="3" t="s">
        <v>35</v>
      </c>
    </row>
    <row r="192" spans="1:13" x14ac:dyDescent="0.2">
      <c r="A192" s="3" t="s">
        <v>8</v>
      </c>
      <c r="B192" s="3" t="str">
        <f>VLOOKUP(C192,'Class compilations'!A:B,2,FALSE)</f>
        <v>Hybrid Sedan</v>
      </c>
      <c r="C192" s="3" t="s">
        <v>9</v>
      </c>
      <c r="D192" s="3" t="s">
        <v>10</v>
      </c>
      <c r="E192" s="3" t="s">
        <v>438</v>
      </c>
      <c r="F192" s="3" t="e">
        <f>VLOOKUP(E192,'DFW to admin'!A:B,2,FALSE)</f>
        <v>#N/A</v>
      </c>
      <c r="G192" s="3" t="str">
        <f>VLOOKUP('Data - filter removed'!E192,Sheet10!B:C,2,FALSE)</f>
        <v>Children's Administration</v>
      </c>
      <c r="H192" s="2">
        <v>2013</v>
      </c>
      <c r="I192" s="3" t="s">
        <v>297</v>
      </c>
      <c r="J192" s="3" t="s">
        <v>298</v>
      </c>
      <c r="K192" s="3" t="s">
        <v>299</v>
      </c>
      <c r="L192" s="3" t="s">
        <v>439</v>
      </c>
      <c r="M192" s="3" t="s">
        <v>29</v>
      </c>
    </row>
    <row r="193" spans="1:13" x14ac:dyDescent="0.2">
      <c r="A193" s="3" t="s">
        <v>8</v>
      </c>
      <c r="B193" s="3" t="str">
        <f>VLOOKUP(C193,'Class compilations'!A:B,2,FALSE)</f>
        <v>Hybrid Sedan</v>
      </c>
      <c r="C193" s="3" t="s">
        <v>9</v>
      </c>
      <c r="D193" s="3" t="s">
        <v>10</v>
      </c>
      <c r="E193" s="3" t="s">
        <v>440</v>
      </c>
      <c r="F193" s="3" t="e">
        <f>VLOOKUP(E193,'DFW to admin'!A:B,2,FALSE)</f>
        <v>#N/A</v>
      </c>
      <c r="G193" s="3" t="e">
        <f>VLOOKUP('Data - filter removed'!E193,Sheet10!B:C,2,FALSE)</f>
        <v>#N/A</v>
      </c>
      <c r="H193" s="2">
        <v>2013</v>
      </c>
      <c r="I193" s="3" t="s">
        <v>297</v>
      </c>
      <c r="J193" s="3" t="s">
        <v>298</v>
      </c>
      <c r="K193" s="3" t="s">
        <v>299</v>
      </c>
      <c r="L193" s="3" t="s">
        <v>441</v>
      </c>
      <c r="M193" s="3" t="s">
        <v>81</v>
      </c>
    </row>
    <row r="194" spans="1:13" x14ac:dyDescent="0.2">
      <c r="A194" s="3" t="s">
        <v>8</v>
      </c>
      <c r="B194" s="3" t="str">
        <f>VLOOKUP(C194,'Class compilations'!A:B,2,FALSE)</f>
        <v>Hybrid Sedan</v>
      </c>
      <c r="C194" s="3" t="s">
        <v>9</v>
      </c>
      <c r="D194" s="3" t="s">
        <v>10</v>
      </c>
      <c r="E194" s="3" t="s">
        <v>442</v>
      </c>
      <c r="F194" s="3" t="e">
        <f>VLOOKUP(E194,'DFW to admin'!A:B,2,FALSE)</f>
        <v>#N/A</v>
      </c>
      <c r="G194" s="3" t="e">
        <f>VLOOKUP('Data - filter removed'!E194,Sheet10!B:C,2,FALSE)</f>
        <v>#N/A</v>
      </c>
      <c r="H194" s="2">
        <v>2013</v>
      </c>
      <c r="I194" s="3" t="s">
        <v>297</v>
      </c>
      <c r="J194" s="3" t="s">
        <v>298</v>
      </c>
      <c r="K194" s="3" t="s">
        <v>299</v>
      </c>
      <c r="L194" s="3" t="s">
        <v>443</v>
      </c>
      <c r="M194" s="3" t="s">
        <v>35</v>
      </c>
    </row>
    <row r="195" spans="1:13" x14ac:dyDescent="0.2">
      <c r="A195" s="3" t="s">
        <v>8</v>
      </c>
      <c r="B195" s="3" t="str">
        <f>VLOOKUP(C195,'Class compilations'!A:B,2,FALSE)</f>
        <v>Hybrid Sedan</v>
      </c>
      <c r="C195" s="3" t="s">
        <v>9</v>
      </c>
      <c r="D195" s="3" t="s">
        <v>10</v>
      </c>
      <c r="E195" s="3" t="s">
        <v>444</v>
      </c>
      <c r="F195" s="3" t="e">
        <f>VLOOKUP(E195,'DFW to admin'!A:B,2,FALSE)</f>
        <v>#N/A</v>
      </c>
      <c r="G195" s="3" t="e">
        <f>VLOOKUP('Data - filter removed'!E195,Sheet10!B:C,2,FALSE)</f>
        <v>#N/A</v>
      </c>
      <c r="H195" s="2">
        <v>2013</v>
      </c>
      <c r="I195" s="3" t="s">
        <v>297</v>
      </c>
      <c r="J195" s="3" t="s">
        <v>298</v>
      </c>
      <c r="K195" s="3" t="s">
        <v>299</v>
      </c>
      <c r="L195" s="3" t="s">
        <v>445</v>
      </c>
      <c r="M195" s="3" t="s">
        <v>35</v>
      </c>
    </row>
    <row r="196" spans="1:13" x14ac:dyDescent="0.2">
      <c r="A196" s="3" t="s">
        <v>8</v>
      </c>
      <c r="B196" s="3" t="str">
        <f>VLOOKUP(C196,'Class compilations'!A:B,2,FALSE)</f>
        <v>Hybrid Sedan</v>
      </c>
      <c r="C196" s="3" t="s">
        <v>9</v>
      </c>
      <c r="D196" s="3" t="s">
        <v>10</v>
      </c>
      <c r="E196" s="3" t="s">
        <v>446</v>
      </c>
      <c r="F196" s="3" t="e">
        <f>VLOOKUP(E196,'DFW to admin'!A:B,2,FALSE)</f>
        <v>#N/A</v>
      </c>
      <c r="G196" s="3" t="e">
        <f>VLOOKUP('Data - filter removed'!E196,Sheet10!B:C,2,FALSE)</f>
        <v>#N/A</v>
      </c>
      <c r="H196" s="2">
        <v>2013</v>
      </c>
      <c r="I196" s="3" t="s">
        <v>297</v>
      </c>
      <c r="J196" s="3" t="s">
        <v>298</v>
      </c>
      <c r="K196" s="3" t="s">
        <v>299</v>
      </c>
      <c r="L196" s="3" t="s">
        <v>447</v>
      </c>
      <c r="M196" s="3" t="s">
        <v>21</v>
      </c>
    </row>
    <row r="197" spans="1:13" x14ac:dyDescent="0.2">
      <c r="A197" s="3" t="s">
        <v>8</v>
      </c>
      <c r="B197" s="3" t="str">
        <f>VLOOKUP(C197,'Class compilations'!A:B,2,FALSE)</f>
        <v>Hybrid Sedan</v>
      </c>
      <c r="C197" s="3" t="s">
        <v>9</v>
      </c>
      <c r="D197" s="3" t="s">
        <v>10</v>
      </c>
      <c r="E197" s="3" t="s">
        <v>448</v>
      </c>
      <c r="F197" s="3" t="e">
        <f>VLOOKUP(E197,'DFW to admin'!A:B,2,FALSE)</f>
        <v>#N/A</v>
      </c>
      <c r="G197" s="3" t="e">
        <f>VLOOKUP('Data - filter removed'!E197,Sheet10!B:C,2,FALSE)</f>
        <v>#N/A</v>
      </c>
      <c r="H197" s="2">
        <v>2013</v>
      </c>
      <c r="I197" s="3" t="s">
        <v>297</v>
      </c>
      <c r="J197" s="3" t="s">
        <v>298</v>
      </c>
      <c r="K197" s="3" t="s">
        <v>299</v>
      </c>
      <c r="L197" s="3" t="s">
        <v>449</v>
      </c>
      <c r="M197" s="3" t="s">
        <v>35</v>
      </c>
    </row>
    <row r="198" spans="1:13" x14ac:dyDescent="0.2">
      <c r="A198" s="3" t="s">
        <v>8</v>
      </c>
      <c r="B198" s="3" t="str">
        <f>VLOOKUP(C198,'Class compilations'!A:B,2,FALSE)</f>
        <v>Hybrid Sedan</v>
      </c>
      <c r="C198" s="3" t="s">
        <v>9</v>
      </c>
      <c r="D198" s="3" t="s">
        <v>10</v>
      </c>
      <c r="E198" s="3" t="s">
        <v>450</v>
      </c>
      <c r="F198" s="3" t="e">
        <f>VLOOKUP(E198,'DFW to admin'!A:B,2,FALSE)</f>
        <v>#N/A</v>
      </c>
      <c r="G198" s="3" t="str">
        <f>VLOOKUP('Data - filter removed'!E198,Sheet10!B:C,2,FALSE)</f>
        <v>Children's Administration</v>
      </c>
      <c r="H198" s="2">
        <v>2013</v>
      </c>
      <c r="I198" s="3" t="s">
        <v>297</v>
      </c>
      <c r="J198" s="3" t="s">
        <v>298</v>
      </c>
      <c r="K198" s="3" t="s">
        <v>299</v>
      </c>
      <c r="L198" s="3" t="s">
        <v>451</v>
      </c>
      <c r="M198" s="3" t="s">
        <v>29</v>
      </c>
    </row>
    <row r="199" spans="1:13" x14ac:dyDescent="0.2">
      <c r="A199" s="3" t="s">
        <v>8</v>
      </c>
      <c r="B199" s="3" t="str">
        <f>VLOOKUP(C199,'Class compilations'!A:B,2,FALSE)</f>
        <v>Hybrid Sedan</v>
      </c>
      <c r="C199" s="3" t="s">
        <v>9</v>
      </c>
      <c r="D199" s="3" t="s">
        <v>10</v>
      </c>
      <c r="E199" s="3" t="s">
        <v>452</v>
      </c>
      <c r="F199" s="3" t="e">
        <f>VLOOKUP(E199,'DFW to admin'!A:B,2,FALSE)</f>
        <v>#N/A</v>
      </c>
      <c r="G199" s="3" t="e">
        <f>VLOOKUP('Data - filter removed'!E199,Sheet10!B:C,2,FALSE)</f>
        <v>#N/A</v>
      </c>
      <c r="H199" s="2">
        <v>2013</v>
      </c>
      <c r="I199" s="3" t="s">
        <v>297</v>
      </c>
      <c r="J199" s="3" t="s">
        <v>298</v>
      </c>
      <c r="K199" s="3" t="s">
        <v>299</v>
      </c>
      <c r="L199" s="3" t="s">
        <v>453</v>
      </c>
      <c r="M199" s="3" t="s">
        <v>454</v>
      </c>
    </row>
    <row r="200" spans="1:13" x14ac:dyDescent="0.2">
      <c r="A200" s="3" t="s">
        <v>8</v>
      </c>
      <c r="B200" s="3" t="str">
        <f>VLOOKUP(C200,'Class compilations'!A:B,2,FALSE)</f>
        <v>Hybrid Sedan</v>
      </c>
      <c r="C200" s="3" t="s">
        <v>9</v>
      </c>
      <c r="D200" s="3" t="s">
        <v>10</v>
      </c>
      <c r="E200" s="3" t="s">
        <v>455</v>
      </c>
      <c r="F200" s="3" t="e">
        <f>VLOOKUP(E200,'DFW to admin'!A:B,2,FALSE)</f>
        <v>#N/A</v>
      </c>
      <c r="G200" s="3" t="e">
        <f>VLOOKUP('Data - filter removed'!E200,Sheet10!B:C,2,FALSE)</f>
        <v>#N/A</v>
      </c>
      <c r="H200" s="2">
        <v>2013</v>
      </c>
      <c r="I200" s="3" t="s">
        <v>297</v>
      </c>
      <c r="J200" s="3" t="s">
        <v>298</v>
      </c>
      <c r="K200" s="3" t="s">
        <v>299</v>
      </c>
      <c r="L200" s="3" t="s">
        <v>456</v>
      </c>
      <c r="M200" s="3" t="s">
        <v>18</v>
      </c>
    </row>
    <row r="201" spans="1:13" x14ac:dyDescent="0.2">
      <c r="A201" s="3" t="s">
        <v>8</v>
      </c>
      <c r="B201" s="3" t="str">
        <f>VLOOKUP(C201,'Class compilations'!A:B,2,FALSE)</f>
        <v>Hybrid Sedan</v>
      </c>
      <c r="C201" s="3" t="s">
        <v>9</v>
      </c>
      <c r="D201" s="3" t="s">
        <v>10</v>
      </c>
      <c r="E201" s="3" t="s">
        <v>457</v>
      </c>
      <c r="F201" s="3" t="e">
        <f>VLOOKUP(E201,'DFW to admin'!A:B,2,FALSE)</f>
        <v>#N/A</v>
      </c>
      <c r="G201" s="3" t="str">
        <f>VLOOKUP('Data - filter removed'!E201,Sheet10!B:C,2,FALSE)</f>
        <v>Aging and Disability Services Administration</v>
      </c>
      <c r="H201" s="2">
        <v>2013</v>
      </c>
      <c r="I201" s="3" t="s">
        <v>297</v>
      </c>
      <c r="J201" s="3" t="s">
        <v>298</v>
      </c>
      <c r="K201" s="3" t="s">
        <v>299</v>
      </c>
      <c r="L201" s="3" t="s">
        <v>458</v>
      </c>
      <c r="M201" s="3" t="s">
        <v>29</v>
      </c>
    </row>
    <row r="202" spans="1:13" x14ac:dyDescent="0.2">
      <c r="A202" s="3" t="s">
        <v>8</v>
      </c>
      <c r="B202" s="3" t="str">
        <f>VLOOKUP(C202,'Class compilations'!A:B,2,FALSE)</f>
        <v>Hybrid Sedan</v>
      </c>
      <c r="C202" s="3" t="s">
        <v>9</v>
      </c>
      <c r="D202" s="3" t="s">
        <v>10</v>
      </c>
      <c r="E202" s="3" t="s">
        <v>459</v>
      </c>
      <c r="F202" s="3" t="e">
        <f>VLOOKUP(E202,'DFW to admin'!A:B,2,FALSE)</f>
        <v>#N/A</v>
      </c>
      <c r="G202" s="3" t="str">
        <f>VLOOKUP('Data - filter removed'!E202,Sheet10!B:C,2,FALSE)</f>
        <v>Juvenile Justice and Rehabilitation</v>
      </c>
      <c r="H202" s="2">
        <v>2013</v>
      </c>
      <c r="I202" s="3" t="s">
        <v>297</v>
      </c>
      <c r="J202" s="3" t="s">
        <v>298</v>
      </c>
      <c r="K202" s="3" t="s">
        <v>299</v>
      </c>
      <c r="L202" s="3" t="s">
        <v>460</v>
      </c>
      <c r="M202" s="3" t="s">
        <v>29</v>
      </c>
    </row>
    <row r="203" spans="1:13" x14ac:dyDescent="0.2">
      <c r="A203" s="3" t="s">
        <v>8</v>
      </c>
      <c r="B203" s="3" t="str">
        <f>VLOOKUP(C203,'Class compilations'!A:B,2,FALSE)</f>
        <v>Hybrid Sedan</v>
      </c>
      <c r="C203" s="3" t="s">
        <v>9</v>
      </c>
      <c r="D203" s="3" t="s">
        <v>10</v>
      </c>
      <c r="E203" s="3" t="s">
        <v>461</v>
      </c>
      <c r="F203" s="3" t="e">
        <f>VLOOKUP(E203,'DFW to admin'!A:B,2,FALSE)</f>
        <v>#N/A</v>
      </c>
      <c r="G203" s="3" t="str">
        <f>VLOOKUP('Data - filter removed'!E203,Sheet10!B:C,2,FALSE)</f>
        <v>Aging and Disability Services Administration</v>
      </c>
      <c r="H203" s="2">
        <v>2013</v>
      </c>
      <c r="I203" s="3" t="s">
        <v>297</v>
      </c>
      <c r="J203" s="3" t="s">
        <v>298</v>
      </c>
      <c r="K203" s="3" t="s">
        <v>299</v>
      </c>
      <c r="L203" s="3" t="s">
        <v>462</v>
      </c>
      <c r="M203" s="3" t="s">
        <v>29</v>
      </c>
    </row>
    <row r="204" spans="1:13" x14ac:dyDescent="0.2">
      <c r="A204" s="3" t="s">
        <v>8</v>
      </c>
      <c r="B204" s="3" t="str">
        <f>VLOOKUP(C204,'Class compilations'!A:B,2,FALSE)</f>
        <v>Hybrid Sedan</v>
      </c>
      <c r="C204" s="3" t="s">
        <v>9</v>
      </c>
      <c r="D204" s="3" t="s">
        <v>10</v>
      </c>
      <c r="E204" s="3" t="s">
        <v>463</v>
      </c>
      <c r="F204" s="3" t="e">
        <f>VLOOKUP(E204,'DFW to admin'!A:B,2,FALSE)</f>
        <v>#N/A</v>
      </c>
      <c r="G204" s="3" t="str">
        <f>VLOOKUP('Data - filter removed'!E204,Sheet10!B:C,2,FALSE)</f>
        <v>Children's Administration</v>
      </c>
      <c r="H204" s="2">
        <v>2013</v>
      </c>
      <c r="I204" s="3" t="s">
        <v>297</v>
      </c>
      <c r="J204" s="3" t="s">
        <v>298</v>
      </c>
      <c r="K204" s="3" t="s">
        <v>299</v>
      </c>
      <c r="L204" s="3" t="s">
        <v>464</v>
      </c>
      <c r="M204" s="3" t="s">
        <v>29</v>
      </c>
    </row>
    <row r="205" spans="1:13" x14ac:dyDescent="0.2">
      <c r="A205" s="3" t="s">
        <v>8</v>
      </c>
      <c r="B205" s="3" t="str">
        <f>VLOOKUP(C205,'Class compilations'!A:B,2,FALSE)</f>
        <v>Hybrid Sedan</v>
      </c>
      <c r="C205" s="3" t="s">
        <v>9</v>
      </c>
      <c r="D205" s="3" t="s">
        <v>10</v>
      </c>
      <c r="E205" s="3" t="s">
        <v>465</v>
      </c>
      <c r="F205" s="3" t="e">
        <f>VLOOKUP(E205,'DFW to admin'!A:B,2,FALSE)</f>
        <v>#N/A</v>
      </c>
      <c r="G205" s="3" t="str">
        <f>VLOOKUP('Data - filter removed'!E205,Sheet10!B:C,2,FALSE)</f>
        <v>Aging and Disability Services Administration</v>
      </c>
      <c r="H205" s="2">
        <v>2013</v>
      </c>
      <c r="I205" s="3" t="s">
        <v>297</v>
      </c>
      <c r="J205" s="3" t="s">
        <v>298</v>
      </c>
      <c r="K205" s="3" t="s">
        <v>299</v>
      </c>
      <c r="L205" s="3" t="s">
        <v>466</v>
      </c>
      <c r="M205" s="3" t="s">
        <v>29</v>
      </c>
    </row>
    <row r="206" spans="1:13" x14ac:dyDescent="0.2">
      <c r="A206" s="3" t="s">
        <v>8</v>
      </c>
      <c r="B206" s="3" t="str">
        <f>VLOOKUP(C206,'Class compilations'!A:B,2,FALSE)</f>
        <v>Hybrid Sedan</v>
      </c>
      <c r="C206" s="3" t="s">
        <v>9</v>
      </c>
      <c r="D206" s="3" t="s">
        <v>10</v>
      </c>
      <c r="E206" s="3" t="s">
        <v>467</v>
      </c>
      <c r="F206" s="3" t="e">
        <f>VLOOKUP(E206,'DFW to admin'!A:B,2,FALSE)</f>
        <v>#N/A</v>
      </c>
      <c r="G206" s="3" t="str">
        <f>VLOOKUP('Data - filter removed'!E206,Sheet10!B:C,2,FALSE)</f>
        <v>Aging and Disability Services Administration</v>
      </c>
      <c r="H206" s="2">
        <v>2013</v>
      </c>
      <c r="I206" s="3" t="s">
        <v>297</v>
      </c>
      <c r="J206" s="3" t="s">
        <v>298</v>
      </c>
      <c r="K206" s="3" t="s">
        <v>299</v>
      </c>
      <c r="L206" s="3" t="s">
        <v>468</v>
      </c>
      <c r="M206" s="3" t="s">
        <v>29</v>
      </c>
    </row>
    <row r="207" spans="1:13" x14ac:dyDescent="0.2">
      <c r="A207" s="3" t="s">
        <v>8</v>
      </c>
      <c r="B207" s="3" t="str">
        <f>VLOOKUP(C207,'Class compilations'!A:B,2,FALSE)</f>
        <v>Hybrid Sedan</v>
      </c>
      <c r="C207" s="3" t="s">
        <v>9</v>
      </c>
      <c r="D207" s="3" t="s">
        <v>10</v>
      </c>
      <c r="E207" s="3" t="s">
        <v>469</v>
      </c>
      <c r="F207" s="3" t="e">
        <f>VLOOKUP(E207,'DFW to admin'!A:B,2,FALSE)</f>
        <v>#N/A</v>
      </c>
      <c r="G207" s="3" t="str">
        <f>VLOOKUP('Data - filter removed'!E207,Sheet10!B:C,2,FALSE)</f>
        <v>Aging and Disability Services Administration</v>
      </c>
      <c r="H207" s="2">
        <v>2013</v>
      </c>
      <c r="I207" s="3" t="s">
        <v>297</v>
      </c>
      <c r="J207" s="3" t="s">
        <v>298</v>
      </c>
      <c r="K207" s="3" t="s">
        <v>299</v>
      </c>
      <c r="L207" s="3" t="s">
        <v>470</v>
      </c>
      <c r="M207" s="3" t="s">
        <v>29</v>
      </c>
    </row>
    <row r="208" spans="1:13" x14ac:dyDescent="0.2">
      <c r="A208" s="3" t="s">
        <v>8</v>
      </c>
      <c r="B208" s="3" t="str">
        <f>VLOOKUP(C208,'Class compilations'!A:B,2,FALSE)</f>
        <v>Hybrid Sedan</v>
      </c>
      <c r="C208" s="3" t="s">
        <v>9</v>
      </c>
      <c r="D208" s="3" t="s">
        <v>10</v>
      </c>
      <c r="E208" s="3" t="s">
        <v>471</v>
      </c>
      <c r="F208" s="3" t="e">
        <f>VLOOKUP(E208,'DFW to admin'!A:B,2,FALSE)</f>
        <v>#N/A</v>
      </c>
      <c r="G208" s="3" t="str">
        <f>VLOOKUP('Data - filter removed'!E208,Sheet10!B:C,2,FALSE)</f>
        <v>Aging and Disability Services Administration</v>
      </c>
      <c r="H208" s="2">
        <v>2013</v>
      </c>
      <c r="I208" s="3" t="s">
        <v>297</v>
      </c>
      <c r="J208" s="3" t="s">
        <v>298</v>
      </c>
      <c r="K208" s="3" t="s">
        <v>299</v>
      </c>
      <c r="L208" s="3" t="s">
        <v>472</v>
      </c>
      <c r="M208" s="3" t="s">
        <v>29</v>
      </c>
    </row>
    <row r="209" spans="1:13" x14ac:dyDescent="0.2">
      <c r="A209" s="3" t="s">
        <v>8</v>
      </c>
      <c r="B209" s="3" t="str">
        <f>VLOOKUP(C209,'Class compilations'!A:B,2,FALSE)</f>
        <v>Hybrid Sedan</v>
      </c>
      <c r="C209" s="3" t="s">
        <v>9</v>
      </c>
      <c r="D209" s="3" t="s">
        <v>10</v>
      </c>
      <c r="E209" s="3" t="s">
        <v>473</v>
      </c>
      <c r="F209" s="3" t="e">
        <f>VLOOKUP(E209,'DFW to admin'!A:B,2,FALSE)</f>
        <v>#N/A</v>
      </c>
      <c r="G209" s="3" t="str">
        <f>VLOOKUP('Data - filter removed'!E209,Sheet10!B:C,2,FALSE)</f>
        <v>Children's Administration</v>
      </c>
      <c r="H209" s="2">
        <v>2013</v>
      </c>
      <c r="I209" s="3" t="s">
        <v>297</v>
      </c>
      <c r="J209" s="3" t="s">
        <v>298</v>
      </c>
      <c r="K209" s="3" t="s">
        <v>299</v>
      </c>
      <c r="L209" s="3" t="s">
        <v>474</v>
      </c>
      <c r="M209" s="3" t="s">
        <v>29</v>
      </c>
    </row>
    <row r="210" spans="1:13" x14ac:dyDescent="0.2">
      <c r="A210" s="3" t="s">
        <v>8</v>
      </c>
      <c r="B210" s="3" t="str">
        <f>VLOOKUP(C210,'Class compilations'!A:B,2,FALSE)</f>
        <v>Hybrid Sedan</v>
      </c>
      <c r="C210" s="3" t="s">
        <v>9</v>
      </c>
      <c r="D210" s="3" t="s">
        <v>10</v>
      </c>
      <c r="E210" s="3" t="s">
        <v>475</v>
      </c>
      <c r="F210" s="3" t="e">
        <f>VLOOKUP(E210,'DFW to admin'!A:B,2,FALSE)</f>
        <v>#N/A</v>
      </c>
      <c r="G210" s="3" t="str">
        <f>VLOOKUP('Data - filter removed'!E210,Sheet10!B:C,2,FALSE)</f>
        <v>Children's Administration</v>
      </c>
      <c r="H210" s="2">
        <v>2013</v>
      </c>
      <c r="I210" s="3" t="s">
        <v>297</v>
      </c>
      <c r="J210" s="3" t="s">
        <v>298</v>
      </c>
      <c r="K210" s="3" t="s">
        <v>299</v>
      </c>
      <c r="L210" s="3" t="s">
        <v>476</v>
      </c>
      <c r="M210" s="3" t="s">
        <v>29</v>
      </c>
    </row>
    <row r="211" spans="1:13" x14ac:dyDescent="0.2">
      <c r="A211" s="3" t="s">
        <v>8</v>
      </c>
      <c r="B211" s="3" t="str">
        <f>VLOOKUP(C211,'Class compilations'!A:B,2,FALSE)</f>
        <v>Hybrid Sedan</v>
      </c>
      <c r="C211" s="3" t="s">
        <v>9</v>
      </c>
      <c r="D211" s="3" t="s">
        <v>10</v>
      </c>
      <c r="E211" s="3" t="s">
        <v>477</v>
      </c>
      <c r="F211" s="3" t="e">
        <f>VLOOKUP(E211,'DFW to admin'!A:B,2,FALSE)</f>
        <v>#N/A</v>
      </c>
      <c r="G211" s="3" t="str">
        <f>VLOOKUP('Data - filter removed'!E211,Sheet10!B:C,2,FALSE)</f>
        <v>Children's Administration</v>
      </c>
      <c r="H211" s="2">
        <v>2013</v>
      </c>
      <c r="I211" s="3" t="s">
        <v>297</v>
      </c>
      <c r="J211" s="3" t="s">
        <v>298</v>
      </c>
      <c r="K211" s="3" t="s">
        <v>299</v>
      </c>
      <c r="L211" s="3" t="s">
        <v>478</v>
      </c>
      <c r="M211" s="3" t="s">
        <v>29</v>
      </c>
    </row>
    <row r="212" spans="1:13" x14ac:dyDescent="0.2">
      <c r="A212" s="3" t="s">
        <v>8</v>
      </c>
      <c r="B212" s="3" t="str">
        <f>VLOOKUP(C212,'Class compilations'!A:B,2,FALSE)</f>
        <v>Hybrid Sedan</v>
      </c>
      <c r="C212" s="3" t="s">
        <v>9</v>
      </c>
      <c r="D212" s="3" t="s">
        <v>10</v>
      </c>
      <c r="E212" s="3" t="s">
        <v>479</v>
      </c>
      <c r="F212" s="3" t="e">
        <f>VLOOKUP(E212,'DFW to admin'!A:B,2,FALSE)</f>
        <v>#N/A</v>
      </c>
      <c r="G212" s="3" t="str">
        <f>VLOOKUP('Data - filter removed'!E212,Sheet10!B:C,2,FALSE)</f>
        <v>Children's Administration</v>
      </c>
      <c r="H212" s="2">
        <v>2013</v>
      </c>
      <c r="I212" s="3" t="s">
        <v>297</v>
      </c>
      <c r="J212" s="3" t="s">
        <v>298</v>
      </c>
      <c r="K212" s="3" t="s">
        <v>299</v>
      </c>
      <c r="L212" s="3" t="s">
        <v>480</v>
      </c>
      <c r="M212" s="3" t="s">
        <v>29</v>
      </c>
    </row>
    <row r="213" spans="1:13" x14ac:dyDescent="0.2">
      <c r="A213" s="3" t="s">
        <v>8</v>
      </c>
      <c r="B213" s="3" t="str">
        <f>VLOOKUP(C213,'Class compilations'!A:B,2,FALSE)</f>
        <v>Hybrid Sedan</v>
      </c>
      <c r="C213" s="3" t="s">
        <v>9</v>
      </c>
      <c r="D213" s="3" t="s">
        <v>10</v>
      </c>
      <c r="E213" s="3" t="s">
        <v>481</v>
      </c>
      <c r="F213" s="3" t="e">
        <f>VLOOKUP(E213,'DFW to admin'!A:B,2,FALSE)</f>
        <v>#N/A</v>
      </c>
      <c r="G213" s="3" t="str">
        <f>VLOOKUP('Data - filter removed'!E213,Sheet10!B:C,2,FALSE)</f>
        <v>Children's Administration</v>
      </c>
      <c r="H213" s="2">
        <v>2013</v>
      </c>
      <c r="I213" s="3" t="s">
        <v>297</v>
      </c>
      <c r="J213" s="3" t="s">
        <v>298</v>
      </c>
      <c r="K213" s="3" t="s">
        <v>299</v>
      </c>
      <c r="L213" s="3" t="s">
        <v>482</v>
      </c>
      <c r="M213" s="3" t="s">
        <v>29</v>
      </c>
    </row>
    <row r="214" spans="1:13" x14ac:dyDescent="0.2">
      <c r="A214" s="3" t="s">
        <v>8</v>
      </c>
      <c r="B214" s="3" t="str">
        <f>VLOOKUP(C214,'Class compilations'!A:B,2,FALSE)</f>
        <v>Hybrid Sedan</v>
      </c>
      <c r="C214" s="3" t="s">
        <v>9</v>
      </c>
      <c r="D214" s="3" t="s">
        <v>10</v>
      </c>
      <c r="E214" s="3" t="s">
        <v>483</v>
      </c>
      <c r="F214" s="3" t="e">
        <f>VLOOKUP(E214,'DFW to admin'!A:B,2,FALSE)</f>
        <v>#N/A</v>
      </c>
      <c r="G214" s="3" t="str">
        <f>VLOOKUP('Data - filter removed'!E214,Sheet10!B:C,2,FALSE)</f>
        <v>Children's Administration</v>
      </c>
      <c r="H214" s="2">
        <v>2013</v>
      </c>
      <c r="I214" s="3" t="s">
        <v>297</v>
      </c>
      <c r="J214" s="3" t="s">
        <v>298</v>
      </c>
      <c r="K214" s="3" t="s">
        <v>299</v>
      </c>
      <c r="L214" s="3" t="s">
        <v>484</v>
      </c>
      <c r="M214" s="3" t="s">
        <v>29</v>
      </c>
    </row>
    <row r="215" spans="1:13" x14ac:dyDescent="0.2">
      <c r="A215" s="3" t="s">
        <v>8</v>
      </c>
      <c r="B215" s="3" t="str">
        <f>VLOOKUP(C215,'Class compilations'!A:B,2,FALSE)</f>
        <v>Hybrid Sedan</v>
      </c>
      <c r="C215" s="3" t="s">
        <v>9</v>
      </c>
      <c r="D215" s="3" t="s">
        <v>10</v>
      </c>
      <c r="E215" s="3" t="s">
        <v>485</v>
      </c>
      <c r="F215" s="3" t="e">
        <f>VLOOKUP(E215,'DFW to admin'!A:B,2,FALSE)</f>
        <v>#N/A</v>
      </c>
      <c r="G215" s="3" t="str">
        <f>VLOOKUP('Data - filter removed'!E215,Sheet10!B:C,2,FALSE)</f>
        <v>Children's Administration</v>
      </c>
      <c r="H215" s="2">
        <v>2013</v>
      </c>
      <c r="I215" s="3" t="s">
        <v>297</v>
      </c>
      <c r="J215" s="3" t="s">
        <v>298</v>
      </c>
      <c r="K215" s="3" t="s">
        <v>299</v>
      </c>
      <c r="L215" s="3" t="s">
        <v>486</v>
      </c>
      <c r="M215" s="3" t="s">
        <v>29</v>
      </c>
    </row>
    <row r="216" spans="1:13" x14ac:dyDescent="0.2">
      <c r="A216" s="3" t="s">
        <v>8</v>
      </c>
      <c r="B216" s="3" t="str">
        <f>VLOOKUP(C216,'Class compilations'!A:B,2,FALSE)</f>
        <v>Hybrid Sedan</v>
      </c>
      <c r="C216" s="3" t="s">
        <v>9</v>
      </c>
      <c r="D216" s="3" t="s">
        <v>10</v>
      </c>
      <c r="E216" s="3" t="s">
        <v>487</v>
      </c>
      <c r="F216" s="3" t="e">
        <f>VLOOKUP(E216,'DFW to admin'!A:B,2,FALSE)</f>
        <v>#N/A</v>
      </c>
      <c r="G216" s="3" t="str">
        <f>VLOOKUP('Data - filter removed'!E216,Sheet10!B:C,2,FALSE)</f>
        <v>Children's Administration</v>
      </c>
      <c r="H216" s="2">
        <v>2013</v>
      </c>
      <c r="I216" s="3" t="s">
        <v>297</v>
      </c>
      <c r="J216" s="3" t="s">
        <v>298</v>
      </c>
      <c r="K216" s="3" t="s">
        <v>299</v>
      </c>
      <c r="L216" s="3" t="s">
        <v>488</v>
      </c>
      <c r="M216" s="3" t="s">
        <v>29</v>
      </c>
    </row>
    <row r="217" spans="1:13" x14ac:dyDescent="0.2">
      <c r="A217" s="3" t="s">
        <v>8</v>
      </c>
      <c r="B217" s="3" t="str">
        <f>VLOOKUP(C217,'Class compilations'!A:B,2,FALSE)</f>
        <v>Hybrid Sedan</v>
      </c>
      <c r="C217" s="3" t="s">
        <v>9</v>
      </c>
      <c r="D217" s="3" t="s">
        <v>10</v>
      </c>
      <c r="E217" s="3" t="s">
        <v>489</v>
      </c>
      <c r="F217" s="3" t="e">
        <f>VLOOKUP(E217,'DFW to admin'!A:B,2,FALSE)</f>
        <v>#N/A</v>
      </c>
      <c r="G217" s="3" t="str">
        <f>VLOOKUP('Data - filter removed'!E217,Sheet10!B:C,2,FALSE)</f>
        <v>Children's Administration</v>
      </c>
      <c r="H217" s="2">
        <v>2013</v>
      </c>
      <c r="I217" s="3" t="s">
        <v>297</v>
      </c>
      <c r="J217" s="3" t="s">
        <v>298</v>
      </c>
      <c r="K217" s="3" t="s">
        <v>299</v>
      </c>
      <c r="L217" s="3" t="s">
        <v>490</v>
      </c>
      <c r="M217" s="3" t="s">
        <v>29</v>
      </c>
    </row>
    <row r="218" spans="1:13" x14ac:dyDescent="0.2">
      <c r="A218" s="3" t="s">
        <v>8</v>
      </c>
      <c r="B218" s="3" t="str">
        <f>VLOOKUP(C218,'Class compilations'!A:B,2,FALSE)</f>
        <v>Hybrid Sedan</v>
      </c>
      <c r="C218" s="3" t="s">
        <v>9</v>
      </c>
      <c r="D218" s="3" t="s">
        <v>10</v>
      </c>
      <c r="E218" s="3" t="s">
        <v>491</v>
      </c>
      <c r="F218" s="3" t="e">
        <f>VLOOKUP(E218,'DFW to admin'!A:B,2,FALSE)</f>
        <v>#N/A</v>
      </c>
      <c r="G218" s="3" t="str">
        <f>VLOOKUP('Data - filter removed'!E218,Sheet10!B:C,2,FALSE)</f>
        <v>Children's Administration</v>
      </c>
      <c r="H218" s="2">
        <v>2013</v>
      </c>
      <c r="I218" s="3" t="s">
        <v>297</v>
      </c>
      <c r="J218" s="3" t="s">
        <v>298</v>
      </c>
      <c r="K218" s="3" t="s">
        <v>299</v>
      </c>
      <c r="L218" s="3" t="s">
        <v>492</v>
      </c>
      <c r="M218" s="3" t="s">
        <v>29</v>
      </c>
    </row>
    <row r="219" spans="1:13" x14ac:dyDescent="0.2">
      <c r="A219" s="3" t="s">
        <v>8</v>
      </c>
      <c r="B219" s="3" t="str">
        <f>VLOOKUP(C219,'Class compilations'!A:B,2,FALSE)</f>
        <v>Hybrid Sedan</v>
      </c>
      <c r="C219" s="3" t="s">
        <v>9</v>
      </c>
      <c r="D219" s="3" t="s">
        <v>10</v>
      </c>
      <c r="E219" s="3" t="s">
        <v>493</v>
      </c>
      <c r="F219" s="3" t="e">
        <f>VLOOKUP(E219,'DFW to admin'!A:B,2,FALSE)</f>
        <v>#N/A</v>
      </c>
      <c r="G219" s="3" t="str">
        <f>VLOOKUP('Data - filter removed'!E219,Sheet10!B:C,2,FALSE)</f>
        <v>Children's Administration</v>
      </c>
      <c r="H219" s="2">
        <v>2013</v>
      </c>
      <c r="I219" s="3" t="s">
        <v>297</v>
      </c>
      <c r="J219" s="3" t="s">
        <v>298</v>
      </c>
      <c r="K219" s="3" t="s">
        <v>299</v>
      </c>
      <c r="L219" s="3" t="s">
        <v>494</v>
      </c>
      <c r="M219" s="3" t="s">
        <v>29</v>
      </c>
    </row>
    <row r="220" spans="1:13" x14ac:dyDescent="0.2">
      <c r="A220" s="3" t="s">
        <v>8</v>
      </c>
      <c r="B220" s="3" t="str">
        <f>VLOOKUP(C220,'Class compilations'!A:B,2,FALSE)</f>
        <v>Hybrid Sedan</v>
      </c>
      <c r="C220" s="3" t="s">
        <v>9</v>
      </c>
      <c r="D220" s="3" t="s">
        <v>10</v>
      </c>
      <c r="E220" s="3" t="s">
        <v>495</v>
      </c>
      <c r="F220" s="3" t="e">
        <f>VLOOKUP(E220,'DFW to admin'!A:B,2,FALSE)</f>
        <v>#N/A</v>
      </c>
      <c r="G220" s="3" t="str">
        <f>VLOOKUP('Data - filter removed'!E220,Sheet10!B:C,2,FALSE)</f>
        <v>Management Services</v>
      </c>
      <c r="H220" s="2">
        <v>2013</v>
      </c>
      <c r="I220" s="3" t="s">
        <v>297</v>
      </c>
      <c r="J220" s="3" t="s">
        <v>298</v>
      </c>
      <c r="K220" s="3" t="s">
        <v>299</v>
      </c>
      <c r="L220" s="3" t="s">
        <v>496</v>
      </c>
      <c r="M220" s="3" t="s">
        <v>29</v>
      </c>
    </row>
    <row r="221" spans="1:13" x14ac:dyDescent="0.2">
      <c r="A221" s="3" t="s">
        <v>8</v>
      </c>
      <c r="B221" s="3" t="str">
        <f>VLOOKUP(C221,'Class compilations'!A:B,2,FALSE)</f>
        <v>Hybrid Sedan</v>
      </c>
      <c r="C221" s="3" t="s">
        <v>9</v>
      </c>
      <c r="D221" s="3" t="s">
        <v>10</v>
      </c>
      <c r="E221" s="3" t="s">
        <v>497</v>
      </c>
      <c r="F221" s="3" t="e">
        <f>VLOOKUP(E221,'DFW to admin'!A:B,2,FALSE)</f>
        <v>#N/A</v>
      </c>
      <c r="G221" s="3" t="str">
        <f>VLOOKUP('Data - filter removed'!E221,Sheet10!B:C,2,FALSE)</f>
        <v>Office of Fraud Accountability</v>
      </c>
      <c r="H221" s="2">
        <v>2013</v>
      </c>
      <c r="I221" s="3" t="s">
        <v>297</v>
      </c>
      <c r="J221" s="3" t="s">
        <v>298</v>
      </c>
      <c r="K221" s="3" t="s">
        <v>299</v>
      </c>
      <c r="L221" s="3" t="s">
        <v>498</v>
      </c>
      <c r="M221" s="3" t="s">
        <v>29</v>
      </c>
    </row>
    <row r="222" spans="1:13" x14ac:dyDescent="0.2">
      <c r="A222" s="3" t="s">
        <v>8</v>
      </c>
      <c r="B222" s="3" t="str">
        <f>VLOOKUP(C222,'Class compilations'!A:B,2,FALSE)</f>
        <v>Hybrid Sedan</v>
      </c>
      <c r="C222" s="3" t="s">
        <v>9</v>
      </c>
      <c r="D222" s="3" t="s">
        <v>10</v>
      </c>
      <c r="E222" s="3" t="s">
        <v>499</v>
      </c>
      <c r="F222" s="3" t="e">
        <f>VLOOKUP(E222,'DFW to admin'!A:B,2,FALSE)</f>
        <v>#N/A</v>
      </c>
      <c r="G222" s="3" t="str">
        <f>VLOOKUP('Data - filter removed'!E222,Sheet10!B:C,2,FALSE)</f>
        <v>Juvenile Justice and Rehabilitation</v>
      </c>
      <c r="H222" s="2">
        <v>2013</v>
      </c>
      <c r="I222" s="3" t="s">
        <v>297</v>
      </c>
      <c r="J222" s="3" t="s">
        <v>298</v>
      </c>
      <c r="K222" s="3" t="s">
        <v>299</v>
      </c>
      <c r="L222" s="3" t="s">
        <v>500</v>
      </c>
      <c r="M222" s="3" t="s">
        <v>29</v>
      </c>
    </row>
    <row r="223" spans="1:13" x14ac:dyDescent="0.2">
      <c r="A223" s="3" t="s">
        <v>8</v>
      </c>
      <c r="B223" s="3" t="str">
        <f>VLOOKUP(C223,'Class compilations'!A:B,2,FALSE)</f>
        <v>Hybrid Sedan</v>
      </c>
      <c r="C223" s="3" t="s">
        <v>9</v>
      </c>
      <c r="D223" s="3" t="s">
        <v>10</v>
      </c>
      <c r="E223" s="3" t="s">
        <v>501</v>
      </c>
      <c r="F223" s="3" t="e">
        <f>VLOOKUP(E223,'DFW to admin'!A:B,2,FALSE)</f>
        <v>#N/A</v>
      </c>
      <c r="G223" s="3" t="str">
        <f>VLOOKUP('Data - filter removed'!E223,Sheet10!B:C,2,FALSE)</f>
        <v>Aging and Disability Services Administration</v>
      </c>
      <c r="H223" s="2">
        <v>2013</v>
      </c>
      <c r="I223" s="3" t="s">
        <v>297</v>
      </c>
      <c r="J223" s="3" t="s">
        <v>298</v>
      </c>
      <c r="K223" s="3" t="s">
        <v>299</v>
      </c>
      <c r="L223" s="3" t="s">
        <v>502</v>
      </c>
      <c r="M223" s="3" t="s">
        <v>29</v>
      </c>
    </row>
    <row r="224" spans="1:13" x14ac:dyDescent="0.2">
      <c r="A224" s="3" t="s">
        <v>8</v>
      </c>
      <c r="B224" s="3" t="str">
        <f>VLOOKUP(C224,'Class compilations'!A:B,2,FALSE)</f>
        <v>Hybrid Sedan</v>
      </c>
      <c r="C224" s="3" t="s">
        <v>9</v>
      </c>
      <c r="D224" s="3" t="s">
        <v>10</v>
      </c>
      <c r="E224" s="3" t="s">
        <v>503</v>
      </c>
      <c r="F224" s="3" t="e">
        <f>VLOOKUP(E224,'DFW to admin'!A:B,2,FALSE)</f>
        <v>#N/A</v>
      </c>
      <c r="G224" s="3" t="e">
        <f>VLOOKUP('Data - filter removed'!E224,Sheet10!B:C,2,FALSE)</f>
        <v>#N/A</v>
      </c>
      <c r="H224" s="2">
        <v>2013</v>
      </c>
      <c r="I224" s="3" t="s">
        <v>297</v>
      </c>
      <c r="J224" s="3" t="s">
        <v>298</v>
      </c>
      <c r="K224" s="3" t="s">
        <v>299</v>
      </c>
      <c r="L224" s="3" t="s">
        <v>504</v>
      </c>
      <c r="M224" s="3" t="s">
        <v>505</v>
      </c>
    </row>
    <row r="225" spans="1:13" x14ac:dyDescent="0.2">
      <c r="A225" s="3" t="s">
        <v>8</v>
      </c>
      <c r="B225" s="3" t="str">
        <f>VLOOKUP(C225,'Class compilations'!A:B,2,FALSE)</f>
        <v>Hybrid Sedan</v>
      </c>
      <c r="C225" s="3" t="s">
        <v>9</v>
      </c>
      <c r="D225" s="3" t="s">
        <v>10</v>
      </c>
      <c r="E225" s="3" t="s">
        <v>506</v>
      </c>
      <c r="F225" s="3" t="e">
        <f>VLOOKUP(E225,'DFW to admin'!A:B,2,FALSE)</f>
        <v>#N/A</v>
      </c>
      <c r="G225" s="3" t="e">
        <f>VLOOKUP('Data - filter removed'!E225,Sheet10!B:C,2,FALSE)</f>
        <v>#N/A</v>
      </c>
      <c r="H225" s="2">
        <v>2013</v>
      </c>
      <c r="I225" s="3" t="s">
        <v>297</v>
      </c>
      <c r="J225" s="3" t="s">
        <v>298</v>
      </c>
      <c r="K225" s="3" t="s">
        <v>299</v>
      </c>
      <c r="L225" s="3" t="s">
        <v>507</v>
      </c>
      <c r="M225" s="3" t="s">
        <v>505</v>
      </c>
    </row>
    <row r="226" spans="1:13" x14ac:dyDescent="0.2">
      <c r="A226" s="3" t="s">
        <v>8</v>
      </c>
      <c r="B226" s="3" t="str">
        <f>VLOOKUP(C226,'Class compilations'!A:B,2,FALSE)</f>
        <v>Hybrid Sedan</v>
      </c>
      <c r="C226" s="3" t="s">
        <v>9</v>
      </c>
      <c r="D226" s="3" t="s">
        <v>10</v>
      </c>
      <c r="E226" s="3" t="s">
        <v>508</v>
      </c>
      <c r="F226" s="3" t="e">
        <f>VLOOKUP(E226,'DFW to admin'!A:B,2,FALSE)</f>
        <v>#N/A</v>
      </c>
      <c r="G226" s="3" t="e">
        <f>VLOOKUP('Data - filter removed'!E226,Sheet10!B:C,2,FALSE)</f>
        <v>#N/A</v>
      </c>
      <c r="H226" s="2">
        <v>2013</v>
      </c>
      <c r="I226" s="3" t="s">
        <v>297</v>
      </c>
      <c r="J226" s="3" t="s">
        <v>298</v>
      </c>
      <c r="K226" s="3" t="s">
        <v>299</v>
      </c>
      <c r="L226" s="3" t="s">
        <v>509</v>
      </c>
      <c r="M226" s="3" t="s">
        <v>505</v>
      </c>
    </row>
    <row r="227" spans="1:13" x14ac:dyDescent="0.2">
      <c r="A227" s="3" t="s">
        <v>8</v>
      </c>
      <c r="B227" s="3" t="str">
        <f>VLOOKUP(C227,'Class compilations'!A:B,2,FALSE)</f>
        <v>Hybrid Sedan</v>
      </c>
      <c r="C227" s="3" t="s">
        <v>9</v>
      </c>
      <c r="D227" s="3" t="s">
        <v>10</v>
      </c>
      <c r="E227" s="3" t="s">
        <v>510</v>
      </c>
      <c r="F227" s="3" t="e">
        <f>VLOOKUP(E227,'DFW to admin'!A:B,2,FALSE)</f>
        <v>#N/A</v>
      </c>
      <c r="G227" s="3" t="e">
        <f>VLOOKUP('Data - filter removed'!E227,Sheet10!B:C,2,FALSE)</f>
        <v>#N/A</v>
      </c>
      <c r="H227" s="2">
        <v>2013</v>
      </c>
      <c r="I227" s="3" t="s">
        <v>297</v>
      </c>
      <c r="J227" s="3" t="s">
        <v>298</v>
      </c>
      <c r="K227" s="3" t="s">
        <v>299</v>
      </c>
      <c r="L227" s="3" t="s">
        <v>511</v>
      </c>
      <c r="M227" s="3" t="s">
        <v>108</v>
      </c>
    </row>
    <row r="228" spans="1:13" x14ac:dyDescent="0.2">
      <c r="A228" s="3" t="s">
        <v>8</v>
      </c>
      <c r="B228" s="3" t="str">
        <f>VLOOKUP(C228,'Class compilations'!A:B,2,FALSE)</f>
        <v>Hybrid Sedan</v>
      </c>
      <c r="C228" s="3" t="s">
        <v>9</v>
      </c>
      <c r="D228" s="3" t="s">
        <v>10</v>
      </c>
      <c r="E228" s="3" t="s">
        <v>512</v>
      </c>
      <c r="F228" s="3" t="e">
        <f>VLOOKUP(E228,'DFW to admin'!A:B,2,FALSE)</f>
        <v>#N/A</v>
      </c>
      <c r="G228" s="3" t="e">
        <f>VLOOKUP('Data - filter removed'!E228,Sheet10!B:C,2,FALSE)</f>
        <v>#N/A</v>
      </c>
      <c r="H228" s="2">
        <v>2013</v>
      </c>
      <c r="I228" s="3" t="s">
        <v>297</v>
      </c>
      <c r="J228" s="3" t="s">
        <v>298</v>
      </c>
      <c r="K228" s="3" t="s">
        <v>299</v>
      </c>
      <c r="L228" s="3" t="s">
        <v>513</v>
      </c>
      <c r="M228" s="3" t="s">
        <v>123</v>
      </c>
    </row>
    <row r="229" spans="1:13" x14ac:dyDescent="0.2">
      <c r="A229" s="3" t="s">
        <v>8</v>
      </c>
      <c r="B229" s="3" t="str">
        <f>VLOOKUP(C229,'Class compilations'!A:B,2,FALSE)</f>
        <v>Hybrid Sedan</v>
      </c>
      <c r="C229" s="3" t="s">
        <v>9</v>
      </c>
      <c r="D229" s="3" t="s">
        <v>10</v>
      </c>
      <c r="E229" s="3" t="s">
        <v>514</v>
      </c>
      <c r="F229" s="3" t="e">
        <f>VLOOKUP(E229,'DFW to admin'!A:B,2,FALSE)</f>
        <v>#N/A</v>
      </c>
      <c r="G229" s="3" t="e">
        <f>VLOOKUP('Data - filter removed'!E229,Sheet10!B:C,2,FALSE)</f>
        <v>#N/A</v>
      </c>
      <c r="H229" s="2">
        <v>2013</v>
      </c>
      <c r="I229" s="3" t="s">
        <v>297</v>
      </c>
      <c r="J229" s="3" t="s">
        <v>298</v>
      </c>
      <c r="K229" s="3" t="s">
        <v>299</v>
      </c>
      <c r="L229" s="3" t="s">
        <v>515</v>
      </c>
      <c r="M229" s="3" t="s">
        <v>35</v>
      </c>
    </row>
    <row r="230" spans="1:13" x14ac:dyDescent="0.2">
      <c r="A230" s="3" t="s">
        <v>8</v>
      </c>
      <c r="B230" s="3" t="str">
        <f>VLOOKUP(C230,'Class compilations'!A:B,2,FALSE)</f>
        <v>Hybrid Sedan</v>
      </c>
      <c r="C230" s="3" t="s">
        <v>9</v>
      </c>
      <c r="D230" s="3" t="s">
        <v>10</v>
      </c>
      <c r="E230" s="3" t="s">
        <v>516</v>
      </c>
      <c r="F230" s="3" t="e">
        <f>VLOOKUP(E230,'DFW to admin'!A:B,2,FALSE)</f>
        <v>#N/A</v>
      </c>
      <c r="G230" s="3" t="str">
        <f>VLOOKUP('Data - filter removed'!E230,Sheet10!B:C,2,FALSE)</f>
        <v>Aging and Disability Services Administration</v>
      </c>
      <c r="H230" s="2">
        <v>2013</v>
      </c>
      <c r="I230" s="3" t="s">
        <v>297</v>
      </c>
      <c r="J230" s="3" t="s">
        <v>298</v>
      </c>
      <c r="K230" s="3" t="s">
        <v>299</v>
      </c>
      <c r="L230" s="3" t="s">
        <v>517</v>
      </c>
      <c r="M230" s="3" t="s">
        <v>29</v>
      </c>
    </row>
    <row r="231" spans="1:13" x14ac:dyDescent="0.2">
      <c r="A231" s="3" t="s">
        <v>8</v>
      </c>
      <c r="B231" s="3" t="str">
        <f>VLOOKUP(C231,'Class compilations'!A:B,2,FALSE)</f>
        <v>Hybrid Sedan</v>
      </c>
      <c r="C231" s="3" t="s">
        <v>9</v>
      </c>
      <c r="D231" s="3" t="s">
        <v>10</v>
      </c>
      <c r="E231" s="3" t="s">
        <v>518</v>
      </c>
      <c r="F231" s="3" t="e">
        <f>VLOOKUP(E231,'DFW to admin'!A:B,2,FALSE)</f>
        <v>#N/A</v>
      </c>
      <c r="G231" s="3" t="e">
        <f>VLOOKUP('Data - filter removed'!E231,Sheet10!B:C,2,FALSE)</f>
        <v>#N/A</v>
      </c>
      <c r="H231" s="2">
        <v>2013</v>
      </c>
      <c r="I231" s="3" t="s">
        <v>297</v>
      </c>
      <c r="J231" s="3" t="s">
        <v>298</v>
      </c>
      <c r="K231" s="3" t="s">
        <v>299</v>
      </c>
      <c r="L231" s="3" t="s">
        <v>519</v>
      </c>
      <c r="M231" s="3" t="s">
        <v>35</v>
      </c>
    </row>
    <row r="232" spans="1:13" x14ac:dyDescent="0.2">
      <c r="A232" s="3" t="s">
        <v>8</v>
      </c>
      <c r="B232" s="3" t="str">
        <f>VLOOKUP(C232,'Class compilations'!A:B,2,FALSE)</f>
        <v>Hybrid Sedan</v>
      </c>
      <c r="C232" s="3" t="s">
        <v>9</v>
      </c>
      <c r="D232" s="3" t="s">
        <v>10</v>
      </c>
      <c r="E232" s="3" t="s">
        <v>520</v>
      </c>
      <c r="F232" s="3" t="e">
        <f>VLOOKUP(E232,'DFW to admin'!A:B,2,FALSE)</f>
        <v>#N/A</v>
      </c>
      <c r="G232" s="3" t="e">
        <f>VLOOKUP('Data - filter removed'!E232,Sheet10!B:C,2,FALSE)</f>
        <v>#N/A</v>
      </c>
      <c r="H232" s="2">
        <v>2013</v>
      </c>
      <c r="I232" s="3" t="s">
        <v>297</v>
      </c>
      <c r="J232" s="3" t="s">
        <v>298</v>
      </c>
      <c r="K232" s="3" t="s">
        <v>299</v>
      </c>
      <c r="L232" s="3" t="s">
        <v>521</v>
      </c>
      <c r="M232" s="3" t="s">
        <v>35</v>
      </c>
    </row>
    <row r="233" spans="1:13" x14ac:dyDescent="0.2">
      <c r="A233" s="3" t="s">
        <v>8</v>
      </c>
      <c r="B233" s="3" t="str">
        <f>VLOOKUP(C233,'Class compilations'!A:B,2,FALSE)</f>
        <v>Hybrid Sedan</v>
      </c>
      <c r="C233" s="3" t="s">
        <v>9</v>
      </c>
      <c r="D233" s="3" t="s">
        <v>10</v>
      </c>
      <c r="E233" s="3" t="s">
        <v>522</v>
      </c>
      <c r="F233" s="3" t="e">
        <f>VLOOKUP(E233,'DFW to admin'!A:B,2,FALSE)</f>
        <v>#N/A</v>
      </c>
      <c r="G233" s="3" t="e">
        <f>VLOOKUP('Data - filter removed'!E233,Sheet10!B:C,2,FALSE)</f>
        <v>#N/A</v>
      </c>
      <c r="H233" s="2">
        <v>2013</v>
      </c>
      <c r="I233" s="3" t="s">
        <v>297</v>
      </c>
      <c r="J233" s="3" t="s">
        <v>298</v>
      </c>
      <c r="K233" s="3" t="s">
        <v>299</v>
      </c>
      <c r="L233" s="3" t="s">
        <v>523</v>
      </c>
      <c r="M233" s="3" t="s">
        <v>74</v>
      </c>
    </row>
    <row r="234" spans="1:13" x14ac:dyDescent="0.2">
      <c r="A234" s="3" t="s">
        <v>8</v>
      </c>
      <c r="B234" s="3" t="str">
        <f>VLOOKUP(C234,'Class compilations'!A:B,2,FALSE)</f>
        <v>Hybrid Sedan</v>
      </c>
      <c r="C234" s="3" t="s">
        <v>9</v>
      </c>
      <c r="D234" s="3" t="s">
        <v>10</v>
      </c>
      <c r="E234" s="3" t="s">
        <v>524</v>
      </c>
      <c r="F234" s="3" t="e">
        <f>VLOOKUP(E234,'DFW to admin'!A:B,2,FALSE)</f>
        <v>#N/A</v>
      </c>
      <c r="G234" s="3" t="e">
        <f>VLOOKUP('Data - filter removed'!E234,Sheet10!B:C,2,FALSE)</f>
        <v>#N/A</v>
      </c>
      <c r="H234" s="2">
        <v>2013</v>
      </c>
      <c r="I234" s="3" t="s">
        <v>297</v>
      </c>
      <c r="J234" s="3" t="s">
        <v>298</v>
      </c>
      <c r="K234" s="3" t="s">
        <v>299</v>
      </c>
      <c r="L234" s="3" t="s">
        <v>525</v>
      </c>
      <c r="M234" s="3" t="s">
        <v>74</v>
      </c>
    </row>
    <row r="235" spans="1:13" x14ac:dyDescent="0.2">
      <c r="A235" s="3" t="s">
        <v>8</v>
      </c>
      <c r="B235" s="3" t="str">
        <f>VLOOKUP(C235,'Class compilations'!A:B,2,FALSE)</f>
        <v>Hybrid Sedan</v>
      </c>
      <c r="C235" s="3" t="s">
        <v>9</v>
      </c>
      <c r="D235" s="3" t="s">
        <v>10</v>
      </c>
      <c r="E235" s="3" t="s">
        <v>526</v>
      </c>
      <c r="F235" s="3" t="e">
        <f>VLOOKUP(E235,'DFW to admin'!A:B,2,FALSE)</f>
        <v>#N/A</v>
      </c>
      <c r="G235" s="3" t="e">
        <f>VLOOKUP('Data - filter removed'!E235,Sheet10!B:C,2,FALSE)</f>
        <v>#N/A</v>
      </c>
      <c r="H235" s="2">
        <v>2013</v>
      </c>
      <c r="I235" s="3" t="s">
        <v>297</v>
      </c>
      <c r="J235" s="3" t="s">
        <v>298</v>
      </c>
      <c r="K235" s="3" t="s">
        <v>299</v>
      </c>
      <c r="L235" s="3" t="s">
        <v>527</v>
      </c>
      <c r="M235" s="3" t="s">
        <v>74</v>
      </c>
    </row>
    <row r="236" spans="1:13" x14ac:dyDescent="0.2">
      <c r="A236" s="3" t="s">
        <v>8</v>
      </c>
      <c r="B236" s="3" t="str">
        <f>VLOOKUP(C236,'Class compilations'!A:B,2,FALSE)</f>
        <v>Hybrid Sedan</v>
      </c>
      <c r="C236" s="3" t="s">
        <v>9</v>
      </c>
      <c r="D236" s="3" t="s">
        <v>10</v>
      </c>
      <c r="E236" s="3" t="s">
        <v>528</v>
      </c>
      <c r="F236" s="3" t="e">
        <f>VLOOKUP(E236,'DFW to admin'!A:B,2,FALSE)</f>
        <v>#N/A</v>
      </c>
      <c r="G236" s="3" t="e">
        <f>VLOOKUP('Data - filter removed'!E236,Sheet10!B:C,2,FALSE)</f>
        <v>#N/A</v>
      </c>
      <c r="H236" s="2">
        <v>2013</v>
      </c>
      <c r="I236" s="3" t="s">
        <v>297</v>
      </c>
      <c r="J236" s="3" t="s">
        <v>298</v>
      </c>
      <c r="K236" s="3" t="s">
        <v>299</v>
      </c>
      <c r="L236" s="3" t="s">
        <v>529</v>
      </c>
      <c r="M236" s="3" t="s">
        <v>74</v>
      </c>
    </row>
    <row r="237" spans="1:13" x14ac:dyDescent="0.2">
      <c r="A237" s="3" t="s">
        <v>8</v>
      </c>
      <c r="B237" s="3" t="str">
        <f>VLOOKUP(C237,'Class compilations'!A:B,2,FALSE)</f>
        <v>Hybrid Sedan</v>
      </c>
      <c r="C237" s="3" t="s">
        <v>9</v>
      </c>
      <c r="D237" s="3" t="s">
        <v>10</v>
      </c>
      <c r="E237" s="3" t="s">
        <v>530</v>
      </c>
      <c r="F237" s="3" t="e">
        <f>VLOOKUP(E237,'DFW to admin'!A:B,2,FALSE)</f>
        <v>#N/A</v>
      </c>
      <c r="G237" s="3" t="e">
        <f>VLOOKUP('Data - filter removed'!E237,Sheet10!B:C,2,FALSE)</f>
        <v>#N/A</v>
      </c>
      <c r="H237" s="2">
        <v>2013</v>
      </c>
      <c r="I237" s="3" t="s">
        <v>297</v>
      </c>
      <c r="J237" s="3" t="s">
        <v>298</v>
      </c>
      <c r="K237" s="3" t="s">
        <v>299</v>
      </c>
      <c r="L237" s="3" t="s">
        <v>531</v>
      </c>
      <c r="M237" s="3" t="s">
        <v>18</v>
      </c>
    </row>
    <row r="238" spans="1:13" x14ac:dyDescent="0.2">
      <c r="A238" s="3" t="s">
        <v>8</v>
      </c>
      <c r="B238" s="3" t="str">
        <f>VLOOKUP(C238,'Class compilations'!A:B,2,FALSE)</f>
        <v>Hybrid Sedan</v>
      </c>
      <c r="C238" s="3" t="s">
        <v>9</v>
      </c>
      <c r="D238" s="3" t="s">
        <v>10</v>
      </c>
      <c r="E238" s="3" t="s">
        <v>532</v>
      </c>
      <c r="F238" s="3" t="e">
        <f>VLOOKUP(E238,'DFW to admin'!A:B,2,FALSE)</f>
        <v>#N/A</v>
      </c>
      <c r="G238" s="3" t="e">
        <f>VLOOKUP('Data - filter removed'!E238,Sheet10!B:C,2,FALSE)</f>
        <v>#N/A</v>
      </c>
      <c r="H238" s="2">
        <v>2013</v>
      </c>
      <c r="I238" s="3" t="s">
        <v>297</v>
      </c>
      <c r="J238" s="3" t="s">
        <v>298</v>
      </c>
      <c r="K238" s="3" t="s">
        <v>299</v>
      </c>
      <c r="L238" s="3" t="s">
        <v>533</v>
      </c>
      <c r="M238" s="3" t="s">
        <v>113</v>
      </c>
    </row>
    <row r="239" spans="1:13" x14ac:dyDescent="0.2">
      <c r="A239" s="3" t="s">
        <v>8</v>
      </c>
      <c r="B239" s="3" t="str">
        <f>VLOOKUP(C239,'Class compilations'!A:B,2,FALSE)</f>
        <v>Hybrid Sedan</v>
      </c>
      <c r="C239" s="3" t="s">
        <v>9</v>
      </c>
      <c r="D239" s="3" t="s">
        <v>10</v>
      </c>
      <c r="E239" s="3" t="s">
        <v>534</v>
      </c>
      <c r="F239" s="3" t="e">
        <f>VLOOKUP(E239,'DFW to admin'!A:B,2,FALSE)</f>
        <v>#N/A</v>
      </c>
      <c r="G239" s="3" t="e">
        <f>VLOOKUP('Data - filter removed'!E239,Sheet10!B:C,2,FALSE)</f>
        <v>#N/A</v>
      </c>
      <c r="H239" s="2">
        <v>2013</v>
      </c>
      <c r="I239" s="3" t="s">
        <v>297</v>
      </c>
      <c r="J239" s="3" t="s">
        <v>298</v>
      </c>
      <c r="K239" s="3" t="s">
        <v>299</v>
      </c>
      <c r="L239" s="3" t="s">
        <v>535</v>
      </c>
      <c r="M239" s="3" t="s">
        <v>81</v>
      </c>
    </row>
    <row r="240" spans="1:13" x14ac:dyDescent="0.2">
      <c r="A240" s="3" t="s">
        <v>8</v>
      </c>
      <c r="B240" s="3" t="str">
        <f>VLOOKUP(C240,'Class compilations'!A:B,2,FALSE)</f>
        <v>Hybrid Sedan</v>
      </c>
      <c r="C240" s="3" t="s">
        <v>9</v>
      </c>
      <c r="D240" s="3" t="s">
        <v>10</v>
      </c>
      <c r="E240" s="3" t="s">
        <v>536</v>
      </c>
      <c r="F240" s="3" t="e">
        <f>VLOOKUP(E240,'DFW to admin'!A:B,2,FALSE)</f>
        <v>#N/A</v>
      </c>
      <c r="G240" s="3" t="str">
        <f>VLOOKUP('Data - filter removed'!E240,Sheet10!B:C,2,FALSE)</f>
        <v>Aging and Disability Services Administration</v>
      </c>
      <c r="H240" s="2">
        <v>2013</v>
      </c>
      <c r="I240" s="3" t="s">
        <v>297</v>
      </c>
      <c r="J240" s="3" t="s">
        <v>298</v>
      </c>
      <c r="K240" s="3" t="s">
        <v>299</v>
      </c>
      <c r="L240" s="3" t="s">
        <v>537</v>
      </c>
      <c r="M240" s="3" t="s">
        <v>29</v>
      </c>
    </row>
    <row r="241" spans="1:13" x14ac:dyDescent="0.2">
      <c r="A241" s="3" t="s">
        <v>8</v>
      </c>
      <c r="B241" s="3" t="str">
        <f>VLOOKUP(C241,'Class compilations'!A:B,2,FALSE)</f>
        <v>Hybrid Sedan</v>
      </c>
      <c r="C241" s="3" t="s">
        <v>9</v>
      </c>
      <c r="D241" s="3" t="s">
        <v>10</v>
      </c>
      <c r="E241" s="3" t="s">
        <v>538</v>
      </c>
      <c r="F241" s="3" t="e">
        <f>VLOOKUP(E241,'DFW to admin'!A:B,2,FALSE)</f>
        <v>#N/A</v>
      </c>
      <c r="G241" s="3" t="str">
        <f>VLOOKUP('Data - filter removed'!E241,Sheet10!B:C,2,FALSE)</f>
        <v>Children's Administration</v>
      </c>
      <c r="H241" s="2">
        <v>2013</v>
      </c>
      <c r="I241" s="3" t="s">
        <v>297</v>
      </c>
      <c r="J241" s="3" t="s">
        <v>298</v>
      </c>
      <c r="K241" s="3" t="s">
        <v>299</v>
      </c>
      <c r="L241" s="3" t="s">
        <v>539</v>
      </c>
      <c r="M241" s="3" t="s">
        <v>29</v>
      </c>
    </row>
    <row r="242" spans="1:13" x14ac:dyDescent="0.2">
      <c r="A242" s="3" t="s">
        <v>8</v>
      </c>
      <c r="B242" s="3" t="str">
        <f>VLOOKUP(C242,'Class compilations'!A:B,2,FALSE)</f>
        <v>Hybrid Sedan</v>
      </c>
      <c r="C242" s="3" t="s">
        <v>9</v>
      </c>
      <c r="D242" s="3" t="s">
        <v>10</v>
      </c>
      <c r="E242" s="3" t="s">
        <v>540</v>
      </c>
      <c r="F242" s="3" t="e">
        <f>VLOOKUP(E242,'DFW to admin'!A:B,2,FALSE)</f>
        <v>#N/A</v>
      </c>
      <c r="G242" s="3" t="e">
        <f>VLOOKUP('Data - filter removed'!E242,Sheet10!B:C,2,FALSE)</f>
        <v>#N/A</v>
      </c>
      <c r="H242" s="2">
        <v>2013</v>
      </c>
      <c r="I242" s="3" t="s">
        <v>297</v>
      </c>
      <c r="J242" s="3" t="s">
        <v>298</v>
      </c>
      <c r="K242" s="3" t="s">
        <v>299</v>
      </c>
      <c r="L242" s="3" t="s">
        <v>541</v>
      </c>
      <c r="M242" s="3" t="s">
        <v>81</v>
      </c>
    </row>
    <row r="243" spans="1:13" x14ac:dyDescent="0.2">
      <c r="A243" s="3" t="s">
        <v>8</v>
      </c>
      <c r="B243" s="3" t="str">
        <f>VLOOKUP(C243,'Class compilations'!A:B,2,FALSE)</f>
        <v>Hybrid Sedan</v>
      </c>
      <c r="C243" s="3" t="s">
        <v>9</v>
      </c>
      <c r="D243" s="3" t="s">
        <v>10</v>
      </c>
      <c r="E243" s="3" t="s">
        <v>542</v>
      </c>
      <c r="F243" s="3" t="e">
        <f>VLOOKUP(E243,'DFW to admin'!A:B,2,FALSE)</f>
        <v>#N/A</v>
      </c>
      <c r="G243" s="3" t="e">
        <f>VLOOKUP('Data - filter removed'!E243,Sheet10!B:C,2,FALSE)</f>
        <v>#N/A</v>
      </c>
      <c r="H243" s="2">
        <v>2013</v>
      </c>
      <c r="I243" s="3" t="s">
        <v>297</v>
      </c>
      <c r="J243" s="3" t="s">
        <v>298</v>
      </c>
      <c r="K243" s="3" t="s">
        <v>299</v>
      </c>
      <c r="L243" s="3" t="s">
        <v>543</v>
      </c>
      <c r="M243" s="3" t="s">
        <v>420</v>
      </c>
    </row>
    <row r="244" spans="1:13" x14ac:dyDescent="0.2">
      <c r="A244" s="3" t="s">
        <v>8</v>
      </c>
      <c r="B244" s="3" t="str">
        <f>VLOOKUP(C244,'Class compilations'!A:B,2,FALSE)</f>
        <v>Hybrid Sedan</v>
      </c>
      <c r="C244" s="3" t="s">
        <v>9</v>
      </c>
      <c r="D244" s="3" t="s">
        <v>10</v>
      </c>
      <c r="E244" s="3" t="s">
        <v>544</v>
      </c>
      <c r="F244" s="3" t="e">
        <f>VLOOKUP(E244,'DFW to admin'!A:B,2,FALSE)</f>
        <v>#N/A</v>
      </c>
      <c r="G244" s="3" t="e">
        <f>VLOOKUP('Data - filter removed'!E244,Sheet10!B:C,2,FALSE)</f>
        <v>#N/A</v>
      </c>
      <c r="H244" s="2">
        <v>2013</v>
      </c>
      <c r="I244" s="3" t="s">
        <v>297</v>
      </c>
      <c r="J244" s="3" t="s">
        <v>298</v>
      </c>
      <c r="K244" s="3" t="s">
        <v>299</v>
      </c>
      <c r="L244" s="3" t="s">
        <v>545</v>
      </c>
      <c r="M244" s="3" t="s">
        <v>546</v>
      </c>
    </row>
    <row r="245" spans="1:13" x14ac:dyDescent="0.2">
      <c r="A245" s="3" t="s">
        <v>8</v>
      </c>
      <c r="B245" s="3" t="str">
        <f>VLOOKUP(C245,'Class compilations'!A:B,2,FALSE)</f>
        <v>Hybrid Sedan</v>
      </c>
      <c r="C245" s="3" t="s">
        <v>9</v>
      </c>
      <c r="D245" s="3" t="s">
        <v>10</v>
      </c>
      <c r="E245" s="3" t="s">
        <v>547</v>
      </c>
      <c r="F245" s="3" t="e">
        <f>VLOOKUP(E245,'DFW to admin'!A:B,2,FALSE)</f>
        <v>#N/A</v>
      </c>
      <c r="G245" s="3" t="str">
        <f>VLOOKUP('Data - filter removed'!E245,Sheet10!B:C,2,FALSE)</f>
        <v>Aging and Disability Services Administration</v>
      </c>
      <c r="H245" s="2">
        <v>2013</v>
      </c>
      <c r="I245" s="3" t="s">
        <v>297</v>
      </c>
      <c r="J245" s="3" t="s">
        <v>298</v>
      </c>
      <c r="K245" s="3" t="s">
        <v>299</v>
      </c>
      <c r="L245" s="3" t="s">
        <v>548</v>
      </c>
      <c r="M245" s="3" t="s">
        <v>29</v>
      </c>
    </row>
    <row r="246" spans="1:13" x14ac:dyDescent="0.2">
      <c r="A246" s="3" t="s">
        <v>8</v>
      </c>
      <c r="B246" s="3" t="str">
        <f>VLOOKUP(C246,'Class compilations'!A:B,2,FALSE)</f>
        <v>Hybrid Sedan</v>
      </c>
      <c r="C246" s="3" t="s">
        <v>9</v>
      </c>
      <c r="D246" s="3" t="s">
        <v>10</v>
      </c>
      <c r="E246" s="3" t="s">
        <v>549</v>
      </c>
      <c r="F246" s="3" t="e">
        <f>VLOOKUP(E246,'DFW to admin'!A:B,2,FALSE)</f>
        <v>#N/A</v>
      </c>
      <c r="G246" s="3" t="str">
        <f>VLOOKUP('Data - filter removed'!E246,Sheet10!B:C,2,FALSE)</f>
        <v>Aging and Disability Services Administration</v>
      </c>
      <c r="H246" s="2">
        <v>2013</v>
      </c>
      <c r="I246" s="3" t="s">
        <v>297</v>
      </c>
      <c r="J246" s="3" t="s">
        <v>298</v>
      </c>
      <c r="K246" s="3" t="s">
        <v>299</v>
      </c>
      <c r="L246" s="3" t="s">
        <v>550</v>
      </c>
      <c r="M246" s="3" t="s">
        <v>29</v>
      </c>
    </row>
    <row r="247" spans="1:13" x14ac:dyDescent="0.2">
      <c r="A247" s="3" t="s">
        <v>8</v>
      </c>
      <c r="B247" s="3" t="str">
        <f>VLOOKUP(C247,'Class compilations'!A:B,2,FALSE)</f>
        <v>Hybrid Sedan</v>
      </c>
      <c r="C247" s="3" t="s">
        <v>9</v>
      </c>
      <c r="D247" s="3" t="s">
        <v>10</v>
      </c>
      <c r="E247" s="3" t="s">
        <v>551</v>
      </c>
      <c r="F247" s="3" t="e">
        <f>VLOOKUP(E247,'DFW to admin'!A:B,2,FALSE)</f>
        <v>#N/A</v>
      </c>
      <c r="G247" s="3" t="str">
        <f>VLOOKUP('Data - filter removed'!E247,Sheet10!B:C,2,FALSE)</f>
        <v>Aging and Disability Services Administration</v>
      </c>
      <c r="H247" s="2">
        <v>2013</v>
      </c>
      <c r="I247" s="3" t="s">
        <v>297</v>
      </c>
      <c r="J247" s="3" t="s">
        <v>298</v>
      </c>
      <c r="K247" s="3" t="s">
        <v>299</v>
      </c>
      <c r="L247" s="3" t="s">
        <v>552</v>
      </c>
      <c r="M247" s="3" t="s">
        <v>29</v>
      </c>
    </row>
    <row r="248" spans="1:13" x14ac:dyDescent="0.2">
      <c r="A248" s="3" t="s">
        <v>8</v>
      </c>
      <c r="B248" s="3" t="str">
        <f>VLOOKUP(C248,'Class compilations'!A:B,2,FALSE)</f>
        <v>Hybrid Sedan</v>
      </c>
      <c r="C248" s="3" t="s">
        <v>9</v>
      </c>
      <c r="D248" s="3" t="s">
        <v>10</v>
      </c>
      <c r="E248" s="3" t="s">
        <v>553</v>
      </c>
      <c r="F248" s="3" t="e">
        <f>VLOOKUP(E248,'DFW to admin'!A:B,2,FALSE)</f>
        <v>#N/A</v>
      </c>
      <c r="G248" s="3" t="str">
        <f>VLOOKUP('Data - filter removed'!E248,Sheet10!B:C,2,FALSE)</f>
        <v>Aging and Disability Services Administration</v>
      </c>
      <c r="H248" s="2">
        <v>2013</v>
      </c>
      <c r="I248" s="3" t="s">
        <v>297</v>
      </c>
      <c r="J248" s="3" t="s">
        <v>298</v>
      </c>
      <c r="K248" s="3" t="s">
        <v>299</v>
      </c>
      <c r="L248" s="3" t="s">
        <v>554</v>
      </c>
      <c r="M248" s="3" t="s">
        <v>29</v>
      </c>
    </row>
    <row r="249" spans="1:13" x14ac:dyDescent="0.2">
      <c r="A249" s="3" t="s">
        <v>8</v>
      </c>
      <c r="B249" s="3" t="str">
        <f>VLOOKUP(C249,'Class compilations'!A:B,2,FALSE)</f>
        <v>Hybrid Sedan</v>
      </c>
      <c r="C249" s="3" t="s">
        <v>9</v>
      </c>
      <c r="D249" s="3" t="s">
        <v>10</v>
      </c>
      <c r="E249" s="3" t="s">
        <v>555</v>
      </c>
      <c r="F249" s="3" t="e">
        <f>VLOOKUP(E249,'DFW to admin'!A:B,2,FALSE)</f>
        <v>#N/A</v>
      </c>
      <c r="G249" s="3" t="e">
        <f>VLOOKUP('Data - filter removed'!E249,Sheet10!B:C,2,FALSE)</f>
        <v>#N/A</v>
      </c>
      <c r="H249" s="2">
        <v>2014</v>
      </c>
      <c r="I249" s="3" t="s">
        <v>297</v>
      </c>
      <c r="J249" s="3" t="s">
        <v>298</v>
      </c>
      <c r="K249" s="3" t="s">
        <v>299</v>
      </c>
      <c r="L249" s="3" t="s">
        <v>556</v>
      </c>
      <c r="M249" s="3" t="s">
        <v>21</v>
      </c>
    </row>
    <row r="250" spans="1:13" x14ac:dyDescent="0.2">
      <c r="A250" s="3" t="s">
        <v>8</v>
      </c>
      <c r="B250" s="3" t="str">
        <f>VLOOKUP(C250,'Class compilations'!A:B,2,FALSE)</f>
        <v>Hybrid Sedan</v>
      </c>
      <c r="C250" s="3" t="s">
        <v>9</v>
      </c>
      <c r="D250" s="3" t="s">
        <v>10</v>
      </c>
      <c r="E250" s="3" t="s">
        <v>557</v>
      </c>
      <c r="F250" s="3" t="e">
        <f>VLOOKUP(E250,'DFW to admin'!A:B,2,FALSE)</f>
        <v>#N/A</v>
      </c>
      <c r="G250" s="3" t="e">
        <f>VLOOKUP('Data - filter removed'!E250,Sheet10!B:C,2,FALSE)</f>
        <v>#N/A</v>
      </c>
      <c r="H250" s="2">
        <v>2014</v>
      </c>
      <c r="I250" s="3" t="s">
        <v>297</v>
      </c>
      <c r="J250" s="3" t="s">
        <v>298</v>
      </c>
      <c r="K250" s="3" t="s">
        <v>299</v>
      </c>
      <c r="L250" s="3" t="s">
        <v>558</v>
      </c>
      <c r="M250" s="3" t="s">
        <v>35</v>
      </c>
    </row>
    <row r="251" spans="1:13" x14ac:dyDescent="0.2">
      <c r="A251" s="3" t="s">
        <v>8</v>
      </c>
      <c r="B251" s="3" t="str">
        <f>VLOOKUP(C251,'Class compilations'!A:B,2,FALSE)</f>
        <v>Hybrid Sedan</v>
      </c>
      <c r="C251" s="3" t="s">
        <v>9</v>
      </c>
      <c r="D251" s="3" t="s">
        <v>10</v>
      </c>
      <c r="E251" s="3" t="s">
        <v>559</v>
      </c>
      <c r="F251" s="3" t="e">
        <f>VLOOKUP(E251,'DFW to admin'!A:B,2,FALSE)</f>
        <v>#N/A</v>
      </c>
      <c r="G251" s="3" t="str">
        <f>VLOOKUP('Data - filter removed'!E251,Sheet10!B:C,2,FALSE)</f>
        <v>Juvenile Justice and Rehabilitation</v>
      </c>
      <c r="H251" s="2">
        <v>2014</v>
      </c>
      <c r="I251" s="3" t="s">
        <v>297</v>
      </c>
      <c r="J251" s="3" t="s">
        <v>298</v>
      </c>
      <c r="K251" s="3" t="s">
        <v>299</v>
      </c>
      <c r="L251" s="3" t="s">
        <v>560</v>
      </c>
      <c r="M251" s="3" t="s">
        <v>29</v>
      </c>
    </row>
    <row r="252" spans="1:13" x14ac:dyDescent="0.2">
      <c r="A252" s="3" t="s">
        <v>8</v>
      </c>
      <c r="B252" s="3" t="str">
        <f>VLOOKUP(C252,'Class compilations'!A:B,2,FALSE)</f>
        <v>Hybrid Sedan</v>
      </c>
      <c r="C252" s="3" t="s">
        <v>9</v>
      </c>
      <c r="D252" s="3" t="s">
        <v>10</v>
      </c>
      <c r="E252" s="3" t="s">
        <v>561</v>
      </c>
      <c r="F252" s="3" t="e">
        <f>VLOOKUP(E252,'DFW to admin'!A:B,2,FALSE)</f>
        <v>#N/A</v>
      </c>
      <c r="G252" s="3" t="e">
        <f>VLOOKUP('Data - filter removed'!E252,Sheet10!B:C,2,FALSE)</f>
        <v>#N/A</v>
      </c>
      <c r="H252" s="2">
        <v>2014</v>
      </c>
      <c r="I252" s="3" t="s">
        <v>297</v>
      </c>
      <c r="J252" s="3" t="s">
        <v>298</v>
      </c>
      <c r="K252" s="3" t="s">
        <v>299</v>
      </c>
      <c r="L252" s="3" t="s">
        <v>562</v>
      </c>
      <c r="M252" s="3" t="s">
        <v>133</v>
      </c>
    </row>
    <row r="253" spans="1:13" x14ac:dyDescent="0.2">
      <c r="A253" s="3" t="s">
        <v>8</v>
      </c>
      <c r="B253" s="3" t="str">
        <f>VLOOKUP(C253,'Class compilations'!A:B,2,FALSE)</f>
        <v>Hybrid Sedan</v>
      </c>
      <c r="C253" s="3" t="s">
        <v>9</v>
      </c>
      <c r="D253" s="3" t="s">
        <v>10</v>
      </c>
      <c r="E253" s="3" t="s">
        <v>565</v>
      </c>
      <c r="F253" s="3" t="e">
        <f>VLOOKUP(E253,'DFW to admin'!A:B,2,FALSE)</f>
        <v>#N/A</v>
      </c>
      <c r="G253" s="3" t="e">
        <f>VLOOKUP('Data - filter removed'!E253,Sheet10!B:C,2,FALSE)</f>
        <v>#N/A</v>
      </c>
      <c r="H253" s="2">
        <v>2013</v>
      </c>
      <c r="I253" s="3" t="s">
        <v>297</v>
      </c>
      <c r="J253" s="3" t="s">
        <v>298</v>
      </c>
      <c r="K253" s="3" t="s">
        <v>299</v>
      </c>
      <c r="L253" s="3" t="s">
        <v>566</v>
      </c>
      <c r="M253" s="3" t="s">
        <v>21</v>
      </c>
    </row>
    <row r="254" spans="1:13" x14ac:dyDescent="0.2">
      <c r="A254" s="3" t="s">
        <v>8</v>
      </c>
      <c r="B254" s="3" t="str">
        <f>VLOOKUP(C254,'Class compilations'!A:B,2,FALSE)</f>
        <v>Hybrid Sedan</v>
      </c>
      <c r="C254" s="3" t="s">
        <v>9</v>
      </c>
      <c r="D254" s="3" t="s">
        <v>10</v>
      </c>
      <c r="E254" s="3" t="s">
        <v>567</v>
      </c>
      <c r="F254" s="3" t="e">
        <f>VLOOKUP(E254,'DFW to admin'!A:B,2,FALSE)</f>
        <v>#N/A</v>
      </c>
      <c r="G254" s="3" t="e">
        <f>VLOOKUP('Data - filter removed'!E254,Sheet10!B:C,2,FALSE)</f>
        <v>#N/A</v>
      </c>
      <c r="H254" s="2">
        <v>2013</v>
      </c>
      <c r="I254" s="3" t="s">
        <v>297</v>
      </c>
      <c r="J254" s="3" t="s">
        <v>298</v>
      </c>
      <c r="K254" s="3" t="s">
        <v>299</v>
      </c>
      <c r="L254" s="3" t="s">
        <v>568</v>
      </c>
      <c r="M254" s="3" t="s">
        <v>21</v>
      </c>
    </row>
    <row r="255" spans="1:13" x14ac:dyDescent="0.2">
      <c r="A255" s="3" t="s">
        <v>8</v>
      </c>
      <c r="B255" s="3" t="str">
        <f>VLOOKUP(C255,'Class compilations'!A:B,2,FALSE)</f>
        <v>Hybrid Sedan</v>
      </c>
      <c r="C255" s="3" t="s">
        <v>9</v>
      </c>
      <c r="D255" s="3" t="s">
        <v>10</v>
      </c>
      <c r="E255" s="3" t="s">
        <v>569</v>
      </c>
      <c r="F255" s="3" t="e">
        <f>VLOOKUP(E255,'DFW to admin'!A:B,2,FALSE)</f>
        <v>#N/A</v>
      </c>
      <c r="G255" s="3" t="e">
        <f>VLOOKUP('Data - filter removed'!E255,Sheet10!B:C,2,FALSE)</f>
        <v>#N/A</v>
      </c>
      <c r="H255" s="2">
        <v>2013</v>
      </c>
      <c r="I255" s="3" t="s">
        <v>297</v>
      </c>
      <c r="J255" s="3" t="s">
        <v>298</v>
      </c>
      <c r="K255" s="3" t="s">
        <v>299</v>
      </c>
      <c r="L255" s="3" t="s">
        <v>570</v>
      </c>
      <c r="M255" s="3" t="s">
        <v>429</v>
      </c>
    </row>
    <row r="256" spans="1:13" x14ac:dyDescent="0.2">
      <c r="A256" s="3" t="s">
        <v>8</v>
      </c>
      <c r="B256" s="3" t="str">
        <f>VLOOKUP(C256,'Class compilations'!A:B,2,FALSE)</f>
        <v>Hybrid Sedan</v>
      </c>
      <c r="C256" s="3" t="s">
        <v>9</v>
      </c>
      <c r="D256" s="3" t="s">
        <v>10</v>
      </c>
      <c r="E256" s="3" t="s">
        <v>571</v>
      </c>
      <c r="F256" s="3" t="e">
        <f>VLOOKUP(E256,'DFW to admin'!A:B,2,FALSE)</f>
        <v>#N/A</v>
      </c>
      <c r="G256" s="3" t="e">
        <f>VLOOKUP('Data - filter removed'!E256,Sheet10!B:C,2,FALSE)</f>
        <v>#N/A</v>
      </c>
      <c r="H256" s="2">
        <v>2013</v>
      </c>
      <c r="I256" s="3" t="s">
        <v>297</v>
      </c>
      <c r="J256" s="3" t="s">
        <v>298</v>
      </c>
      <c r="K256" s="3" t="s">
        <v>299</v>
      </c>
      <c r="L256" s="3" t="s">
        <v>572</v>
      </c>
      <c r="M256" s="3" t="s">
        <v>223</v>
      </c>
    </row>
    <row r="257" spans="1:13" x14ac:dyDescent="0.2">
      <c r="A257" s="3" t="s">
        <v>8</v>
      </c>
      <c r="B257" s="3" t="str">
        <f>VLOOKUP(C257,'Class compilations'!A:B,2,FALSE)</f>
        <v>Hybrid Sedan</v>
      </c>
      <c r="C257" s="3" t="s">
        <v>9</v>
      </c>
      <c r="D257" s="3" t="s">
        <v>10</v>
      </c>
      <c r="E257" s="3" t="s">
        <v>573</v>
      </c>
      <c r="F257" s="3" t="e">
        <f>VLOOKUP(E257,'DFW to admin'!A:B,2,FALSE)</f>
        <v>#N/A</v>
      </c>
      <c r="G257" s="3" t="str">
        <f>VLOOKUP('Data - filter removed'!E257,Sheet10!B:C,2,FALSE)</f>
        <v>Children's Administration</v>
      </c>
      <c r="H257" s="2">
        <v>2013</v>
      </c>
      <c r="I257" s="3" t="s">
        <v>297</v>
      </c>
      <c r="J257" s="3" t="s">
        <v>298</v>
      </c>
      <c r="K257" s="3" t="s">
        <v>299</v>
      </c>
      <c r="L257" s="3" t="s">
        <v>574</v>
      </c>
      <c r="M257" s="3" t="s">
        <v>29</v>
      </c>
    </row>
    <row r="258" spans="1:13" x14ac:dyDescent="0.2">
      <c r="A258" s="3" t="s">
        <v>8</v>
      </c>
      <c r="B258" s="3" t="str">
        <f>VLOOKUP(C258,'Class compilations'!A:B,2,FALSE)</f>
        <v>Hybrid Sedan</v>
      </c>
      <c r="C258" s="3" t="s">
        <v>9</v>
      </c>
      <c r="D258" s="3" t="s">
        <v>10</v>
      </c>
      <c r="E258" s="3" t="s">
        <v>575</v>
      </c>
      <c r="F258" s="3" t="e">
        <f>VLOOKUP(E258,'DFW to admin'!A:B,2,FALSE)</f>
        <v>#N/A</v>
      </c>
      <c r="G258" s="3" t="str">
        <f>VLOOKUP('Data - filter removed'!E258,Sheet10!B:C,2,FALSE)</f>
        <v>Children's Administration</v>
      </c>
      <c r="H258" s="2">
        <v>2013</v>
      </c>
      <c r="I258" s="3" t="s">
        <v>297</v>
      </c>
      <c r="J258" s="3" t="s">
        <v>298</v>
      </c>
      <c r="K258" s="3" t="s">
        <v>299</v>
      </c>
      <c r="L258" s="3" t="s">
        <v>576</v>
      </c>
      <c r="M258" s="3" t="s">
        <v>29</v>
      </c>
    </row>
    <row r="259" spans="1:13" x14ac:dyDescent="0.2">
      <c r="A259" s="3" t="s">
        <v>8</v>
      </c>
      <c r="B259" s="3" t="str">
        <f>VLOOKUP(C259,'Class compilations'!A:B,2,FALSE)</f>
        <v>Hybrid Sedan</v>
      </c>
      <c r="C259" s="3" t="s">
        <v>9</v>
      </c>
      <c r="D259" s="3" t="s">
        <v>10</v>
      </c>
      <c r="E259" s="3" t="s">
        <v>577</v>
      </c>
      <c r="F259" s="3" t="e">
        <f>VLOOKUP(E259,'DFW to admin'!A:B,2,FALSE)</f>
        <v>#N/A</v>
      </c>
      <c r="G259" s="3" t="str">
        <f>VLOOKUP('Data - filter removed'!E259,Sheet10!B:C,2,FALSE)</f>
        <v>Children's Administration</v>
      </c>
      <c r="H259" s="2">
        <v>2013</v>
      </c>
      <c r="I259" s="3" t="s">
        <v>297</v>
      </c>
      <c r="J259" s="3" t="s">
        <v>298</v>
      </c>
      <c r="K259" s="3" t="s">
        <v>299</v>
      </c>
      <c r="L259" s="3" t="s">
        <v>578</v>
      </c>
      <c r="M259" s="3" t="s">
        <v>29</v>
      </c>
    </row>
    <row r="260" spans="1:13" x14ac:dyDescent="0.2">
      <c r="A260" s="3" t="s">
        <v>8</v>
      </c>
      <c r="B260" s="3" t="str">
        <f>VLOOKUP(C260,'Class compilations'!A:B,2,FALSE)</f>
        <v>Hybrid Sedan</v>
      </c>
      <c r="C260" s="3" t="s">
        <v>9</v>
      </c>
      <c r="D260" s="3" t="s">
        <v>10</v>
      </c>
      <c r="E260" s="3" t="s">
        <v>579</v>
      </c>
      <c r="F260" s="3" t="e">
        <f>VLOOKUP(E260,'DFW to admin'!A:B,2,FALSE)</f>
        <v>#N/A</v>
      </c>
      <c r="G260" s="3" t="str">
        <f>VLOOKUP('Data - filter removed'!E260,Sheet10!B:C,2,FALSE)</f>
        <v>Children's Administration</v>
      </c>
      <c r="H260" s="2">
        <v>2013</v>
      </c>
      <c r="I260" s="3" t="s">
        <v>297</v>
      </c>
      <c r="J260" s="3" t="s">
        <v>298</v>
      </c>
      <c r="K260" s="3" t="s">
        <v>299</v>
      </c>
      <c r="L260" s="3" t="s">
        <v>580</v>
      </c>
      <c r="M260" s="3" t="s">
        <v>29</v>
      </c>
    </row>
    <row r="261" spans="1:13" x14ac:dyDescent="0.2">
      <c r="A261" s="3" t="s">
        <v>8</v>
      </c>
      <c r="B261" s="3" t="str">
        <f>VLOOKUP(C261,'Class compilations'!A:B,2,FALSE)</f>
        <v>Hybrid Sedan</v>
      </c>
      <c r="C261" s="3" t="s">
        <v>9</v>
      </c>
      <c r="D261" s="3" t="s">
        <v>10</v>
      </c>
      <c r="E261" s="3" t="s">
        <v>581</v>
      </c>
      <c r="F261" s="3" t="e">
        <f>VLOOKUP(E261,'DFW to admin'!A:B,2,FALSE)</f>
        <v>#N/A</v>
      </c>
      <c r="G261" s="3" t="str">
        <f>VLOOKUP('Data - filter removed'!E261,Sheet10!B:C,2,FALSE)</f>
        <v>Children's Administration</v>
      </c>
      <c r="H261" s="2">
        <v>2013</v>
      </c>
      <c r="I261" s="3" t="s">
        <v>297</v>
      </c>
      <c r="J261" s="3" t="s">
        <v>298</v>
      </c>
      <c r="K261" s="3" t="s">
        <v>299</v>
      </c>
      <c r="L261" s="3" t="s">
        <v>582</v>
      </c>
      <c r="M261" s="3" t="s">
        <v>29</v>
      </c>
    </row>
    <row r="262" spans="1:13" x14ac:dyDescent="0.2">
      <c r="A262" s="3" t="s">
        <v>8</v>
      </c>
      <c r="B262" s="3" t="str">
        <f>VLOOKUP(C262,'Class compilations'!A:B,2,FALSE)</f>
        <v>Hybrid Sedan</v>
      </c>
      <c r="C262" s="3" t="s">
        <v>9</v>
      </c>
      <c r="D262" s="3" t="s">
        <v>10</v>
      </c>
      <c r="E262" s="3" t="s">
        <v>583</v>
      </c>
      <c r="F262" s="3" t="e">
        <f>VLOOKUP(E262,'DFW to admin'!A:B,2,FALSE)</f>
        <v>#N/A</v>
      </c>
      <c r="G262" s="3" t="str">
        <f>VLOOKUP('Data - filter removed'!E262,Sheet10!B:C,2,FALSE)</f>
        <v>Children's Administration</v>
      </c>
      <c r="H262" s="2">
        <v>2013</v>
      </c>
      <c r="I262" s="3" t="s">
        <v>297</v>
      </c>
      <c r="J262" s="3" t="s">
        <v>298</v>
      </c>
      <c r="K262" s="3" t="s">
        <v>299</v>
      </c>
      <c r="L262" s="3" t="s">
        <v>584</v>
      </c>
      <c r="M262" s="3" t="s">
        <v>29</v>
      </c>
    </row>
    <row r="263" spans="1:13" x14ac:dyDescent="0.2">
      <c r="A263" s="3" t="s">
        <v>8</v>
      </c>
      <c r="B263" s="3" t="str">
        <f>VLOOKUP(C263,'Class compilations'!A:B,2,FALSE)</f>
        <v>Hybrid Sedan</v>
      </c>
      <c r="C263" s="3" t="s">
        <v>9</v>
      </c>
      <c r="D263" s="3" t="s">
        <v>10</v>
      </c>
      <c r="E263" s="3" t="s">
        <v>585</v>
      </c>
      <c r="F263" s="3" t="e">
        <f>VLOOKUP(E263,'DFW to admin'!A:B,2,FALSE)</f>
        <v>#N/A</v>
      </c>
      <c r="G263" s="3" t="e">
        <f>VLOOKUP('Data - filter removed'!E263,Sheet10!B:C,2,FALSE)</f>
        <v>#N/A</v>
      </c>
      <c r="H263" s="2">
        <v>2012</v>
      </c>
      <c r="I263" s="3" t="s">
        <v>12</v>
      </c>
      <c r="J263" s="3" t="s">
        <v>13</v>
      </c>
      <c r="K263" s="3" t="s">
        <v>9</v>
      </c>
      <c r="L263" s="3" t="s">
        <v>586</v>
      </c>
      <c r="M263" s="3" t="s">
        <v>268</v>
      </c>
    </row>
    <row r="264" spans="1:13" x14ac:dyDescent="0.2">
      <c r="A264" s="3" t="s">
        <v>8</v>
      </c>
      <c r="B264" s="3" t="str">
        <f>VLOOKUP(C264,'Class compilations'!A:B,2,FALSE)</f>
        <v>Hybrid Sedan</v>
      </c>
      <c r="C264" s="3" t="s">
        <v>9</v>
      </c>
      <c r="D264" s="3" t="s">
        <v>10</v>
      </c>
      <c r="E264" s="3" t="s">
        <v>587</v>
      </c>
      <c r="F264" s="3" t="e">
        <f>VLOOKUP(E264,'DFW to admin'!A:B,2,FALSE)</f>
        <v>#N/A</v>
      </c>
      <c r="G264" s="3" t="e">
        <f>VLOOKUP('Data - filter removed'!E264,Sheet10!B:C,2,FALSE)</f>
        <v>#N/A</v>
      </c>
      <c r="H264" s="2">
        <v>2014</v>
      </c>
      <c r="I264" s="3" t="s">
        <v>64</v>
      </c>
      <c r="J264" s="3" t="s">
        <v>65</v>
      </c>
      <c r="K264" s="3" t="s">
        <v>9</v>
      </c>
      <c r="L264" s="3" t="s">
        <v>588</v>
      </c>
      <c r="M264" s="3" t="s">
        <v>26</v>
      </c>
    </row>
    <row r="265" spans="1:13" x14ac:dyDescent="0.2">
      <c r="A265" s="3" t="s">
        <v>8</v>
      </c>
      <c r="B265" s="3" t="str">
        <f>VLOOKUP(C265,'Class compilations'!A:B,2,FALSE)</f>
        <v>Hybrid Sedan</v>
      </c>
      <c r="C265" s="3" t="s">
        <v>9</v>
      </c>
      <c r="D265" s="3" t="s">
        <v>10</v>
      </c>
      <c r="E265" s="3" t="s">
        <v>589</v>
      </c>
      <c r="F265" s="3" t="e">
        <f>VLOOKUP(E265,'DFW to admin'!A:B,2,FALSE)</f>
        <v>#N/A</v>
      </c>
      <c r="G265" s="3" t="e">
        <f>VLOOKUP('Data - filter removed'!E265,Sheet10!B:C,2,FALSE)</f>
        <v>#N/A</v>
      </c>
      <c r="H265" s="2">
        <v>2012</v>
      </c>
      <c r="I265" s="3" t="s">
        <v>64</v>
      </c>
      <c r="J265" s="3" t="s">
        <v>65</v>
      </c>
      <c r="K265" s="3" t="s">
        <v>9</v>
      </c>
      <c r="L265" s="3" t="s">
        <v>590</v>
      </c>
      <c r="M265" s="3" t="s">
        <v>74</v>
      </c>
    </row>
    <row r="266" spans="1:13" x14ac:dyDescent="0.2">
      <c r="A266" s="3" t="s">
        <v>8</v>
      </c>
      <c r="B266" s="3" t="str">
        <f>VLOOKUP(C266,'Class compilations'!A:B,2,FALSE)</f>
        <v>Hybrid Sedan</v>
      </c>
      <c r="C266" s="3" t="s">
        <v>9</v>
      </c>
      <c r="D266" s="3" t="s">
        <v>10</v>
      </c>
      <c r="E266" s="3" t="s">
        <v>591</v>
      </c>
      <c r="F266" s="3" t="e">
        <f>VLOOKUP(E266,'DFW to admin'!A:B,2,FALSE)</f>
        <v>#N/A</v>
      </c>
      <c r="G266" s="3" t="e">
        <f>VLOOKUP('Data - filter removed'!E266,Sheet10!B:C,2,FALSE)</f>
        <v>#N/A</v>
      </c>
      <c r="H266" s="2">
        <v>2013</v>
      </c>
      <c r="I266" s="3" t="s">
        <v>297</v>
      </c>
      <c r="J266" s="3" t="s">
        <v>298</v>
      </c>
      <c r="K266" s="3" t="s">
        <v>299</v>
      </c>
      <c r="L266" s="3" t="s">
        <v>592</v>
      </c>
      <c r="M266" s="3" t="s">
        <v>18</v>
      </c>
    </row>
    <row r="267" spans="1:13" x14ac:dyDescent="0.2">
      <c r="A267" s="3" t="s">
        <v>8</v>
      </c>
      <c r="B267" s="3" t="str">
        <f>VLOOKUP(C267,'Class compilations'!A:B,2,FALSE)</f>
        <v>Hybrid Sedan</v>
      </c>
      <c r="C267" s="3" t="s">
        <v>9</v>
      </c>
      <c r="D267" s="3" t="s">
        <v>10</v>
      </c>
      <c r="E267" s="3" t="s">
        <v>593</v>
      </c>
      <c r="F267" s="3" t="e">
        <f>VLOOKUP(E267,'DFW to admin'!A:B,2,FALSE)</f>
        <v>#N/A</v>
      </c>
      <c r="G267" s="3" t="e">
        <f>VLOOKUP('Data - filter removed'!E267,Sheet10!B:C,2,FALSE)</f>
        <v>#N/A</v>
      </c>
      <c r="H267" s="2">
        <v>2013</v>
      </c>
      <c r="I267" s="3" t="s">
        <v>297</v>
      </c>
      <c r="J267" s="3" t="s">
        <v>298</v>
      </c>
      <c r="K267" s="3" t="s">
        <v>299</v>
      </c>
      <c r="L267" s="3" t="s">
        <v>594</v>
      </c>
      <c r="M267" s="3" t="s">
        <v>35</v>
      </c>
    </row>
    <row r="268" spans="1:13" x14ac:dyDescent="0.2">
      <c r="A268" s="3" t="s">
        <v>8</v>
      </c>
      <c r="B268" s="3" t="str">
        <f>VLOOKUP(C268,'Class compilations'!A:B,2,FALSE)</f>
        <v>Hybrid Sedan</v>
      </c>
      <c r="C268" s="3" t="s">
        <v>9</v>
      </c>
      <c r="D268" s="3" t="s">
        <v>10</v>
      </c>
      <c r="E268" s="3" t="s">
        <v>595</v>
      </c>
      <c r="F268" s="3" t="e">
        <f>VLOOKUP(E268,'DFW to admin'!A:B,2,FALSE)</f>
        <v>#N/A</v>
      </c>
      <c r="G268" s="3" t="e">
        <f>VLOOKUP('Data - filter removed'!E268,Sheet10!B:C,2,FALSE)</f>
        <v>#N/A</v>
      </c>
      <c r="H268" s="2">
        <v>2013</v>
      </c>
      <c r="I268" s="3" t="s">
        <v>297</v>
      </c>
      <c r="J268" s="3" t="s">
        <v>298</v>
      </c>
      <c r="K268" s="3" t="s">
        <v>299</v>
      </c>
      <c r="L268" s="3" t="s">
        <v>596</v>
      </c>
      <c r="M268" s="3" t="s">
        <v>40</v>
      </c>
    </row>
    <row r="269" spans="1:13" x14ac:dyDescent="0.2">
      <c r="A269" s="3" t="s">
        <v>8</v>
      </c>
      <c r="B269" s="3" t="str">
        <f>VLOOKUP(C269,'Class compilations'!A:B,2,FALSE)</f>
        <v>Hybrid Sedan</v>
      </c>
      <c r="C269" s="3" t="s">
        <v>9</v>
      </c>
      <c r="D269" s="3" t="s">
        <v>10</v>
      </c>
      <c r="E269" s="3" t="s">
        <v>597</v>
      </c>
      <c r="F269" s="3" t="e">
        <f>VLOOKUP(E269,'DFW to admin'!A:B,2,FALSE)</f>
        <v>#N/A</v>
      </c>
      <c r="G269" s="3" t="e">
        <f>VLOOKUP('Data - filter removed'!E269,Sheet10!B:C,2,FALSE)</f>
        <v>#N/A</v>
      </c>
      <c r="H269" s="2">
        <v>2012</v>
      </c>
      <c r="I269" s="3" t="s">
        <v>64</v>
      </c>
      <c r="J269" s="3" t="s">
        <v>374</v>
      </c>
      <c r="K269" s="3" t="s">
        <v>9</v>
      </c>
      <c r="L269" s="3" t="s">
        <v>598</v>
      </c>
      <c r="M269" s="3" t="s">
        <v>599</v>
      </c>
    </row>
    <row r="270" spans="1:13" x14ac:dyDescent="0.2">
      <c r="A270" s="3" t="s">
        <v>8</v>
      </c>
      <c r="B270" s="3" t="str">
        <f>VLOOKUP(C270,'Class compilations'!A:B,2,FALSE)</f>
        <v>Hybrid Sedan</v>
      </c>
      <c r="C270" s="3" t="s">
        <v>9</v>
      </c>
      <c r="D270" s="3" t="s">
        <v>10</v>
      </c>
      <c r="E270" s="3" t="s">
        <v>600</v>
      </c>
      <c r="F270" s="3" t="e">
        <f>VLOOKUP(E270,'DFW to admin'!A:B,2,FALSE)</f>
        <v>#N/A</v>
      </c>
      <c r="G270" s="3" t="e">
        <f>VLOOKUP('Data - filter removed'!E270,Sheet10!B:C,2,FALSE)</f>
        <v>#N/A</v>
      </c>
      <c r="H270" s="2">
        <v>2012</v>
      </c>
      <c r="I270" s="3" t="s">
        <v>64</v>
      </c>
      <c r="J270" s="3" t="s">
        <v>601</v>
      </c>
      <c r="K270" s="3" t="s">
        <v>9</v>
      </c>
      <c r="L270" s="3" t="s">
        <v>602</v>
      </c>
      <c r="M270" s="3" t="s">
        <v>599</v>
      </c>
    </row>
    <row r="271" spans="1:13" x14ac:dyDescent="0.2">
      <c r="A271" s="3" t="s">
        <v>8</v>
      </c>
      <c r="B271" s="3" t="str">
        <f>VLOOKUP(C271,'Class compilations'!A:B,2,FALSE)</f>
        <v>Hybrid Sedan</v>
      </c>
      <c r="C271" s="3" t="s">
        <v>9</v>
      </c>
      <c r="D271" s="3" t="s">
        <v>10</v>
      </c>
      <c r="E271" s="3" t="s">
        <v>603</v>
      </c>
      <c r="F271" s="3" t="e">
        <f>VLOOKUP(E271,'DFW to admin'!A:B,2,FALSE)</f>
        <v>#N/A</v>
      </c>
      <c r="G271" s="3" t="e">
        <f>VLOOKUP('Data - filter removed'!E271,Sheet10!B:C,2,FALSE)</f>
        <v>#N/A</v>
      </c>
      <c r="H271" s="2">
        <v>2012</v>
      </c>
      <c r="I271" s="3" t="s">
        <v>64</v>
      </c>
      <c r="J271" s="3" t="s">
        <v>374</v>
      </c>
      <c r="K271" s="3" t="s">
        <v>9</v>
      </c>
      <c r="L271" s="3" t="s">
        <v>604</v>
      </c>
      <c r="M271" s="3" t="s">
        <v>599</v>
      </c>
    </row>
    <row r="272" spans="1:13" x14ac:dyDescent="0.2">
      <c r="A272" s="3" t="s">
        <v>8</v>
      </c>
      <c r="B272" s="3" t="str">
        <f>VLOOKUP(C272,'Class compilations'!A:B,2,FALSE)</f>
        <v>Hybrid Sedan</v>
      </c>
      <c r="C272" s="3" t="s">
        <v>9</v>
      </c>
      <c r="D272" s="3" t="s">
        <v>10</v>
      </c>
      <c r="E272" s="3" t="s">
        <v>605</v>
      </c>
      <c r="F272" s="3" t="e">
        <f>VLOOKUP(E272,'DFW to admin'!A:B,2,FALSE)</f>
        <v>#N/A</v>
      </c>
      <c r="G272" s="3" t="e">
        <f>VLOOKUP('Data - filter removed'!E272,Sheet10!B:C,2,FALSE)</f>
        <v>#N/A</v>
      </c>
      <c r="H272" s="2">
        <v>2012</v>
      </c>
      <c r="I272" s="3" t="s">
        <v>64</v>
      </c>
      <c r="J272" s="3" t="s">
        <v>374</v>
      </c>
      <c r="K272" s="3" t="s">
        <v>9</v>
      </c>
      <c r="L272" s="3" t="s">
        <v>606</v>
      </c>
      <c r="M272" s="3" t="s">
        <v>599</v>
      </c>
    </row>
    <row r="273" spans="1:13" x14ac:dyDescent="0.2">
      <c r="A273" s="3" t="s">
        <v>8</v>
      </c>
      <c r="B273" s="3" t="str">
        <f>VLOOKUP(C273,'Class compilations'!A:B,2,FALSE)</f>
        <v>Hybrid Sedan</v>
      </c>
      <c r="C273" s="3" t="s">
        <v>9</v>
      </c>
      <c r="D273" s="3" t="s">
        <v>10</v>
      </c>
      <c r="E273" s="3" t="s">
        <v>607</v>
      </c>
      <c r="F273" s="3" t="e">
        <f>VLOOKUP(E273,'DFW to admin'!A:B,2,FALSE)</f>
        <v>#N/A</v>
      </c>
      <c r="G273" s="3" t="e">
        <f>VLOOKUP('Data - filter removed'!E273,Sheet10!B:C,2,FALSE)</f>
        <v>#N/A</v>
      </c>
      <c r="H273" s="2">
        <v>2012</v>
      </c>
      <c r="I273" s="3" t="s">
        <v>64</v>
      </c>
      <c r="J273" s="3" t="s">
        <v>374</v>
      </c>
      <c r="K273" s="3" t="s">
        <v>9</v>
      </c>
      <c r="L273" s="3" t="s">
        <v>608</v>
      </c>
      <c r="M273" s="3" t="s">
        <v>599</v>
      </c>
    </row>
    <row r="274" spans="1:13" x14ac:dyDescent="0.2">
      <c r="A274" s="3" t="s">
        <v>8</v>
      </c>
      <c r="B274" s="3" t="str">
        <f>VLOOKUP(C274,'Class compilations'!A:B,2,FALSE)</f>
        <v>Hybrid Sedan</v>
      </c>
      <c r="C274" s="3" t="s">
        <v>9</v>
      </c>
      <c r="D274" s="3" t="s">
        <v>10</v>
      </c>
      <c r="E274" s="3" t="s">
        <v>609</v>
      </c>
      <c r="F274" s="3" t="e">
        <f>VLOOKUP(E274,'DFW to admin'!A:B,2,FALSE)</f>
        <v>#N/A</v>
      </c>
      <c r="G274" s="3" t="str">
        <f>VLOOKUP('Data - filter removed'!E274,Sheet10!B:C,2,FALSE)</f>
        <v>Children's Administration</v>
      </c>
      <c r="H274" s="2">
        <v>2013</v>
      </c>
      <c r="I274" s="3" t="s">
        <v>297</v>
      </c>
      <c r="J274" s="3" t="s">
        <v>298</v>
      </c>
      <c r="K274" s="3" t="s">
        <v>299</v>
      </c>
      <c r="L274" s="3" t="s">
        <v>610</v>
      </c>
      <c r="M274" s="3" t="s">
        <v>29</v>
      </c>
    </row>
    <row r="275" spans="1:13" x14ac:dyDescent="0.2">
      <c r="A275" s="3" t="s">
        <v>8</v>
      </c>
      <c r="B275" s="3" t="str">
        <f>VLOOKUP(C275,'Class compilations'!A:B,2,FALSE)</f>
        <v>Hybrid Sedan</v>
      </c>
      <c r="C275" s="3" t="s">
        <v>9</v>
      </c>
      <c r="D275" s="3" t="s">
        <v>10</v>
      </c>
      <c r="E275" s="3" t="s">
        <v>611</v>
      </c>
      <c r="F275" s="3" t="e">
        <f>VLOOKUP(E275,'DFW to admin'!A:B,2,FALSE)</f>
        <v>#N/A</v>
      </c>
      <c r="G275" s="3" t="str">
        <f>VLOOKUP('Data - filter removed'!E275,Sheet10!B:C,2,FALSE)</f>
        <v>Children's Administration</v>
      </c>
      <c r="H275" s="2">
        <v>2013</v>
      </c>
      <c r="I275" s="3" t="s">
        <v>297</v>
      </c>
      <c r="J275" s="3" t="s">
        <v>298</v>
      </c>
      <c r="K275" s="3" t="s">
        <v>299</v>
      </c>
      <c r="L275" s="3" t="s">
        <v>612</v>
      </c>
      <c r="M275" s="3" t="s">
        <v>29</v>
      </c>
    </row>
    <row r="276" spans="1:13" x14ac:dyDescent="0.2">
      <c r="A276" s="3" t="s">
        <v>8</v>
      </c>
      <c r="B276" s="3" t="str">
        <f>VLOOKUP(C276,'Class compilations'!A:B,2,FALSE)</f>
        <v>Hybrid Sedan</v>
      </c>
      <c r="C276" s="3" t="s">
        <v>9</v>
      </c>
      <c r="D276" s="3" t="s">
        <v>10</v>
      </c>
      <c r="E276" s="3" t="s">
        <v>613</v>
      </c>
      <c r="F276" s="3" t="e">
        <f>VLOOKUP(E276,'DFW to admin'!A:B,2,FALSE)</f>
        <v>#N/A</v>
      </c>
      <c r="G276" s="3" t="str">
        <f>VLOOKUP('Data - filter removed'!E276,Sheet10!B:C,2,FALSE)</f>
        <v>Economic Services Administration</v>
      </c>
      <c r="H276" s="2">
        <v>2013</v>
      </c>
      <c r="I276" s="3" t="s">
        <v>297</v>
      </c>
      <c r="J276" s="3" t="s">
        <v>298</v>
      </c>
      <c r="K276" s="3" t="s">
        <v>299</v>
      </c>
      <c r="L276" s="3" t="s">
        <v>614</v>
      </c>
      <c r="M276" s="3" t="s">
        <v>29</v>
      </c>
    </row>
    <row r="277" spans="1:13" x14ac:dyDescent="0.2">
      <c r="A277" s="3" t="s">
        <v>8</v>
      </c>
      <c r="B277" s="3" t="str">
        <f>VLOOKUP(C277,'Class compilations'!A:B,2,FALSE)</f>
        <v>Hybrid Sedan</v>
      </c>
      <c r="C277" s="3" t="s">
        <v>9</v>
      </c>
      <c r="D277" s="3" t="s">
        <v>10</v>
      </c>
      <c r="E277" s="3" t="s">
        <v>615</v>
      </c>
      <c r="F277" s="3" t="e">
        <f>VLOOKUP(E277,'DFW to admin'!A:B,2,FALSE)</f>
        <v>#N/A</v>
      </c>
      <c r="G277" s="3" t="str">
        <f>VLOOKUP('Data - filter removed'!E277,Sheet10!B:C,2,FALSE)</f>
        <v>Children's Administration</v>
      </c>
      <c r="H277" s="2">
        <v>2013</v>
      </c>
      <c r="I277" s="3" t="s">
        <v>297</v>
      </c>
      <c r="J277" s="3" t="s">
        <v>298</v>
      </c>
      <c r="K277" s="3" t="s">
        <v>299</v>
      </c>
      <c r="L277" s="3" t="s">
        <v>616</v>
      </c>
      <c r="M277" s="3" t="s">
        <v>29</v>
      </c>
    </row>
    <row r="278" spans="1:13" x14ac:dyDescent="0.2">
      <c r="A278" s="3" t="s">
        <v>8</v>
      </c>
      <c r="B278" s="3" t="str">
        <f>VLOOKUP(C278,'Class compilations'!A:B,2,FALSE)</f>
        <v>Hybrid Sedan</v>
      </c>
      <c r="C278" s="3" t="s">
        <v>9</v>
      </c>
      <c r="D278" s="3" t="s">
        <v>10</v>
      </c>
      <c r="E278" s="3" t="s">
        <v>617</v>
      </c>
      <c r="F278" s="3" t="e">
        <f>VLOOKUP(E278,'DFW to admin'!A:B,2,FALSE)</f>
        <v>#N/A</v>
      </c>
      <c r="G278" s="3" t="str">
        <f>VLOOKUP('Data - filter removed'!E278,Sheet10!B:C,2,FALSE)</f>
        <v>Aging and Disability Services Administration</v>
      </c>
      <c r="H278" s="2">
        <v>2013</v>
      </c>
      <c r="I278" s="3" t="s">
        <v>297</v>
      </c>
      <c r="J278" s="3" t="s">
        <v>298</v>
      </c>
      <c r="K278" s="3" t="s">
        <v>299</v>
      </c>
      <c r="L278" s="3" t="s">
        <v>618</v>
      </c>
      <c r="M278" s="3" t="s">
        <v>29</v>
      </c>
    </row>
    <row r="279" spans="1:13" x14ac:dyDescent="0.2">
      <c r="A279" s="3" t="s">
        <v>8</v>
      </c>
      <c r="B279" s="3" t="str">
        <f>VLOOKUP(C279,'Class compilations'!A:B,2,FALSE)</f>
        <v>Hybrid Sedan</v>
      </c>
      <c r="C279" s="3" t="s">
        <v>9</v>
      </c>
      <c r="D279" s="3" t="s">
        <v>10</v>
      </c>
      <c r="E279" s="3" t="s">
        <v>619</v>
      </c>
      <c r="F279" s="3" t="e">
        <f>VLOOKUP(E279,'DFW to admin'!A:B,2,FALSE)</f>
        <v>#N/A</v>
      </c>
      <c r="G279" s="3" t="str">
        <f>VLOOKUP('Data - filter removed'!E279,Sheet10!B:C,2,FALSE)</f>
        <v>Aging and Disability Services Administration</v>
      </c>
      <c r="H279" s="2">
        <v>2013</v>
      </c>
      <c r="I279" s="3" t="s">
        <v>297</v>
      </c>
      <c r="J279" s="3" t="s">
        <v>298</v>
      </c>
      <c r="K279" s="3" t="s">
        <v>299</v>
      </c>
      <c r="L279" s="3" t="s">
        <v>620</v>
      </c>
      <c r="M279" s="3" t="s">
        <v>29</v>
      </c>
    </row>
    <row r="280" spans="1:13" x14ac:dyDescent="0.2">
      <c r="A280" s="3" t="s">
        <v>8</v>
      </c>
      <c r="B280" s="3" t="str">
        <f>VLOOKUP(C280,'Class compilations'!A:B,2,FALSE)</f>
        <v>Hybrid Sedan</v>
      </c>
      <c r="C280" s="3" t="s">
        <v>9</v>
      </c>
      <c r="D280" s="3" t="s">
        <v>10</v>
      </c>
      <c r="E280" s="3" t="s">
        <v>621</v>
      </c>
      <c r="F280" s="3" t="e">
        <f>VLOOKUP(E280,'DFW to admin'!A:B,2,FALSE)</f>
        <v>#N/A</v>
      </c>
      <c r="G280" s="3" t="str">
        <f>VLOOKUP('Data - filter removed'!E280,Sheet10!B:C,2,FALSE)</f>
        <v>Children's Administration</v>
      </c>
      <c r="H280" s="2">
        <v>2013</v>
      </c>
      <c r="I280" s="3" t="s">
        <v>297</v>
      </c>
      <c r="J280" s="3" t="s">
        <v>298</v>
      </c>
      <c r="K280" s="3" t="s">
        <v>299</v>
      </c>
      <c r="L280" s="3" t="s">
        <v>622</v>
      </c>
      <c r="M280" s="3" t="s">
        <v>29</v>
      </c>
    </row>
    <row r="281" spans="1:13" x14ac:dyDescent="0.2">
      <c r="A281" s="3" t="s">
        <v>8</v>
      </c>
      <c r="B281" s="3" t="str">
        <f>VLOOKUP(C281,'Class compilations'!A:B,2,FALSE)</f>
        <v>Hybrid Sedan</v>
      </c>
      <c r="C281" s="3" t="s">
        <v>9</v>
      </c>
      <c r="D281" s="3" t="s">
        <v>10</v>
      </c>
      <c r="E281" s="3" t="s">
        <v>623</v>
      </c>
      <c r="F281" s="3" t="e">
        <f>VLOOKUP(E281,'DFW to admin'!A:B,2,FALSE)</f>
        <v>#N/A</v>
      </c>
      <c r="G281" s="3" t="str">
        <f>VLOOKUP('Data - filter removed'!E281,Sheet10!B:C,2,FALSE)</f>
        <v>Aging and Disability Services Administration</v>
      </c>
      <c r="H281" s="2">
        <v>2013</v>
      </c>
      <c r="I281" s="3" t="s">
        <v>297</v>
      </c>
      <c r="J281" s="3" t="s">
        <v>298</v>
      </c>
      <c r="K281" s="3" t="s">
        <v>299</v>
      </c>
      <c r="L281" s="3" t="s">
        <v>624</v>
      </c>
      <c r="M281" s="3" t="s">
        <v>29</v>
      </c>
    </row>
    <row r="282" spans="1:13" x14ac:dyDescent="0.2">
      <c r="A282" s="3" t="s">
        <v>8</v>
      </c>
      <c r="B282" s="3" t="str">
        <f>VLOOKUP(C282,'Class compilations'!A:B,2,FALSE)</f>
        <v>Hybrid Sedan</v>
      </c>
      <c r="C282" s="3" t="s">
        <v>9</v>
      </c>
      <c r="D282" s="3" t="s">
        <v>10</v>
      </c>
      <c r="E282" s="3" t="s">
        <v>625</v>
      </c>
      <c r="F282" s="3" t="e">
        <f>VLOOKUP(E282,'DFW to admin'!A:B,2,FALSE)</f>
        <v>#N/A</v>
      </c>
      <c r="G282" s="3" t="e">
        <f>VLOOKUP('Data - filter removed'!E282,Sheet10!B:C,2,FALSE)</f>
        <v>#N/A</v>
      </c>
      <c r="H282" s="2">
        <v>2013</v>
      </c>
      <c r="I282" s="3" t="s">
        <v>297</v>
      </c>
      <c r="J282" s="3" t="s">
        <v>298</v>
      </c>
      <c r="K282" s="3" t="s">
        <v>299</v>
      </c>
      <c r="L282" s="3" t="s">
        <v>626</v>
      </c>
      <c r="M282" s="3" t="s">
        <v>123</v>
      </c>
    </row>
    <row r="283" spans="1:13" x14ac:dyDescent="0.2">
      <c r="A283" s="3" t="s">
        <v>8</v>
      </c>
      <c r="B283" s="3" t="str">
        <f>VLOOKUP(C283,'Class compilations'!A:B,2,FALSE)</f>
        <v>Hybrid Sedan</v>
      </c>
      <c r="C283" s="3" t="s">
        <v>9</v>
      </c>
      <c r="D283" s="3" t="s">
        <v>10</v>
      </c>
      <c r="E283" s="3" t="s">
        <v>627</v>
      </c>
      <c r="F283" s="3" t="e">
        <f>VLOOKUP(E283,'DFW to admin'!A:B,2,FALSE)</f>
        <v>#N/A</v>
      </c>
      <c r="G283" s="3" t="str">
        <f>VLOOKUP('Data - filter removed'!E283,Sheet10!B:C,2,FALSE)</f>
        <v>Aging and Disability Services Administration</v>
      </c>
      <c r="H283" s="2">
        <v>2013</v>
      </c>
      <c r="I283" s="3" t="s">
        <v>297</v>
      </c>
      <c r="J283" s="3" t="s">
        <v>298</v>
      </c>
      <c r="K283" s="3" t="s">
        <v>299</v>
      </c>
      <c r="L283" s="3" t="s">
        <v>628</v>
      </c>
      <c r="M283" s="3" t="s">
        <v>29</v>
      </c>
    </row>
    <row r="284" spans="1:13" x14ac:dyDescent="0.2">
      <c r="A284" s="3" t="s">
        <v>8</v>
      </c>
      <c r="B284" s="3" t="str">
        <f>VLOOKUP(C284,'Class compilations'!A:B,2,FALSE)</f>
        <v>Hybrid Sedan</v>
      </c>
      <c r="C284" s="3" t="s">
        <v>9</v>
      </c>
      <c r="D284" s="3" t="s">
        <v>10</v>
      </c>
      <c r="E284" s="3" t="s">
        <v>629</v>
      </c>
      <c r="F284" s="3" t="e">
        <f>VLOOKUP(E284,'DFW to admin'!A:B,2,FALSE)</f>
        <v>#N/A</v>
      </c>
      <c r="G284" s="3" t="str">
        <f>VLOOKUP('Data - filter removed'!E284,Sheet10!B:C,2,FALSE)</f>
        <v>Aging and Disability Services Administration</v>
      </c>
      <c r="H284" s="2">
        <v>2013</v>
      </c>
      <c r="I284" s="3" t="s">
        <v>297</v>
      </c>
      <c r="J284" s="3" t="s">
        <v>298</v>
      </c>
      <c r="K284" s="3" t="s">
        <v>299</v>
      </c>
      <c r="L284" s="3" t="s">
        <v>630</v>
      </c>
      <c r="M284" s="3" t="s">
        <v>29</v>
      </c>
    </row>
    <row r="285" spans="1:13" x14ac:dyDescent="0.2">
      <c r="A285" s="3" t="s">
        <v>8</v>
      </c>
      <c r="B285" s="3" t="str">
        <f>VLOOKUP(C285,'Class compilations'!A:B,2,FALSE)</f>
        <v>Hybrid Sedan</v>
      </c>
      <c r="C285" s="3" t="s">
        <v>9</v>
      </c>
      <c r="D285" s="3" t="s">
        <v>10</v>
      </c>
      <c r="E285" s="3" t="s">
        <v>631</v>
      </c>
      <c r="F285" s="3" t="e">
        <f>VLOOKUP(E285,'DFW to admin'!A:B,2,FALSE)</f>
        <v>#N/A</v>
      </c>
      <c r="G285" s="3" t="str">
        <f>VLOOKUP('Data - filter removed'!E285,Sheet10!B:C,2,FALSE)</f>
        <v>Aging and Disability Services Administration</v>
      </c>
      <c r="H285" s="2">
        <v>2013</v>
      </c>
      <c r="I285" s="3" t="s">
        <v>297</v>
      </c>
      <c r="J285" s="3" t="s">
        <v>298</v>
      </c>
      <c r="K285" s="3" t="s">
        <v>299</v>
      </c>
      <c r="L285" s="3" t="s">
        <v>632</v>
      </c>
      <c r="M285" s="3" t="s">
        <v>29</v>
      </c>
    </row>
    <row r="286" spans="1:13" x14ac:dyDescent="0.2">
      <c r="A286" s="3" t="s">
        <v>8</v>
      </c>
      <c r="B286" s="3" t="str">
        <f>VLOOKUP(C286,'Class compilations'!A:B,2,FALSE)</f>
        <v>Hybrid Sedan</v>
      </c>
      <c r="C286" s="3" t="s">
        <v>9</v>
      </c>
      <c r="D286" s="3" t="s">
        <v>10</v>
      </c>
      <c r="E286" s="3" t="s">
        <v>633</v>
      </c>
      <c r="F286" s="3" t="e">
        <f>VLOOKUP(E286,'DFW to admin'!A:B,2,FALSE)</f>
        <v>#N/A</v>
      </c>
      <c r="G286" s="3" t="str">
        <f>VLOOKUP('Data - filter removed'!E286,Sheet10!B:C,2,FALSE)</f>
        <v>Aging and Disability Services Administration</v>
      </c>
      <c r="H286" s="2">
        <v>2012</v>
      </c>
      <c r="I286" s="3" t="s">
        <v>64</v>
      </c>
      <c r="J286" s="3" t="s">
        <v>65</v>
      </c>
      <c r="K286" s="3" t="s">
        <v>9</v>
      </c>
      <c r="L286" s="3" t="s">
        <v>634</v>
      </c>
      <c r="M286" s="3" t="s">
        <v>29</v>
      </c>
    </row>
    <row r="287" spans="1:13" x14ac:dyDescent="0.2">
      <c r="A287" s="3" t="s">
        <v>8</v>
      </c>
      <c r="B287" s="3" t="str">
        <f>VLOOKUP(C287,'Class compilations'!A:B,2,FALSE)</f>
        <v>Hybrid Sedan</v>
      </c>
      <c r="C287" s="3" t="s">
        <v>9</v>
      </c>
      <c r="D287" s="3" t="s">
        <v>10</v>
      </c>
      <c r="E287" s="3" t="s">
        <v>635</v>
      </c>
      <c r="F287" s="3" t="e">
        <f>VLOOKUP(E287,'DFW to admin'!A:B,2,FALSE)</f>
        <v>#N/A</v>
      </c>
      <c r="G287" s="3" t="str">
        <f>VLOOKUP('Data - filter removed'!E287,Sheet10!B:C,2,FALSE)</f>
        <v>Aging and Disability Services Administration</v>
      </c>
      <c r="H287" s="2">
        <v>2012</v>
      </c>
      <c r="I287" s="3" t="s">
        <v>64</v>
      </c>
      <c r="J287" s="3" t="s">
        <v>65</v>
      </c>
      <c r="K287" s="3" t="s">
        <v>9</v>
      </c>
      <c r="L287" s="3" t="s">
        <v>636</v>
      </c>
      <c r="M287" s="3" t="s">
        <v>29</v>
      </c>
    </row>
    <row r="288" spans="1:13" x14ac:dyDescent="0.2">
      <c r="A288" s="3" t="s">
        <v>8</v>
      </c>
      <c r="B288" s="3" t="str">
        <f>VLOOKUP(C288,'Class compilations'!A:B,2,FALSE)</f>
        <v>Hybrid Sedan</v>
      </c>
      <c r="C288" s="3" t="s">
        <v>9</v>
      </c>
      <c r="D288" s="3" t="s">
        <v>10</v>
      </c>
      <c r="E288" s="3" t="s">
        <v>637</v>
      </c>
      <c r="F288" s="3" t="e">
        <f>VLOOKUP(E288,'DFW to admin'!A:B,2,FALSE)</f>
        <v>#N/A</v>
      </c>
      <c r="G288" s="3" t="str">
        <f>VLOOKUP('Data - filter removed'!E288,Sheet10!B:C,2,FALSE)</f>
        <v>Economic Services Administration</v>
      </c>
      <c r="H288" s="2">
        <v>2013</v>
      </c>
      <c r="I288" s="3" t="s">
        <v>297</v>
      </c>
      <c r="J288" s="3" t="s">
        <v>298</v>
      </c>
      <c r="K288" s="3" t="s">
        <v>299</v>
      </c>
      <c r="L288" s="3" t="s">
        <v>638</v>
      </c>
      <c r="M288" s="3" t="s">
        <v>29</v>
      </c>
    </row>
    <row r="289" spans="1:13" x14ac:dyDescent="0.2">
      <c r="A289" s="3" t="s">
        <v>8</v>
      </c>
      <c r="B289" s="3" t="str">
        <f>VLOOKUP(C289,'Class compilations'!A:B,2,FALSE)</f>
        <v>Hybrid Sedan</v>
      </c>
      <c r="C289" s="3" t="s">
        <v>9</v>
      </c>
      <c r="D289" s="3" t="s">
        <v>10</v>
      </c>
      <c r="E289" s="3" t="s">
        <v>639</v>
      </c>
      <c r="F289" s="3" t="e">
        <f>VLOOKUP(E289,'DFW to admin'!A:B,2,FALSE)</f>
        <v>#N/A</v>
      </c>
      <c r="G289" s="3" t="str">
        <f>VLOOKUP('Data - filter removed'!E289,Sheet10!B:C,2,FALSE)</f>
        <v>Aging and Disability Services Administration</v>
      </c>
      <c r="H289" s="2">
        <v>2013</v>
      </c>
      <c r="I289" s="3" t="s">
        <v>297</v>
      </c>
      <c r="J289" s="3" t="s">
        <v>298</v>
      </c>
      <c r="K289" s="3" t="s">
        <v>299</v>
      </c>
      <c r="L289" s="3" t="s">
        <v>640</v>
      </c>
      <c r="M289" s="3" t="s">
        <v>29</v>
      </c>
    </row>
    <row r="290" spans="1:13" x14ac:dyDescent="0.2">
      <c r="A290" s="3" t="s">
        <v>8</v>
      </c>
      <c r="B290" s="3" t="str">
        <f>VLOOKUP(C290,'Class compilations'!A:B,2,FALSE)</f>
        <v>Hybrid Sedan</v>
      </c>
      <c r="C290" s="3" t="s">
        <v>9</v>
      </c>
      <c r="D290" s="3" t="s">
        <v>10</v>
      </c>
      <c r="E290" s="3" t="s">
        <v>641</v>
      </c>
      <c r="F290" s="3" t="e">
        <f>VLOOKUP(E290,'DFW to admin'!A:B,2,FALSE)</f>
        <v>#N/A</v>
      </c>
      <c r="G290" s="3" t="str">
        <f>VLOOKUP('Data - filter removed'!E290,Sheet10!B:C,2,FALSE)</f>
        <v>Aging and Disability Services Administration</v>
      </c>
      <c r="H290" s="2">
        <v>2013</v>
      </c>
      <c r="I290" s="3" t="s">
        <v>297</v>
      </c>
      <c r="J290" s="3" t="s">
        <v>298</v>
      </c>
      <c r="K290" s="3" t="s">
        <v>299</v>
      </c>
      <c r="L290" s="3" t="s">
        <v>642</v>
      </c>
      <c r="M290" s="3" t="s">
        <v>29</v>
      </c>
    </row>
    <row r="291" spans="1:13" x14ac:dyDescent="0.2">
      <c r="A291" s="3" t="s">
        <v>8</v>
      </c>
      <c r="B291" s="3" t="str">
        <f>VLOOKUP(C291,'Class compilations'!A:B,2,FALSE)</f>
        <v>Hybrid Sedan</v>
      </c>
      <c r="C291" s="3" t="s">
        <v>9</v>
      </c>
      <c r="D291" s="3" t="s">
        <v>10</v>
      </c>
      <c r="E291" s="3" t="s">
        <v>643</v>
      </c>
      <c r="F291" s="3" t="e">
        <f>VLOOKUP(E291,'DFW to admin'!A:B,2,FALSE)</f>
        <v>#N/A</v>
      </c>
      <c r="G291" s="3" t="str">
        <f>VLOOKUP('Data - filter removed'!E291,Sheet10!B:C,2,FALSE)</f>
        <v>Aging and Disability Services Administration</v>
      </c>
      <c r="H291" s="2">
        <v>2013</v>
      </c>
      <c r="I291" s="3" t="s">
        <v>297</v>
      </c>
      <c r="J291" s="3" t="s">
        <v>298</v>
      </c>
      <c r="K291" s="3" t="s">
        <v>299</v>
      </c>
      <c r="L291" s="3" t="s">
        <v>644</v>
      </c>
      <c r="M291" s="3" t="s">
        <v>29</v>
      </c>
    </row>
    <row r="292" spans="1:13" x14ac:dyDescent="0.2">
      <c r="A292" s="3" t="s">
        <v>8</v>
      </c>
      <c r="B292" s="3" t="str">
        <f>VLOOKUP(C292,'Class compilations'!A:B,2,FALSE)</f>
        <v>Hybrid Sedan</v>
      </c>
      <c r="C292" s="3" t="s">
        <v>9</v>
      </c>
      <c r="D292" s="3" t="s">
        <v>10</v>
      </c>
      <c r="E292" s="3" t="s">
        <v>645</v>
      </c>
      <c r="F292" s="3" t="e">
        <f>VLOOKUP(E292,'DFW to admin'!A:B,2,FALSE)</f>
        <v>#N/A</v>
      </c>
      <c r="G292" s="3" t="str">
        <f>VLOOKUP('Data - filter removed'!E292,Sheet10!B:C,2,FALSE)</f>
        <v>Children's Administration</v>
      </c>
      <c r="H292" s="2">
        <v>2013</v>
      </c>
      <c r="I292" s="3" t="s">
        <v>297</v>
      </c>
      <c r="J292" s="3" t="s">
        <v>298</v>
      </c>
      <c r="K292" s="3" t="s">
        <v>299</v>
      </c>
      <c r="L292" s="3" t="s">
        <v>646</v>
      </c>
      <c r="M292" s="3" t="s">
        <v>29</v>
      </c>
    </row>
    <row r="293" spans="1:13" x14ac:dyDescent="0.2">
      <c r="A293" s="3" t="s">
        <v>8</v>
      </c>
      <c r="B293" s="3" t="str">
        <f>VLOOKUP(C293,'Class compilations'!A:B,2,FALSE)</f>
        <v>Hybrid Sedan</v>
      </c>
      <c r="C293" s="3" t="s">
        <v>9</v>
      </c>
      <c r="D293" s="3" t="s">
        <v>10</v>
      </c>
      <c r="E293" s="3" t="s">
        <v>647</v>
      </c>
      <c r="F293" s="3" t="e">
        <f>VLOOKUP(E293,'DFW to admin'!A:B,2,FALSE)</f>
        <v>#N/A</v>
      </c>
      <c r="G293" s="3" t="str">
        <f>VLOOKUP('Data - filter removed'!E293,Sheet10!B:C,2,FALSE)</f>
        <v>Children's Administration</v>
      </c>
      <c r="H293" s="2">
        <v>2013</v>
      </c>
      <c r="I293" s="3" t="s">
        <v>297</v>
      </c>
      <c r="J293" s="3" t="s">
        <v>298</v>
      </c>
      <c r="K293" s="3" t="s">
        <v>299</v>
      </c>
      <c r="L293" s="3" t="s">
        <v>648</v>
      </c>
      <c r="M293" s="3" t="s">
        <v>29</v>
      </c>
    </row>
    <row r="294" spans="1:13" x14ac:dyDescent="0.2">
      <c r="A294" s="3" t="s">
        <v>8</v>
      </c>
      <c r="B294" s="3" t="str">
        <f>VLOOKUP(C294,'Class compilations'!A:B,2,FALSE)</f>
        <v>Hybrid Sedan</v>
      </c>
      <c r="C294" s="3" t="s">
        <v>9</v>
      </c>
      <c r="D294" s="3" t="s">
        <v>10</v>
      </c>
      <c r="E294" s="3" t="s">
        <v>649</v>
      </c>
      <c r="F294" s="3" t="e">
        <f>VLOOKUP(E294,'DFW to admin'!A:B,2,FALSE)</f>
        <v>#N/A</v>
      </c>
      <c r="G294" s="3" t="str">
        <f>VLOOKUP('Data - filter removed'!E294,Sheet10!B:C,2,FALSE)</f>
        <v>Children's Administration</v>
      </c>
      <c r="H294" s="2">
        <v>2013</v>
      </c>
      <c r="I294" s="3" t="s">
        <v>297</v>
      </c>
      <c r="J294" s="3" t="s">
        <v>298</v>
      </c>
      <c r="K294" s="3" t="s">
        <v>299</v>
      </c>
      <c r="L294" s="3" t="s">
        <v>650</v>
      </c>
      <c r="M294" s="3" t="s">
        <v>29</v>
      </c>
    </row>
    <row r="295" spans="1:13" x14ac:dyDescent="0.2">
      <c r="A295" s="3" t="s">
        <v>8</v>
      </c>
      <c r="B295" s="3" t="str">
        <f>VLOOKUP(C295,'Class compilations'!A:B,2,FALSE)</f>
        <v>Hybrid Sedan</v>
      </c>
      <c r="C295" s="3" t="s">
        <v>9</v>
      </c>
      <c r="D295" s="3" t="s">
        <v>10</v>
      </c>
      <c r="E295" s="3" t="s">
        <v>651</v>
      </c>
      <c r="F295" s="3" t="e">
        <f>VLOOKUP(E295,'DFW to admin'!A:B,2,FALSE)</f>
        <v>#N/A</v>
      </c>
      <c r="G295" s="3" t="str">
        <f>VLOOKUP('Data - filter removed'!E295,Sheet10!B:C,2,FALSE)</f>
        <v>Aging and Disability Services Administration</v>
      </c>
      <c r="H295" s="2">
        <v>2013</v>
      </c>
      <c r="I295" s="3" t="s">
        <v>297</v>
      </c>
      <c r="J295" s="3" t="s">
        <v>298</v>
      </c>
      <c r="K295" s="3" t="s">
        <v>299</v>
      </c>
      <c r="L295" s="3" t="s">
        <v>652</v>
      </c>
      <c r="M295" s="3" t="s">
        <v>29</v>
      </c>
    </row>
    <row r="296" spans="1:13" x14ac:dyDescent="0.2">
      <c r="A296" s="3" t="s">
        <v>8</v>
      </c>
      <c r="B296" s="3" t="str">
        <f>VLOOKUP(C296,'Class compilations'!A:B,2,FALSE)</f>
        <v>Hybrid Sedan</v>
      </c>
      <c r="C296" s="3" t="s">
        <v>9</v>
      </c>
      <c r="D296" s="3" t="s">
        <v>10</v>
      </c>
      <c r="E296" s="3" t="s">
        <v>653</v>
      </c>
      <c r="F296" s="3" t="e">
        <f>VLOOKUP(E296,'DFW to admin'!A:B,2,FALSE)</f>
        <v>#N/A</v>
      </c>
      <c r="G296" s="3" t="str">
        <f>VLOOKUP('Data - filter removed'!E296,Sheet10!B:C,2,FALSE)</f>
        <v>Children's Administration</v>
      </c>
      <c r="H296" s="2">
        <v>2013</v>
      </c>
      <c r="I296" s="3" t="s">
        <v>297</v>
      </c>
      <c r="J296" s="3" t="s">
        <v>298</v>
      </c>
      <c r="K296" s="3" t="s">
        <v>299</v>
      </c>
      <c r="L296" s="3" t="s">
        <v>654</v>
      </c>
      <c r="M296" s="3" t="s">
        <v>29</v>
      </c>
    </row>
    <row r="297" spans="1:13" x14ac:dyDescent="0.2">
      <c r="A297" s="3" t="s">
        <v>8</v>
      </c>
      <c r="B297" s="3" t="str">
        <f>VLOOKUP(C297,'Class compilations'!A:B,2,FALSE)</f>
        <v>Hybrid Sedan</v>
      </c>
      <c r="C297" s="3" t="s">
        <v>9</v>
      </c>
      <c r="D297" s="3" t="s">
        <v>10</v>
      </c>
      <c r="E297" s="3" t="s">
        <v>655</v>
      </c>
      <c r="F297" s="3" t="e">
        <f>VLOOKUP(E297,'DFW to admin'!A:B,2,FALSE)</f>
        <v>#N/A</v>
      </c>
      <c r="G297" s="3" t="str">
        <f>VLOOKUP('Data - filter removed'!E297,Sheet10!B:C,2,FALSE)</f>
        <v>Children's Administration</v>
      </c>
      <c r="H297" s="2">
        <v>2013</v>
      </c>
      <c r="I297" s="3" t="s">
        <v>297</v>
      </c>
      <c r="J297" s="3" t="s">
        <v>298</v>
      </c>
      <c r="K297" s="3" t="s">
        <v>299</v>
      </c>
      <c r="L297" s="3" t="s">
        <v>656</v>
      </c>
      <c r="M297" s="3" t="s">
        <v>29</v>
      </c>
    </row>
    <row r="298" spans="1:13" x14ac:dyDescent="0.2">
      <c r="A298" s="3" t="s">
        <v>8</v>
      </c>
      <c r="B298" s="3" t="str">
        <f>VLOOKUP(C298,'Class compilations'!A:B,2,FALSE)</f>
        <v>Hybrid Sedan</v>
      </c>
      <c r="C298" s="3" t="s">
        <v>9</v>
      </c>
      <c r="D298" s="3" t="s">
        <v>10</v>
      </c>
      <c r="E298" s="3" t="s">
        <v>657</v>
      </c>
      <c r="F298" s="3" t="e">
        <f>VLOOKUP(E298,'DFW to admin'!A:B,2,FALSE)</f>
        <v>#N/A</v>
      </c>
      <c r="G298" s="3" t="str">
        <f>VLOOKUP('Data - filter removed'!E298,Sheet10!B:C,2,FALSE)</f>
        <v>Children's Administration</v>
      </c>
      <c r="H298" s="2">
        <v>2013</v>
      </c>
      <c r="I298" s="3" t="s">
        <v>297</v>
      </c>
      <c r="J298" s="3" t="s">
        <v>298</v>
      </c>
      <c r="K298" s="3" t="s">
        <v>299</v>
      </c>
      <c r="L298" s="3" t="s">
        <v>658</v>
      </c>
      <c r="M298" s="3" t="s">
        <v>29</v>
      </c>
    </row>
    <row r="299" spans="1:13" x14ac:dyDescent="0.2">
      <c r="A299" s="3" t="s">
        <v>8</v>
      </c>
      <c r="B299" s="3" t="str">
        <f>VLOOKUP(C299,'Class compilations'!A:B,2,FALSE)</f>
        <v>Hybrid Sedan</v>
      </c>
      <c r="C299" s="3" t="s">
        <v>9</v>
      </c>
      <c r="D299" s="3" t="s">
        <v>10</v>
      </c>
      <c r="E299" s="3" t="s">
        <v>659</v>
      </c>
      <c r="F299" s="3" t="e">
        <f>VLOOKUP(E299,'DFW to admin'!A:B,2,FALSE)</f>
        <v>#N/A</v>
      </c>
      <c r="G299" s="3" t="str">
        <f>VLOOKUP('Data - filter removed'!E299,Sheet10!B:C,2,FALSE)</f>
        <v>Aging and Disability Services Administration</v>
      </c>
      <c r="H299" s="2">
        <v>2013</v>
      </c>
      <c r="I299" s="3" t="s">
        <v>297</v>
      </c>
      <c r="J299" s="3" t="s">
        <v>298</v>
      </c>
      <c r="K299" s="3" t="s">
        <v>299</v>
      </c>
      <c r="L299" s="3" t="s">
        <v>660</v>
      </c>
      <c r="M299" s="3" t="s">
        <v>29</v>
      </c>
    </row>
    <row r="300" spans="1:13" x14ac:dyDescent="0.2">
      <c r="A300" s="3" t="s">
        <v>8</v>
      </c>
      <c r="B300" s="3" t="str">
        <f>VLOOKUP(C300,'Class compilations'!A:B,2,FALSE)</f>
        <v>Hybrid Sedan</v>
      </c>
      <c r="C300" s="3" t="s">
        <v>9</v>
      </c>
      <c r="D300" s="3" t="s">
        <v>10</v>
      </c>
      <c r="E300" s="3" t="s">
        <v>661</v>
      </c>
      <c r="F300" s="3" t="e">
        <f>VLOOKUP(E300,'DFW to admin'!A:B,2,FALSE)</f>
        <v>#N/A</v>
      </c>
      <c r="G300" s="3" t="str">
        <f>VLOOKUP('Data - filter removed'!E300,Sheet10!B:C,2,FALSE)</f>
        <v>Children's Administration</v>
      </c>
      <c r="H300" s="2">
        <v>2013</v>
      </c>
      <c r="I300" s="3" t="s">
        <v>297</v>
      </c>
      <c r="J300" s="3" t="s">
        <v>298</v>
      </c>
      <c r="K300" s="3" t="s">
        <v>299</v>
      </c>
      <c r="L300" s="3" t="s">
        <v>662</v>
      </c>
      <c r="M300" s="3" t="s">
        <v>29</v>
      </c>
    </row>
    <row r="301" spans="1:13" x14ac:dyDescent="0.2">
      <c r="A301" s="3" t="s">
        <v>8</v>
      </c>
      <c r="B301" s="3" t="str">
        <f>VLOOKUP(C301,'Class compilations'!A:B,2,FALSE)</f>
        <v>Hybrid Sedan</v>
      </c>
      <c r="C301" s="3" t="s">
        <v>9</v>
      </c>
      <c r="D301" s="3" t="s">
        <v>10</v>
      </c>
      <c r="E301" s="3" t="s">
        <v>663</v>
      </c>
      <c r="F301" s="3" t="e">
        <f>VLOOKUP(E301,'DFW to admin'!A:B,2,FALSE)</f>
        <v>#N/A</v>
      </c>
      <c r="G301" s="3" t="e">
        <f>VLOOKUP('Data - filter removed'!E301,Sheet10!B:C,2,FALSE)</f>
        <v>#N/A</v>
      </c>
      <c r="H301" s="2">
        <v>2013</v>
      </c>
      <c r="I301" s="3" t="s">
        <v>297</v>
      </c>
      <c r="J301" s="3" t="s">
        <v>298</v>
      </c>
      <c r="K301" s="3" t="s">
        <v>299</v>
      </c>
      <c r="L301" s="3" t="s">
        <v>664</v>
      </c>
      <c r="M301" s="3" t="s">
        <v>35</v>
      </c>
    </row>
    <row r="302" spans="1:13" x14ac:dyDescent="0.2">
      <c r="A302" s="3" t="s">
        <v>8</v>
      </c>
      <c r="B302" s="3" t="str">
        <f>VLOOKUP(C302,'Class compilations'!A:B,2,FALSE)</f>
        <v>Hybrid Sedan</v>
      </c>
      <c r="C302" s="3" t="s">
        <v>9</v>
      </c>
      <c r="D302" s="3" t="s">
        <v>10</v>
      </c>
      <c r="E302" s="3" t="s">
        <v>665</v>
      </c>
      <c r="F302" s="3" t="e">
        <f>VLOOKUP(E302,'DFW to admin'!A:B,2,FALSE)</f>
        <v>#N/A</v>
      </c>
      <c r="G302" s="3" t="str">
        <f>VLOOKUP('Data - filter removed'!E302,Sheet10!B:C,2,FALSE)</f>
        <v>Children's Administration</v>
      </c>
      <c r="H302" s="2">
        <v>2013</v>
      </c>
      <c r="I302" s="3" t="s">
        <v>297</v>
      </c>
      <c r="J302" s="3" t="s">
        <v>298</v>
      </c>
      <c r="K302" s="3" t="s">
        <v>299</v>
      </c>
      <c r="L302" s="3" t="s">
        <v>666</v>
      </c>
      <c r="M302" s="3" t="s">
        <v>29</v>
      </c>
    </row>
    <row r="303" spans="1:13" x14ac:dyDescent="0.2">
      <c r="A303" s="3" t="s">
        <v>8</v>
      </c>
      <c r="B303" s="3" t="str">
        <f>VLOOKUP(C303,'Class compilations'!A:B,2,FALSE)</f>
        <v>Hybrid Sedan</v>
      </c>
      <c r="C303" s="3" t="s">
        <v>9</v>
      </c>
      <c r="D303" s="3" t="s">
        <v>10</v>
      </c>
      <c r="E303" s="3" t="s">
        <v>667</v>
      </c>
      <c r="F303" s="3" t="e">
        <f>VLOOKUP(E303,'DFW to admin'!A:B,2,FALSE)</f>
        <v>#N/A</v>
      </c>
      <c r="G303" s="3" t="str">
        <f>VLOOKUP('Data - filter removed'!E303,Sheet10!B:C,2,FALSE)</f>
        <v>Aging and Disability Services Administration</v>
      </c>
      <c r="H303" s="2">
        <v>2013</v>
      </c>
      <c r="I303" s="3" t="s">
        <v>297</v>
      </c>
      <c r="J303" s="3" t="s">
        <v>298</v>
      </c>
      <c r="K303" s="3" t="s">
        <v>299</v>
      </c>
      <c r="L303" s="3" t="s">
        <v>668</v>
      </c>
      <c r="M303" s="3" t="s">
        <v>29</v>
      </c>
    </row>
    <row r="304" spans="1:13" x14ac:dyDescent="0.2">
      <c r="A304" s="3" t="s">
        <v>8</v>
      </c>
      <c r="B304" s="3" t="str">
        <f>VLOOKUP(C304,'Class compilations'!A:B,2,FALSE)</f>
        <v>Hybrid Sedan</v>
      </c>
      <c r="C304" s="3" t="s">
        <v>9</v>
      </c>
      <c r="D304" s="3" t="s">
        <v>10</v>
      </c>
      <c r="E304" s="3" t="s">
        <v>669</v>
      </c>
      <c r="F304" s="3" t="e">
        <f>VLOOKUP(E304,'DFW to admin'!A:B,2,FALSE)</f>
        <v>#N/A</v>
      </c>
      <c r="G304" s="3" t="str">
        <f>VLOOKUP('Data - filter removed'!E304,Sheet10!B:C,2,FALSE)</f>
        <v>Aging and Disability Services Administration</v>
      </c>
      <c r="H304" s="2">
        <v>2013</v>
      </c>
      <c r="I304" s="3" t="s">
        <v>297</v>
      </c>
      <c r="J304" s="3" t="s">
        <v>298</v>
      </c>
      <c r="K304" s="3" t="s">
        <v>299</v>
      </c>
      <c r="L304" s="3" t="s">
        <v>670</v>
      </c>
      <c r="M304" s="3" t="s">
        <v>29</v>
      </c>
    </row>
    <row r="305" spans="1:13" x14ac:dyDescent="0.2">
      <c r="A305" s="3" t="s">
        <v>8</v>
      </c>
      <c r="B305" s="3" t="str">
        <f>VLOOKUP(C305,'Class compilations'!A:B,2,FALSE)</f>
        <v>Hybrid Sedan</v>
      </c>
      <c r="C305" s="3" t="s">
        <v>9</v>
      </c>
      <c r="D305" s="3" t="s">
        <v>10</v>
      </c>
      <c r="E305" s="3" t="s">
        <v>671</v>
      </c>
      <c r="F305" s="3" t="e">
        <f>VLOOKUP(E305,'DFW to admin'!A:B,2,FALSE)</f>
        <v>#N/A</v>
      </c>
      <c r="G305" s="3" t="str">
        <f>VLOOKUP('Data - filter removed'!E305,Sheet10!B:C,2,FALSE)</f>
        <v>Children's Administration</v>
      </c>
      <c r="H305" s="2">
        <v>2013</v>
      </c>
      <c r="I305" s="3" t="s">
        <v>297</v>
      </c>
      <c r="J305" s="3" t="s">
        <v>298</v>
      </c>
      <c r="K305" s="3" t="s">
        <v>299</v>
      </c>
      <c r="L305" s="3" t="s">
        <v>672</v>
      </c>
      <c r="M305" s="3" t="s">
        <v>29</v>
      </c>
    </row>
    <row r="306" spans="1:13" x14ac:dyDescent="0.2">
      <c r="A306" s="3" t="s">
        <v>8</v>
      </c>
      <c r="B306" s="3" t="str">
        <f>VLOOKUP(C306,'Class compilations'!A:B,2,FALSE)</f>
        <v>Hybrid Sedan</v>
      </c>
      <c r="C306" s="3" t="s">
        <v>9</v>
      </c>
      <c r="D306" s="3" t="s">
        <v>10</v>
      </c>
      <c r="E306" s="3" t="s">
        <v>673</v>
      </c>
      <c r="F306" s="3" t="e">
        <f>VLOOKUP(E306,'DFW to admin'!A:B,2,FALSE)</f>
        <v>#N/A</v>
      </c>
      <c r="G306" s="3" t="e">
        <f>VLOOKUP('Data - filter removed'!E306,Sheet10!B:C,2,FALSE)</f>
        <v>#N/A</v>
      </c>
      <c r="H306" s="2">
        <v>2013</v>
      </c>
      <c r="I306" s="3" t="s">
        <v>297</v>
      </c>
      <c r="J306" s="3" t="s">
        <v>298</v>
      </c>
      <c r="K306" s="3" t="s">
        <v>299</v>
      </c>
      <c r="L306" s="3" t="s">
        <v>674</v>
      </c>
      <c r="M306" s="3" t="s">
        <v>74</v>
      </c>
    </row>
    <row r="307" spans="1:13" x14ac:dyDescent="0.2">
      <c r="A307" s="3" t="s">
        <v>8</v>
      </c>
      <c r="B307" s="3" t="str">
        <f>VLOOKUP(C307,'Class compilations'!A:B,2,FALSE)</f>
        <v>Hybrid Sedan</v>
      </c>
      <c r="C307" s="3" t="s">
        <v>9</v>
      </c>
      <c r="D307" s="3" t="s">
        <v>10</v>
      </c>
      <c r="E307" s="3" t="s">
        <v>675</v>
      </c>
      <c r="F307" s="3" t="e">
        <f>VLOOKUP(E307,'DFW to admin'!A:B,2,FALSE)</f>
        <v>#N/A</v>
      </c>
      <c r="G307" s="3" t="str">
        <f>VLOOKUP('Data - filter removed'!E307,Sheet10!B:C,2,FALSE)</f>
        <v>Aging and Disability Services Administration</v>
      </c>
      <c r="H307" s="2">
        <v>2013</v>
      </c>
      <c r="I307" s="3" t="s">
        <v>297</v>
      </c>
      <c r="J307" s="3" t="s">
        <v>298</v>
      </c>
      <c r="K307" s="3" t="s">
        <v>299</v>
      </c>
      <c r="L307" s="3" t="s">
        <v>676</v>
      </c>
      <c r="M307" s="3" t="s">
        <v>29</v>
      </c>
    </row>
    <row r="308" spans="1:13" x14ac:dyDescent="0.2">
      <c r="A308" s="3" t="s">
        <v>8</v>
      </c>
      <c r="B308" s="3" t="str">
        <f>VLOOKUP(C308,'Class compilations'!A:B,2,FALSE)</f>
        <v>Hybrid Sedan</v>
      </c>
      <c r="C308" s="3" t="s">
        <v>9</v>
      </c>
      <c r="D308" s="3" t="s">
        <v>10</v>
      </c>
      <c r="E308" s="3" t="s">
        <v>677</v>
      </c>
      <c r="F308" s="3" t="e">
        <f>VLOOKUP(E308,'DFW to admin'!A:B,2,FALSE)</f>
        <v>#N/A</v>
      </c>
      <c r="G308" s="3" t="str">
        <f>VLOOKUP('Data - filter removed'!E308,Sheet10!B:C,2,FALSE)</f>
        <v>Children's Administration</v>
      </c>
      <c r="H308" s="2">
        <v>2013</v>
      </c>
      <c r="I308" s="3" t="s">
        <v>297</v>
      </c>
      <c r="J308" s="3" t="s">
        <v>298</v>
      </c>
      <c r="K308" s="3" t="s">
        <v>299</v>
      </c>
      <c r="L308" s="3" t="s">
        <v>678</v>
      </c>
      <c r="M308" s="3" t="s">
        <v>29</v>
      </c>
    </row>
    <row r="309" spans="1:13" x14ac:dyDescent="0.2">
      <c r="A309" s="3" t="s">
        <v>8</v>
      </c>
      <c r="B309" s="3" t="str">
        <f>VLOOKUP(C309,'Class compilations'!A:B,2,FALSE)</f>
        <v>Hybrid Sedan</v>
      </c>
      <c r="C309" s="3" t="s">
        <v>9</v>
      </c>
      <c r="D309" s="3" t="s">
        <v>10</v>
      </c>
      <c r="E309" s="3" t="s">
        <v>679</v>
      </c>
      <c r="F309" s="3" t="e">
        <f>VLOOKUP(E309,'DFW to admin'!A:B,2,FALSE)</f>
        <v>#N/A</v>
      </c>
      <c r="G309" s="3" t="str">
        <f>VLOOKUP('Data - filter removed'!E309,Sheet10!B:C,2,FALSE)</f>
        <v>Children's Administration</v>
      </c>
      <c r="H309" s="2">
        <v>2013</v>
      </c>
      <c r="I309" s="3" t="s">
        <v>297</v>
      </c>
      <c r="J309" s="3" t="s">
        <v>298</v>
      </c>
      <c r="K309" s="3" t="s">
        <v>299</v>
      </c>
      <c r="L309" s="3" t="s">
        <v>680</v>
      </c>
      <c r="M309" s="3" t="s">
        <v>29</v>
      </c>
    </row>
    <row r="310" spans="1:13" x14ac:dyDescent="0.2">
      <c r="A310" s="3" t="s">
        <v>8</v>
      </c>
      <c r="B310" s="3" t="str">
        <f>VLOOKUP(C310,'Class compilations'!A:B,2,FALSE)</f>
        <v>Hybrid Sedan</v>
      </c>
      <c r="C310" s="3" t="s">
        <v>9</v>
      </c>
      <c r="D310" s="3" t="s">
        <v>10</v>
      </c>
      <c r="E310" s="3" t="s">
        <v>681</v>
      </c>
      <c r="F310" s="3" t="e">
        <f>VLOOKUP(E310,'DFW to admin'!A:B,2,FALSE)</f>
        <v>#N/A</v>
      </c>
      <c r="G310" s="3" t="str">
        <f>VLOOKUP('Data - filter removed'!E310,Sheet10!B:C,2,FALSE)</f>
        <v>Children's Administration</v>
      </c>
      <c r="H310" s="2">
        <v>2013</v>
      </c>
      <c r="I310" s="3" t="s">
        <v>297</v>
      </c>
      <c r="J310" s="3" t="s">
        <v>298</v>
      </c>
      <c r="K310" s="3" t="s">
        <v>299</v>
      </c>
      <c r="L310" s="3" t="s">
        <v>682</v>
      </c>
      <c r="M310" s="3" t="s">
        <v>29</v>
      </c>
    </row>
    <row r="311" spans="1:13" x14ac:dyDescent="0.2">
      <c r="A311" s="3" t="s">
        <v>8</v>
      </c>
      <c r="B311" s="3" t="str">
        <f>VLOOKUP(C311,'Class compilations'!A:B,2,FALSE)</f>
        <v>Hybrid Sedan</v>
      </c>
      <c r="C311" s="3" t="s">
        <v>9</v>
      </c>
      <c r="D311" s="3" t="s">
        <v>10</v>
      </c>
      <c r="E311" s="3" t="s">
        <v>683</v>
      </c>
      <c r="F311" s="3" t="e">
        <f>VLOOKUP(E311,'DFW to admin'!A:B,2,FALSE)</f>
        <v>#N/A</v>
      </c>
      <c r="G311" s="3" t="str">
        <f>VLOOKUP('Data - filter removed'!E311,Sheet10!B:C,2,FALSE)</f>
        <v>Children's Administration</v>
      </c>
      <c r="H311" s="2">
        <v>2013</v>
      </c>
      <c r="I311" s="3" t="s">
        <v>297</v>
      </c>
      <c r="J311" s="3" t="s">
        <v>298</v>
      </c>
      <c r="K311" s="3" t="s">
        <v>299</v>
      </c>
      <c r="L311" s="3" t="s">
        <v>684</v>
      </c>
      <c r="M311" s="3" t="s">
        <v>29</v>
      </c>
    </row>
    <row r="312" spans="1:13" x14ac:dyDescent="0.2">
      <c r="A312" s="3" t="s">
        <v>8</v>
      </c>
      <c r="B312" s="3" t="str">
        <f>VLOOKUP(C312,'Class compilations'!A:B,2,FALSE)</f>
        <v>Hybrid Sedan</v>
      </c>
      <c r="C312" s="3" t="s">
        <v>9</v>
      </c>
      <c r="D312" s="3" t="s">
        <v>10</v>
      </c>
      <c r="E312" s="3" t="s">
        <v>685</v>
      </c>
      <c r="F312" s="3" t="e">
        <f>VLOOKUP(E312,'DFW to admin'!A:B,2,FALSE)</f>
        <v>#N/A</v>
      </c>
      <c r="G312" s="3" t="str">
        <f>VLOOKUP('Data - filter removed'!E312,Sheet10!B:C,2,FALSE)</f>
        <v>Children's Administration</v>
      </c>
      <c r="H312" s="2">
        <v>2013</v>
      </c>
      <c r="I312" s="3" t="s">
        <v>297</v>
      </c>
      <c r="J312" s="3" t="s">
        <v>298</v>
      </c>
      <c r="K312" s="3" t="s">
        <v>299</v>
      </c>
      <c r="L312" s="3" t="s">
        <v>686</v>
      </c>
      <c r="M312" s="3" t="s">
        <v>29</v>
      </c>
    </row>
    <row r="313" spans="1:13" x14ac:dyDescent="0.2">
      <c r="A313" s="3" t="s">
        <v>8</v>
      </c>
      <c r="B313" s="3" t="str">
        <f>VLOOKUP(C313,'Class compilations'!A:B,2,FALSE)</f>
        <v>Hybrid Sedan</v>
      </c>
      <c r="C313" s="3" t="s">
        <v>9</v>
      </c>
      <c r="D313" s="3" t="s">
        <v>10</v>
      </c>
      <c r="E313" s="3" t="s">
        <v>687</v>
      </c>
      <c r="F313" s="3" t="e">
        <f>VLOOKUP(E313,'DFW to admin'!A:B,2,FALSE)</f>
        <v>#N/A</v>
      </c>
      <c r="G313" s="3" t="str">
        <f>VLOOKUP('Data - filter removed'!E313,Sheet10!B:C,2,FALSE)</f>
        <v>Children's Administration</v>
      </c>
      <c r="H313" s="2">
        <v>2013</v>
      </c>
      <c r="I313" s="3" t="s">
        <v>297</v>
      </c>
      <c r="J313" s="3" t="s">
        <v>298</v>
      </c>
      <c r="K313" s="3" t="s">
        <v>299</v>
      </c>
      <c r="L313" s="3" t="s">
        <v>688</v>
      </c>
      <c r="M313" s="3" t="s">
        <v>29</v>
      </c>
    </row>
    <row r="314" spans="1:13" x14ac:dyDescent="0.2">
      <c r="A314" s="3" t="s">
        <v>8</v>
      </c>
      <c r="B314" s="3" t="str">
        <f>VLOOKUP(C314,'Class compilations'!A:B,2,FALSE)</f>
        <v>Hybrid Sedan</v>
      </c>
      <c r="C314" s="3" t="s">
        <v>9</v>
      </c>
      <c r="D314" s="3" t="s">
        <v>10</v>
      </c>
      <c r="E314" s="3" t="s">
        <v>689</v>
      </c>
      <c r="F314" s="3" t="e">
        <f>VLOOKUP(E314,'DFW to admin'!A:B,2,FALSE)</f>
        <v>#N/A</v>
      </c>
      <c r="G314" s="3" t="str">
        <f>VLOOKUP('Data - filter removed'!E314,Sheet10!B:C,2,FALSE)</f>
        <v>Children's Administration</v>
      </c>
      <c r="H314" s="2">
        <v>2013</v>
      </c>
      <c r="I314" s="3" t="s">
        <v>297</v>
      </c>
      <c r="J314" s="3" t="s">
        <v>298</v>
      </c>
      <c r="K314" s="3" t="s">
        <v>299</v>
      </c>
      <c r="L314" s="3" t="s">
        <v>690</v>
      </c>
      <c r="M314" s="3" t="s">
        <v>29</v>
      </c>
    </row>
    <row r="315" spans="1:13" x14ac:dyDescent="0.2">
      <c r="A315" s="3" t="s">
        <v>8</v>
      </c>
      <c r="B315" s="3" t="str">
        <f>VLOOKUP(C315,'Class compilations'!A:B,2,FALSE)</f>
        <v>Hybrid Sedan</v>
      </c>
      <c r="C315" s="3" t="s">
        <v>9</v>
      </c>
      <c r="D315" s="3" t="s">
        <v>10</v>
      </c>
      <c r="E315" s="3" t="s">
        <v>691</v>
      </c>
      <c r="F315" s="3" t="e">
        <f>VLOOKUP(E315,'DFW to admin'!A:B,2,FALSE)</f>
        <v>#N/A</v>
      </c>
      <c r="G315" s="3" t="str">
        <f>VLOOKUP('Data - filter removed'!E315,Sheet10!B:C,2,FALSE)</f>
        <v>Children's Administration</v>
      </c>
      <c r="H315" s="2">
        <v>2013</v>
      </c>
      <c r="I315" s="3" t="s">
        <v>297</v>
      </c>
      <c r="J315" s="3" t="s">
        <v>298</v>
      </c>
      <c r="K315" s="3" t="s">
        <v>299</v>
      </c>
      <c r="L315" s="3" t="s">
        <v>692</v>
      </c>
      <c r="M315" s="3" t="s">
        <v>29</v>
      </c>
    </row>
    <row r="316" spans="1:13" x14ac:dyDescent="0.2">
      <c r="A316" s="3" t="s">
        <v>8</v>
      </c>
      <c r="B316" s="3" t="str">
        <f>VLOOKUP(C316,'Class compilations'!A:B,2,FALSE)</f>
        <v>Hybrid Sedan</v>
      </c>
      <c r="C316" s="3" t="s">
        <v>9</v>
      </c>
      <c r="D316" s="3" t="s">
        <v>10</v>
      </c>
      <c r="E316" s="3" t="s">
        <v>693</v>
      </c>
      <c r="F316" s="3" t="e">
        <f>VLOOKUP(E316,'DFW to admin'!A:B,2,FALSE)</f>
        <v>#N/A</v>
      </c>
      <c r="G316" s="3" t="str">
        <f>VLOOKUP('Data - filter removed'!E316,Sheet10!B:C,2,FALSE)</f>
        <v>Children's Administration</v>
      </c>
      <c r="H316" s="2">
        <v>2013</v>
      </c>
      <c r="I316" s="3" t="s">
        <v>297</v>
      </c>
      <c r="J316" s="3" t="s">
        <v>298</v>
      </c>
      <c r="K316" s="3" t="s">
        <v>299</v>
      </c>
      <c r="L316" s="3" t="s">
        <v>694</v>
      </c>
      <c r="M316" s="3" t="s">
        <v>29</v>
      </c>
    </row>
    <row r="317" spans="1:13" x14ac:dyDescent="0.2">
      <c r="A317" s="3" t="s">
        <v>8</v>
      </c>
      <c r="B317" s="3" t="str">
        <f>VLOOKUP(C317,'Class compilations'!A:B,2,FALSE)</f>
        <v>Hybrid Sedan</v>
      </c>
      <c r="C317" s="3" t="s">
        <v>9</v>
      </c>
      <c r="D317" s="3" t="s">
        <v>10</v>
      </c>
      <c r="E317" s="3" t="s">
        <v>695</v>
      </c>
      <c r="F317" s="3" t="e">
        <f>VLOOKUP(E317,'DFW to admin'!A:B,2,FALSE)</f>
        <v>#N/A</v>
      </c>
      <c r="G317" s="3" t="str">
        <f>VLOOKUP('Data - filter removed'!E317,Sheet10!B:C,2,FALSE)</f>
        <v>Children's Administration</v>
      </c>
      <c r="H317" s="2">
        <v>2013</v>
      </c>
      <c r="I317" s="3" t="s">
        <v>297</v>
      </c>
      <c r="J317" s="3" t="s">
        <v>298</v>
      </c>
      <c r="K317" s="3" t="s">
        <v>299</v>
      </c>
      <c r="L317" s="3" t="s">
        <v>696</v>
      </c>
      <c r="M317" s="3" t="s">
        <v>29</v>
      </c>
    </row>
    <row r="318" spans="1:13" x14ac:dyDescent="0.2">
      <c r="A318" s="3" t="s">
        <v>8</v>
      </c>
      <c r="B318" s="3" t="str">
        <f>VLOOKUP(C318,'Class compilations'!A:B,2,FALSE)</f>
        <v>Hybrid Sedan</v>
      </c>
      <c r="C318" s="3" t="s">
        <v>9</v>
      </c>
      <c r="D318" s="3" t="s">
        <v>10</v>
      </c>
      <c r="E318" s="3" t="s">
        <v>697</v>
      </c>
      <c r="F318" s="3" t="e">
        <f>VLOOKUP(E318,'DFW to admin'!A:B,2,FALSE)</f>
        <v>#N/A</v>
      </c>
      <c r="G318" s="3" t="str">
        <f>VLOOKUP('Data - filter removed'!E318,Sheet10!B:C,2,FALSE)</f>
        <v>Children's Administration</v>
      </c>
      <c r="H318" s="2">
        <v>2013</v>
      </c>
      <c r="I318" s="3" t="s">
        <v>297</v>
      </c>
      <c r="J318" s="3" t="s">
        <v>298</v>
      </c>
      <c r="K318" s="3" t="s">
        <v>299</v>
      </c>
      <c r="L318" s="3" t="s">
        <v>698</v>
      </c>
      <c r="M318" s="3" t="s">
        <v>29</v>
      </c>
    </row>
    <row r="319" spans="1:13" x14ac:dyDescent="0.2">
      <c r="A319" s="3" t="s">
        <v>8</v>
      </c>
      <c r="B319" s="3" t="str">
        <f>VLOOKUP(C319,'Class compilations'!A:B,2,FALSE)</f>
        <v>Hybrid Sedan</v>
      </c>
      <c r="C319" s="3" t="s">
        <v>9</v>
      </c>
      <c r="D319" s="3" t="s">
        <v>10</v>
      </c>
      <c r="E319" s="3" t="s">
        <v>699</v>
      </c>
      <c r="F319" s="3" t="e">
        <f>VLOOKUP(E319,'DFW to admin'!A:B,2,FALSE)</f>
        <v>#N/A</v>
      </c>
      <c r="G319" s="3" t="str">
        <f>VLOOKUP('Data - filter removed'!E319,Sheet10!B:C,2,FALSE)</f>
        <v>Children's Administration</v>
      </c>
      <c r="H319" s="2">
        <v>2013</v>
      </c>
      <c r="I319" s="3" t="s">
        <v>297</v>
      </c>
      <c r="J319" s="3" t="s">
        <v>298</v>
      </c>
      <c r="K319" s="3" t="s">
        <v>299</v>
      </c>
      <c r="L319" s="3" t="s">
        <v>700</v>
      </c>
      <c r="M319" s="3" t="s">
        <v>29</v>
      </c>
    </row>
    <row r="320" spans="1:13" x14ac:dyDescent="0.2">
      <c r="A320" s="3" t="s">
        <v>8</v>
      </c>
      <c r="B320" s="3" t="str">
        <f>VLOOKUP(C320,'Class compilations'!A:B,2,FALSE)</f>
        <v>Hybrid Sedan</v>
      </c>
      <c r="C320" s="3" t="s">
        <v>9</v>
      </c>
      <c r="D320" s="3" t="s">
        <v>10</v>
      </c>
      <c r="E320" s="3" t="s">
        <v>701</v>
      </c>
      <c r="F320" s="3" t="e">
        <f>VLOOKUP(E320,'DFW to admin'!A:B,2,FALSE)</f>
        <v>#N/A</v>
      </c>
      <c r="G320" s="3" t="str">
        <f>VLOOKUP('Data - filter removed'!E320,Sheet10!B:C,2,FALSE)</f>
        <v>Children's Administration</v>
      </c>
      <c r="H320" s="2">
        <v>2013</v>
      </c>
      <c r="I320" s="3" t="s">
        <v>297</v>
      </c>
      <c r="J320" s="3" t="s">
        <v>298</v>
      </c>
      <c r="K320" s="3" t="s">
        <v>299</v>
      </c>
      <c r="L320" s="3" t="s">
        <v>702</v>
      </c>
      <c r="M320" s="3" t="s">
        <v>29</v>
      </c>
    </row>
    <row r="321" spans="1:13" x14ac:dyDescent="0.2">
      <c r="A321" s="3" t="s">
        <v>8</v>
      </c>
      <c r="B321" s="3" t="str">
        <f>VLOOKUP(C321,'Class compilations'!A:B,2,FALSE)</f>
        <v>Hybrid Sedan</v>
      </c>
      <c r="C321" s="3" t="s">
        <v>9</v>
      </c>
      <c r="D321" s="3" t="s">
        <v>10</v>
      </c>
      <c r="E321" s="3" t="s">
        <v>703</v>
      </c>
      <c r="F321" s="3" t="e">
        <f>VLOOKUP(E321,'DFW to admin'!A:B,2,FALSE)</f>
        <v>#N/A</v>
      </c>
      <c r="G321" s="3" t="str">
        <f>VLOOKUP('Data - filter removed'!E321,Sheet10!B:C,2,FALSE)</f>
        <v>Children's Administration</v>
      </c>
      <c r="H321" s="2">
        <v>2013</v>
      </c>
      <c r="I321" s="3" t="s">
        <v>297</v>
      </c>
      <c r="J321" s="3" t="s">
        <v>298</v>
      </c>
      <c r="K321" s="3" t="s">
        <v>299</v>
      </c>
      <c r="L321" s="3" t="s">
        <v>704</v>
      </c>
      <c r="M321" s="3" t="s">
        <v>29</v>
      </c>
    </row>
    <row r="322" spans="1:13" x14ac:dyDescent="0.2">
      <c r="A322" s="3" t="s">
        <v>8</v>
      </c>
      <c r="B322" s="3" t="str">
        <f>VLOOKUP(C322,'Class compilations'!A:B,2,FALSE)</f>
        <v>Hybrid Sedan</v>
      </c>
      <c r="C322" s="3" t="s">
        <v>9</v>
      </c>
      <c r="D322" s="3" t="s">
        <v>10</v>
      </c>
      <c r="E322" s="3" t="s">
        <v>705</v>
      </c>
      <c r="F322" s="3" t="e">
        <f>VLOOKUP(E322,'DFW to admin'!A:B,2,FALSE)</f>
        <v>#N/A</v>
      </c>
      <c r="G322" s="3" t="str">
        <f>VLOOKUP('Data - filter removed'!E322,Sheet10!B:C,2,FALSE)</f>
        <v>Children's Administration</v>
      </c>
      <c r="H322" s="2">
        <v>2013</v>
      </c>
      <c r="I322" s="3" t="s">
        <v>297</v>
      </c>
      <c r="J322" s="3" t="s">
        <v>298</v>
      </c>
      <c r="K322" s="3" t="s">
        <v>299</v>
      </c>
      <c r="L322" s="3" t="s">
        <v>706</v>
      </c>
      <c r="M322" s="3" t="s">
        <v>29</v>
      </c>
    </row>
    <row r="323" spans="1:13" x14ac:dyDescent="0.2">
      <c r="A323" s="3" t="s">
        <v>8</v>
      </c>
      <c r="B323" s="3" t="str">
        <f>VLOOKUP(C323,'Class compilations'!A:B,2,FALSE)</f>
        <v>Hybrid Sedan</v>
      </c>
      <c r="C323" s="3" t="s">
        <v>9</v>
      </c>
      <c r="D323" s="3" t="s">
        <v>10</v>
      </c>
      <c r="E323" s="3" t="s">
        <v>707</v>
      </c>
      <c r="F323" s="3" t="e">
        <f>VLOOKUP(E323,'DFW to admin'!A:B,2,FALSE)</f>
        <v>#N/A</v>
      </c>
      <c r="G323" s="3" t="str">
        <f>VLOOKUP('Data - filter removed'!E323,Sheet10!B:C,2,FALSE)</f>
        <v>Children's Administration</v>
      </c>
      <c r="H323" s="2">
        <v>2013</v>
      </c>
      <c r="I323" s="3" t="s">
        <v>297</v>
      </c>
      <c r="J323" s="3" t="s">
        <v>298</v>
      </c>
      <c r="K323" s="3" t="s">
        <v>299</v>
      </c>
      <c r="L323" s="3" t="s">
        <v>708</v>
      </c>
      <c r="M323" s="3" t="s">
        <v>29</v>
      </c>
    </row>
    <row r="324" spans="1:13" x14ac:dyDescent="0.2">
      <c r="A324" s="3" t="s">
        <v>8</v>
      </c>
      <c r="B324" s="3" t="str">
        <f>VLOOKUP(C324,'Class compilations'!A:B,2,FALSE)</f>
        <v>Hybrid Sedan</v>
      </c>
      <c r="C324" s="3" t="s">
        <v>9</v>
      </c>
      <c r="D324" s="3" t="s">
        <v>10</v>
      </c>
      <c r="E324" s="3" t="s">
        <v>709</v>
      </c>
      <c r="F324" s="3" t="e">
        <f>VLOOKUP(E324,'DFW to admin'!A:B,2,FALSE)</f>
        <v>#N/A</v>
      </c>
      <c r="G324" s="3" t="str">
        <f>VLOOKUP('Data - filter removed'!E324,Sheet10!B:C,2,FALSE)</f>
        <v>Children's Administration</v>
      </c>
      <c r="H324" s="2">
        <v>2013</v>
      </c>
      <c r="I324" s="3" t="s">
        <v>297</v>
      </c>
      <c r="J324" s="3" t="s">
        <v>298</v>
      </c>
      <c r="K324" s="3" t="s">
        <v>299</v>
      </c>
      <c r="L324" s="3" t="s">
        <v>710</v>
      </c>
      <c r="M324" s="3" t="s">
        <v>29</v>
      </c>
    </row>
    <row r="325" spans="1:13" x14ac:dyDescent="0.2">
      <c r="A325" s="3" t="s">
        <v>8</v>
      </c>
      <c r="B325" s="3" t="str">
        <f>VLOOKUP(C325,'Class compilations'!A:B,2,FALSE)</f>
        <v>Hybrid Sedan</v>
      </c>
      <c r="C325" s="3" t="s">
        <v>9</v>
      </c>
      <c r="D325" s="3" t="s">
        <v>10</v>
      </c>
      <c r="E325" s="3" t="s">
        <v>711</v>
      </c>
      <c r="F325" s="3" t="e">
        <f>VLOOKUP(E325,'DFW to admin'!A:B,2,FALSE)</f>
        <v>#N/A</v>
      </c>
      <c r="G325" s="3" t="str">
        <f>VLOOKUP('Data - filter removed'!E325,Sheet10!B:C,2,FALSE)</f>
        <v>Office of Fraud Accountability</v>
      </c>
      <c r="H325" s="2">
        <v>2013</v>
      </c>
      <c r="I325" s="3" t="s">
        <v>297</v>
      </c>
      <c r="J325" s="3" t="s">
        <v>298</v>
      </c>
      <c r="K325" s="3" t="s">
        <v>299</v>
      </c>
      <c r="L325" s="3" t="s">
        <v>712</v>
      </c>
      <c r="M325" s="3" t="s">
        <v>29</v>
      </c>
    </row>
    <row r="326" spans="1:13" x14ac:dyDescent="0.2">
      <c r="A326" s="3" t="s">
        <v>8</v>
      </c>
      <c r="B326" s="3" t="str">
        <f>VLOOKUP(C326,'Class compilations'!A:B,2,FALSE)</f>
        <v>Hybrid Sedan</v>
      </c>
      <c r="C326" s="3" t="s">
        <v>9</v>
      </c>
      <c r="D326" s="3" t="s">
        <v>10</v>
      </c>
      <c r="E326" s="3" t="s">
        <v>713</v>
      </c>
      <c r="F326" s="3" t="e">
        <f>VLOOKUP(E326,'DFW to admin'!A:B,2,FALSE)</f>
        <v>#N/A</v>
      </c>
      <c r="G326" s="3" t="e">
        <f>VLOOKUP('Data - filter removed'!E326,Sheet10!B:C,2,FALSE)</f>
        <v>#N/A</v>
      </c>
      <c r="H326" s="2">
        <v>2013</v>
      </c>
      <c r="I326" s="3" t="s">
        <v>297</v>
      </c>
      <c r="J326" s="3" t="s">
        <v>298</v>
      </c>
      <c r="K326" s="3" t="s">
        <v>299</v>
      </c>
      <c r="L326" s="3" t="s">
        <v>714</v>
      </c>
      <c r="M326" s="3" t="s">
        <v>715</v>
      </c>
    </row>
    <row r="327" spans="1:13" x14ac:dyDescent="0.2">
      <c r="A327" s="3" t="s">
        <v>8</v>
      </c>
      <c r="B327" s="3" t="str">
        <f>VLOOKUP(C327,'Class compilations'!A:B,2,FALSE)</f>
        <v>Hybrid Sedan</v>
      </c>
      <c r="C327" s="3" t="s">
        <v>9</v>
      </c>
      <c r="D327" s="3" t="s">
        <v>10</v>
      </c>
      <c r="E327" s="3" t="s">
        <v>716</v>
      </c>
      <c r="F327" s="3" t="e">
        <f>VLOOKUP(E327,'DFW to admin'!A:B,2,FALSE)</f>
        <v>#N/A</v>
      </c>
      <c r="G327" s="3" t="e">
        <f>VLOOKUP('Data - filter removed'!E327,Sheet10!B:C,2,FALSE)</f>
        <v>#N/A</v>
      </c>
      <c r="H327" s="2">
        <v>2013</v>
      </c>
      <c r="I327" s="3" t="s">
        <v>297</v>
      </c>
      <c r="J327" s="3" t="s">
        <v>298</v>
      </c>
      <c r="K327" s="3" t="s">
        <v>299</v>
      </c>
      <c r="L327" s="3" t="s">
        <v>717</v>
      </c>
      <c r="M327" s="3" t="s">
        <v>74</v>
      </c>
    </row>
    <row r="328" spans="1:13" x14ac:dyDescent="0.2">
      <c r="A328" s="3" t="s">
        <v>8</v>
      </c>
      <c r="B328" s="3" t="str">
        <f>VLOOKUP(C328,'Class compilations'!A:B,2,FALSE)</f>
        <v>Hybrid Sedan</v>
      </c>
      <c r="C328" s="3" t="s">
        <v>9</v>
      </c>
      <c r="D328" s="3" t="s">
        <v>10</v>
      </c>
      <c r="E328" s="3" t="s">
        <v>718</v>
      </c>
      <c r="F328" s="3" t="e">
        <f>VLOOKUP(E328,'DFW to admin'!A:B,2,FALSE)</f>
        <v>#N/A</v>
      </c>
      <c r="G328" s="3" t="e">
        <f>VLOOKUP('Data - filter removed'!E328,Sheet10!B:C,2,FALSE)</f>
        <v>#N/A</v>
      </c>
      <c r="H328" s="2">
        <v>2013</v>
      </c>
      <c r="I328" s="3" t="s">
        <v>297</v>
      </c>
      <c r="J328" s="3" t="s">
        <v>298</v>
      </c>
      <c r="K328" s="3" t="s">
        <v>299</v>
      </c>
      <c r="L328" s="3" t="s">
        <v>719</v>
      </c>
      <c r="M328" s="3" t="s">
        <v>74</v>
      </c>
    </row>
    <row r="329" spans="1:13" x14ac:dyDescent="0.2">
      <c r="A329" s="3" t="s">
        <v>8</v>
      </c>
      <c r="B329" s="3" t="str">
        <f>VLOOKUP(C329,'Class compilations'!A:B,2,FALSE)</f>
        <v>Hybrid Sedan</v>
      </c>
      <c r="C329" s="3" t="s">
        <v>9</v>
      </c>
      <c r="D329" s="3" t="s">
        <v>10</v>
      </c>
      <c r="E329" s="3" t="s">
        <v>720</v>
      </c>
      <c r="F329" s="3" t="e">
        <f>VLOOKUP(E329,'DFW to admin'!A:B,2,FALSE)</f>
        <v>#N/A</v>
      </c>
      <c r="G329" s="3" t="e">
        <f>VLOOKUP('Data - filter removed'!E329,Sheet10!B:C,2,FALSE)</f>
        <v>#N/A</v>
      </c>
      <c r="H329" s="2">
        <v>2013</v>
      </c>
      <c r="I329" s="3" t="s">
        <v>297</v>
      </c>
      <c r="J329" s="3" t="s">
        <v>298</v>
      </c>
      <c r="K329" s="3" t="s">
        <v>299</v>
      </c>
      <c r="L329" s="3" t="s">
        <v>721</v>
      </c>
      <c r="M329" s="3" t="s">
        <v>74</v>
      </c>
    </row>
    <row r="330" spans="1:13" x14ac:dyDescent="0.2">
      <c r="A330" s="3" t="s">
        <v>8</v>
      </c>
      <c r="B330" s="3" t="str">
        <f>VLOOKUP(C330,'Class compilations'!A:B,2,FALSE)</f>
        <v>Hybrid Sedan</v>
      </c>
      <c r="C330" s="3" t="s">
        <v>9</v>
      </c>
      <c r="D330" s="3" t="s">
        <v>10</v>
      </c>
      <c r="E330" s="3" t="s">
        <v>722</v>
      </c>
      <c r="F330" s="3" t="e">
        <f>VLOOKUP(E330,'DFW to admin'!A:B,2,FALSE)</f>
        <v>#N/A</v>
      </c>
      <c r="G330" s="3" t="e">
        <f>VLOOKUP('Data - filter removed'!E330,Sheet10!B:C,2,FALSE)</f>
        <v>#N/A</v>
      </c>
      <c r="H330" s="2">
        <v>2013</v>
      </c>
      <c r="I330" s="3" t="s">
        <v>297</v>
      </c>
      <c r="J330" s="3" t="s">
        <v>298</v>
      </c>
      <c r="K330" s="3" t="s">
        <v>299</v>
      </c>
      <c r="L330" s="3" t="s">
        <v>723</v>
      </c>
      <c r="M330" s="3" t="s">
        <v>18</v>
      </c>
    </row>
    <row r="331" spans="1:13" x14ac:dyDescent="0.2">
      <c r="A331" s="3" t="s">
        <v>8</v>
      </c>
      <c r="B331" s="3" t="str">
        <f>VLOOKUP(C331,'Class compilations'!A:B,2,FALSE)</f>
        <v>Hybrid Sedan</v>
      </c>
      <c r="C331" s="3" t="s">
        <v>9</v>
      </c>
      <c r="D331" s="3" t="s">
        <v>10</v>
      </c>
      <c r="E331" s="3" t="s">
        <v>724</v>
      </c>
      <c r="F331" s="3" t="e">
        <f>VLOOKUP(E331,'DFW to admin'!A:B,2,FALSE)</f>
        <v>#N/A</v>
      </c>
      <c r="G331" s="3" t="e">
        <f>VLOOKUP('Data - filter removed'!E331,Sheet10!B:C,2,FALSE)</f>
        <v>#N/A</v>
      </c>
      <c r="H331" s="2">
        <v>2013</v>
      </c>
      <c r="I331" s="3" t="s">
        <v>297</v>
      </c>
      <c r="J331" s="3" t="s">
        <v>298</v>
      </c>
      <c r="K331" s="3" t="s">
        <v>299</v>
      </c>
      <c r="L331" s="3" t="s">
        <v>725</v>
      </c>
      <c r="M331" s="3" t="s">
        <v>113</v>
      </c>
    </row>
    <row r="332" spans="1:13" x14ac:dyDescent="0.2">
      <c r="A332" s="3" t="s">
        <v>8</v>
      </c>
      <c r="B332" s="3" t="str">
        <f>VLOOKUP(C332,'Class compilations'!A:B,2,FALSE)</f>
        <v>Hybrid Sedan</v>
      </c>
      <c r="C332" s="3" t="s">
        <v>9</v>
      </c>
      <c r="D332" s="3" t="s">
        <v>10</v>
      </c>
      <c r="E332" s="3" t="s">
        <v>726</v>
      </c>
      <c r="F332" s="3" t="e">
        <f>VLOOKUP(E332,'DFW to admin'!A:B,2,FALSE)</f>
        <v>#N/A</v>
      </c>
      <c r="G332" s="3" t="e">
        <f>VLOOKUP('Data - filter removed'!E332,Sheet10!B:C,2,FALSE)</f>
        <v>#N/A</v>
      </c>
      <c r="H332" s="2">
        <v>2013</v>
      </c>
      <c r="I332" s="3" t="s">
        <v>297</v>
      </c>
      <c r="J332" s="3" t="s">
        <v>298</v>
      </c>
      <c r="K332" s="3" t="s">
        <v>299</v>
      </c>
      <c r="L332" s="3" t="s">
        <v>727</v>
      </c>
      <c r="M332" s="3" t="s">
        <v>69</v>
      </c>
    </row>
    <row r="333" spans="1:13" x14ac:dyDescent="0.2">
      <c r="A333" s="3" t="s">
        <v>8</v>
      </c>
      <c r="B333" s="3" t="str">
        <f>VLOOKUP(C333,'Class compilations'!A:B,2,FALSE)</f>
        <v>Hybrid Sedan</v>
      </c>
      <c r="C333" s="3" t="s">
        <v>9</v>
      </c>
      <c r="D333" s="3" t="s">
        <v>10</v>
      </c>
      <c r="E333" s="3" t="s">
        <v>728</v>
      </c>
      <c r="F333" s="3" t="e">
        <f>VLOOKUP(E333,'DFW to admin'!A:B,2,FALSE)</f>
        <v>#N/A</v>
      </c>
      <c r="G333" s="3" t="e">
        <f>VLOOKUP('Data - filter removed'!E333,Sheet10!B:C,2,FALSE)</f>
        <v>#N/A</v>
      </c>
      <c r="H333" s="2">
        <v>2013</v>
      </c>
      <c r="I333" s="3" t="s">
        <v>297</v>
      </c>
      <c r="J333" s="3" t="s">
        <v>298</v>
      </c>
      <c r="K333" s="3" t="s">
        <v>299</v>
      </c>
      <c r="L333" s="3" t="s">
        <v>729</v>
      </c>
      <c r="M333" s="3" t="s">
        <v>113</v>
      </c>
    </row>
    <row r="334" spans="1:13" x14ac:dyDescent="0.2">
      <c r="A334" s="3" t="s">
        <v>8</v>
      </c>
      <c r="B334" s="3" t="str">
        <f>VLOOKUP(C334,'Class compilations'!A:B,2,FALSE)</f>
        <v>Hybrid Sedan</v>
      </c>
      <c r="C334" s="3" t="s">
        <v>9</v>
      </c>
      <c r="D334" s="3" t="s">
        <v>10</v>
      </c>
      <c r="E334" s="3" t="s">
        <v>730</v>
      </c>
      <c r="F334" s="3" t="str">
        <f>VLOOKUP(E334,'DFW to admin'!A:B,2,FALSE)</f>
        <v>Admin</v>
      </c>
      <c r="G334" s="3" t="e">
        <f>VLOOKUP('Data - filter removed'!E334,Sheet10!B:C,2,FALSE)</f>
        <v>#N/A</v>
      </c>
      <c r="H334" s="2">
        <v>2013</v>
      </c>
      <c r="I334" s="3" t="s">
        <v>297</v>
      </c>
      <c r="J334" s="3" t="s">
        <v>298</v>
      </c>
      <c r="K334" s="3" t="s">
        <v>299</v>
      </c>
      <c r="L334" s="3" t="s">
        <v>731</v>
      </c>
      <c r="M334" s="3" t="s">
        <v>136</v>
      </c>
    </row>
    <row r="335" spans="1:13" x14ac:dyDescent="0.2">
      <c r="A335" s="3" t="s">
        <v>8</v>
      </c>
      <c r="B335" s="3" t="str">
        <f>VLOOKUP(C335,'Class compilations'!A:B,2,FALSE)</f>
        <v>Hybrid Sedan</v>
      </c>
      <c r="C335" s="3" t="s">
        <v>9</v>
      </c>
      <c r="D335" s="3" t="s">
        <v>10</v>
      </c>
      <c r="E335" s="3" t="s">
        <v>732</v>
      </c>
      <c r="F335" s="3" t="e">
        <f>VLOOKUP(E335,'DFW to admin'!A:B,2,FALSE)</f>
        <v>#N/A</v>
      </c>
      <c r="G335" s="3" t="e">
        <f>VLOOKUP('Data - filter removed'!E335,Sheet10!B:C,2,FALSE)</f>
        <v>#N/A</v>
      </c>
      <c r="H335" s="2">
        <v>2013</v>
      </c>
      <c r="I335" s="3" t="s">
        <v>297</v>
      </c>
      <c r="J335" s="3" t="s">
        <v>298</v>
      </c>
      <c r="K335" s="3" t="s">
        <v>299</v>
      </c>
      <c r="L335" s="3" t="s">
        <v>733</v>
      </c>
      <c r="M335" s="3" t="s">
        <v>175</v>
      </c>
    </row>
    <row r="336" spans="1:13" x14ac:dyDescent="0.2">
      <c r="A336" s="3" t="s">
        <v>8</v>
      </c>
      <c r="B336" s="3" t="str">
        <f>VLOOKUP(C336,'Class compilations'!A:B,2,FALSE)</f>
        <v>Hybrid Sedan</v>
      </c>
      <c r="C336" s="3" t="s">
        <v>9</v>
      </c>
      <c r="D336" s="3" t="s">
        <v>10</v>
      </c>
      <c r="E336" s="3" t="s">
        <v>734</v>
      </c>
      <c r="F336" s="3" t="e">
        <f>VLOOKUP(E336,'DFW to admin'!A:B,2,FALSE)</f>
        <v>#N/A</v>
      </c>
      <c r="G336" s="3" t="e">
        <f>VLOOKUP('Data - filter removed'!E336,Sheet10!B:C,2,FALSE)</f>
        <v>#N/A</v>
      </c>
      <c r="H336" s="2">
        <v>2013</v>
      </c>
      <c r="I336" s="3" t="s">
        <v>297</v>
      </c>
      <c r="J336" s="3" t="s">
        <v>298</v>
      </c>
      <c r="K336" s="3" t="s">
        <v>299</v>
      </c>
      <c r="L336" s="3" t="s">
        <v>735</v>
      </c>
      <c r="M336" s="3" t="s">
        <v>81</v>
      </c>
    </row>
    <row r="337" spans="1:13" x14ac:dyDescent="0.2">
      <c r="A337" s="3" t="s">
        <v>8</v>
      </c>
      <c r="B337" s="3" t="str">
        <f>VLOOKUP(C337,'Class compilations'!A:B,2,FALSE)</f>
        <v>Hybrid Sedan</v>
      </c>
      <c r="C337" s="3" t="s">
        <v>9</v>
      </c>
      <c r="D337" s="3" t="s">
        <v>10</v>
      </c>
      <c r="E337" s="3" t="s">
        <v>736</v>
      </c>
      <c r="F337" s="3" t="e">
        <f>VLOOKUP(E337,'DFW to admin'!A:B,2,FALSE)</f>
        <v>#N/A</v>
      </c>
      <c r="G337" s="3" t="e">
        <f>VLOOKUP('Data - filter removed'!E337,Sheet10!B:C,2,FALSE)</f>
        <v>#N/A</v>
      </c>
      <c r="H337" s="2">
        <v>2013</v>
      </c>
      <c r="I337" s="3" t="s">
        <v>297</v>
      </c>
      <c r="J337" s="3" t="s">
        <v>298</v>
      </c>
      <c r="K337" s="3" t="s">
        <v>299</v>
      </c>
      <c r="L337" s="3" t="s">
        <v>737</v>
      </c>
      <c r="M337" s="3" t="s">
        <v>32</v>
      </c>
    </row>
    <row r="338" spans="1:13" x14ac:dyDescent="0.2">
      <c r="A338" s="3" t="s">
        <v>8</v>
      </c>
      <c r="B338" s="3" t="str">
        <f>VLOOKUP(C338,'Class compilations'!A:B,2,FALSE)</f>
        <v>Hybrid Sedan</v>
      </c>
      <c r="C338" s="3" t="s">
        <v>9</v>
      </c>
      <c r="D338" s="3" t="s">
        <v>10</v>
      </c>
      <c r="E338" s="3" t="s">
        <v>738</v>
      </c>
      <c r="F338" s="3" t="str">
        <f>VLOOKUP(E338,'DFW to admin'!A:B,2,FALSE)</f>
        <v>Fish</v>
      </c>
      <c r="G338" s="3" t="e">
        <f>VLOOKUP('Data - filter removed'!E338,Sheet10!B:C,2,FALSE)</f>
        <v>#N/A</v>
      </c>
      <c r="H338" s="2">
        <v>2013</v>
      </c>
      <c r="I338" s="3" t="s">
        <v>297</v>
      </c>
      <c r="J338" s="3" t="s">
        <v>298</v>
      </c>
      <c r="K338" s="3" t="s">
        <v>299</v>
      </c>
      <c r="L338" s="3" t="s">
        <v>739</v>
      </c>
      <c r="M338" s="3" t="s">
        <v>136</v>
      </c>
    </row>
    <row r="339" spans="1:13" x14ac:dyDescent="0.2">
      <c r="A339" s="3" t="s">
        <v>8</v>
      </c>
      <c r="B339" s="3" t="str">
        <f>VLOOKUP(C339,'Class compilations'!A:B,2,FALSE)</f>
        <v>Hybrid Sedan</v>
      </c>
      <c r="C339" s="3" t="s">
        <v>9</v>
      </c>
      <c r="D339" s="3" t="s">
        <v>10</v>
      </c>
      <c r="E339" s="3" t="s">
        <v>740</v>
      </c>
      <c r="F339" s="3" t="e">
        <f>VLOOKUP(E339,'DFW to admin'!A:B,2,FALSE)</f>
        <v>#N/A</v>
      </c>
      <c r="G339" s="3" t="str">
        <f>VLOOKUP('Data - filter removed'!E339,Sheet10!B:C,2,FALSE)</f>
        <v>Aging and Disability Services Administration</v>
      </c>
      <c r="H339" s="2">
        <v>2014</v>
      </c>
      <c r="I339" s="3" t="s">
        <v>297</v>
      </c>
      <c r="J339" s="3" t="s">
        <v>298</v>
      </c>
      <c r="K339" s="3" t="s">
        <v>299</v>
      </c>
      <c r="L339" s="3" t="s">
        <v>741</v>
      </c>
      <c r="M339" s="3" t="s">
        <v>29</v>
      </c>
    </row>
    <row r="340" spans="1:13" x14ac:dyDescent="0.2">
      <c r="A340" s="3" t="s">
        <v>8</v>
      </c>
      <c r="B340" s="3" t="str">
        <f>VLOOKUP(C340,'Class compilations'!A:B,2,FALSE)</f>
        <v>Hybrid Sedan</v>
      </c>
      <c r="C340" s="3" t="s">
        <v>9</v>
      </c>
      <c r="D340" s="3" t="s">
        <v>10</v>
      </c>
      <c r="E340" s="3" t="s">
        <v>742</v>
      </c>
      <c r="F340" s="3" t="e">
        <f>VLOOKUP(E340,'DFW to admin'!A:B,2,FALSE)</f>
        <v>#N/A</v>
      </c>
      <c r="G340" s="3" t="str">
        <f>VLOOKUP('Data - filter removed'!E340,Sheet10!B:C,2,FALSE)</f>
        <v>Children's Administration</v>
      </c>
      <c r="H340" s="2">
        <v>2014</v>
      </c>
      <c r="I340" s="3" t="s">
        <v>297</v>
      </c>
      <c r="J340" s="3" t="s">
        <v>298</v>
      </c>
      <c r="K340" s="3" t="s">
        <v>299</v>
      </c>
      <c r="L340" s="3" t="s">
        <v>743</v>
      </c>
      <c r="M340" s="3" t="s">
        <v>29</v>
      </c>
    </row>
    <row r="341" spans="1:13" x14ac:dyDescent="0.2">
      <c r="A341" s="3" t="s">
        <v>8</v>
      </c>
      <c r="B341" s="3" t="str">
        <f>VLOOKUP(C341,'Class compilations'!A:B,2,FALSE)</f>
        <v>Hybrid Sedan</v>
      </c>
      <c r="C341" s="3" t="s">
        <v>9</v>
      </c>
      <c r="D341" s="3" t="s">
        <v>10</v>
      </c>
      <c r="E341" s="3" t="s">
        <v>744</v>
      </c>
      <c r="F341" s="3" t="e">
        <f>VLOOKUP(E341,'DFW to admin'!A:B,2,FALSE)</f>
        <v>#N/A</v>
      </c>
      <c r="G341" s="3" t="str">
        <f>VLOOKUP('Data - filter removed'!E341,Sheet10!B:C,2,FALSE)</f>
        <v>Aging and Disability Services Administration</v>
      </c>
      <c r="H341" s="2">
        <v>2014</v>
      </c>
      <c r="I341" s="3" t="s">
        <v>297</v>
      </c>
      <c r="J341" s="3" t="s">
        <v>298</v>
      </c>
      <c r="K341" s="3" t="s">
        <v>299</v>
      </c>
      <c r="L341" s="3" t="s">
        <v>745</v>
      </c>
      <c r="M341" s="3" t="s">
        <v>29</v>
      </c>
    </row>
    <row r="342" spans="1:13" x14ac:dyDescent="0.2">
      <c r="A342" s="3" t="s">
        <v>8</v>
      </c>
      <c r="B342" s="3" t="str">
        <f>VLOOKUP(C342,'Class compilations'!A:B,2,FALSE)</f>
        <v>Hybrid Sedan</v>
      </c>
      <c r="C342" s="3" t="s">
        <v>9</v>
      </c>
      <c r="D342" s="3" t="s">
        <v>10</v>
      </c>
      <c r="E342" s="3" t="s">
        <v>746</v>
      </c>
      <c r="F342" s="3" t="e">
        <f>VLOOKUP(E342,'DFW to admin'!A:B,2,FALSE)</f>
        <v>#N/A</v>
      </c>
      <c r="G342" s="3" t="str">
        <f>VLOOKUP('Data - filter removed'!E342,Sheet10!B:C,2,FALSE)</f>
        <v>Children's Administration</v>
      </c>
      <c r="H342" s="2">
        <v>2014</v>
      </c>
      <c r="I342" s="3" t="s">
        <v>297</v>
      </c>
      <c r="J342" s="3" t="s">
        <v>298</v>
      </c>
      <c r="K342" s="3" t="s">
        <v>299</v>
      </c>
      <c r="L342" s="3" t="s">
        <v>747</v>
      </c>
      <c r="M342" s="3" t="s">
        <v>29</v>
      </c>
    </row>
    <row r="343" spans="1:13" x14ac:dyDescent="0.2">
      <c r="A343" s="3" t="s">
        <v>8</v>
      </c>
      <c r="B343" s="3" t="str">
        <f>VLOOKUP(C343,'Class compilations'!A:B,2,FALSE)</f>
        <v>Hybrid Sedan</v>
      </c>
      <c r="C343" s="3" t="s">
        <v>9</v>
      </c>
      <c r="D343" s="3" t="s">
        <v>10</v>
      </c>
      <c r="E343" s="3" t="s">
        <v>748</v>
      </c>
      <c r="F343" s="3" t="e">
        <f>VLOOKUP(E343,'DFW to admin'!A:B,2,FALSE)</f>
        <v>#N/A</v>
      </c>
      <c r="G343" s="3" t="str">
        <f>VLOOKUP('Data - filter removed'!E343,Sheet10!B:C,2,FALSE)</f>
        <v>Children's Administration</v>
      </c>
      <c r="H343" s="2">
        <v>2014</v>
      </c>
      <c r="I343" s="3" t="s">
        <v>297</v>
      </c>
      <c r="J343" s="3" t="s">
        <v>298</v>
      </c>
      <c r="K343" s="3" t="s">
        <v>299</v>
      </c>
      <c r="L343" s="3" t="s">
        <v>749</v>
      </c>
      <c r="M343" s="3" t="s">
        <v>29</v>
      </c>
    </row>
    <row r="344" spans="1:13" x14ac:dyDescent="0.2">
      <c r="A344" s="3" t="s">
        <v>8</v>
      </c>
      <c r="B344" s="3" t="str">
        <f>VLOOKUP(C344,'Class compilations'!A:B,2,FALSE)</f>
        <v>Hybrid Sedan</v>
      </c>
      <c r="C344" s="3" t="s">
        <v>9</v>
      </c>
      <c r="D344" s="3" t="s">
        <v>10</v>
      </c>
      <c r="E344" s="3" t="s">
        <v>750</v>
      </c>
      <c r="F344" s="3" t="e">
        <f>VLOOKUP(E344,'DFW to admin'!A:B,2,FALSE)</f>
        <v>#N/A</v>
      </c>
      <c r="G344" s="3" t="str">
        <f>VLOOKUP('Data - filter removed'!E344,Sheet10!B:C,2,FALSE)</f>
        <v>Children's Administration</v>
      </c>
      <c r="H344" s="2">
        <v>2014</v>
      </c>
      <c r="I344" s="3" t="s">
        <v>297</v>
      </c>
      <c r="J344" s="3" t="s">
        <v>298</v>
      </c>
      <c r="K344" s="3" t="s">
        <v>299</v>
      </c>
      <c r="L344" s="3" t="s">
        <v>751</v>
      </c>
      <c r="M344" s="3" t="s">
        <v>29</v>
      </c>
    </row>
    <row r="345" spans="1:13" x14ac:dyDescent="0.2">
      <c r="A345" s="3" t="s">
        <v>8</v>
      </c>
      <c r="B345" s="3" t="str">
        <f>VLOOKUP(C345,'Class compilations'!A:B,2,FALSE)</f>
        <v>Hybrid Sedan</v>
      </c>
      <c r="C345" s="3" t="s">
        <v>9</v>
      </c>
      <c r="D345" s="3" t="s">
        <v>10</v>
      </c>
      <c r="E345" s="3" t="s">
        <v>752</v>
      </c>
      <c r="F345" s="3" t="e">
        <f>VLOOKUP(E345,'DFW to admin'!A:B,2,FALSE)</f>
        <v>#N/A</v>
      </c>
      <c r="G345" s="3" t="str">
        <f>VLOOKUP('Data - filter removed'!E345,Sheet10!B:C,2,FALSE)</f>
        <v>Children's Administration</v>
      </c>
      <c r="H345" s="2">
        <v>2014</v>
      </c>
      <c r="I345" s="3" t="s">
        <v>297</v>
      </c>
      <c r="J345" s="3" t="s">
        <v>298</v>
      </c>
      <c r="K345" s="3" t="s">
        <v>299</v>
      </c>
      <c r="L345" s="3" t="s">
        <v>753</v>
      </c>
      <c r="M345" s="3" t="s">
        <v>29</v>
      </c>
    </row>
    <row r="346" spans="1:13" x14ac:dyDescent="0.2">
      <c r="A346" s="3" t="s">
        <v>8</v>
      </c>
      <c r="B346" s="3" t="str">
        <f>VLOOKUP(C346,'Class compilations'!A:B,2,FALSE)</f>
        <v>Hybrid Sedan</v>
      </c>
      <c r="C346" s="3" t="s">
        <v>9</v>
      </c>
      <c r="D346" s="3" t="s">
        <v>10</v>
      </c>
      <c r="E346" s="3" t="s">
        <v>754</v>
      </c>
      <c r="F346" s="3" t="e">
        <f>VLOOKUP(E346,'DFW to admin'!A:B,2,FALSE)</f>
        <v>#N/A</v>
      </c>
      <c r="G346" s="3" t="str">
        <f>VLOOKUP('Data - filter removed'!E346,Sheet10!B:C,2,FALSE)</f>
        <v>Juvenile Justice and Rehabilitation</v>
      </c>
      <c r="H346" s="2">
        <v>2013</v>
      </c>
      <c r="I346" s="3" t="s">
        <v>297</v>
      </c>
      <c r="J346" s="3" t="s">
        <v>298</v>
      </c>
      <c r="K346" s="3" t="s">
        <v>299</v>
      </c>
      <c r="L346" s="3" t="s">
        <v>755</v>
      </c>
      <c r="M346" s="3" t="s">
        <v>29</v>
      </c>
    </row>
    <row r="347" spans="1:13" x14ac:dyDescent="0.2">
      <c r="A347" s="3" t="s">
        <v>8</v>
      </c>
      <c r="B347" s="3" t="str">
        <f>VLOOKUP(C347,'Class compilations'!A:B,2,FALSE)</f>
        <v>Hybrid Sedan</v>
      </c>
      <c r="C347" s="3" t="s">
        <v>9</v>
      </c>
      <c r="D347" s="3" t="s">
        <v>10</v>
      </c>
      <c r="E347" s="3" t="s">
        <v>756</v>
      </c>
      <c r="F347" s="3" t="e">
        <f>VLOOKUP(E347,'DFW to admin'!A:B,2,FALSE)</f>
        <v>#N/A</v>
      </c>
      <c r="G347" s="3" t="str">
        <f>VLOOKUP('Data - filter removed'!E347,Sheet10!B:C,2,FALSE)</f>
        <v>Office of Fraud Accountability</v>
      </c>
      <c r="H347" s="2">
        <v>2012</v>
      </c>
      <c r="I347" s="3" t="s">
        <v>64</v>
      </c>
      <c r="J347" s="3" t="s">
        <v>65</v>
      </c>
      <c r="K347" s="3" t="s">
        <v>9</v>
      </c>
      <c r="L347" s="3" t="s">
        <v>757</v>
      </c>
      <c r="M347" s="3" t="s">
        <v>29</v>
      </c>
    </row>
    <row r="348" spans="1:13" x14ac:dyDescent="0.2">
      <c r="A348" s="3" t="s">
        <v>8</v>
      </c>
      <c r="B348" s="3" t="str">
        <f>VLOOKUP(C348,'Class compilations'!A:B,2,FALSE)</f>
        <v>Hybrid Sedan</v>
      </c>
      <c r="C348" s="3" t="s">
        <v>9</v>
      </c>
      <c r="D348" s="3" t="s">
        <v>10</v>
      </c>
      <c r="E348" s="3" t="s">
        <v>758</v>
      </c>
      <c r="F348" s="3" t="e">
        <f>VLOOKUP(E348,'DFW to admin'!A:B,2,FALSE)</f>
        <v>#N/A</v>
      </c>
      <c r="G348" s="3" t="str">
        <f>VLOOKUP('Data - filter removed'!E348,Sheet10!B:C,2,FALSE)</f>
        <v>Office of Fraud Accountability</v>
      </c>
      <c r="H348" s="2">
        <v>2012</v>
      </c>
      <c r="I348" s="3" t="s">
        <v>64</v>
      </c>
      <c r="J348" s="3" t="s">
        <v>65</v>
      </c>
      <c r="K348" s="3" t="s">
        <v>9</v>
      </c>
      <c r="L348" s="3" t="s">
        <v>759</v>
      </c>
      <c r="M348" s="3" t="s">
        <v>29</v>
      </c>
    </row>
    <row r="349" spans="1:13" x14ac:dyDescent="0.2">
      <c r="A349" s="3" t="s">
        <v>8</v>
      </c>
      <c r="B349" s="3" t="str">
        <f>VLOOKUP(C349,'Class compilations'!A:B,2,FALSE)</f>
        <v>Hybrid Sedan</v>
      </c>
      <c r="C349" s="3" t="s">
        <v>9</v>
      </c>
      <c r="D349" s="3" t="s">
        <v>10</v>
      </c>
      <c r="E349" s="3" t="s">
        <v>760</v>
      </c>
      <c r="F349" s="3" t="e">
        <f>VLOOKUP(E349,'DFW to admin'!A:B,2,FALSE)</f>
        <v>#N/A</v>
      </c>
      <c r="G349" s="3" t="str">
        <f>VLOOKUP('Data - filter removed'!E349,Sheet10!B:C,2,FALSE)</f>
        <v>Office of Fraud Accountability</v>
      </c>
      <c r="H349" s="2">
        <v>2012</v>
      </c>
      <c r="I349" s="3" t="s">
        <v>64</v>
      </c>
      <c r="J349" s="3" t="s">
        <v>65</v>
      </c>
      <c r="K349" s="3" t="s">
        <v>9</v>
      </c>
      <c r="L349" s="3" t="s">
        <v>761</v>
      </c>
      <c r="M349" s="3" t="s">
        <v>29</v>
      </c>
    </row>
    <row r="350" spans="1:13" x14ac:dyDescent="0.2">
      <c r="A350" s="3" t="s">
        <v>8</v>
      </c>
      <c r="B350" s="3" t="str">
        <f>VLOOKUP(C350,'Class compilations'!A:B,2,FALSE)</f>
        <v>Hybrid Sedan</v>
      </c>
      <c r="C350" s="3" t="s">
        <v>9</v>
      </c>
      <c r="D350" s="3" t="s">
        <v>10</v>
      </c>
      <c r="E350" s="3" t="s">
        <v>762</v>
      </c>
      <c r="F350" s="3" t="e">
        <f>VLOOKUP(E350,'DFW to admin'!A:B,2,FALSE)</f>
        <v>#N/A</v>
      </c>
      <c r="G350" s="3" t="str">
        <f>VLOOKUP('Data - filter removed'!E350,Sheet10!B:C,2,FALSE)</f>
        <v>Office of Fraud Accountability</v>
      </c>
      <c r="H350" s="2">
        <v>2012</v>
      </c>
      <c r="I350" s="3" t="s">
        <v>64</v>
      </c>
      <c r="J350" s="3" t="s">
        <v>65</v>
      </c>
      <c r="K350" s="3" t="s">
        <v>9</v>
      </c>
      <c r="L350" s="3" t="s">
        <v>763</v>
      </c>
      <c r="M350" s="3" t="s">
        <v>29</v>
      </c>
    </row>
    <row r="351" spans="1:13" x14ac:dyDescent="0.2">
      <c r="A351" s="3" t="s">
        <v>8</v>
      </c>
      <c r="B351" s="3" t="str">
        <f>VLOOKUP(C351,'Class compilations'!A:B,2,FALSE)</f>
        <v>Hybrid Sedan</v>
      </c>
      <c r="C351" s="3" t="s">
        <v>9</v>
      </c>
      <c r="D351" s="3" t="s">
        <v>10</v>
      </c>
      <c r="E351" s="3" t="s">
        <v>764</v>
      </c>
      <c r="F351" s="3" t="e">
        <f>VLOOKUP(E351,'DFW to admin'!A:B,2,FALSE)</f>
        <v>#N/A</v>
      </c>
      <c r="G351" s="3" t="str">
        <f>VLOOKUP('Data - filter removed'!E351,Sheet10!B:C,2,FALSE)</f>
        <v>Aging and Disability Services Administration</v>
      </c>
      <c r="H351" s="2">
        <v>2013</v>
      </c>
      <c r="I351" s="3" t="s">
        <v>297</v>
      </c>
      <c r="J351" s="3" t="s">
        <v>298</v>
      </c>
      <c r="K351" s="3" t="s">
        <v>299</v>
      </c>
      <c r="L351" s="3" t="s">
        <v>765</v>
      </c>
      <c r="M351" s="3" t="s">
        <v>29</v>
      </c>
    </row>
    <row r="352" spans="1:13" x14ac:dyDescent="0.2">
      <c r="A352" s="3" t="s">
        <v>8</v>
      </c>
      <c r="B352" s="3" t="str">
        <f>VLOOKUP(C352,'Class compilations'!A:B,2,FALSE)</f>
        <v>Hybrid Sedan</v>
      </c>
      <c r="C352" s="3" t="s">
        <v>9</v>
      </c>
      <c r="D352" s="3" t="s">
        <v>10</v>
      </c>
      <c r="E352" s="3" t="s">
        <v>766</v>
      </c>
      <c r="F352" s="3" t="e">
        <f>VLOOKUP(E352,'DFW to admin'!A:B,2,FALSE)</f>
        <v>#N/A</v>
      </c>
      <c r="G352" s="3" t="str">
        <f>VLOOKUP('Data - filter removed'!E352,Sheet10!B:C,2,FALSE)</f>
        <v>Aging and Disability Services Administration</v>
      </c>
      <c r="H352" s="2">
        <v>2013</v>
      </c>
      <c r="I352" s="3" t="s">
        <v>297</v>
      </c>
      <c r="J352" s="3" t="s">
        <v>298</v>
      </c>
      <c r="K352" s="3" t="s">
        <v>299</v>
      </c>
      <c r="L352" s="3" t="s">
        <v>767</v>
      </c>
      <c r="M352" s="3" t="s">
        <v>29</v>
      </c>
    </row>
    <row r="353" spans="1:13" x14ac:dyDescent="0.2">
      <c r="A353" s="3" t="s">
        <v>8</v>
      </c>
      <c r="B353" s="3" t="str">
        <f>VLOOKUP(C353,'Class compilations'!A:B,2,FALSE)</f>
        <v>Hybrid Sedan</v>
      </c>
      <c r="C353" s="3" t="s">
        <v>9</v>
      </c>
      <c r="D353" s="3" t="s">
        <v>10</v>
      </c>
      <c r="E353" s="3" t="s">
        <v>768</v>
      </c>
      <c r="F353" s="3" t="e">
        <f>VLOOKUP(E353,'DFW to admin'!A:B,2,FALSE)</f>
        <v>#N/A</v>
      </c>
      <c r="G353" s="3" t="str">
        <f>VLOOKUP('Data - filter removed'!E353,Sheet10!B:C,2,FALSE)</f>
        <v>Economic Services Administration</v>
      </c>
      <c r="H353" s="2">
        <v>2013</v>
      </c>
      <c r="I353" s="3" t="s">
        <v>297</v>
      </c>
      <c r="J353" s="3" t="s">
        <v>298</v>
      </c>
      <c r="K353" s="3" t="s">
        <v>299</v>
      </c>
      <c r="L353" s="3" t="s">
        <v>769</v>
      </c>
      <c r="M353" s="3" t="s">
        <v>29</v>
      </c>
    </row>
    <row r="354" spans="1:13" x14ac:dyDescent="0.2">
      <c r="A354" s="3" t="s">
        <v>8</v>
      </c>
      <c r="B354" s="3" t="str">
        <f>VLOOKUP(C354,'Class compilations'!A:B,2,FALSE)</f>
        <v>Hybrid Sedan</v>
      </c>
      <c r="C354" s="3" t="s">
        <v>9</v>
      </c>
      <c r="D354" s="3" t="s">
        <v>10</v>
      </c>
      <c r="E354" s="3" t="s">
        <v>770</v>
      </c>
      <c r="F354" s="3" t="e">
        <f>VLOOKUP(E354,'DFW to admin'!A:B,2,FALSE)</f>
        <v>#N/A</v>
      </c>
      <c r="G354" s="3" t="str">
        <f>VLOOKUP('Data - filter removed'!E354,Sheet10!B:C,2,FALSE)</f>
        <v>Aging and Disability Services Administration</v>
      </c>
      <c r="H354" s="2">
        <v>2013</v>
      </c>
      <c r="I354" s="3" t="s">
        <v>297</v>
      </c>
      <c r="J354" s="3" t="s">
        <v>298</v>
      </c>
      <c r="K354" s="3" t="s">
        <v>299</v>
      </c>
      <c r="L354" s="3" t="s">
        <v>771</v>
      </c>
      <c r="M354" s="3" t="s">
        <v>29</v>
      </c>
    </row>
    <row r="355" spans="1:13" x14ac:dyDescent="0.2">
      <c r="A355" s="3" t="s">
        <v>8</v>
      </c>
      <c r="B355" s="3" t="str">
        <f>VLOOKUP(C355,'Class compilations'!A:B,2,FALSE)</f>
        <v>Hybrid Sedan</v>
      </c>
      <c r="C355" s="3" t="s">
        <v>9</v>
      </c>
      <c r="D355" s="3" t="s">
        <v>10</v>
      </c>
      <c r="E355" s="3" t="s">
        <v>772</v>
      </c>
      <c r="F355" s="3" t="e">
        <f>VLOOKUP(E355,'DFW to admin'!A:B,2,FALSE)</f>
        <v>#N/A</v>
      </c>
      <c r="G355" s="3" t="e">
        <f>VLOOKUP('Data - filter removed'!E355,Sheet10!B:C,2,FALSE)</f>
        <v>#N/A</v>
      </c>
      <c r="H355" s="2">
        <v>2013</v>
      </c>
      <c r="I355" s="3" t="s">
        <v>297</v>
      </c>
      <c r="J355" s="3" t="s">
        <v>298</v>
      </c>
      <c r="K355" s="3" t="s">
        <v>299</v>
      </c>
      <c r="L355" s="3" t="s">
        <v>773</v>
      </c>
      <c r="M355" s="3" t="s">
        <v>113</v>
      </c>
    </row>
    <row r="356" spans="1:13" x14ac:dyDescent="0.2">
      <c r="A356" s="3" t="s">
        <v>8</v>
      </c>
      <c r="B356" s="3" t="str">
        <f>VLOOKUP(C356,'Class compilations'!A:B,2,FALSE)</f>
        <v>Hybrid Sedan</v>
      </c>
      <c r="C356" s="3" t="s">
        <v>9</v>
      </c>
      <c r="D356" s="3" t="s">
        <v>10</v>
      </c>
      <c r="E356" s="3" t="s">
        <v>774</v>
      </c>
      <c r="F356" s="3" t="e">
        <f>VLOOKUP(E356,'DFW to admin'!A:B,2,FALSE)</f>
        <v>#N/A</v>
      </c>
      <c r="G356" s="3" t="e">
        <f>VLOOKUP('Data - filter removed'!E356,Sheet10!B:C,2,FALSE)</f>
        <v>#N/A</v>
      </c>
      <c r="H356" s="2">
        <v>2013</v>
      </c>
      <c r="I356" s="3" t="s">
        <v>297</v>
      </c>
      <c r="J356" s="3" t="s">
        <v>298</v>
      </c>
      <c r="K356" s="3" t="s">
        <v>299</v>
      </c>
      <c r="L356" s="3" t="s">
        <v>775</v>
      </c>
      <c r="M356" s="3" t="s">
        <v>133</v>
      </c>
    </row>
    <row r="357" spans="1:13" x14ac:dyDescent="0.2">
      <c r="A357" s="3" t="s">
        <v>8</v>
      </c>
      <c r="B357" s="3" t="str">
        <f>VLOOKUP(C357,'Class compilations'!A:B,2,FALSE)</f>
        <v>Hybrid Sedan</v>
      </c>
      <c r="C357" s="3" t="s">
        <v>9</v>
      </c>
      <c r="D357" s="3" t="s">
        <v>10</v>
      </c>
      <c r="E357" s="3" t="s">
        <v>776</v>
      </c>
      <c r="F357" s="3" t="e">
        <f>VLOOKUP(E357,'DFW to admin'!A:B,2,FALSE)</f>
        <v>#N/A</v>
      </c>
      <c r="G357" s="3" t="e">
        <f>VLOOKUP('Data - filter removed'!E357,Sheet10!B:C,2,FALSE)</f>
        <v>#N/A</v>
      </c>
      <c r="H357" s="2">
        <v>2013</v>
      </c>
      <c r="I357" s="3" t="s">
        <v>297</v>
      </c>
      <c r="J357" s="3" t="s">
        <v>298</v>
      </c>
      <c r="K357" s="3" t="s">
        <v>299</v>
      </c>
      <c r="L357" s="3" t="s">
        <v>777</v>
      </c>
      <c r="M357" s="3" t="s">
        <v>123</v>
      </c>
    </row>
    <row r="358" spans="1:13" x14ac:dyDescent="0.2">
      <c r="A358" s="3" t="s">
        <v>8</v>
      </c>
      <c r="B358" s="3" t="str">
        <f>VLOOKUP(C358,'Class compilations'!A:B,2,FALSE)</f>
        <v>Hybrid Sedan</v>
      </c>
      <c r="C358" s="3" t="s">
        <v>9</v>
      </c>
      <c r="D358" s="3" t="s">
        <v>10</v>
      </c>
      <c r="E358" s="3" t="s">
        <v>778</v>
      </c>
      <c r="F358" s="3" t="e">
        <f>VLOOKUP(E358,'DFW to admin'!A:B,2,FALSE)</f>
        <v>#N/A</v>
      </c>
      <c r="G358" s="3" t="e">
        <f>VLOOKUP('Data - filter removed'!E358,Sheet10!B:C,2,FALSE)</f>
        <v>#N/A</v>
      </c>
      <c r="H358" s="2">
        <v>2013</v>
      </c>
      <c r="I358" s="3" t="s">
        <v>297</v>
      </c>
      <c r="J358" s="3" t="s">
        <v>298</v>
      </c>
      <c r="K358" s="3" t="s">
        <v>299</v>
      </c>
      <c r="L358" s="3" t="s">
        <v>779</v>
      </c>
      <c r="M358" s="3" t="s">
        <v>81</v>
      </c>
    </row>
    <row r="359" spans="1:13" x14ac:dyDescent="0.2">
      <c r="A359" s="3" t="s">
        <v>8</v>
      </c>
      <c r="B359" s="3" t="str">
        <f>VLOOKUP(C359,'Class compilations'!A:B,2,FALSE)</f>
        <v>Hybrid Sedan</v>
      </c>
      <c r="C359" s="3" t="s">
        <v>9</v>
      </c>
      <c r="D359" s="3" t="s">
        <v>10</v>
      </c>
      <c r="E359" s="3" t="s">
        <v>780</v>
      </c>
      <c r="F359" s="3" t="e">
        <f>VLOOKUP(E359,'DFW to admin'!A:B,2,FALSE)</f>
        <v>#N/A</v>
      </c>
      <c r="G359" s="3" t="e">
        <f>VLOOKUP('Data - filter removed'!E359,Sheet10!B:C,2,FALSE)</f>
        <v>#N/A</v>
      </c>
      <c r="H359" s="2">
        <v>2014</v>
      </c>
      <c r="I359" s="3" t="s">
        <v>297</v>
      </c>
      <c r="J359" s="3" t="s">
        <v>298</v>
      </c>
      <c r="K359" s="3" t="s">
        <v>299</v>
      </c>
      <c r="L359" s="3" t="s">
        <v>781</v>
      </c>
      <c r="M359" s="3" t="s">
        <v>35</v>
      </c>
    </row>
    <row r="360" spans="1:13" x14ac:dyDescent="0.2">
      <c r="A360" s="3" t="s">
        <v>8</v>
      </c>
      <c r="B360" s="3" t="str">
        <f>VLOOKUP(C360,'Class compilations'!A:B,2,FALSE)</f>
        <v>Hybrid Sedan</v>
      </c>
      <c r="C360" s="3" t="s">
        <v>9</v>
      </c>
      <c r="D360" s="3" t="s">
        <v>10</v>
      </c>
      <c r="E360" s="3" t="s">
        <v>782</v>
      </c>
      <c r="F360" s="3" t="e">
        <f>VLOOKUP(E360,'DFW to admin'!A:B,2,FALSE)</f>
        <v>#N/A</v>
      </c>
      <c r="G360" s="3" t="e">
        <f>VLOOKUP('Data - filter removed'!E360,Sheet10!B:C,2,FALSE)</f>
        <v>#N/A</v>
      </c>
      <c r="H360" s="2">
        <v>2014</v>
      </c>
      <c r="I360" s="3" t="s">
        <v>297</v>
      </c>
      <c r="J360" s="3" t="s">
        <v>298</v>
      </c>
      <c r="K360" s="3" t="s">
        <v>299</v>
      </c>
      <c r="L360" s="3" t="s">
        <v>783</v>
      </c>
      <c r="M360" s="3" t="s">
        <v>35</v>
      </c>
    </row>
    <row r="361" spans="1:13" x14ac:dyDescent="0.2">
      <c r="A361" s="3" t="s">
        <v>8</v>
      </c>
      <c r="B361" s="3" t="str">
        <f>VLOOKUP(C361,'Class compilations'!A:B,2,FALSE)</f>
        <v>Hybrid Sedan</v>
      </c>
      <c r="C361" s="3" t="s">
        <v>9</v>
      </c>
      <c r="D361" s="3" t="s">
        <v>10</v>
      </c>
      <c r="E361" s="3" t="s">
        <v>784</v>
      </c>
      <c r="F361" s="3" t="e">
        <f>VLOOKUP(E361,'DFW to admin'!A:B,2,FALSE)</f>
        <v>#N/A</v>
      </c>
      <c r="G361" s="3" t="str">
        <f>VLOOKUP('Data - filter removed'!E361,Sheet10!B:C,2,FALSE)</f>
        <v>Children's Administration</v>
      </c>
      <c r="H361" s="2">
        <v>2013</v>
      </c>
      <c r="I361" s="3" t="s">
        <v>297</v>
      </c>
      <c r="J361" s="3" t="s">
        <v>298</v>
      </c>
      <c r="K361" s="3" t="s">
        <v>299</v>
      </c>
      <c r="L361" s="3" t="s">
        <v>785</v>
      </c>
      <c r="M361" s="3" t="s">
        <v>29</v>
      </c>
    </row>
    <row r="362" spans="1:13" x14ac:dyDescent="0.2">
      <c r="A362" s="3" t="s">
        <v>8</v>
      </c>
      <c r="B362" s="3" t="str">
        <f>VLOOKUP(C362,'Class compilations'!A:B,2,FALSE)</f>
        <v>Hybrid Sedan</v>
      </c>
      <c r="C362" s="3" t="s">
        <v>9</v>
      </c>
      <c r="D362" s="3" t="s">
        <v>10</v>
      </c>
      <c r="E362" s="3" t="s">
        <v>786</v>
      </c>
      <c r="F362" s="3" t="str">
        <f>VLOOKUP(E362,'DFW to admin'!A:B,2,FALSE)</f>
        <v>Fish</v>
      </c>
      <c r="G362" s="3" t="e">
        <f>VLOOKUP('Data - filter removed'!E362,Sheet10!B:C,2,FALSE)</f>
        <v>#N/A</v>
      </c>
      <c r="H362" s="2">
        <v>2013</v>
      </c>
      <c r="I362" s="3" t="s">
        <v>297</v>
      </c>
      <c r="J362" s="3" t="s">
        <v>298</v>
      </c>
      <c r="K362" s="3" t="s">
        <v>299</v>
      </c>
      <c r="L362" s="3" t="s">
        <v>787</v>
      </c>
      <c r="M362" s="3" t="s">
        <v>136</v>
      </c>
    </row>
    <row r="363" spans="1:13" x14ac:dyDescent="0.2">
      <c r="A363" s="3" t="s">
        <v>8</v>
      </c>
      <c r="B363" s="3" t="str">
        <f>VLOOKUP(C363,'Class compilations'!A:B,2,FALSE)</f>
        <v>Hybrid Sedan</v>
      </c>
      <c r="C363" s="3" t="s">
        <v>9</v>
      </c>
      <c r="D363" s="3" t="s">
        <v>10</v>
      </c>
      <c r="E363" s="3" t="s">
        <v>788</v>
      </c>
      <c r="F363" s="3" t="e">
        <f>VLOOKUP(E363,'DFW to admin'!A:B,2,FALSE)</f>
        <v>#N/A</v>
      </c>
      <c r="G363" s="3" t="e">
        <f>VLOOKUP('Data - filter removed'!E363,Sheet10!B:C,2,FALSE)</f>
        <v>#N/A</v>
      </c>
      <c r="H363" s="2">
        <v>2013</v>
      </c>
      <c r="I363" s="3" t="s">
        <v>297</v>
      </c>
      <c r="J363" s="3" t="s">
        <v>298</v>
      </c>
      <c r="K363" s="3" t="s">
        <v>299</v>
      </c>
      <c r="L363" s="3" t="s">
        <v>789</v>
      </c>
      <c r="M363" s="3" t="s">
        <v>790</v>
      </c>
    </row>
    <row r="364" spans="1:13" x14ac:dyDescent="0.2">
      <c r="A364" s="3" t="s">
        <v>8</v>
      </c>
      <c r="B364" s="3" t="str">
        <f>VLOOKUP(C364,'Class compilations'!A:B,2,FALSE)</f>
        <v>Hybrid Sedan</v>
      </c>
      <c r="C364" s="3" t="s">
        <v>9</v>
      </c>
      <c r="D364" s="3" t="s">
        <v>10</v>
      </c>
      <c r="E364" s="3" t="s">
        <v>791</v>
      </c>
      <c r="F364" s="3" t="e">
        <f>VLOOKUP(E364,'DFW to admin'!A:B,2,FALSE)</f>
        <v>#N/A</v>
      </c>
      <c r="G364" s="3" t="str">
        <f>VLOOKUP('Data - filter removed'!E364,Sheet10!B:C,2,FALSE)</f>
        <v>Aging and Disability Services Administration</v>
      </c>
      <c r="H364" s="2">
        <v>2013</v>
      </c>
      <c r="I364" s="3" t="s">
        <v>297</v>
      </c>
      <c r="J364" s="3" t="s">
        <v>298</v>
      </c>
      <c r="K364" s="3" t="s">
        <v>299</v>
      </c>
      <c r="L364" s="3" t="s">
        <v>792</v>
      </c>
      <c r="M364" s="3" t="s">
        <v>29</v>
      </c>
    </row>
    <row r="365" spans="1:13" x14ac:dyDescent="0.2">
      <c r="A365" s="3" t="s">
        <v>8</v>
      </c>
      <c r="B365" s="3" t="str">
        <f>VLOOKUP(C365,'Class compilations'!A:B,2,FALSE)</f>
        <v>Hybrid Sedan</v>
      </c>
      <c r="C365" s="3" t="s">
        <v>9</v>
      </c>
      <c r="D365" s="3" t="s">
        <v>10</v>
      </c>
      <c r="E365" s="3" t="s">
        <v>793</v>
      </c>
      <c r="F365" s="3" t="e">
        <f>VLOOKUP(E365,'DFW to admin'!A:B,2,FALSE)</f>
        <v>#N/A</v>
      </c>
      <c r="G365" s="3" t="str">
        <f>VLOOKUP('Data - filter removed'!E365,Sheet10!B:C,2,FALSE)</f>
        <v>Aging and Disability Services Administration</v>
      </c>
      <c r="H365" s="2">
        <v>2013</v>
      </c>
      <c r="I365" s="3" t="s">
        <v>297</v>
      </c>
      <c r="J365" s="3" t="s">
        <v>298</v>
      </c>
      <c r="K365" s="3" t="s">
        <v>299</v>
      </c>
      <c r="L365" s="3" t="s">
        <v>794</v>
      </c>
      <c r="M365" s="3" t="s">
        <v>29</v>
      </c>
    </row>
    <row r="366" spans="1:13" x14ac:dyDescent="0.2">
      <c r="A366" s="3" t="s">
        <v>8</v>
      </c>
      <c r="B366" s="3" t="str">
        <f>VLOOKUP(C366,'Class compilations'!A:B,2,FALSE)</f>
        <v>Hybrid Sedan</v>
      </c>
      <c r="C366" s="3" t="s">
        <v>9</v>
      </c>
      <c r="D366" s="3" t="s">
        <v>10</v>
      </c>
      <c r="E366" s="3" t="s">
        <v>795</v>
      </c>
      <c r="F366" s="3" t="e">
        <f>VLOOKUP(E366,'DFW to admin'!A:B,2,FALSE)</f>
        <v>#N/A</v>
      </c>
      <c r="G366" s="3" t="e">
        <f>VLOOKUP('Data - filter removed'!E366,Sheet10!B:C,2,FALSE)</f>
        <v>#N/A</v>
      </c>
      <c r="H366" s="2">
        <v>2013</v>
      </c>
      <c r="I366" s="3" t="s">
        <v>297</v>
      </c>
      <c r="J366" s="3" t="s">
        <v>298</v>
      </c>
      <c r="K366" s="3" t="s">
        <v>299</v>
      </c>
      <c r="L366" s="3" t="s">
        <v>796</v>
      </c>
      <c r="M366" s="3" t="s">
        <v>133</v>
      </c>
    </row>
    <row r="367" spans="1:13" x14ac:dyDescent="0.2">
      <c r="A367" s="3" t="s">
        <v>8</v>
      </c>
      <c r="B367" s="3" t="str">
        <f>VLOOKUP(C367,'Class compilations'!A:B,2,FALSE)</f>
        <v>Hybrid Sedan</v>
      </c>
      <c r="C367" s="3" t="s">
        <v>9</v>
      </c>
      <c r="D367" s="3" t="s">
        <v>10</v>
      </c>
      <c r="E367" s="3" t="s">
        <v>797</v>
      </c>
      <c r="F367" s="3" t="e">
        <f>VLOOKUP(E367,'DFW to admin'!A:B,2,FALSE)</f>
        <v>#N/A</v>
      </c>
      <c r="G367" s="3" t="e">
        <f>VLOOKUP('Data - filter removed'!E367,Sheet10!B:C,2,FALSE)</f>
        <v>#N/A</v>
      </c>
      <c r="H367" s="2">
        <v>2013</v>
      </c>
      <c r="I367" s="3" t="s">
        <v>297</v>
      </c>
      <c r="J367" s="3" t="s">
        <v>298</v>
      </c>
      <c r="K367" s="3" t="s">
        <v>299</v>
      </c>
      <c r="L367" s="3" t="s">
        <v>798</v>
      </c>
      <c r="M367" s="3" t="s">
        <v>35</v>
      </c>
    </row>
    <row r="368" spans="1:13" x14ac:dyDescent="0.2">
      <c r="A368" s="3" t="s">
        <v>8</v>
      </c>
      <c r="B368" s="3" t="str">
        <f>VLOOKUP(C368,'Class compilations'!A:B,2,FALSE)</f>
        <v>Hybrid Sedan</v>
      </c>
      <c r="C368" s="3" t="s">
        <v>9</v>
      </c>
      <c r="D368" s="3" t="s">
        <v>10</v>
      </c>
      <c r="E368" s="3" t="s">
        <v>799</v>
      </c>
      <c r="F368" s="3" t="e">
        <f>VLOOKUP(E368,'DFW to admin'!A:B,2,FALSE)</f>
        <v>#N/A</v>
      </c>
      <c r="G368" s="3" t="e">
        <f>VLOOKUP('Data - filter removed'!E368,Sheet10!B:C,2,FALSE)</f>
        <v>#N/A</v>
      </c>
      <c r="H368" s="2">
        <v>2013</v>
      </c>
      <c r="I368" s="3" t="s">
        <v>297</v>
      </c>
      <c r="J368" s="3" t="s">
        <v>298</v>
      </c>
      <c r="K368" s="3" t="s">
        <v>299</v>
      </c>
      <c r="L368" s="3" t="s">
        <v>800</v>
      </c>
      <c r="M368" s="3" t="s">
        <v>18</v>
      </c>
    </row>
    <row r="369" spans="1:13" x14ac:dyDescent="0.2">
      <c r="A369" s="3" t="s">
        <v>8</v>
      </c>
      <c r="B369" s="3" t="str">
        <f>VLOOKUP(C369,'Class compilations'!A:B,2,FALSE)</f>
        <v>Hybrid Sedan</v>
      </c>
      <c r="C369" s="3" t="s">
        <v>9</v>
      </c>
      <c r="D369" s="3" t="s">
        <v>10</v>
      </c>
      <c r="E369" s="3" t="s">
        <v>801</v>
      </c>
      <c r="F369" s="3" t="e">
        <f>VLOOKUP(E369,'DFW to admin'!A:B,2,FALSE)</f>
        <v>#N/A</v>
      </c>
      <c r="G369" s="3" t="e">
        <f>VLOOKUP('Data - filter removed'!E369,Sheet10!B:C,2,FALSE)</f>
        <v>#N/A</v>
      </c>
      <c r="H369" s="2">
        <v>2013</v>
      </c>
      <c r="I369" s="3" t="s">
        <v>297</v>
      </c>
      <c r="J369" s="3" t="s">
        <v>298</v>
      </c>
      <c r="K369" s="3" t="s">
        <v>299</v>
      </c>
      <c r="L369" s="3" t="s">
        <v>802</v>
      </c>
      <c r="M369" s="3" t="s">
        <v>74</v>
      </c>
    </row>
    <row r="370" spans="1:13" x14ac:dyDescent="0.2">
      <c r="A370" s="3" t="s">
        <v>8</v>
      </c>
      <c r="B370" s="3" t="str">
        <f>VLOOKUP(C370,'Class compilations'!A:B,2,FALSE)</f>
        <v>Hybrid Sedan</v>
      </c>
      <c r="C370" s="3" t="s">
        <v>9</v>
      </c>
      <c r="D370" s="3" t="s">
        <v>10</v>
      </c>
      <c r="E370" s="3" t="s">
        <v>803</v>
      </c>
      <c r="F370" s="3" t="e">
        <f>VLOOKUP(E370,'DFW to admin'!A:B,2,FALSE)</f>
        <v>#N/A</v>
      </c>
      <c r="G370" s="3" t="e">
        <f>VLOOKUP('Data - filter removed'!E370,Sheet10!B:C,2,FALSE)</f>
        <v>#N/A</v>
      </c>
      <c r="H370" s="2">
        <v>2013</v>
      </c>
      <c r="I370" s="3" t="s">
        <v>297</v>
      </c>
      <c r="J370" s="3" t="s">
        <v>298</v>
      </c>
      <c r="K370" s="3" t="s">
        <v>299</v>
      </c>
      <c r="L370" s="3" t="s">
        <v>804</v>
      </c>
      <c r="M370" s="3" t="s">
        <v>35</v>
      </c>
    </row>
    <row r="371" spans="1:13" x14ac:dyDescent="0.2">
      <c r="A371" s="3" t="s">
        <v>8</v>
      </c>
      <c r="B371" s="3" t="str">
        <f>VLOOKUP(C371,'Class compilations'!A:B,2,FALSE)</f>
        <v>Hybrid Sedan</v>
      </c>
      <c r="C371" s="3" t="s">
        <v>9</v>
      </c>
      <c r="D371" s="3" t="s">
        <v>10</v>
      </c>
      <c r="E371" s="3" t="s">
        <v>805</v>
      </c>
      <c r="F371" s="3" t="e">
        <f>VLOOKUP(E371,'DFW to admin'!A:B,2,FALSE)</f>
        <v>#N/A</v>
      </c>
      <c r="G371" s="3" t="e">
        <f>VLOOKUP('Data - filter removed'!E371,Sheet10!B:C,2,FALSE)</f>
        <v>#N/A</v>
      </c>
      <c r="H371" s="2">
        <v>2013</v>
      </c>
      <c r="I371" s="3" t="s">
        <v>297</v>
      </c>
      <c r="J371" s="3" t="s">
        <v>298</v>
      </c>
      <c r="K371" s="3" t="s">
        <v>299</v>
      </c>
      <c r="L371" s="3" t="s">
        <v>806</v>
      </c>
      <c r="M371" s="3" t="s">
        <v>26</v>
      </c>
    </row>
    <row r="372" spans="1:13" x14ac:dyDescent="0.2">
      <c r="A372" s="3" t="s">
        <v>8</v>
      </c>
      <c r="B372" s="3" t="str">
        <f>VLOOKUP(C372,'Class compilations'!A:B,2,FALSE)</f>
        <v>Hybrid Sedan</v>
      </c>
      <c r="C372" s="3" t="s">
        <v>9</v>
      </c>
      <c r="D372" s="3" t="s">
        <v>10</v>
      </c>
      <c r="E372" s="3" t="s">
        <v>807</v>
      </c>
      <c r="F372" s="3" t="e">
        <f>VLOOKUP(E372,'DFW to admin'!A:B,2,FALSE)</f>
        <v>#N/A</v>
      </c>
      <c r="G372" s="3" t="str">
        <f>VLOOKUP('Data - filter removed'!E372,Sheet10!B:C,2,FALSE)</f>
        <v>Economic Services Administration</v>
      </c>
      <c r="H372" s="2">
        <v>2013</v>
      </c>
      <c r="I372" s="3" t="s">
        <v>297</v>
      </c>
      <c r="J372" s="3" t="s">
        <v>298</v>
      </c>
      <c r="K372" s="3" t="s">
        <v>299</v>
      </c>
      <c r="L372" s="3" t="s">
        <v>808</v>
      </c>
      <c r="M372" s="3" t="s">
        <v>29</v>
      </c>
    </row>
    <row r="373" spans="1:13" x14ac:dyDescent="0.2">
      <c r="A373" s="3" t="s">
        <v>8</v>
      </c>
      <c r="B373" s="3" t="str">
        <f>VLOOKUP(C373,'Class compilations'!A:B,2,FALSE)</f>
        <v>Hybrid Sedan</v>
      </c>
      <c r="C373" s="3" t="s">
        <v>9</v>
      </c>
      <c r="D373" s="3" t="s">
        <v>10</v>
      </c>
      <c r="E373" s="3" t="s">
        <v>809</v>
      </c>
      <c r="F373" s="3" t="e">
        <f>VLOOKUP(E373,'DFW to admin'!A:B,2,FALSE)</f>
        <v>#N/A</v>
      </c>
      <c r="G373" s="3" t="str">
        <f>VLOOKUP('Data - filter removed'!E373,Sheet10!B:C,2,FALSE)</f>
        <v>Economic Services Administration</v>
      </c>
      <c r="H373" s="2">
        <v>2013</v>
      </c>
      <c r="I373" s="3" t="s">
        <v>297</v>
      </c>
      <c r="J373" s="3" t="s">
        <v>298</v>
      </c>
      <c r="K373" s="3" t="s">
        <v>299</v>
      </c>
      <c r="L373" s="3" t="s">
        <v>810</v>
      </c>
      <c r="M373" s="3" t="s">
        <v>29</v>
      </c>
    </row>
    <row r="374" spans="1:13" x14ac:dyDescent="0.2">
      <c r="A374" s="3" t="s">
        <v>8</v>
      </c>
      <c r="B374" s="3" t="str">
        <f>VLOOKUP(C374,'Class compilations'!A:B,2,FALSE)</f>
        <v>Hybrid Sedan</v>
      </c>
      <c r="C374" s="3" t="s">
        <v>9</v>
      </c>
      <c r="D374" s="3" t="s">
        <v>10</v>
      </c>
      <c r="E374" s="3" t="s">
        <v>811</v>
      </c>
      <c r="F374" s="3" t="e">
        <f>VLOOKUP(E374,'DFW to admin'!A:B,2,FALSE)</f>
        <v>#N/A</v>
      </c>
      <c r="G374" s="3" t="e">
        <f>VLOOKUP('Data - filter removed'!E374,Sheet10!B:C,2,FALSE)</f>
        <v>#N/A</v>
      </c>
      <c r="H374" s="2">
        <v>2013</v>
      </c>
      <c r="I374" s="3" t="s">
        <v>297</v>
      </c>
      <c r="J374" s="3" t="s">
        <v>298</v>
      </c>
      <c r="K374" s="3" t="s">
        <v>299</v>
      </c>
      <c r="L374" s="3" t="s">
        <v>812</v>
      </c>
      <c r="M374" s="3" t="s">
        <v>26</v>
      </c>
    </row>
    <row r="375" spans="1:13" x14ac:dyDescent="0.2">
      <c r="A375" s="3" t="s">
        <v>8</v>
      </c>
      <c r="B375" s="3" t="str">
        <f>VLOOKUP(C375,'Class compilations'!A:B,2,FALSE)</f>
        <v>Hybrid Sedan</v>
      </c>
      <c r="C375" s="3" t="s">
        <v>9</v>
      </c>
      <c r="D375" s="3" t="s">
        <v>10</v>
      </c>
      <c r="E375" s="3" t="s">
        <v>813</v>
      </c>
      <c r="F375" s="3" t="e">
        <f>VLOOKUP(E375,'DFW to admin'!A:B,2,FALSE)</f>
        <v>#N/A</v>
      </c>
      <c r="G375" s="3" t="e">
        <f>VLOOKUP('Data - filter removed'!E375,Sheet10!B:C,2,FALSE)</f>
        <v>#N/A</v>
      </c>
      <c r="H375" s="2">
        <v>2013</v>
      </c>
      <c r="I375" s="3" t="s">
        <v>297</v>
      </c>
      <c r="J375" s="3" t="s">
        <v>298</v>
      </c>
      <c r="K375" s="3" t="s">
        <v>299</v>
      </c>
      <c r="L375" s="3" t="s">
        <v>814</v>
      </c>
      <c r="M375" s="3" t="s">
        <v>26</v>
      </c>
    </row>
    <row r="376" spans="1:13" x14ac:dyDescent="0.2">
      <c r="A376" s="3" t="s">
        <v>8</v>
      </c>
      <c r="B376" s="3" t="str">
        <f>VLOOKUP(C376,'Class compilations'!A:B,2,FALSE)</f>
        <v>Hybrid Sedan</v>
      </c>
      <c r="C376" s="3" t="s">
        <v>9</v>
      </c>
      <c r="D376" s="3" t="s">
        <v>10</v>
      </c>
      <c r="E376" s="3" t="s">
        <v>815</v>
      </c>
      <c r="F376" s="3" t="e">
        <f>VLOOKUP(E376,'DFW to admin'!A:B,2,FALSE)</f>
        <v>#N/A</v>
      </c>
      <c r="G376" s="3" t="e">
        <f>VLOOKUP('Data - filter removed'!E376,Sheet10!B:C,2,FALSE)</f>
        <v>#N/A</v>
      </c>
      <c r="H376" s="2">
        <v>2013</v>
      </c>
      <c r="I376" s="3" t="s">
        <v>297</v>
      </c>
      <c r="J376" s="3" t="s">
        <v>298</v>
      </c>
      <c r="K376" s="3" t="s">
        <v>299</v>
      </c>
      <c r="L376" s="3" t="s">
        <v>816</v>
      </c>
      <c r="M376" s="3" t="s">
        <v>26</v>
      </c>
    </row>
    <row r="377" spans="1:13" x14ac:dyDescent="0.2">
      <c r="A377" s="3" t="s">
        <v>8</v>
      </c>
      <c r="B377" s="3" t="str">
        <f>VLOOKUP(C377,'Class compilations'!A:B,2,FALSE)</f>
        <v>Hybrid Sedan</v>
      </c>
      <c r="C377" s="3" t="s">
        <v>9</v>
      </c>
      <c r="D377" s="3" t="s">
        <v>10</v>
      </c>
      <c r="E377" s="3" t="s">
        <v>817</v>
      </c>
      <c r="F377" s="3" t="e">
        <f>VLOOKUP(E377,'DFW to admin'!A:B,2,FALSE)</f>
        <v>#N/A</v>
      </c>
      <c r="G377" s="3" t="e">
        <f>VLOOKUP('Data - filter removed'!E377,Sheet10!B:C,2,FALSE)</f>
        <v>#N/A</v>
      </c>
      <c r="H377" s="2">
        <v>2013</v>
      </c>
      <c r="I377" s="3" t="s">
        <v>297</v>
      </c>
      <c r="J377" s="3" t="s">
        <v>298</v>
      </c>
      <c r="K377" s="3" t="s">
        <v>299</v>
      </c>
      <c r="L377" s="3" t="s">
        <v>818</v>
      </c>
      <c r="M377" s="3" t="s">
        <v>268</v>
      </c>
    </row>
    <row r="378" spans="1:13" x14ac:dyDescent="0.2">
      <c r="A378" s="3" t="s">
        <v>8</v>
      </c>
      <c r="B378" s="3" t="str">
        <f>VLOOKUP(C378,'Class compilations'!A:B,2,FALSE)</f>
        <v>Hybrid Sedan</v>
      </c>
      <c r="C378" s="3" t="s">
        <v>9</v>
      </c>
      <c r="D378" s="3" t="s">
        <v>10</v>
      </c>
      <c r="E378" s="3" t="s">
        <v>819</v>
      </c>
      <c r="F378" s="3" t="e">
        <f>VLOOKUP(E378,'DFW to admin'!A:B,2,FALSE)</f>
        <v>#N/A</v>
      </c>
      <c r="G378" s="3" t="e">
        <f>VLOOKUP('Data - filter removed'!E378,Sheet10!B:C,2,FALSE)</f>
        <v>#N/A</v>
      </c>
      <c r="H378" s="2">
        <v>2013</v>
      </c>
      <c r="I378" s="3" t="s">
        <v>297</v>
      </c>
      <c r="J378" s="3" t="s">
        <v>298</v>
      </c>
      <c r="K378" s="3" t="s">
        <v>299</v>
      </c>
      <c r="L378" s="3" t="s">
        <v>820</v>
      </c>
      <c r="M378" s="3" t="s">
        <v>81</v>
      </c>
    </row>
    <row r="379" spans="1:13" x14ac:dyDescent="0.2">
      <c r="A379" s="3" t="s">
        <v>8</v>
      </c>
      <c r="B379" s="3" t="str">
        <f>VLOOKUP(C379,'Class compilations'!A:B,2,FALSE)</f>
        <v>Hybrid Sedan</v>
      </c>
      <c r="C379" s="3" t="s">
        <v>9</v>
      </c>
      <c r="D379" s="3" t="s">
        <v>10</v>
      </c>
      <c r="E379" s="3" t="s">
        <v>821</v>
      </c>
      <c r="F379" s="3" t="e">
        <f>VLOOKUP(E379,'DFW to admin'!A:B,2,FALSE)</f>
        <v>#N/A</v>
      </c>
      <c r="G379" s="3" t="e">
        <f>VLOOKUP('Data - filter removed'!E379,Sheet10!B:C,2,FALSE)</f>
        <v>#N/A</v>
      </c>
      <c r="H379" s="2">
        <v>2013</v>
      </c>
      <c r="I379" s="3" t="s">
        <v>297</v>
      </c>
      <c r="J379" s="3" t="s">
        <v>298</v>
      </c>
      <c r="K379" s="3" t="s">
        <v>299</v>
      </c>
      <c r="L379" s="3" t="s">
        <v>822</v>
      </c>
      <c r="M379" s="3" t="s">
        <v>74</v>
      </c>
    </row>
    <row r="380" spans="1:13" x14ac:dyDescent="0.2">
      <c r="A380" s="3" t="s">
        <v>8</v>
      </c>
      <c r="B380" s="3" t="str">
        <f>VLOOKUP(C380,'Class compilations'!A:B,2,FALSE)</f>
        <v>Hybrid Sedan</v>
      </c>
      <c r="C380" s="3" t="s">
        <v>9</v>
      </c>
      <c r="D380" s="3" t="s">
        <v>10</v>
      </c>
      <c r="E380" s="3" t="s">
        <v>823</v>
      </c>
      <c r="F380" s="3" t="e">
        <f>VLOOKUP(E380,'DFW to admin'!A:B,2,FALSE)</f>
        <v>#N/A</v>
      </c>
      <c r="G380" s="3" t="e">
        <f>VLOOKUP('Data - filter removed'!E380,Sheet10!B:C,2,FALSE)</f>
        <v>#N/A</v>
      </c>
      <c r="H380" s="2">
        <v>2013</v>
      </c>
      <c r="I380" s="3" t="s">
        <v>297</v>
      </c>
      <c r="J380" s="3" t="s">
        <v>298</v>
      </c>
      <c r="K380" s="3" t="s">
        <v>299</v>
      </c>
      <c r="L380" s="3" t="s">
        <v>824</v>
      </c>
      <c r="M380" s="3" t="s">
        <v>74</v>
      </c>
    </row>
    <row r="381" spans="1:13" x14ac:dyDescent="0.2">
      <c r="A381" s="3" t="s">
        <v>8</v>
      </c>
      <c r="B381" s="3" t="str">
        <f>VLOOKUP(C381,'Class compilations'!A:B,2,FALSE)</f>
        <v>Hybrid Sedan</v>
      </c>
      <c r="C381" s="3" t="s">
        <v>9</v>
      </c>
      <c r="D381" s="3" t="s">
        <v>10</v>
      </c>
      <c r="E381" s="3" t="s">
        <v>825</v>
      </c>
      <c r="F381" s="3" t="e">
        <f>VLOOKUP(E381,'DFW to admin'!A:B,2,FALSE)</f>
        <v>#N/A</v>
      </c>
      <c r="G381" s="3" t="e">
        <f>VLOOKUP('Data - filter removed'!E381,Sheet10!B:C,2,FALSE)</f>
        <v>#N/A</v>
      </c>
      <c r="H381" s="2">
        <v>2013</v>
      </c>
      <c r="I381" s="3" t="s">
        <v>297</v>
      </c>
      <c r="J381" s="3" t="s">
        <v>298</v>
      </c>
      <c r="K381" s="3" t="s">
        <v>299</v>
      </c>
      <c r="L381" s="3" t="s">
        <v>826</v>
      </c>
      <c r="M381" s="3" t="s">
        <v>74</v>
      </c>
    </row>
    <row r="382" spans="1:13" x14ac:dyDescent="0.2">
      <c r="A382" s="3" t="s">
        <v>8</v>
      </c>
      <c r="B382" s="3" t="str">
        <f>VLOOKUP(C382,'Class compilations'!A:B,2,FALSE)</f>
        <v>Hybrid Sedan</v>
      </c>
      <c r="C382" s="3" t="s">
        <v>9</v>
      </c>
      <c r="D382" s="3" t="s">
        <v>10</v>
      </c>
      <c r="E382" s="3" t="s">
        <v>827</v>
      </c>
      <c r="F382" s="3" t="e">
        <f>VLOOKUP(E382,'DFW to admin'!A:B,2,FALSE)</f>
        <v>#N/A</v>
      </c>
      <c r="G382" s="3" t="e">
        <f>VLOOKUP('Data - filter removed'!E382,Sheet10!B:C,2,FALSE)</f>
        <v>#N/A</v>
      </c>
      <c r="H382" s="2">
        <v>2013</v>
      </c>
      <c r="I382" s="3" t="s">
        <v>297</v>
      </c>
      <c r="J382" s="3" t="s">
        <v>298</v>
      </c>
      <c r="K382" s="3" t="s">
        <v>299</v>
      </c>
      <c r="L382" s="3" t="s">
        <v>828</v>
      </c>
      <c r="M382" s="3" t="s">
        <v>74</v>
      </c>
    </row>
    <row r="383" spans="1:13" x14ac:dyDescent="0.2">
      <c r="A383" s="3" t="s">
        <v>8</v>
      </c>
      <c r="B383" s="3" t="str">
        <f>VLOOKUP(C383,'Class compilations'!A:B,2,FALSE)</f>
        <v>Hybrid Sedan</v>
      </c>
      <c r="C383" s="3" t="s">
        <v>9</v>
      </c>
      <c r="D383" s="3" t="s">
        <v>10</v>
      </c>
      <c r="E383" s="3" t="s">
        <v>829</v>
      </c>
      <c r="F383" s="3" t="e">
        <f>VLOOKUP(E383,'DFW to admin'!A:B,2,FALSE)</f>
        <v>#N/A</v>
      </c>
      <c r="G383" s="3" t="e">
        <f>VLOOKUP('Data - filter removed'!E383,Sheet10!B:C,2,FALSE)</f>
        <v>#N/A</v>
      </c>
      <c r="H383" s="2">
        <v>2013</v>
      </c>
      <c r="I383" s="3" t="s">
        <v>297</v>
      </c>
      <c r="J383" s="3" t="s">
        <v>298</v>
      </c>
      <c r="K383" s="3" t="s">
        <v>299</v>
      </c>
      <c r="L383" s="3" t="s">
        <v>830</v>
      </c>
      <c r="M383" s="3" t="s">
        <v>74</v>
      </c>
    </row>
    <row r="384" spans="1:13" x14ac:dyDescent="0.2">
      <c r="A384" s="3" t="s">
        <v>8</v>
      </c>
      <c r="B384" s="3" t="str">
        <f>VLOOKUP(C384,'Class compilations'!A:B,2,FALSE)</f>
        <v>Hybrid Sedan</v>
      </c>
      <c r="C384" s="3" t="s">
        <v>9</v>
      </c>
      <c r="D384" s="3" t="s">
        <v>10</v>
      </c>
      <c r="E384" s="3" t="s">
        <v>831</v>
      </c>
      <c r="F384" s="3" t="e">
        <f>VLOOKUP(E384,'DFW to admin'!A:B,2,FALSE)</f>
        <v>#N/A</v>
      </c>
      <c r="G384" s="3" t="e">
        <f>VLOOKUP('Data - filter removed'!E384,Sheet10!B:C,2,FALSE)</f>
        <v>#N/A</v>
      </c>
      <c r="H384" s="2">
        <v>2013</v>
      </c>
      <c r="I384" s="3" t="s">
        <v>297</v>
      </c>
      <c r="J384" s="3" t="s">
        <v>298</v>
      </c>
      <c r="K384" s="3" t="s">
        <v>299</v>
      </c>
      <c r="L384" s="3" t="s">
        <v>832</v>
      </c>
      <c r="M384" s="3" t="s">
        <v>74</v>
      </c>
    </row>
    <row r="385" spans="1:13" x14ac:dyDescent="0.2">
      <c r="A385" s="3" t="s">
        <v>8</v>
      </c>
      <c r="B385" s="3" t="str">
        <f>VLOOKUP(C385,'Class compilations'!A:B,2,FALSE)</f>
        <v>Hybrid Sedan</v>
      </c>
      <c r="C385" s="3" t="s">
        <v>9</v>
      </c>
      <c r="D385" s="3" t="s">
        <v>10</v>
      </c>
      <c r="E385" s="3" t="s">
        <v>833</v>
      </c>
      <c r="F385" s="3" t="e">
        <f>VLOOKUP(E385,'DFW to admin'!A:B,2,FALSE)</f>
        <v>#N/A</v>
      </c>
      <c r="G385" s="3" t="e">
        <f>VLOOKUP('Data - filter removed'!E385,Sheet10!B:C,2,FALSE)</f>
        <v>#N/A</v>
      </c>
      <c r="H385" s="2">
        <v>2013</v>
      </c>
      <c r="I385" s="3" t="s">
        <v>297</v>
      </c>
      <c r="J385" s="3" t="s">
        <v>298</v>
      </c>
      <c r="K385" s="3" t="s">
        <v>299</v>
      </c>
      <c r="L385" s="3" t="s">
        <v>834</v>
      </c>
      <c r="M385" s="3" t="s">
        <v>74</v>
      </c>
    </row>
    <row r="386" spans="1:13" x14ac:dyDescent="0.2">
      <c r="A386" s="3" t="s">
        <v>8</v>
      </c>
      <c r="B386" s="3" t="str">
        <f>VLOOKUP(C386,'Class compilations'!A:B,2,FALSE)</f>
        <v>Hybrid Sedan</v>
      </c>
      <c r="C386" s="3" t="s">
        <v>9</v>
      </c>
      <c r="D386" s="3" t="s">
        <v>10</v>
      </c>
      <c r="E386" s="3" t="s">
        <v>835</v>
      </c>
      <c r="F386" s="3" t="e">
        <f>VLOOKUP(E386,'DFW to admin'!A:B,2,FALSE)</f>
        <v>#N/A</v>
      </c>
      <c r="G386" s="3" t="e">
        <f>VLOOKUP('Data - filter removed'!E386,Sheet10!B:C,2,FALSE)</f>
        <v>#N/A</v>
      </c>
      <c r="H386" s="2">
        <v>2013</v>
      </c>
      <c r="I386" s="3" t="s">
        <v>297</v>
      </c>
      <c r="J386" s="3" t="s">
        <v>298</v>
      </c>
      <c r="K386" s="3" t="s">
        <v>299</v>
      </c>
      <c r="L386" s="3" t="s">
        <v>836</v>
      </c>
      <c r="M386" s="3" t="s">
        <v>74</v>
      </c>
    </row>
    <row r="387" spans="1:13" x14ac:dyDescent="0.2">
      <c r="A387" s="3" t="s">
        <v>8</v>
      </c>
      <c r="B387" s="3" t="str">
        <f>VLOOKUP(C387,'Class compilations'!A:B,2,FALSE)</f>
        <v>Hybrid Sedan</v>
      </c>
      <c r="C387" s="3" t="s">
        <v>9</v>
      </c>
      <c r="D387" s="3" t="s">
        <v>10</v>
      </c>
      <c r="E387" s="3" t="s">
        <v>837</v>
      </c>
      <c r="F387" s="3" t="e">
        <f>VLOOKUP(E387,'DFW to admin'!A:B,2,FALSE)</f>
        <v>#N/A</v>
      </c>
      <c r="G387" s="3" t="e">
        <f>VLOOKUP('Data - filter removed'!E387,Sheet10!B:C,2,FALSE)</f>
        <v>#N/A</v>
      </c>
      <c r="H387" s="2">
        <v>2013</v>
      </c>
      <c r="I387" s="3" t="s">
        <v>297</v>
      </c>
      <c r="J387" s="3" t="s">
        <v>298</v>
      </c>
      <c r="K387" s="3" t="s">
        <v>299</v>
      </c>
      <c r="L387" s="3" t="s">
        <v>838</v>
      </c>
      <c r="M387" s="3" t="s">
        <v>18</v>
      </c>
    </row>
    <row r="388" spans="1:13" x14ac:dyDescent="0.2">
      <c r="A388" s="3" t="s">
        <v>8</v>
      </c>
      <c r="B388" s="3" t="str">
        <f>VLOOKUP(C388,'Class compilations'!A:B,2,FALSE)</f>
        <v>Hybrid Sedan</v>
      </c>
      <c r="C388" s="3" t="s">
        <v>9</v>
      </c>
      <c r="D388" s="3" t="s">
        <v>10</v>
      </c>
      <c r="E388" s="3" t="s">
        <v>839</v>
      </c>
      <c r="F388" s="3" t="e">
        <f>VLOOKUP(E388,'DFW to admin'!A:B,2,FALSE)</f>
        <v>#N/A</v>
      </c>
      <c r="G388" s="3" t="str">
        <f>VLOOKUP('Data - filter removed'!E388,Sheet10!B:C,2,FALSE)</f>
        <v>Economic Services Administration</v>
      </c>
      <c r="H388" s="2">
        <v>2013</v>
      </c>
      <c r="I388" s="3" t="s">
        <v>297</v>
      </c>
      <c r="J388" s="3" t="s">
        <v>298</v>
      </c>
      <c r="K388" s="3" t="s">
        <v>299</v>
      </c>
      <c r="L388" s="3" t="s">
        <v>840</v>
      </c>
      <c r="M388" s="3" t="s">
        <v>29</v>
      </c>
    </row>
    <row r="389" spans="1:13" x14ac:dyDescent="0.2">
      <c r="A389" s="3" t="s">
        <v>8</v>
      </c>
      <c r="B389" s="3" t="str">
        <f>VLOOKUP(C389,'Class compilations'!A:B,2,FALSE)</f>
        <v>Hybrid Sedan</v>
      </c>
      <c r="C389" s="3" t="s">
        <v>9</v>
      </c>
      <c r="D389" s="3" t="s">
        <v>10</v>
      </c>
      <c r="E389" s="3" t="s">
        <v>841</v>
      </c>
      <c r="F389" s="3" t="e">
        <f>VLOOKUP(E389,'DFW to admin'!A:B,2,FALSE)</f>
        <v>#N/A</v>
      </c>
      <c r="G389" s="3" t="str">
        <f>VLOOKUP('Data - filter removed'!E389,Sheet10!B:C,2,FALSE)</f>
        <v>Economic Services Administration</v>
      </c>
      <c r="H389" s="2">
        <v>2013</v>
      </c>
      <c r="I389" s="3" t="s">
        <v>297</v>
      </c>
      <c r="J389" s="3" t="s">
        <v>298</v>
      </c>
      <c r="K389" s="3" t="s">
        <v>299</v>
      </c>
      <c r="L389" s="3" t="s">
        <v>842</v>
      </c>
      <c r="M389" s="3" t="s">
        <v>29</v>
      </c>
    </row>
    <row r="390" spans="1:13" x14ac:dyDescent="0.2">
      <c r="A390" s="3" t="s">
        <v>8</v>
      </c>
      <c r="B390" s="3" t="str">
        <f>VLOOKUP(C390,'Class compilations'!A:B,2,FALSE)</f>
        <v>Hybrid Sedan</v>
      </c>
      <c r="C390" s="3" t="s">
        <v>9</v>
      </c>
      <c r="D390" s="3" t="s">
        <v>10</v>
      </c>
      <c r="E390" s="3" t="s">
        <v>843</v>
      </c>
      <c r="F390" s="3" t="e">
        <f>VLOOKUP(E390,'DFW to admin'!A:B,2,FALSE)</f>
        <v>#N/A</v>
      </c>
      <c r="G390" s="3" t="str">
        <f>VLOOKUP('Data - filter removed'!E390,Sheet10!B:C,2,FALSE)</f>
        <v>Economic Services Administration</v>
      </c>
      <c r="H390" s="2">
        <v>2013</v>
      </c>
      <c r="I390" s="3" t="s">
        <v>297</v>
      </c>
      <c r="J390" s="3" t="s">
        <v>298</v>
      </c>
      <c r="K390" s="3" t="s">
        <v>299</v>
      </c>
      <c r="L390" s="3" t="s">
        <v>844</v>
      </c>
      <c r="M390" s="3" t="s">
        <v>29</v>
      </c>
    </row>
    <row r="391" spans="1:13" x14ac:dyDescent="0.2">
      <c r="A391" s="3" t="s">
        <v>8</v>
      </c>
      <c r="B391" s="3" t="str">
        <f>VLOOKUP(C391,'Class compilations'!A:B,2,FALSE)</f>
        <v>Hybrid Sedan</v>
      </c>
      <c r="C391" s="3" t="s">
        <v>9</v>
      </c>
      <c r="D391" s="3" t="s">
        <v>10</v>
      </c>
      <c r="E391" s="3" t="s">
        <v>845</v>
      </c>
      <c r="F391" s="3" t="e">
        <f>VLOOKUP(E391,'DFW to admin'!A:B,2,FALSE)</f>
        <v>#N/A</v>
      </c>
      <c r="G391" s="3" t="str">
        <f>VLOOKUP('Data - filter removed'!E391,Sheet10!B:C,2,FALSE)</f>
        <v>Economic Services Administration</v>
      </c>
      <c r="H391" s="2">
        <v>2013</v>
      </c>
      <c r="I391" s="3" t="s">
        <v>297</v>
      </c>
      <c r="J391" s="3" t="s">
        <v>298</v>
      </c>
      <c r="K391" s="3" t="s">
        <v>299</v>
      </c>
      <c r="L391" s="3" t="s">
        <v>846</v>
      </c>
      <c r="M391" s="3" t="s">
        <v>29</v>
      </c>
    </row>
    <row r="392" spans="1:13" x14ac:dyDescent="0.2">
      <c r="A392" s="3" t="s">
        <v>8</v>
      </c>
      <c r="B392" s="3" t="str">
        <f>VLOOKUP(C392,'Class compilations'!A:B,2,FALSE)</f>
        <v>Hybrid Sedan</v>
      </c>
      <c r="C392" s="3" t="s">
        <v>9</v>
      </c>
      <c r="D392" s="3" t="s">
        <v>10</v>
      </c>
      <c r="E392" s="3" t="s">
        <v>847</v>
      </c>
      <c r="F392" s="3" t="e">
        <f>VLOOKUP(E392,'DFW to admin'!A:B,2,FALSE)</f>
        <v>#N/A</v>
      </c>
      <c r="G392" s="3" t="str">
        <f>VLOOKUP('Data - filter removed'!E392,Sheet10!B:C,2,FALSE)</f>
        <v>Economic Services Administration</v>
      </c>
      <c r="H392" s="2">
        <v>2013</v>
      </c>
      <c r="I392" s="3" t="s">
        <v>297</v>
      </c>
      <c r="J392" s="3" t="s">
        <v>298</v>
      </c>
      <c r="K392" s="3" t="s">
        <v>299</v>
      </c>
      <c r="L392" s="3" t="s">
        <v>848</v>
      </c>
      <c r="M392" s="3" t="s">
        <v>29</v>
      </c>
    </row>
    <row r="393" spans="1:13" x14ac:dyDescent="0.2">
      <c r="A393" s="3" t="s">
        <v>8</v>
      </c>
      <c r="B393" s="3" t="str">
        <f>VLOOKUP(C393,'Class compilations'!A:B,2,FALSE)</f>
        <v>Hybrid Sedan</v>
      </c>
      <c r="C393" s="3" t="s">
        <v>9</v>
      </c>
      <c r="D393" s="3" t="s">
        <v>10</v>
      </c>
      <c r="E393" s="3" t="s">
        <v>849</v>
      </c>
      <c r="F393" s="3" t="e">
        <f>VLOOKUP(E393,'DFW to admin'!A:B,2,FALSE)</f>
        <v>#N/A</v>
      </c>
      <c r="G393" s="3" t="str">
        <f>VLOOKUP('Data - filter removed'!E393,Sheet10!B:C,2,FALSE)</f>
        <v>Aging and Disability Services Administration</v>
      </c>
      <c r="H393" s="2">
        <v>2013</v>
      </c>
      <c r="I393" s="3" t="s">
        <v>297</v>
      </c>
      <c r="J393" s="3" t="s">
        <v>298</v>
      </c>
      <c r="K393" s="3" t="s">
        <v>299</v>
      </c>
      <c r="L393" s="3" t="s">
        <v>850</v>
      </c>
      <c r="M393" s="3" t="s">
        <v>29</v>
      </c>
    </row>
    <row r="394" spans="1:13" x14ac:dyDescent="0.2">
      <c r="A394" s="3" t="s">
        <v>8</v>
      </c>
      <c r="B394" s="3" t="str">
        <f>VLOOKUP(C394,'Class compilations'!A:B,2,FALSE)</f>
        <v>Hybrid Sedan</v>
      </c>
      <c r="C394" s="3" t="s">
        <v>9</v>
      </c>
      <c r="D394" s="3" t="s">
        <v>10</v>
      </c>
      <c r="E394" s="3" t="s">
        <v>851</v>
      </c>
      <c r="F394" s="3" t="e">
        <f>VLOOKUP(E394,'DFW to admin'!A:B,2,FALSE)</f>
        <v>#N/A</v>
      </c>
      <c r="G394" s="3" t="str">
        <f>VLOOKUP('Data - filter removed'!E394,Sheet10!B:C,2,FALSE)</f>
        <v>Aging and Disability Services Administration</v>
      </c>
      <c r="H394" s="2">
        <v>2013</v>
      </c>
      <c r="I394" s="3" t="s">
        <v>297</v>
      </c>
      <c r="J394" s="3" t="s">
        <v>298</v>
      </c>
      <c r="K394" s="3" t="s">
        <v>299</v>
      </c>
      <c r="L394" s="3" t="s">
        <v>852</v>
      </c>
      <c r="M394" s="3" t="s">
        <v>29</v>
      </c>
    </row>
    <row r="395" spans="1:13" x14ac:dyDescent="0.2">
      <c r="A395" s="3" t="s">
        <v>8</v>
      </c>
      <c r="B395" s="3" t="str">
        <f>VLOOKUP(C395,'Class compilations'!A:B,2,FALSE)</f>
        <v>Hybrid Sedan</v>
      </c>
      <c r="C395" s="3" t="s">
        <v>9</v>
      </c>
      <c r="D395" s="3" t="s">
        <v>10</v>
      </c>
      <c r="E395" s="3" t="s">
        <v>853</v>
      </c>
      <c r="F395" s="3" t="e">
        <f>VLOOKUP(E395,'DFW to admin'!A:B,2,FALSE)</f>
        <v>#N/A</v>
      </c>
      <c r="G395" s="3" t="str">
        <f>VLOOKUP('Data - filter removed'!E395,Sheet10!B:C,2,FALSE)</f>
        <v>Juvenile Justice and Rehabilitation</v>
      </c>
      <c r="H395" s="2">
        <v>2013</v>
      </c>
      <c r="I395" s="3" t="s">
        <v>297</v>
      </c>
      <c r="J395" s="3" t="s">
        <v>298</v>
      </c>
      <c r="K395" s="3" t="s">
        <v>299</v>
      </c>
      <c r="L395" s="3" t="s">
        <v>854</v>
      </c>
      <c r="M395" s="3" t="s">
        <v>29</v>
      </c>
    </row>
    <row r="396" spans="1:13" x14ac:dyDescent="0.2">
      <c r="A396" s="3" t="s">
        <v>8</v>
      </c>
      <c r="B396" s="3" t="str">
        <f>VLOOKUP(C396,'Class compilations'!A:B,2,FALSE)</f>
        <v>Hybrid Sedan</v>
      </c>
      <c r="C396" s="3" t="s">
        <v>9</v>
      </c>
      <c r="D396" s="3" t="s">
        <v>10</v>
      </c>
      <c r="E396" s="3" t="s">
        <v>855</v>
      </c>
      <c r="F396" s="3" t="e">
        <f>VLOOKUP(E396,'DFW to admin'!A:B,2,FALSE)</f>
        <v>#N/A</v>
      </c>
      <c r="G396" s="3" t="str">
        <f>VLOOKUP('Data - filter removed'!E396,Sheet10!B:C,2,FALSE)</f>
        <v>Juvenile Justice and Rehabilitation</v>
      </c>
      <c r="H396" s="2">
        <v>2013</v>
      </c>
      <c r="I396" s="3" t="s">
        <v>297</v>
      </c>
      <c r="J396" s="3" t="s">
        <v>298</v>
      </c>
      <c r="K396" s="3" t="s">
        <v>299</v>
      </c>
      <c r="L396" s="3" t="s">
        <v>856</v>
      </c>
      <c r="M396" s="3" t="s">
        <v>29</v>
      </c>
    </row>
    <row r="397" spans="1:13" x14ac:dyDescent="0.2">
      <c r="A397" s="3" t="s">
        <v>8</v>
      </c>
      <c r="B397" s="3" t="str">
        <f>VLOOKUP(C397,'Class compilations'!A:B,2,FALSE)</f>
        <v>Hybrid Sedan</v>
      </c>
      <c r="C397" s="3" t="s">
        <v>9</v>
      </c>
      <c r="D397" s="3" t="s">
        <v>10</v>
      </c>
      <c r="E397" s="3" t="s">
        <v>857</v>
      </c>
      <c r="F397" s="3" t="e">
        <f>VLOOKUP(E397,'DFW to admin'!A:B,2,FALSE)</f>
        <v>#N/A</v>
      </c>
      <c r="G397" s="3" t="str">
        <f>VLOOKUP('Data - filter removed'!E397,Sheet10!B:C,2,FALSE)</f>
        <v>Juvenile Justice and Rehabilitation</v>
      </c>
      <c r="H397" s="2">
        <v>2013</v>
      </c>
      <c r="I397" s="3" t="s">
        <v>297</v>
      </c>
      <c r="J397" s="3" t="s">
        <v>298</v>
      </c>
      <c r="K397" s="3" t="s">
        <v>299</v>
      </c>
      <c r="L397" s="3" t="s">
        <v>858</v>
      </c>
      <c r="M397" s="3" t="s">
        <v>29</v>
      </c>
    </row>
    <row r="398" spans="1:13" x14ac:dyDescent="0.2">
      <c r="A398" s="3" t="s">
        <v>8</v>
      </c>
      <c r="B398" s="3" t="str">
        <f>VLOOKUP(C398,'Class compilations'!A:B,2,FALSE)</f>
        <v>Hybrid Sedan</v>
      </c>
      <c r="C398" s="3" t="s">
        <v>9</v>
      </c>
      <c r="D398" s="3" t="s">
        <v>10</v>
      </c>
      <c r="E398" s="3" t="s">
        <v>859</v>
      </c>
      <c r="F398" s="3" t="e">
        <f>VLOOKUP(E398,'DFW to admin'!A:B,2,FALSE)</f>
        <v>#N/A</v>
      </c>
      <c r="G398" s="3" t="str">
        <f>VLOOKUP('Data - filter removed'!E398,Sheet10!B:C,2,FALSE)</f>
        <v>Aging and Disability Services Administration</v>
      </c>
      <c r="H398" s="2">
        <v>2013</v>
      </c>
      <c r="I398" s="3" t="s">
        <v>297</v>
      </c>
      <c r="J398" s="3" t="s">
        <v>298</v>
      </c>
      <c r="K398" s="3" t="s">
        <v>299</v>
      </c>
      <c r="L398" s="3" t="s">
        <v>860</v>
      </c>
      <c r="M398" s="3" t="s">
        <v>29</v>
      </c>
    </row>
    <row r="399" spans="1:13" x14ac:dyDescent="0.2">
      <c r="A399" s="3" t="s">
        <v>8</v>
      </c>
      <c r="B399" s="3" t="str">
        <f>VLOOKUP(C399,'Class compilations'!A:B,2,FALSE)</f>
        <v>Hybrid Sedan</v>
      </c>
      <c r="C399" s="3" t="s">
        <v>9</v>
      </c>
      <c r="D399" s="3" t="s">
        <v>10</v>
      </c>
      <c r="E399" s="3" t="s">
        <v>861</v>
      </c>
      <c r="F399" s="3" t="e">
        <f>VLOOKUP(E399,'DFW to admin'!A:B,2,FALSE)</f>
        <v>#N/A</v>
      </c>
      <c r="G399" s="3" t="str">
        <f>VLOOKUP('Data - filter removed'!E399,Sheet10!B:C,2,FALSE)</f>
        <v>Juvenile Justice and Rehabilitation</v>
      </c>
      <c r="H399" s="2">
        <v>2013</v>
      </c>
      <c r="I399" s="3" t="s">
        <v>297</v>
      </c>
      <c r="J399" s="3" t="s">
        <v>298</v>
      </c>
      <c r="K399" s="3" t="s">
        <v>299</v>
      </c>
      <c r="L399" s="3" t="s">
        <v>862</v>
      </c>
      <c r="M399" s="3" t="s">
        <v>29</v>
      </c>
    </row>
    <row r="400" spans="1:13" x14ac:dyDescent="0.2">
      <c r="A400" s="3" t="s">
        <v>8</v>
      </c>
      <c r="B400" s="3" t="str">
        <f>VLOOKUP(C400,'Class compilations'!A:B,2,FALSE)</f>
        <v>Hybrid Sedan</v>
      </c>
      <c r="C400" s="3" t="s">
        <v>9</v>
      </c>
      <c r="D400" s="3" t="s">
        <v>10</v>
      </c>
      <c r="E400" s="3" t="s">
        <v>863</v>
      </c>
      <c r="F400" s="3" t="e">
        <f>VLOOKUP(E400,'DFW to admin'!A:B,2,FALSE)</f>
        <v>#N/A</v>
      </c>
      <c r="G400" s="3" t="e">
        <f>VLOOKUP('Data - filter removed'!E400,Sheet10!B:C,2,FALSE)</f>
        <v>#N/A</v>
      </c>
      <c r="H400" s="2">
        <v>2013</v>
      </c>
      <c r="I400" s="3" t="s">
        <v>297</v>
      </c>
      <c r="J400" s="3" t="s">
        <v>298</v>
      </c>
      <c r="K400" s="3" t="s">
        <v>299</v>
      </c>
      <c r="L400" s="3" t="s">
        <v>864</v>
      </c>
      <c r="M400" s="3" t="s">
        <v>15</v>
      </c>
    </row>
    <row r="401" spans="1:13" x14ac:dyDescent="0.2">
      <c r="A401" s="3" t="s">
        <v>8</v>
      </c>
      <c r="B401" s="3" t="str">
        <f>VLOOKUP(C401,'Class compilations'!A:B,2,FALSE)</f>
        <v>Hybrid Sedan</v>
      </c>
      <c r="C401" s="3" t="s">
        <v>9</v>
      </c>
      <c r="D401" s="3" t="s">
        <v>10</v>
      </c>
      <c r="E401" s="3" t="s">
        <v>865</v>
      </c>
      <c r="F401" s="3" t="e">
        <f>VLOOKUP(E401,'DFW to admin'!A:B,2,FALSE)</f>
        <v>#N/A</v>
      </c>
      <c r="G401" s="3" t="e">
        <f>VLOOKUP('Data - filter removed'!E401,Sheet10!B:C,2,FALSE)</f>
        <v>#N/A</v>
      </c>
      <c r="H401" s="2">
        <v>2013</v>
      </c>
      <c r="I401" s="3" t="s">
        <v>297</v>
      </c>
      <c r="J401" s="3" t="s">
        <v>298</v>
      </c>
      <c r="K401" s="3" t="s">
        <v>299</v>
      </c>
      <c r="L401" s="3" t="s">
        <v>866</v>
      </c>
      <c r="M401" s="3" t="s">
        <v>268</v>
      </c>
    </row>
    <row r="402" spans="1:13" x14ac:dyDescent="0.2">
      <c r="A402" s="3" t="s">
        <v>8</v>
      </c>
      <c r="B402" s="3" t="str">
        <f>VLOOKUP(C402,'Class compilations'!A:B,2,FALSE)</f>
        <v>Hybrid Sedan</v>
      </c>
      <c r="C402" s="3" t="s">
        <v>9</v>
      </c>
      <c r="D402" s="3" t="s">
        <v>10</v>
      </c>
      <c r="E402" s="3" t="s">
        <v>867</v>
      </c>
      <c r="F402" s="3" t="e">
        <f>VLOOKUP(E402,'DFW to admin'!A:B,2,FALSE)</f>
        <v>#N/A</v>
      </c>
      <c r="G402" s="3" t="e">
        <f>VLOOKUP('Data - filter removed'!E402,Sheet10!B:C,2,FALSE)</f>
        <v>#N/A</v>
      </c>
      <c r="H402" s="2">
        <v>2013</v>
      </c>
      <c r="I402" s="3" t="s">
        <v>297</v>
      </c>
      <c r="J402" s="3" t="s">
        <v>298</v>
      </c>
      <c r="K402" s="3" t="s">
        <v>299</v>
      </c>
      <c r="L402" s="3" t="s">
        <v>868</v>
      </c>
      <c r="M402" s="3" t="s">
        <v>268</v>
      </c>
    </row>
    <row r="403" spans="1:13" x14ac:dyDescent="0.2">
      <c r="A403" s="3" t="s">
        <v>8</v>
      </c>
      <c r="B403" s="3" t="str">
        <f>VLOOKUP(C403,'Class compilations'!A:B,2,FALSE)</f>
        <v>Hybrid Sedan</v>
      </c>
      <c r="C403" s="3" t="s">
        <v>9</v>
      </c>
      <c r="D403" s="3" t="s">
        <v>10</v>
      </c>
      <c r="E403" s="3" t="s">
        <v>869</v>
      </c>
      <c r="F403" s="3" t="e">
        <f>VLOOKUP(E403,'DFW to admin'!A:B,2,FALSE)</f>
        <v>#N/A</v>
      </c>
      <c r="G403" s="3" t="e">
        <f>VLOOKUP('Data - filter removed'!E403,Sheet10!B:C,2,FALSE)</f>
        <v>#N/A</v>
      </c>
      <c r="H403" s="2">
        <v>2013</v>
      </c>
      <c r="I403" s="3" t="s">
        <v>297</v>
      </c>
      <c r="J403" s="3" t="s">
        <v>298</v>
      </c>
      <c r="K403" s="3" t="s">
        <v>299</v>
      </c>
      <c r="L403" s="3" t="s">
        <v>870</v>
      </c>
      <c r="M403" s="3" t="s">
        <v>268</v>
      </c>
    </row>
    <row r="404" spans="1:13" x14ac:dyDescent="0.2">
      <c r="A404" s="3" t="s">
        <v>8</v>
      </c>
      <c r="B404" s="3" t="str">
        <f>VLOOKUP(C404,'Class compilations'!A:B,2,FALSE)</f>
        <v>Hybrid Sedan</v>
      </c>
      <c r="C404" s="3" t="s">
        <v>9</v>
      </c>
      <c r="D404" s="3" t="s">
        <v>10</v>
      </c>
      <c r="E404" s="3" t="s">
        <v>871</v>
      </c>
      <c r="F404" s="3" t="e">
        <f>VLOOKUP(E404,'DFW to admin'!A:B,2,FALSE)</f>
        <v>#N/A</v>
      </c>
      <c r="G404" s="3" t="e">
        <f>VLOOKUP('Data - filter removed'!E404,Sheet10!B:C,2,FALSE)</f>
        <v>#N/A</v>
      </c>
      <c r="H404" s="2">
        <v>2013</v>
      </c>
      <c r="I404" s="3" t="s">
        <v>297</v>
      </c>
      <c r="J404" s="3" t="s">
        <v>298</v>
      </c>
      <c r="K404" s="3" t="s">
        <v>299</v>
      </c>
      <c r="L404" s="3" t="s">
        <v>872</v>
      </c>
      <c r="M404" s="3" t="s">
        <v>268</v>
      </c>
    </row>
    <row r="405" spans="1:13" x14ac:dyDescent="0.2">
      <c r="A405" s="3" t="s">
        <v>8</v>
      </c>
      <c r="B405" s="3" t="str">
        <f>VLOOKUP(C405,'Class compilations'!A:B,2,FALSE)</f>
        <v>Hybrid Sedan</v>
      </c>
      <c r="C405" s="3" t="s">
        <v>9</v>
      </c>
      <c r="D405" s="3" t="s">
        <v>10</v>
      </c>
      <c r="E405" s="3" t="s">
        <v>873</v>
      </c>
      <c r="F405" s="3" t="e">
        <f>VLOOKUP(E405,'DFW to admin'!A:B,2,FALSE)</f>
        <v>#N/A</v>
      </c>
      <c r="G405" s="3" t="e">
        <f>VLOOKUP('Data - filter removed'!E405,Sheet10!B:C,2,FALSE)</f>
        <v>#N/A</v>
      </c>
      <c r="H405" s="2">
        <v>2014</v>
      </c>
      <c r="I405" s="3" t="s">
        <v>297</v>
      </c>
      <c r="J405" s="3" t="s">
        <v>298</v>
      </c>
      <c r="K405" s="3" t="s">
        <v>299</v>
      </c>
      <c r="L405" s="3" t="s">
        <v>874</v>
      </c>
      <c r="M405" s="3" t="s">
        <v>74</v>
      </c>
    </row>
    <row r="406" spans="1:13" x14ac:dyDescent="0.2">
      <c r="A406" s="3" t="s">
        <v>8</v>
      </c>
      <c r="B406" s="3" t="str">
        <f>VLOOKUP(C406,'Class compilations'!A:B,2,FALSE)</f>
        <v>Hybrid Sedan</v>
      </c>
      <c r="C406" s="3" t="s">
        <v>9</v>
      </c>
      <c r="D406" s="3" t="s">
        <v>10</v>
      </c>
      <c r="E406" s="3" t="s">
        <v>875</v>
      </c>
      <c r="F406" s="3" t="e">
        <f>VLOOKUP(E406,'DFW to admin'!A:B,2,FALSE)</f>
        <v>#N/A</v>
      </c>
      <c r="G406" s="3" t="e">
        <f>VLOOKUP('Data - filter removed'!E406,Sheet10!B:C,2,FALSE)</f>
        <v>#N/A</v>
      </c>
      <c r="H406" s="2">
        <v>2014</v>
      </c>
      <c r="I406" s="3" t="s">
        <v>297</v>
      </c>
      <c r="J406" s="3" t="s">
        <v>298</v>
      </c>
      <c r="K406" s="3" t="s">
        <v>299</v>
      </c>
      <c r="L406" s="3" t="s">
        <v>876</v>
      </c>
      <c r="M406" s="3" t="s">
        <v>74</v>
      </c>
    </row>
    <row r="407" spans="1:13" x14ac:dyDescent="0.2">
      <c r="A407" s="3" t="s">
        <v>8</v>
      </c>
      <c r="B407" s="3" t="str">
        <f>VLOOKUP(C407,'Class compilations'!A:B,2,FALSE)</f>
        <v>Hybrid Sedan</v>
      </c>
      <c r="C407" s="3" t="s">
        <v>9</v>
      </c>
      <c r="D407" s="3" t="s">
        <v>10</v>
      </c>
      <c r="E407" s="3" t="s">
        <v>877</v>
      </c>
      <c r="F407" s="3" t="e">
        <f>VLOOKUP(E407,'DFW to admin'!A:B,2,FALSE)</f>
        <v>#N/A</v>
      </c>
      <c r="G407" s="3" t="e">
        <f>VLOOKUP('Data - filter removed'!E407,Sheet10!B:C,2,FALSE)</f>
        <v>#N/A</v>
      </c>
      <c r="H407" s="2">
        <v>2014</v>
      </c>
      <c r="I407" s="3" t="s">
        <v>297</v>
      </c>
      <c r="J407" s="3" t="s">
        <v>298</v>
      </c>
      <c r="K407" s="3" t="s">
        <v>299</v>
      </c>
      <c r="L407" s="3" t="s">
        <v>878</v>
      </c>
      <c r="M407" s="3" t="s">
        <v>123</v>
      </c>
    </row>
    <row r="408" spans="1:13" x14ac:dyDescent="0.2">
      <c r="A408" s="3" t="s">
        <v>8</v>
      </c>
      <c r="B408" s="3" t="str">
        <f>VLOOKUP(C408,'Class compilations'!A:B,2,FALSE)</f>
        <v>Hybrid Sedan</v>
      </c>
      <c r="C408" s="3" t="s">
        <v>9</v>
      </c>
      <c r="D408" s="3" t="s">
        <v>10</v>
      </c>
      <c r="E408" s="3" t="s">
        <v>879</v>
      </c>
      <c r="F408" s="3" t="e">
        <f>VLOOKUP(E408,'DFW to admin'!A:B,2,FALSE)</f>
        <v>#N/A</v>
      </c>
      <c r="G408" s="3" t="e">
        <f>VLOOKUP('Data - filter removed'!E408,Sheet10!B:C,2,FALSE)</f>
        <v>#N/A</v>
      </c>
      <c r="H408" s="2">
        <v>2013</v>
      </c>
      <c r="I408" s="3" t="s">
        <v>297</v>
      </c>
      <c r="J408" s="3" t="s">
        <v>298</v>
      </c>
      <c r="K408" s="3" t="s">
        <v>299</v>
      </c>
      <c r="L408" s="3" t="s">
        <v>880</v>
      </c>
      <c r="M408" s="3" t="s">
        <v>268</v>
      </c>
    </row>
    <row r="409" spans="1:13" x14ac:dyDescent="0.2">
      <c r="A409" s="3" t="s">
        <v>8</v>
      </c>
      <c r="B409" s="3" t="str">
        <f>VLOOKUP(C409,'Class compilations'!A:B,2,FALSE)</f>
        <v>Hybrid Sedan</v>
      </c>
      <c r="C409" s="3" t="s">
        <v>9</v>
      </c>
      <c r="D409" s="3" t="s">
        <v>10</v>
      </c>
      <c r="E409" s="3" t="s">
        <v>881</v>
      </c>
      <c r="F409" s="3" t="e">
        <f>VLOOKUP(E409,'DFW to admin'!A:B,2,FALSE)</f>
        <v>#N/A</v>
      </c>
      <c r="G409" s="3" t="e">
        <f>VLOOKUP('Data - filter removed'!E409,Sheet10!B:C,2,FALSE)</f>
        <v>#N/A</v>
      </c>
      <c r="H409" s="2">
        <v>2013</v>
      </c>
      <c r="I409" s="3" t="s">
        <v>297</v>
      </c>
      <c r="J409" s="3" t="s">
        <v>298</v>
      </c>
      <c r="K409" s="3" t="s">
        <v>299</v>
      </c>
      <c r="L409" s="3" t="s">
        <v>882</v>
      </c>
      <c r="M409" s="3" t="s">
        <v>18</v>
      </c>
    </row>
    <row r="410" spans="1:13" x14ac:dyDescent="0.2">
      <c r="A410" s="3" t="s">
        <v>8</v>
      </c>
      <c r="B410" s="3" t="str">
        <f>VLOOKUP(C410,'Class compilations'!A:B,2,FALSE)</f>
        <v>Hybrid Sedan</v>
      </c>
      <c r="C410" s="3" t="s">
        <v>9</v>
      </c>
      <c r="D410" s="3" t="s">
        <v>10</v>
      </c>
      <c r="E410" s="3" t="s">
        <v>883</v>
      </c>
      <c r="F410" s="3" t="e">
        <f>VLOOKUP(E410,'DFW to admin'!A:B,2,FALSE)</f>
        <v>#N/A</v>
      </c>
      <c r="G410" s="3" t="e">
        <f>VLOOKUP('Data - filter removed'!E410,Sheet10!B:C,2,FALSE)</f>
        <v>#N/A</v>
      </c>
      <c r="H410" s="2">
        <v>2013</v>
      </c>
      <c r="I410" s="3" t="s">
        <v>297</v>
      </c>
      <c r="J410" s="3" t="s">
        <v>298</v>
      </c>
      <c r="K410" s="3" t="s">
        <v>299</v>
      </c>
      <c r="L410" s="3" t="s">
        <v>884</v>
      </c>
      <c r="M410" s="3" t="s">
        <v>18</v>
      </c>
    </row>
    <row r="411" spans="1:13" x14ac:dyDescent="0.2">
      <c r="A411" s="3" t="s">
        <v>8</v>
      </c>
      <c r="B411" s="3" t="str">
        <f>VLOOKUP(C411,'Class compilations'!A:B,2,FALSE)</f>
        <v>Hybrid Sedan</v>
      </c>
      <c r="C411" s="3" t="s">
        <v>9</v>
      </c>
      <c r="D411" s="3" t="s">
        <v>10</v>
      </c>
      <c r="E411" s="3" t="s">
        <v>885</v>
      </c>
      <c r="F411" s="3" t="e">
        <f>VLOOKUP(E411,'DFW to admin'!A:B,2,FALSE)</f>
        <v>#N/A</v>
      </c>
      <c r="G411" s="3" t="e">
        <f>VLOOKUP('Data - filter removed'!E411,Sheet10!B:C,2,FALSE)</f>
        <v>#N/A</v>
      </c>
      <c r="H411" s="2">
        <v>2013</v>
      </c>
      <c r="I411" s="3" t="s">
        <v>297</v>
      </c>
      <c r="J411" s="3" t="s">
        <v>298</v>
      </c>
      <c r="K411" s="3" t="s">
        <v>299</v>
      </c>
      <c r="L411" s="3" t="s">
        <v>886</v>
      </c>
      <c r="M411" s="3" t="s">
        <v>887</v>
      </c>
    </row>
    <row r="412" spans="1:13" x14ac:dyDescent="0.2">
      <c r="A412" s="3" t="s">
        <v>8</v>
      </c>
      <c r="B412" s="3" t="str">
        <f>VLOOKUP(C412,'Class compilations'!A:B,2,FALSE)</f>
        <v>Hybrid Sedan</v>
      </c>
      <c r="C412" s="3" t="s">
        <v>9</v>
      </c>
      <c r="D412" s="3" t="s">
        <v>10</v>
      </c>
      <c r="E412" s="3" t="s">
        <v>888</v>
      </c>
      <c r="F412" s="3" t="e">
        <f>VLOOKUP(E412,'DFW to admin'!A:B,2,FALSE)</f>
        <v>#N/A</v>
      </c>
      <c r="G412" s="3" t="e">
        <f>VLOOKUP('Data - filter removed'!E412,Sheet10!B:C,2,FALSE)</f>
        <v>#N/A</v>
      </c>
      <c r="H412" s="2">
        <v>2013</v>
      </c>
      <c r="I412" s="3" t="s">
        <v>297</v>
      </c>
      <c r="J412" s="3" t="s">
        <v>298</v>
      </c>
      <c r="K412" s="3" t="s">
        <v>299</v>
      </c>
      <c r="L412" s="3" t="s">
        <v>889</v>
      </c>
      <c r="M412" s="3" t="s">
        <v>21</v>
      </c>
    </row>
    <row r="413" spans="1:13" x14ac:dyDescent="0.2">
      <c r="A413" s="3" t="s">
        <v>8</v>
      </c>
      <c r="B413" s="3" t="str">
        <f>VLOOKUP(C413,'Class compilations'!A:B,2,FALSE)</f>
        <v>Hybrid Sedan</v>
      </c>
      <c r="C413" s="3" t="s">
        <v>9</v>
      </c>
      <c r="D413" s="3" t="s">
        <v>10</v>
      </c>
      <c r="E413" s="3" t="s">
        <v>890</v>
      </c>
      <c r="F413" s="3" t="e">
        <f>VLOOKUP(E413,'DFW to admin'!A:B,2,FALSE)</f>
        <v>#N/A</v>
      </c>
      <c r="G413" s="3" t="e">
        <f>VLOOKUP('Data - filter removed'!E413,Sheet10!B:C,2,FALSE)</f>
        <v>#N/A</v>
      </c>
      <c r="H413" s="2">
        <v>2013</v>
      </c>
      <c r="I413" s="3" t="s">
        <v>297</v>
      </c>
      <c r="J413" s="3" t="s">
        <v>298</v>
      </c>
      <c r="K413" s="3" t="s">
        <v>299</v>
      </c>
      <c r="L413" s="3" t="s">
        <v>891</v>
      </c>
      <c r="M413" s="3" t="s">
        <v>429</v>
      </c>
    </row>
    <row r="414" spans="1:13" x14ac:dyDescent="0.2">
      <c r="A414" s="3" t="s">
        <v>8</v>
      </c>
      <c r="B414" s="3" t="str">
        <f>VLOOKUP(C414,'Class compilations'!A:B,2,FALSE)</f>
        <v>Hybrid Sedan</v>
      </c>
      <c r="C414" s="3" t="s">
        <v>9</v>
      </c>
      <c r="D414" s="3" t="s">
        <v>10</v>
      </c>
      <c r="E414" s="3" t="s">
        <v>892</v>
      </c>
      <c r="F414" s="3" t="e">
        <f>VLOOKUP(E414,'DFW to admin'!A:B,2,FALSE)</f>
        <v>#N/A</v>
      </c>
      <c r="G414" s="3" t="e">
        <f>VLOOKUP('Data - filter removed'!E414,Sheet10!B:C,2,FALSE)</f>
        <v>#N/A</v>
      </c>
      <c r="H414" s="2">
        <v>2013</v>
      </c>
      <c r="I414" s="3" t="s">
        <v>297</v>
      </c>
      <c r="J414" s="3" t="s">
        <v>298</v>
      </c>
      <c r="K414" s="3" t="s">
        <v>299</v>
      </c>
      <c r="L414" s="3" t="s">
        <v>893</v>
      </c>
      <c r="M414" s="3" t="s">
        <v>429</v>
      </c>
    </row>
    <row r="415" spans="1:13" x14ac:dyDescent="0.2">
      <c r="A415" s="3" t="s">
        <v>8</v>
      </c>
      <c r="B415" s="3" t="str">
        <f>VLOOKUP(C415,'Class compilations'!A:B,2,FALSE)</f>
        <v>Hybrid Sedan</v>
      </c>
      <c r="C415" s="3" t="s">
        <v>9</v>
      </c>
      <c r="D415" s="3" t="s">
        <v>10</v>
      </c>
      <c r="E415" s="3" t="s">
        <v>894</v>
      </c>
      <c r="F415" s="3" t="e">
        <f>VLOOKUP(E415,'DFW to admin'!A:B,2,FALSE)</f>
        <v>#N/A</v>
      </c>
      <c r="G415" s="3" t="e">
        <f>VLOOKUP('Data - filter removed'!E415,Sheet10!B:C,2,FALSE)</f>
        <v>#N/A</v>
      </c>
      <c r="H415" s="2">
        <v>2013</v>
      </c>
      <c r="I415" s="3" t="s">
        <v>297</v>
      </c>
      <c r="J415" s="3" t="s">
        <v>298</v>
      </c>
      <c r="K415" s="3" t="s">
        <v>299</v>
      </c>
      <c r="L415" s="3" t="s">
        <v>895</v>
      </c>
      <c r="M415" s="3" t="s">
        <v>21</v>
      </c>
    </row>
    <row r="416" spans="1:13" x14ac:dyDescent="0.2">
      <c r="A416" s="3" t="s">
        <v>8</v>
      </c>
      <c r="B416" s="3" t="str">
        <f>VLOOKUP(C416,'Class compilations'!A:B,2,FALSE)</f>
        <v>Hybrid Sedan</v>
      </c>
      <c r="C416" s="3" t="s">
        <v>9</v>
      </c>
      <c r="D416" s="3" t="s">
        <v>10</v>
      </c>
      <c r="E416" s="3" t="s">
        <v>896</v>
      </c>
      <c r="F416" s="3" t="e">
        <f>VLOOKUP(E416,'DFW to admin'!A:B,2,FALSE)</f>
        <v>#N/A</v>
      </c>
      <c r="G416" s="3" t="e">
        <f>VLOOKUP('Data - filter removed'!E416,Sheet10!B:C,2,FALSE)</f>
        <v>#N/A</v>
      </c>
      <c r="H416" s="2">
        <v>2013</v>
      </c>
      <c r="I416" s="3" t="s">
        <v>297</v>
      </c>
      <c r="J416" s="3" t="s">
        <v>298</v>
      </c>
      <c r="K416" s="3" t="s">
        <v>299</v>
      </c>
      <c r="L416" s="3" t="s">
        <v>897</v>
      </c>
      <c r="M416" s="3" t="s">
        <v>21</v>
      </c>
    </row>
    <row r="417" spans="1:13" x14ac:dyDescent="0.2">
      <c r="A417" s="3" t="s">
        <v>8</v>
      </c>
      <c r="B417" s="3" t="str">
        <f>VLOOKUP(C417,'Class compilations'!A:B,2,FALSE)</f>
        <v>Hybrid Sedan</v>
      </c>
      <c r="C417" s="3" t="s">
        <v>9</v>
      </c>
      <c r="D417" s="3" t="s">
        <v>10</v>
      </c>
      <c r="E417" s="3" t="s">
        <v>898</v>
      </c>
      <c r="F417" s="3" t="e">
        <f>VLOOKUP(E417,'DFW to admin'!A:B,2,FALSE)</f>
        <v>#N/A</v>
      </c>
      <c r="G417" s="3" t="str">
        <f>VLOOKUP('Data - filter removed'!E417,Sheet10!B:C,2,FALSE)</f>
        <v>Economic Services Administration</v>
      </c>
      <c r="H417" s="2">
        <v>2013</v>
      </c>
      <c r="I417" s="3" t="s">
        <v>297</v>
      </c>
      <c r="J417" s="3" t="s">
        <v>298</v>
      </c>
      <c r="K417" s="3" t="s">
        <v>299</v>
      </c>
      <c r="L417" s="3" t="s">
        <v>899</v>
      </c>
      <c r="M417" s="3" t="s">
        <v>29</v>
      </c>
    </row>
    <row r="418" spans="1:13" x14ac:dyDescent="0.2">
      <c r="A418" s="3" t="s">
        <v>8</v>
      </c>
      <c r="B418" s="3" t="str">
        <f>VLOOKUP(C418,'Class compilations'!A:B,2,FALSE)</f>
        <v>Hybrid Sedan</v>
      </c>
      <c r="C418" s="3" t="s">
        <v>9</v>
      </c>
      <c r="D418" s="3" t="s">
        <v>10</v>
      </c>
      <c r="E418" s="3" t="s">
        <v>900</v>
      </c>
      <c r="F418" s="3" t="e">
        <f>VLOOKUP(E418,'DFW to admin'!A:B,2,FALSE)</f>
        <v>#N/A</v>
      </c>
      <c r="G418" s="3" t="str">
        <f>VLOOKUP('Data - filter removed'!E418,Sheet10!B:C,2,FALSE)</f>
        <v>Economic Services Administration</v>
      </c>
      <c r="H418" s="2">
        <v>2013</v>
      </c>
      <c r="I418" s="3" t="s">
        <v>297</v>
      </c>
      <c r="J418" s="3" t="s">
        <v>298</v>
      </c>
      <c r="K418" s="3" t="s">
        <v>299</v>
      </c>
      <c r="L418" s="3" t="s">
        <v>901</v>
      </c>
      <c r="M418" s="3" t="s">
        <v>29</v>
      </c>
    </row>
    <row r="419" spans="1:13" x14ac:dyDescent="0.2">
      <c r="A419" s="3" t="s">
        <v>8</v>
      </c>
      <c r="B419" s="3" t="str">
        <f>VLOOKUP(C419,'Class compilations'!A:B,2,FALSE)</f>
        <v>Hybrid Sedan</v>
      </c>
      <c r="C419" s="3" t="s">
        <v>9</v>
      </c>
      <c r="D419" s="3" t="s">
        <v>10</v>
      </c>
      <c r="E419" s="3" t="s">
        <v>902</v>
      </c>
      <c r="F419" s="3" t="e">
        <f>VLOOKUP(E419,'DFW to admin'!A:B,2,FALSE)</f>
        <v>#N/A</v>
      </c>
      <c r="G419" s="3" t="str">
        <f>VLOOKUP('Data - filter removed'!E419,Sheet10!B:C,2,FALSE)</f>
        <v>Economic Services Administration</v>
      </c>
      <c r="H419" s="2">
        <v>2013</v>
      </c>
      <c r="I419" s="3" t="s">
        <v>297</v>
      </c>
      <c r="J419" s="3" t="s">
        <v>298</v>
      </c>
      <c r="K419" s="3" t="s">
        <v>299</v>
      </c>
      <c r="L419" s="3" t="s">
        <v>903</v>
      </c>
      <c r="M419" s="3" t="s">
        <v>29</v>
      </c>
    </row>
    <row r="420" spans="1:13" x14ac:dyDescent="0.2">
      <c r="A420" s="3" t="s">
        <v>8</v>
      </c>
      <c r="B420" s="3" t="str">
        <f>VLOOKUP(C420,'Class compilations'!A:B,2,FALSE)</f>
        <v>Hybrid Sedan</v>
      </c>
      <c r="C420" s="3" t="s">
        <v>9</v>
      </c>
      <c r="D420" s="3" t="s">
        <v>10</v>
      </c>
      <c r="E420" s="3" t="s">
        <v>904</v>
      </c>
      <c r="F420" s="3" t="e">
        <f>VLOOKUP(E420,'DFW to admin'!A:B,2,FALSE)</f>
        <v>#N/A</v>
      </c>
      <c r="G420" s="3" t="str">
        <f>VLOOKUP('Data - filter removed'!E420,Sheet10!B:C,2,FALSE)</f>
        <v>Children's Administration</v>
      </c>
      <c r="H420" s="2">
        <v>2013</v>
      </c>
      <c r="I420" s="3" t="s">
        <v>297</v>
      </c>
      <c r="J420" s="3" t="s">
        <v>298</v>
      </c>
      <c r="K420" s="3" t="s">
        <v>299</v>
      </c>
      <c r="L420" s="3" t="s">
        <v>905</v>
      </c>
      <c r="M420" s="3" t="s">
        <v>29</v>
      </c>
    </row>
    <row r="421" spans="1:13" x14ac:dyDescent="0.2">
      <c r="A421" s="3" t="s">
        <v>8</v>
      </c>
      <c r="B421" s="3" t="str">
        <f>VLOOKUP(C421,'Class compilations'!A:B,2,FALSE)</f>
        <v>Hybrid Sedan</v>
      </c>
      <c r="C421" s="3" t="s">
        <v>9</v>
      </c>
      <c r="D421" s="3" t="s">
        <v>10</v>
      </c>
      <c r="E421" s="3" t="s">
        <v>906</v>
      </c>
      <c r="F421" s="3" t="e">
        <f>VLOOKUP(E421,'DFW to admin'!A:B,2,FALSE)</f>
        <v>#N/A</v>
      </c>
      <c r="G421" s="3" t="e">
        <f>VLOOKUP('Data - filter removed'!E421,Sheet10!B:C,2,FALSE)</f>
        <v>#N/A</v>
      </c>
      <c r="H421" s="2">
        <v>2014</v>
      </c>
      <c r="I421" s="3" t="s">
        <v>297</v>
      </c>
      <c r="J421" s="3" t="s">
        <v>298</v>
      </c>
      <c r="K421" s="3" t="s">
        <v>299</v>
      </c>
      <c r="L421" s="3" t="s">
        <v>907</v>
      </c>
      <c r="M421" s="3" t="s">
        <v>35</v>
      </c>
    </row>
    <row r="422" spans="1:13" x14ac:dyDescent="0.2">
      <c r="A422" s="3" t="s">
        <v>8</v>
      </c>
      <c r="B422" s="3" t="str">
        <f>VLOOKUP(C422,'Class compilations'!A:B,2,FALSE)</f>
        <v>Hybrid Sedan</v>
      </c>
      <c r="C422" s="3" t="s">
        <v>9</v>
      </c>
      <c r="D422" s="3" t="s">
        <v>10</v>
      </c>
      <c r="E422" s="3" t="s">
        <v>908</v>
      </c>
      <c r="F422" s="3" t="e">
        <f>VLOOKUP(E422,'DFW to admin'!A:B,2,FALSE)</f>
        <v>#N/A</v>
      </c>
      <c r="G422" s="3" t="e">
        <f>VLOOKUP('Data - filter removed'!E422,Sheet10!B:C,2,FALSE)</f>
        <v>#N/A</v>
      </c>
      <c r="H422" s="2">
        <v>2014</v>
      </c>
      <c r="I422" s="3" t="s">
        <v>297</v>
      </c>
      <c r="J422" s="3" t="s">
        <v>298</v>
      </c>
      <c r="K422" s="3" t="s">
        <v>299</v>
      </c>
      <c r="L422" s="3" t="s">
        <v>909</v>
      </c>
      <c r="M422" s="3" t="s">
        <v>268</v>
      </c>
    </row>
    <row r="423" spans="1:13" x14ac:dyDescent="0.2">
      <c r="A423" s="3" t="s">
        <v>8</v>
      </c>
      <c r="B423" s="3" t="str">
        <f>VLOOKUP(C423,'Class compilations'!A:B,2,FALSE)</f>
        <v>Hybrid Sedan</v>
      </c>
      <c r="C423" s="3" t="s">
        <v>9</v>
      </c>
      <c r="D423" s="3" t="s">
        <v>10</v>
      </c>
      <c r="E423" s="3" t="s">
        <v>910</v>
      </c>
      <c r="F423" s="3" t="e">
        <f>VLOOKUP(E423,'DFW to admin'!A:B,2,FALSE)</f>
        <v>#N/A</v>
      </c>
      <c r="G423" s="3" t="e">
        <f>VLOOKUP('Data - filter removed'!E423,Sheet10!B:C,2,FALSE)</f>
        <v>#N/A</v>
      </c>
      <c r="H423" s="2">
        <v>2014</v>
      </c>
      <c r="I423" s="3" t="s">
        <v>297</v>
      </c>
      <c r="J423" s="3" t="s">
        <v>298</v>
      </c>
      <c r="K423" s="3" t="s">
        <v>299</v>
      </c>
      <c r="L423" s="3" t="s">
        <v>911</v>
      </c>
      <c r="M423" s="3" t="s">
        <v>268</v>
      </c>
    </row>
    <row r="424" spans="1:13" x14ac:dyDescent="0.2">
      <c r="A424" s="3" t="s">
        <v>8</v>
      </c>
      <c r="B424" s="3" t="str">
        <f>VLOOKUP(C424,'Class compilations'!A:B,2,FALSE)</f>
        <v>Hybrid Sedan</v>
      </c>
      <c r="C424" s="3" t="s">
        <v>9</v>
      </c>
      <c r="D424" s="3" t="s">
        <v>10</v>
      </c>
      <c r="E424" s="3" t="s">
        <v>912</v>
      </c>
      <c r="F424" s="3" t="e">
        <f>VLOOKUP(E424,'DFW to admin'!A:B,2,FALSE)</f>
        <v>#N/A</v>
      </c>
      <c r="G424" s="3" t="e">
        <f>VLOOKUP('Data - filter removed'!E424,Sheet10!B:C,2,FALSE)</f>
        <v>#N/A</v>
      </c>
      <c r="H424" s="2">
        <v>2014</v>
      </c>
      <c r="I424" s="3" t="s">
        <v>297</v>
      </c>
      <c r="J424" s="3" t="s">
        <v>298</v>
      </c>
      <c r="K424" s="3" t="s">
        <v>299</v>
      </c>
      <c r="L424" s="3" t="s">
        <v>913</v>
      </c>
      <c r="M424" s="3" t="s">
        <v>40</v>
      </c>
    </row>
    <row r="425" spans="1:13" x14ac:dyDescent="0.2">
      <c r="A425" s="3" t="s">
        <v>8</v>
      </c>
      <c r="B425" s="3" t="str">
        <f>VLOOKUP(C425,'Class compilations'!A:B,2,FALSE)</f>
        <v>Hybrid Sedan</v>
      </c>
      <c r="C425" s="3" t="s">
        <v>9</v>
      </c>
      <c r="D425" s="3" t="s">
        <v>10</v>
      </c>
      <c r="E425" s="3" t="s">
        <v>914</v>
      </c>
      <c r="F425" s="3" t="e">
        <f>VLOOKUP(E425,'DFW to admin'!A:B,2,FALSE)</f>
        <v>#N/A</v>
      </c>
      <c r="G425" s="3" t="e">
        <f>VLOOKUP('Data - filter removed'!E425,Sheet10!B:C,2,FALSE)</f>
        <v>#N/A</v>
      </c>
      <c r="H425" s="2">
        <v>2014</v>
      </c>
      <c r="I425" s="3" t="s">
        <v>297</v>
      </c>
      <c r="J425" s="3" t="s">
        <v>298</v>
      </c>
      <c r="K425" s="3" t="s">
        <v>299</v>
      </c>
      <c r="L425" s="3" t="s">
        <v>915</v>
      </c>
      <c r="M425" s="3" t="s">
        <v>916</v>
      </c>
    </row>
    <row r="426" spans="1:13" x14ac:dyDescent="0.2">
      <c r="A426" s="3" t="s">
        <v>8</v>
      </c>
      <c r="B426" s="3" t="str">
        <f>VLOOKUP(C426,'Class compilations'!A:B,2,FALSE)</f>
        <v>Hybrid Sedan</v>
      </c>
      <c r="C426" s="3" t="s">
        <v>9</v>
      </c>
      <c r="D426" s="3" t="s">
        <v>10</v>
      </c>
      <c r="E426" s="3" t="s">
        <v>917</v>
      </c>
      <c r="F426" s="3" t="e">
        <f>VLOOKUP(E426,'DFW to admin'!A:B,2,FALSE)</f>
        <v>#N/A</v>
      </c>
      <c r="G426" s="3" t="e">
        <f>VLOOKUP('Data - filter removed'!E426,Sheet10!B:C,2,FALSE)</f>
        <v>#N/A</v>
      </c>
      <c r="H426" s="2">
        <v>2014</v>
      </c>
      <c r="I426" s="3" t="s">
        <v>297</v>
      </c>
      <c r="J426" s="3" t="s">
        <v>298</v>
      </c>
      <c r="K426" s="3" t="s">
        <v>299</v>
      </c>
      <c r="L426" s="3" t="s">
        <v>918</v>
      </c>
      <c r="M426" s="3" t="s">
        <v>18</v>
      </c>
    </row>
    <row r="427" spans="1:13" x14ac:dyDescent="0.2">
      <c r="A427" s="3" t="s">
        <v>8</v>
      </c>
      <c r="B427" s="3" t="str">
        <f>VLOOKUP(C427,'Class compilations'!A:B,2,FALSE)</f>
        <v>Hybrid Sedan</v>
      </c>
      <c r="C427" s="3" t="s">
        <v>9</v>
      </c>
      <c r="D427" s="3" t="s">
        <v>10</v>
      </c>
      <c r="E427" s="3" t="s">
        <v>919</v>
      </c>
      <c r="F427" s="3" t="e">
        <f>VLOOKUP(E427,'DFW to admin'!A:B,2,FALSE)</f>
        <v>#N/A</v>
      </c>
      <c r="G427" s="3" t="e">
        <f>VLOOKUP('Data - filter removed'!E427,Sheet10!B:C,2,FALSE)</f>
        <v>#N/A</v>
      </c>
      <c r="H427" s="2">
        <v>2014</v>
      </c>
      <c r="I427" s="3" t="s">
        <v>297</v>
      </c>
      <c r="J427" s="3" t="s">
        <v>298</v>
      </c>
      <c r="K427" s="3" t="s">
        <v>299</v>
      </c>
      <c r="L427" s="3" t="s">
        <v>920</v>
      </c>
      <c r="M427" s="3" t="s">
        <v>599</v>
      </c>
    </row>
    <row r="428" spans="1:13" x14ac:dyDescent="0.2">
      <c r="A428" s="3" t="s">
        <v>8</v>
      </c>
      <c r="B428" s="3" t="str">
        <f>VLOOKUP(C428,'Class compilations'!A:B,2,FALSE)</f>
        <v>Hybrid Sedan</v>
      </c>
      <c r="C428" s="3" t="s">
        <v>9</v>
      </c>
      <c r="D428" s="3" t="s">
        <v>10</v>
      </c>
      <c r="E428" s="3" t="s">
        <v>921</v>
      </c>
      <c r="F428" s="3" t="e">
        <f>VLOOKUP(E428,'DFW to admin'!A:B,2,FALSE)</f>
        <v>#N/A</v>
      </c>
      <c r="G428" s="3" t="e">
        <f>VLOOKUP('Data - filter removed'!E428,Sheet10!B:C,2,FALSE)</f>
        <v>#N/A</v>
      </c>
      <c r="H428" s="2">
        <v>2014</v>
      </c>
      <c r="I428" s="3" t="s">
        <v>297</v>
      </c>
      <c r="J428" s="3" t="s">
        <v>298</v>
      </c>
      <c r="K428" s="3" t="s">
        <v>299</v>
      </c>
      <c r="L428" s="3" t="s">
        <v>922</v>
      </c>
      <c r="M428" s="3" t="s">
        <v>599</v>
      </c>
    </row>
    <row r="429" spans="1:13" x14ac:dyDescent="0.2">
      <c r="A429" s="3" t="s">
        <v>8</v>
      </c>
      <c r="B429" s="3" t="str">
        <f>VLOOKUP(C429,'Class compilations'!A:B,2,FALSE)</f>
        <v>Hybrid Sedan</v>
      </c>
      <c r="C429" s="3" t="s">
        <v>9</v>
      </c>
      <c r="D429" s="3" t="s">
        <v>10</v>
      </c>
      <c r="E429" s="3" t="s">
        <v>923</v>
      </c>
      <c r="F429" s="3" t="e">
        <f>VLOOKUP(E429,'DFW to admin'!A:B,2,FALSE)</f>
        <v>#N/A</v>
      </c>
      <c r="G429" s="3" t="e">
        <f>VLOOKUP('Data - filter removed'!E429,Sheet10!B:C,2,FALSE)</f>
        <v>#N/A</v>
      </c>
      <c r="H429" s="2">
        <v>2014</v>
      </c>
      <c r="I429" s="3" t="s">
        <v>297</v>
      </c>
      <c r="J429" s="3" t="s">
        <v>298</v>
      </c>
      <c r="K429" s="3" t="s">
        <v>299</v>
      </c>
      <c r="L429" s="3" t="s">
        <v>924</v>
      </c>
      <c r="M429" s="3" t="s">
        <v>599</v>
      </c>
    </row>
    <row r="430" spans="1:13" x14ac:dyDescent="0.2">
      <c r="A430" s="3" t="s">
        <v>8</v>
      </c>
      <c r="B430" s="3" t="str">
        <f>VLOOKUP(C430,'Class compilations'!A:B,2,FALSE)</f>
        <v>Hybrid Sedan</v>
      </c>
      <c r="C430" s="3" t="s">
        <v>9</v>
      </c>
      <c r="D430" s="3" t="s">
        <v>10</v>
      </c>
      <c r="E430" s="3" t="s">
        <v>925</v>
      </c>
      <c r="F430" s="3" t="e">
        <f>VLOOKUP(E430,'DFW to admin'!A:B,2,FALSE)</f>
        <v>#N/A</v>
      </c>
      <c r="G430" s="3" t="e">
        <f>VLOOKUP('Data - filter removed'!E430,Sheet10!B:C,2,FALSE)</f>
        <v>#N/A</v>
      </c>
      <c r="H430" s="2">
        <v>2014</v>
      </c>
      <c r="I430" s="3" t="s">
        <v>297</v>
      </c>
      <c r="J430" s="3" t="s">
        <v>298</v>
      </c>
      <c r="K430" s="3" t="s">
        <v>299</v>
      </c>
      <c r="L430" s="3" t="s">
        <v>926</v>
      </c>
      <c r="M430" s="3" t="s">
        <v>81</v>
      </c>
    </row>
    <row r="431" spans="1:13" x14ac:dyDescent="0.2">
      <c r="A431" s="3" t="s">
        <v>8</v>
      </c>
      <c r="B431" s="3" t="str">
        <f>VLOOKUP(C431,'Class compilations'!A:B,2,FALSE)</f>
        <v>Hybrid Sedan</v>
      </c>
      <c r="C431" s="3" t="s">
        <v>9</v>
      </c>
      <c r="D431" s="3" t="s">
        <v>10</v>
      </c>
      <c r="E431" s="3" t="s">
        <v>927</v>
      </c>
      <c r="F431" s="3" t="e">
        <f>VLOOKUP(E431,'DFW to admin'!A:B,2,FALSE)</f>
        <v>#N/A</v>
      </c>
      <c r="G431" s="3" t="e">
        <f>VLOOKUP('Data - filter removed'!E431,Sheet10!B:C,2,FALSE)</f>
        <v>#N/A</v>
      </c>
      <c r="H431" s="2">
        <v>2014</v>
      </c>
      <c r="I431" s="3" t="s">
        <v>297</v>
      </c>
      <c r="J431" s="3" t="s">
        <v>298</v>
      </c>
      <c r="K431" s="3" t="s">
        <v>299</v>
      </c>
      <c r="L431" s="3" t="s">
        <v>928</v>
      </c>
      <c r="M431" s="3" t="s">
        <v>81</v>
      </c>
    </row>
    <row r="432" spans="1:13" x14ac:dyDescent="0.2">
      <c r="A432" s="3" t="s">
        <v>8</v>
      </c>
      <c r="B432" s="3" t="str">
        <f>VLOOKUP(C432,'Class compilations'!A:B,2,FALSE)</f>
        <v>Hybrid Sedan</v>
      </c>
      <c r="C432" s="3" t="s">
        <v>9</v>
      </c>
      <c r="D432" s="3" t="s">
        <v>10</v>
      </c>
      <c r="E432" s="3" t="s">
        <v>929</v>
      </c>
      <c r="F432" s="3" t="e">
        <f>VLOOKUP(E432,'DFW to admin'!A:B,2,FALSE)</f>
        <v>#N/A</v>
      </c>
      <c r="G432" s="3" t="str">
        <f>VLOOKUP('Data - filter removed'!E432,Sheet10!B:C,2,FALSE)</f>
        <v>Aging and Disability Services Administration</v>
      </c>
      <c r="H432" s="2">
        <v>2014</v>
      </c>
      <c r="I432" s="3" t="s">
        <v>297</v>
      </c>
      <c r="J432" s="3" t="s">
        <v>298</v>
      </c>
      <c r="K432" s="3" t="s">
        <v>299</v>
      </c>
      <c r="L432" s="3" t="s">
        <v>930</v>
      </c>
      <c r="M432" s="3" t="s">
        <v>29</v>
      </c>
    </row>
    <row r="433" spans="1:13" x14ac:dyDescent="0.2">
      <c r="A433" s="3" t="s">
        <v>8</v>
      </c>
      <c r="B433" s="3" t="str">
        <f>VLOOKUP(C433,'Class compilations'!A:B,2,FALSE)</f>
        <v>Hybrid Sedan</v>
      </c>
      <c r="C433" s="3" t="s">
        <v>9</v>
      </c>
      <c r="D433" s="3" t="s">
        <v>10</v>
      </c>
      <c r="E433" s="3" t="s">
        <v>931</v>
      </c>
      <c r="F433" s="3" t="e">
        <f>VLOOKUP(E433,'DFW to admin'!A:B,2,FALSE)</f>
        <v>#N/A</v>
      </c>
      <c r="G433" s="3" t="str">
        <f>VLOOKUP('Data - filter removed'!E433,Sheet10!B:C,2,FALSE)</f>
        <v>Economic Services Administration</v>
      </c>
      <c r="H433" s="2">
        <v>2014</v>
      </c>
      <c r="I433" s="3" t="s">
        <v>297</v>
      </c>
      <c r="J433" s="3" t="s">
        <v>298</v>
      </c>
      <c r="K433" s="3" t="s">
        <v>299</v>
      </c>
      <c r="L433" s="3" t="s">
        <v>932</v>
      </c>
      <c r="M433" s="3" t="s">
        <v>29</v>
      </c>
    </row>
    <row r="434" spans="1:13" x14ac:dyDescent="0.2">
      <c r="A434" s="3" t="s">
        <v>8</v>
      </c>
      <c r="B434" s="3" t="str">
        <f>VLOOKUP(C434,'Class compilations'!A:B,2,FALSE)</f>
        <v>Hybrid Sedan</v>
      </c>
      <c r="C434" s="3" t="s">
        <v>9</v>
      </c>
      <c r="D434" s="3" t="s">
        <v>10</v>
      </c>
      <c r="E434" s="3" t="s">
        <v>933</v>
      </c>
      <c r="F434" s="3" t="e">
        <f>VLOOKUP(E434,'DFW to admin'!A:B,2,FALSE)</f>
        <v>#N/A</v>
      </c>
      <c r="G434" s="3" t="str">
        <f>VLOOKUP('Data - filter removed'!E434,Sheet10!B:C,2,FALSE)</f>
        <v>Aging and Disability Services Administration</v>
      </c>
      <c r="H434" s="2">
        <v>2014</v>
      </c>
      <c r="I434" s="3" t="s">
        <v>297</v>
      </c>
      <c r="J434" s="3" t="s">
        <v>298</v>
      </c>
      <c r="K434" s="3" t="s">
        <v>299</v>
      </c>
      <c r="L434" s="3" t="s">
        <v>934</v>
      </c>
      <c r="M434" s="3" t="s">
        <v>29</v>
      </c>
    </row>
    <row r="435" spans="1:13" x14ac:dyDescent="0.2">
      <c r="A435" s="3" t="s">
        <v>8</v>
      </c>
      <c r="B435" s="3" t="str">
        <f>VLOOKUP(C435,'Class compilations'!A:B,2,FALSE)</f>
        <v>Hybrid Sedan</v>
      </c>
      <c r="C435" s="3" t="s">
        <v>9</v>
      </c>
      <c r="D435" s="3" t="s">
        <v>10</v>
      </c>
      <c r="E435" s="3" t="s">
        <v>935</v>
      </c>
      <c r="F435" s="3" t="e">
        <f>VLOOKUP(E435,'DFW to admin'!A:B,2,FALSE)</f>
        <v>#N/A</v>
      </c>
      <c r="G435" s="3" t="str">
        <f>VLOOKUP('Data - filter removed'!E435,Sheet10!B:C,2,FALSE)</f>
        <v>Aging and Disability Services Administration</v>
      </c>
      <c r="H435" s="2">
        <v>2014</v>
      </c>
      <c r="I435" s="3" t="s">
        <v>297</v>
      </c>
      <c r="J435" s="3" t="s">
        <v>298</v>
      </c>
      <c r="K435" s="3" t="s">
        <v>299</v>
      </c>
      <c r="L435" s="3" t="s">
        <v>936</v>
      </c>
      <c r="M435" s="3" t="s">
        <v>29</v>
      </c>
    </row>
    <row r="436" spans="1:13" x14ac:dyDescent="0.2">
      <c r="A436" s="3" t="s">
        <v>8</v>
      </c>
      <c r="B436" s="3" t="str">
        <f>VLOOKUP(C436,'Class compilations'!A:B,2,FALSE)</f>
        <v>Hybrid Sedan</v>
      </c>
      <c r="C436" s="3" t="s">
        <v>9</v>
      </c>
      <c r="D436" s="3" t="s">
        <v>10</v>
      </c>
      <c r="E436" s="3" t="s">
        <v>937</v>
      </c>
      <c r="F436" s="3" t="e">
        <f>VLOOKUP(E436,'DFW to admin'!A:B,2,FALSE)</f>
        <v>#N/A</v>
      </c>
      <c r="G436" s="3" t="e">
        <f>VLOOKUP('Data - filter removed'!E436,Sheet10!B:C,2,FALSE)</f>
        <v>#N/A</v>
      </c>
      <c r="H436" s="2">
        <v>2014</v>
      </c>
      <c r="I436" s="3" t="s">
        <v>297</v>
      </c>
      <c r="J436" s="3" t="s">
        <v>298</v>
      </c>
      <c r="K436" s="3" t="s">
        <v>299</v>
      </c>
      <c r="L436" s="3" t="s">
        <v>938</v>
      </c>
      <c r="M436" s="3" t="s">
        <v>916</v>
      </c>
    </row>
    <row r="437" spans="1:13" x14ac:dyDescent="0.2">
      <c r="A437" s="3" t="s">
        <v>8</v>
      </c>
      <c r="B437" s="3" t="str">
        <f>VLOOKUP(C437,'Class compilations'!A:B,2,FALSE)</f>
        <v>Hybrid Sedan</v>
      </c>
      <c r="C437" s="3" t="s">
        <v>9</v>
      </c>
      <c r="D437" s="3" t="s">
        <v>10</v>
      </c>
      <c r="E437" s="3" t="s">
        <v>939</v>
      </c>
      <c r="F437" s="3" t="e">
        <f>VLOOKUP(E437,'DFW to admin'!A:B,2,FALSE)</f>
        <v>#N/A</v>
      </c>
      <c r="G437" s="3" t="e">
        <f>VLOOKUP('Data - filter removed'!E437,Sheet10!B:C,2,FALSE)</f>
        <v>#N/A</v>
      </c>
      <c r="H437" s="2">
        <v>2014</v>
      </c>
      <c r="I437" s="3" t="s">
        <v>297</v>
      </c>
      <c r="J437" s="3" t="s">
        <v>298</v>
      </c>
      <c r="K437" s="3" t="s">
        <v>299</v>
      </c>
      <c r="L437" s="3" t="s">
        <v>940</v>
      </c>
      <c r="M437" s="3" t="s">
        <v>916</v>
      </c>
    </row>
    <row r="438" spans="1:13" x14ac:dyDescent="0.2">
      <c r="A438" s="3" t="s">
        <v>8</v>
      </c>
      <c r="B438" s="3" t="str">
        <f>VLOOKUP(C438,'Class compilations'!A:B,2,FALSE)</f>
        <v>Hybrid Sedan</v>
      </c>
      <c r="C438" s="3" t="s">
        <v>9</v>
      </c>
      <c r="D438" s="3" t="s">
        <v>10</v>
      </c>
      <c r="E438" s="3" t="s">
        <v>941</v>
      </c>
      <c r="F438" s="3" t="e">
        <f>VLOOKUP(E438,'DFW to admin'!A:B,2,FALSE)</f>
        <v>#N/A</v>
      </c>
      <c r="G438" s="3" t="e">
        <f>VLOOKUP('Data - filter removed'!E438,Sheet10!B:C,2,FALSE)</f>
        <v>#N/A</v>
      </c>
      <c r="H438" s="2">
        <v>2014</v>
      </c>
      <c r="I438" s="3" t="s">
        <v>297</v>
      </c>
      <c r="J438" s="3" t="s">
        <v>298</v>
      </c>
      <c r="K438" s="3" t="s">
        <v>942</v>
      </c>
      <c r="L438" s="3" t="s">
        <v>943</v>
      </c>
      <c r="M438" s="3" t="s">
        <v>916</v>
      </c>
    </row>
    <row r="439" spans="1:13" x14ac:dyDescent="0.2">
      <c r="A439" s="3" t="s">
        <v>8</v>
      </c>
      <c r="B439" s="3" t="str">
        <f>VLOOKUP(C439,'Class compilations'!A:B,2,FALSE)</f>
        <v>Hybrid Sedan</v>
      </c>
      <c r="C439" s="3" t="s">
        <v>9</v>
      </c>
      <c r="D439" s="3" t="s">
        <v>10</v>
      </c>
      <c r="E439" s="3" t="s">
        <v>944</v>
      </c>
      <c r="F439" s="3" t="e">
        <f>VLOOKUP(E439,'DFW to admin'!A:B,2,FALSE)</f>
        <v>#N/A</v>
      </c>
      <c r="G439" s="3" t="str">
        <f>VLOOKUP('Data - filter removed'!E439,Sheet10!B:C,2,FALSE)</f>
        <v>Economic Services Administration</v>
      </c>
      <c r="H439" s="2">
        <v>2014</v>
      </c>
      <c r="I439" s="3" t="s">
        <v>297</v>
      </c>
      <c r="J439" s="3" t="s">
        <v>298</v>
      </c>
      <c r="K439" s="3" t="s">
        <v>299</v>
      </c>
      <c r="L439" s="3" t="s">
        <v>945</v>
      </c>
      <c r="M439" s="3" t="s">
        <v>29</v>
      </c>
    </row>
    <row r="440" spans="1:13" x14ac:dyDescent="0.2">
      <c r="A440" s="3" t="s">
        <v>8</v>
      </c>
      <c r="B440" s="3" t="str">
        <f>VLOOKUP(C440,'Class compilations'!A:B,2,FALSE)</f>
        <v>Hybrid Sedan</v>
      </c>
      <c r="C440" s="3" t="s">
        <v>9</v>
      </c>
      <c r="D440" s="3" t="s">
        <v>10</v>
      </c>
      <c r="E440" s="3" t="s">
        <v>946</v>
      </c>
      <c r="F440" s="3" t="e">
        <f>VLOOKUP(E440,'DFW to admin'!A:B,2,FALSE)</f>
        <v>#N/A</v>
      </c>
      <c r="G440" s="3" t="str">
        <f>VLOOKUP('Data - filter removed'!E440,Sheet10!B:C,2,FALSE)</f>
        <v>Aging and Disability Services Administration</v>
      </c>
      <c r="H440" s="2">
        <v>2014</v>
      </c>
      <c r="I440" s="3" t="s">
        <v>297</v>
      </c>
      <c r="J440" s="3" t="s">
        <v>298</v>
      </c>
      <c r="K440" s="3" t="s">
        <v>299</v>
      </c>
      <c r="L440" s="3" t="s">
        <v>947</v>
      </c>
      <c r="M440" s="3" t="s">
        <v>29</v>
      </c>
    </row>
    <row r="441" spans="1:13" x14ac:dyDescent="0.2">
      <c r="A441" s="3" t="s">
        <v>8</v>
      </c>
      <c r="B441" s="3" t="str">
        <f>VLOOKUP(C441,'Class compilations'!A:B,2,FALSE)</f>
        <v>Hybrid Sedan</v>
      </c>
      <c r="C441" s="3" t="s">
        <v>9</v>
      </c>
      <c r="D441" s="3" t="s">
        <v>10</v>
      </c>
      <c r="E441" s="3" t="s">
        <v>948</v>
      </c>
      <c r="F441" s="3" t="e">
        <f>VLOOKUP(E441,'DFW to admin'!A:B,2,FALSE)</f>
        <v>#N/A</v>
      </c>
      <c r="G441" s="3" t="e">
        <f>VLOOKUP('Data - filter removed'!E441,Sheet10!B:C,2,FALSE)</f>
        <v>#N/A</v>
      </c>
      <c r="H441" s="2">
        <v>2014</v>
      </c>
      <c r="I441" s="3" t="s">
        <v>297</v>
      </c>
      <c r="J441" s="3" t="s">
        <v>298</v>
      </c>
      <c r="K441" s="3" t="s">
        <v>299</v>
      </c>
      <c r="L441" s="3" t="s">
        <v>949</v>
      </c>
      <c r="M441" s="3" t="s">
        <v>916</v>
      </c>
    </row>
    <row r="442" spans="1:13" x14ac:dyDescent="0.2">
      <c r="A442" s="3" t="s">
        <v>8</v>
      </c>
      <c r="B442" s="3" t="str">
        <f>VLOOKUP(C442,'Class compilations'!A:B,2,FALSE)</f>
        <v>Hybrid Sedan</v>
      </c>
      <c r="C442" s="3" t="s">
        <v>9</v>
      </c>
      <c r="D442" s="3" t="s">
        <v>10</v>
      </c>
      <c r="E442" s="3" t="s">
        <v>950</v>
      </c>
      <c r="F442" s="3" t="e">
        <f>VLOOKUP(E442,'DFW to admin'!A:B,2,FALSE)</f>
        <v>#N/A</v>
      </c>
      <c r="G442" s="3" t="e">
        <f>VLOOKUP('Data - filter removed'!E442,Sheet10!B:C,2,FALSE)</f>
        <v>#N/A</v>
      </c>
      <c r="H442" s="2">
        <v>2014</v>
      </c>
      <c r="I442" s="3" t="s">
        <v>297</v>
      </c>
      <c r="J442" s="3" t="s">
        <v>298</v>
      </c>
      <c r="K442" s="3" t="s">
        <v>299</v>
      </c>
      <c r="L442" s="3" t="s">
        <v>951</v>
      </c>
      <c r="M442" s="3" t="s">
        <v>916</v>
      </c>
    </row>
    <row r="443" spans="1:13" x14ac:dyDescent="0.2">
      <c r="A443" s="3" t="s">
        <v>8</v>
      </c>
      <c r="B443" s="3" t="str">
        <f>VLOOKUP(C443,'Class compilations'!A:B,2,FALSE)</f>
        <v>Hybrid Sedan</v>
      </c>
      <c r="C443" s="3" t="s">
        <v>9</v>
      </c>
      <c r="D443" s="3" t="s">
        <v>10</v>
      </c>
      <c r="E443" s="3" t="s">
        <v>952</v>
      </c>
      <c r="F443" s="3" t="e">
        <f>VLOOKUP(E443,'DFW to admin'!A:B,2,FALSE)</f>
        <v>#N/A</v>
      </c>
      <c r="G443" s="3" t="e">
        <f>VLOOKUP('Data - filter removed'!E443,Sheet10!B:C,2,FALSE)</f>
        <v>#N/A</v>
      </c>
      <c r="H443" s="2">
        <v>2014</v>
      </c>
      <c r="I443" s="3" t="s">
        <v>297</v>
      </c>
      <c r="J443" s="3" t="s">
        <v>298</v>
      </c>
      <c r="K443" s="3" t="s">
        <v>299</v>
      </c>
      <c r="L443" s="3" t="s">
        <v>953</v>
      </c>
      <c r="M443" s="3" t="s">
        <v>599</v>
      </c>
    </row>
    <row r="444" spans="1:13" x14ac:dyDescent="0.2">
      <c r="A444" s="3" t="s">
        <v>8</v>
      </c>
      <c r="B444" s="3" t="str">
        <f>VLOOKUP(C444,'Class compilations'!A:B,2,FALSE)</f>
        <v>Hybrid Sedan</v>
      </c>
      <c r="C444" s="3" t="s">
        <v>9</v>
      </c>
      <c r="D444" s="3" t="s">
        <v>10</v>
      </c>
      <c r="E444" s="3" t="s">
        <v>954</v>
      </c>
      <c r="F444" s="3" t="e">
        <f>VLOOKUP(E444,'DFW to admin'!A:B,2,FALSE)</f>
        <v>#N/A</v>
      </c>
      <c r="G444" s="3" t="e">
        <f>VLOOKUP('Data - filter removed'!E444,Sheet10!B:C,2,FALSE)</f>
        <v>#N/A</v>
      </c>
      <c r="H444" s="2">
        <v>2014</v>
      </c>
      <c r="I444" s="3" t="s">
        <v>297</v>
      </c>
      <c r="J444" s="3" t="s">
        <v>298</v>
      </c>
      <c r="K444" s="3" t="s">
        <v>299</v>
      </c>
      <c r="L444" s="3" t="s">
        <v>955</v>
      </c>
      <c r="M444" s="3" t="s">
        <v>123</v>
      </c>
    </row>
    <row r="445" spans="1:13" x14ac:dyDescent="0.2">
      <c r="A445" s="3" t="s">
        <v>8</v>
      </c>
      <c r="B445" s="3" t="str">
        <f>VLOOKUP(C445,'Class compilations'!A:B,2,FALSE)</f>
        <v>Hybrid Sedan</v>
      </c>
      <c r="C445" s="3" t="s">
        <v>9</v>
      </c>
      <c r="D445" s="3" t="s">
        <v>10</v>
      </c>
      <c r="E445" s="3" t="s">
        <v>956</v>
      </c>
      <c r="F445" s="3" t="str">
        <f>VLOOKUP(E445,'DFW to admin'!A:B,2,FALSE)</f>
        <v>Fish</v>
      </c>
      <c r="G445" s="3" t="e">
        <f>VLOOKUP('Data - filter removed'!E445,Sheet10!B:C,2,FALSE)</f>
        <v>#N/A</v>
      </c>
      <c r="H445" s="2">
        <v>2014</v>
      </c>
      <c r="I445" s="3" t="s">
        <v>297</v>
      </c>
      <c r="J445" s="3" t="s">
        <v>298</v>
      </c>
      <c r="K445" s="3" t="s">
        <v>299</v>
      </c>
      <c r="L445" s="3" t="s">
        <v>957</v>
      </c>
      <c r="M445" s="3" t="s">
        <v>136</v>
      </c>
    </row>
    <row r="446" spans="1:13" x14ac:dyDescent="0.2">
      <c r="A446" s="3" t="s">
        <v>8</v>
      </c>
      <c r="B446" s="3" t="str">
        <f>VLOOKUP(C446,'Class compilations'!A:B,2,FALSE)</f>
        <v>Hybrid Sedan</v>
      </c>
      <c r="C446" s="3" t="s">
        <v>9</v>
      </c>
      <c r="D446" s="3" t="s">
        <v>10</v>
      </c>
      <c r="E446" s="3" t="s">
        <v>958</v>
      </c>
      <c r="F446" s="3" t="e">
        <f>VLOOKUP(E446,'DFW to admin'!A:B,2,FALSE)</f>
        <v>#N/A</v>
      </c>
      <c r="G446" s="3" t="e">
        <f>VLOOKUP('Data - filter removed'!E446,Sheet10!B:C,2,FALSE)</f>
        <v>#N/A</v>
      </c>
      <c r="H446" s="2">
        <v>2014</v>
      </c>
      <c r="I446" s="3" t="s">
        <v>297</v>
      </c>
      <c r="J446" s="3" t="s">
        <v>298</v>
      </c>
      <c r="K446" s="3" t="s">
        <v>299</v>
      </c>
      <c r="L446" s="3" t="s">
        <v>959</v>
      </c>
      <c r="M446" s="3" t="s">
        <v>203</v>
      </c>
    </row>
    <row r="447" spans="1:13" x14ac:dyDescent="0.2">
      <c r="A447" s="3" t="s">
        <v>8</v>
      </c>
      <c r="B447" s="3" t="str">
        <f>VLOOKUP(C447,'Class compilations'!A:B,2,FALSE)</f>
        <v>Hybrid Sedan</v>
      </c>
      <c r="C447" s="3" t="s">
        <v>9</v>
      </c>
      <c r="D447" s="3" t="s">
        <v>10</v>
      </c>
      <c r="E447" s="3" t="s">
        <v>960</v>
      </c>
      <c r="F447" s="3" t="e">
        <f>VLOOKUP(E447,'DFW to admin'!A:B,2,FALSE)</f>
        <v>#N/A</v>
      </c>
      <c r="G447" s="3" t="e">
        <f>VLOOKUP('Data - filter removed'!E447,Sheet10!B:C,2,FALSE)</f>
        <v>#N/A</v>
      </c>
      <c r="H447" s="2">
        <v>2014</v>
      </c>
      <c r="I447" s="3" t="s">
        <v>297</v>
      </c>
      <c r="J447" s="3" t="s">
        <v>298</v>
      </c>
      <c r="K447" s="3" t="s">
        <v>299</v>
      </c>
      <c r="L447" s="3" t="s">
        <v>961</v>
      </c>
      <c r="M447" s="3" t="s">
        <v>203</v>
      </c>
    </row>
    <row r="448" spans="1:13" x14ac:dyDescent="0.2">
      <c r="A448" s="3" t="s">
        <v>8</v>
      </c>
      <c r="B448" s="3" t="str">
        <f>VLOOKUP(C448,'Class compilations'!A:B,2,FALSE)</f>
        <v>Hybrid Sedan</v>
      </c>
      <c r="C448" s="3" t="s">
        <v>9</v>
      </c>
      <c r="D448" s="3" t="s">
        <v>10</v>
      </c>
      <c r="E448" s="3" t="s">
        <v>962</v>
      </c>
      <c r="F448" s="3" t="e">
        <f>VLOOKUP(E448,'DFW to admin'!A:B,2,FALSE)</f>
        <v>#N/A</v>
      </c>
      <c r="G448" s="3" t="e">
        <f>VLOOKUP('Data - filter removed'!E448,Sheet10!B:C,2,FALSE)</f>
        <v>#N/A</v>
      </c>
      <c r="H448" s="2">
        <v>2014</v>
      </c>
      <c r="I448" s="3" t="s">
        <v>297</v>
      </c>
      <c r="J448" s="3" t="s">
        <v>298</v>
      </c>
      <c r="K448" s="3" t="s">
        <v>299</v>
      </c>
      <c r="L448" s="3" t="s">
        <v>963</v>
      </c>
      <c r="M448" s="3" t="s">
        <v>203</v>
      </c>
    </row>
    <row r="449" spans="1:13" x14ac:dyDescent="0.2">
      <c r="A449" s="3" t="s">
        <v>8</v>
      </c>
      <c r="B449" s="3" t="str">
        <f>VLOOKUP(C449,'Class compilations'!A:B,2,FALSE)</f>
        <v>Hybrid Sedan</v>
      </c>
      <c r="C449" s="3" t="s">
        <v>9</v>
      </c>
      <c r="D449" s="3" t="s">
        <v>10</v>
      </c>
      <c r="E449" s="3" t="s">
        <v>964</v>
      </c>
      <c r="F449" s="3" t="e">
        <f>VLOOKUP(E449,'DFW to admin'!A:B,2,FALSE)</f>
        <v>#N/A</v>
      </c>
      <c r="G449" s="3" t="e">
        <f>VLOOKUP('Data - filter removed'!E449,Sheet10!B:C,2,FALSE)</f>
        <v>#N/A</v>
      </c>
      <c r="H449" s="2">
        <v>2014</v>
      </c>
      <c r="I449" s="3" t="s">
        <v>297</v>
      </c>
      <c r="J449" s="3" t="s">
        <v>298</v>
      </c>
      <c r="K449" s="3" t="s">
        <v>299</v>
      </c>
      <c r="L449" s="3" t="s">
        <v>965</v>
      </c>
      <c r="M449" s="3" t="s">
        <v>35</v>
      </c>
    </row>
    <row r="450" spans="1:13" x14ac:dyDescent="0.2">
      <c r="A450" s="3" t="s">
        <v>8</v>
      </c>
      <c r="B450" s="3" t="str">
        <f>VLOOKUP(C450,'Class compilations'!A:B,2,FALSE)</f>
        <v>Hybrid Sedan</v>
      </c>
      <c r="C450" s="3" t="s">
        <v>9</v>
      </c>
      <c r="D450" s="3" t="s">
        <v>10</v>
      </c>
      <c r="E450" s="3" t="s">
        <v>966</v>
      </c>
      <c r="F450" s="3" t="e">
        <f>VLOOKUP(E450,'DFW to admin'!A:B,2,FALSE)</f>
        <v>#N/A</v>
      </c>
      <c r="G450" s="3" t="str">
        <f>VLOOKUP('Data - filter removed'!E450,Sheet10!B:C,2,FALSE)</f>
        <v>Aging and Disability Services Administration</v>
      </c>
      <c r="H450" s="2">
        <v>2014</v>
      </c>
      <c r="I450" s="3" t="s">
        <v>297</v>
      </c>
      <c r="J450" s="3" t="s">
        <v>298</v>
      </c>
      <c r="K450" s="3" t="s">
        <v>299</v>
      </c>
      <c r="L450" s="3" t="s">
        <v>967</v>
      </c>
      <c r="M450" s="3" t="s">
        <v>29</v>
      </c>
    </row>
    <row r="451" spans="1:13" x14ac:dyDescent="0.2">
      <c r="A451" s="3" t="s">
        <v>8</v>
      </c>
      <c r="B451" s="3" t="str">
        <f>VLOOKUP(C451,'Class compilations'!A:B,2,FALSE)</f>
        <v>Hybrid Sedan</v>
      </c>
      <c r="C451" s="3" t="s">
        <v>9</v>
      </c>
      <c r="D451" s="3" t="s">
        <v>10</v>
      </c>
      <c r="E451" s="3" t="s">
        <v>968</v>
      </c>
      <c r="F451" s="3" t="e">
        <f>VLOOKUP(E451,'DFW to admin'!A:B,2,FALSE)</f>
        <v>#N/A</v>
      </c>
      <c r="G451" s="3" t="str">
        <f>VLOOKUP('Data - filter removed'!E451,Sheet10!B:C,2,FALSE)</f>
        <v>Aging and Disability Services Administration</v>
      </c>
      <c r="H451" s="2">
        <v>2014</v>
      </c>
      <c r="I451" s="3" t="s">
        <v>297</v>
      </c>
      <c r="J451" s="3" t="s">
        <v>298</v>
      </c>
      <c r="K451" s="3" t="s">
        <v>299</v>
      </c>
      <c r="L451" s="3" t="s">
        <v>969</v>
      </c>
      <c r="M451" s="3" t="s">
        <v>29</v>
      </c>
    </row>
    <row r="452" spans="1:13" x14ac:dyDescent="0.2">
      <c r="A452" s="3" t="s">
        <v>8</v>
      </c>
      <c r="B452" s="3" t="str">
        <f>VLOOKUP(C452,'Class compilations'!A:B,2,FALSE)</f>
        <v>Hybrid Sedan</v>
      </c>
      <c r="C452" s="3" t="s">
        <v>9</v>
      </c>
      <c r="D452" s="3" t="s">
        <v>10</v>
      </c>
      <c r="E452" s="3" t="s">
        <v>970</v>
      </c>
      <c r="F452" s="3" t="e">
        <f>VLOOKUP(E452,'DFW to admin'!A:B,2,FALSE)</f>
        <v>#N/A</v>
      </c>
      <c r="G452" s="3" t="str">
        <f>VLOOKUP('Data - filter removed'!E452,Sheet10!B:C,2,FALSE)</f>
        <v>Aging and Disability Services Administration</v>
      </c>
      <c r="H452" s="2">
        <v>2014</v>
      </c>
      <c r="I452" s="3" t="s">
        <v>297</v>
      </c>
      <c r="J452" s="3" t="s">
        <v>298</v>
      </c>
      <c r="K452" s="3" t="s">
        <v>299</v>
      </c>
      <c r="L452" s="3" t="s">
        <v>971</v>
      </c>
      <c r="M452" s="3" t="s">
        <v>29</v>
      </c>
    </row>
    <row r="453" spans="1:13" x14ac:dyDescent="0.2">
      <c r="A453" s="3" t="s">
        <v>8</v>
      </c>
      <c r="B453" s="3" t="str">
        <f>VLOOKUP(C453,'Class compilations'!A:B,2,FALSE)</f>
        <v>Hybrid Sedan</v>
      </c>
      <c r="C453" s="3" t="s">
        <v>9</v>
      </c>
      <c r="D453" s="3" t="s">
        <v>10</v>
      </c>
      <c r="E453" s="3" t="s">
        <v>972</v>
      </c>
      <c r="F453" s="3" t="e">
        <f>VLOOKUP(E453,'DFW to admin'!A:B,2,FALSE)</f>
        <v>#N/A</v>
      </c>
      <c r="G453" s="3" t="str">
        <f>VLOOKUP('Data - filter removed'!E453,Sheet10!B:C,2,FALSE)</f>
        <v>Children's Administration</v>
      </c>
      <c r="H453" s="2">
        <v>2014</v>
      </c>
      <c r="I453" s="3" t="s">
        <v>64</v>
      </c>
      <c r="J453" s="3" t="s">
        <v>65</v>
      </c>
      <c r="K453" s="3" t="s">
        <v>9</v>
      </c>
      <c r="L453" s="3" t="s">
        <v>973</v>
      </c>
      <c r="M453" s="3" t="s">
        <v>29</v>
      </c>
    </row>
    <row r="454" spans="1:13" x14ac:dyDescent="0.2">
      <c r="A454" s="3" t="s">
        <v>8</v>
      </c>
      <c r="B454" s="3" t="str">
        <f>VLOOKUP(C454,'Class compilations'!A:B,2,FALSE)</f>
        <v>Hybrid Sedan</v>
      </c>
      <c r="C454" s="3" t="s">
        <v>9</v>
      </c>
      <c r="D454" s="3" t="s">
        <v>10</v>
      </c>
      <c r="E454" s="3" t="s">
        <v>974</v>
      </c>
      <c r="F454" s="3" t="e">
        <f>VLOOKUP(E454,'DFW to admin'!A:B,2,FALSE)</f>
        <v>#N/A</v>
      </c>
      <c r="G454" s="3" t="e">
        <f>VLOOKUP('Data - filter removed'!E454,Sheet10!B:C,2,FALSE)</f>
        <v>#N/A</v>
      </c>
      <c r="H454" s="2">
        <v>2014</v>
      </c>
      <c r="I454" s="3" t="s">
        <v>297</v>
      </c>
      <c r="J454" s="3" t="s">
        <v>298</v>
      </c>
      <c r="K454" s="3" t="s">
        <v>299</v>
      </c>
      <c r="L454" s="3" t="s">
        <v>975</v>
      </c>
      <c r="M454" s="3" t="s">
        <v>69</v>
      </c>
    </row>
    <row r="455" spans="1:13" x14ac:dyDescent="0.2">
      <c r="A455" s="3" t="s">
        <v>8</v>
      </c>
      <c r="B455" s="3" t="str">
        <f>VLOOKUP(C455,'Class compilations'!A:B,2,FALSE)</f>
        <v>Hybrid Sedan</v>
      </c>
      <c r="C455" s="3" t="s">
        <v>9</v>
      </c>
      <c r="D455" s="3" t="s">
        <v>10</v>
      </c>
      <c r="E455" s="3" t="s">
        <v>976</v>
      </c>
      <c r="F455" s="3" t="e">
        <f>VLOOKUP(E455,'DFW to admin'!A:B,2,FALSE)</f>
        <v>#N/A</v>
      </c>
      <c r="G455" s="3" t="e">
        <f>VLOOKUP('Data - filter removed'!E455,Sheet10!B:C,2,FALSE)</f>
        <v>#N/A</v>
      </c>
      <c r="H455" s="2">
        <v>2014</v>
      </c>
      <c r="I455" s="3" t="s">
        <v>297</v>
      </c>
      <c r="J455" s="3" t="s">
        <v>298</v>
      </c>
      <c r="K455" s="3" t="s">
        <v>299</v>
      </c>
      <c r="L455" s="3" t="s">
        <v>977</v>
      </c>
      <c r="M455" s="3" t="s">
        <v>133</v>
      </c>
    </row>
    <row r="456" spans="1:13" x14ac:dyDescent="0.2">
      <c r="A456" s="3" t="s">
        <v>8</v>
      </c>
      <c r="B456" s="3" t="str">
        <f>VLOOKUP(C456,'Class compilations'!A:B,2,FALSE)</f>
        <v>Hybrid Sedan</v>
      </c>
      <c r="C456" s="3" t="s">
        <v>9</v>
      </c>
      <c r="D456" s="3" t="s">
        <v>10</v>
      </c>
      <c r="E456" s="3" t="s">
        <v>978</v>
      </c>
      <c r="F456" s="3" t="e">
        <f>VLOOKUP(E456,'DFW to admin'!A:B,2,FALSE)</f>
        <v>#N/A</v>
      </c>
      <c r="G456" s="3" t="e">
        <f>VLOOKUP('Data - filter removed'!E456,Sheet10!B:C,2,FALSE)</f>
        <v>#N/A</v>
      </c>
      <c r="H456" s="2">
        <v>2014</v>
      </c>
      <c r="I456" s="3" t="s">
        <v>297</v>
      </c>
      <c r="J456" s="3" t="s">
        <v>298</v>
      </c>
      <c r="K456" s="3" t="s">
        <v>299</v>
      </c>
      <c r="L456" s="3" t="s">
        <v>979</v>
      </c>
      <c r="M456" s="3" t="s">
        <v>81</v>
      </c>
    </row>
    <row r="457" spans="1:13" x14ac:dyDescent="0.2">
      <c r="A457" s="3" t="s">
        <v>8</v>
      </c>
      <c r="B457" s="3" t="str">
        <f>VLOOKUP(C457,'Class compilations'!A:B,2,FALSE)</f>
        <v>Hybrid Sedan</v>
      </c>
      <c r="C457" s="3" t="s">
        <v>9</v>
      </c>
      <c r="D457" s="3" t="s">
        <v>10</v>
      </c>
      <c r="E457" s="3" t="s">
        <v>980</v>
      </c>
      <c r="F457" s="3" t="e">
        <f>VLOOKUP(E457,'DFW to admin'!A:B,2,FALSE)</f>
        <v>#N/A</v>
      </c>
      <c r="G457" s="3" t="str">
        <f>VLOOKUP('Data - filter removed'!E457,Sheet10!B:C,2,FALSE)</f>
        <v>Aging and Disability Services Administration</v>
      </c>
      <c r="H457" s="2">
        <v>2014</v>
      </c>
      <c r="I457" s="3" t="s">
        <v>297</v>
      </c>
      <c r="J457" s="3" t="s">
        <v>298</v>
      </c>
      <c r="K457" s="3" t="s">
        <v>299</v>
      </c>
      <c r="L457" s="3" t="s">
        <v>981</v>
      </c>
      <c r="M457" s="3" t="s">
        <v>29</v>
      </c>
    </row>
    <row r="458" spans="1:13" x14ac:dyDescent="0.2">
      <c r="A458" s="3" t="s">
        <v>8</v>
      </c>
      <c r="B458" s="3" t="str">
        <f>VLOOKUP(C458,'Class compilations'!A:B,2,FALSE)</f>
        <v>Hybrid Sedan</v>
      </c>
      <c r="C458" s="3" t="s">
        <v>9</v>
      </c>
      <c r="D458" s="3" t="s">
        <v>10</v>
      </c>
      <c r="E458" s="3" t="s">
        <v>982</v>
      </c>
      <c r="F458" s="3" t="e">
        <f>VLOOKUP(E458,'DFW to admin'!A:B,2,FALSE)</f>
        <v>#N/A</v>
      </c>
      <c r="G458" s="3" t="str">
        <f>VLOOKUP('Data - filter removed'!E458,Sheet10!B:C,2,FALSE)</f>
        <v>Children's Administration</v>
      </c>
      <c r="H458" s="2">
        <v>2014</v>
      </c>
      <c r="I458" s="3" t="s">
        <v>64</v>
      </c>
      <c r="J458" s="3" t="s">
        <v>65</v>
      </c>
      <c r="K458" s="3" t="s">
        <v>9</v>
      </c>
      <c r="L458" s="3" t="s">
        <v>983</v>
      </c>
      <c r="M458" s="3" t="s">
        <v>29</v>
      </c>
    </row>
    <row r="459" spans="1:13" x14ac:dyDescent="0.2">
      <c r="A459" s="3" t="s">
        <v>8</v>
      </c>
      <c r="B459" s="3" t="str">
        <f>VLOOKUP(C459,'Class compilations'!A:B,2,FALSE)</f>
        <v>Hybrid Sedan</v>
      </c>
      <c r="C459" s="3" t="s">
        <v>9</v>
      </c>
      <c r="D459" s="3" t="s">
        <v>10</v>
      </c>
      <c r="E459" s="3" t="s">
        <v>984</v>
      </c>
      <c r="F459" s="3" t="e">
        <f>VLOOKUP(E459,'DFW to admin'!A:B,2,FALSE)</f>
        <v>#N/A</v>
      </c>
      <c r="G459" s="3" t="str">
        <f>VLOOKUP('Data - filter removed'!E459,Sheet10!B:C,2,FALSE)</f>
        <v>Aging and Disability Services Administration</v>
      </c>
      <c r="H459" s="2">
        <v>2014</v>
      </c>
      <c r="I459" s="3" t="s">
        <v>64</v>
      </c>
      <c r="J459" s="3" t="s">
        <v>65</v>
      </c>
      <c r="K459" s="3" t="s">
        <v>9</v>
      </c>
      <c r="L459" s="3" t="s">
        <v>985</v>
      </c>
      <c r="M459" s="3" t="s">
        <v>29</v>
      </c>
    </row>
    <row r="460" spans="1:13" x14ac:dyDescent="0.2">
      <c r="A460" s="3" t="s">
        <v>8</v>
      </c>
      <c r="B460" s="3" t="str">
        <f>VLOOKUP(C460,'Class compilations'!A:B,2,FALSE)</f>
        <v>Hybrid Sedan</v>
      </c>
      <c r="C460" s="3" t="s">
        <v>9</v>
      </c>
      <c r="D460" s="3" t="s">
        <v>10</v>
      </c>
      <c r="E460" s="3" t="s">
        <v>986</v>
      </c>
      <c r="F460" s="3" t="e">
        <f>VLOOKUP(E460,'DFW to admin'!A:B,2,FALSE)</f>
        <v>#N/A</v>
      </c>
      <c r="G460" s="3" t="str">
        <f>VLOOKUP('Data - filter removed'!E460,Sheet10!B:C,2,FALSE)</f>
        <v>Children's Administration</v>
      </c>
      <c r="H460" s="2">
        <v>2014</v>
      </c>
      <c r="I460" s="3" t="s">
        <v>64</v>
      </c>
      <c r="J460" s="3" t="s">
        <v>65</v>
      </c>
      <c r="K460" s="3" t="s">
        <v>9</v>
      </c>
      <c r="L460" s="3" t="s">
        <v>987</v>
      </c>
      <c r="M460" s="3" t="s">
        <v>29</v>
      </c>
    </row>
    <row r="461" spans="1:13" x14ac:dyDescent="0.2">
      <c r="A461" s="3" t="s">
        <v>8</v>
      </c>
      <c r="B461" s="3" t="str">
        <f>VLOOKUP(C461,'Class compilations'!A:B,2,FALSE)</f>
        <v>Hybrid Sedan</v>
      </c>
      <c r="C461" s="3" t="s">
        <v>9</v>
      </c>
      <c r="D461" s="3" t="s">
        <v>10</v>
      </c>
      <c r="E461" s="3" t="s">
        <v>988</v>
      </c>
      <c r="F461" s="3" t="e">
        <f>VLOOKUP(E461,'DFW to admin'!A:B,2,FALSE)</f>
        <v>#N/A</v>
      </c>
      <c r="G461" s="3" t="str">
        <f>VLOOKUP('Data - filter removed'!E461,Sheet10!B:C,2,FALSE)</f>
        <v>Children's Administration</v>
      </c>
      <c r="H461" s="2">
        <v>2014</v>
      </c>
      <c r="I461" s="3" t="s">
        <v>64</v>
      </c>
      <c r="J461" s="3" t="s">
        <v>65</v>
      </c>
      <c r="K461" s="3" t="s">
        <v>9</v>
      </c>
      <c r="L461" s="3" t="s">
        <v>989</v>
      </c>
      <c r="M461" s="3" t="s">
        <v>29</v>
      </c>
    </row>
    <row r="462" spans="1:13" x14ac:dyDescent="0.2">
      <c r="A462" s="3" t="s">
        <v>8</v>
      </c>
      <c r="B462" s="3" t="str">
        <f>VLOOKUP(C462,'Class compilations'!A:B,2,FALSE)</f>
        <v>Hybrid Sedan</v>
      </c>
      <c r="C462" s="3" t="s">
        <v>9</v>
      </c>
      <c r="D462" s="3" t="s">
        <v>10</v>
      </c>
      <c r="E462" s="3" t="s">
        <v>990</v>
      </c>
      <c r="F462" s="3" t="e">
        <f>VLOOKUP(E462,'DFW to admin'!A:B,2,FALSE)</f>
        <v>#N/A</v>
      </c>
      <c r="G462" s="3" t="e">
        <f>VLOOKUP('Data - filter removed'!E462,Sheet10!B:C,2,FALSE)</f>
        <v>#N/A</v>
      </c>
      <c r="H462" s="2">
        <v>2014</v>
      </c>
      <c r="I462" s="3" t="s">
        <v>297</v>
      </c>
      <c r="J462" s="3" t="s">
        <v>298</v>
      </c>
      <c r="K462" s="3" t="s">
        <v>299</v>
      </c>
      <c r="L462" s="3" t="s">
        <v>991</v>
      </c>
      <c r="M462" s="3" t="s">
        <v>74</v>
      </c>
    </row>
    <row r="463" spans="1:13" x14ac:dyDescent="0.2">
      <c r="A463" s="3" t="s">
        <v>8</v>
      </c>
      <c r="B463" s="3" t="str">
        <f>VLOOKUP(C463,'Class compilations'!A:B,2,FALSE)</f>
        <v>Hybrid Sedan</v>
      </c>
      <c r="C463" s="3" t="s">
        <v>9</v>
      </c>
      <c r="D463" s="3" t="s">
        <v>10</v>
      </c>
      <c r="E463" s="3" t="s">
        <v>992</v>
      </c>
      <c r="F463" s="3" t="e">
        <f>VLOOKUP(E463,'DFW to admin'!A:B,2,FALSE)</f>
        <v>#N/A</v>
      </c>
      <c r="G463" s="3" t="str">
        <f>VLOOKUP('Data - filter removed'!E463,Sheet10!B:C,2,FALSE)</f>
        <v>Aging and Disability Services Administration</v>
      </c>
      <c r="H463" s="2">
        <v>2014</v>
      </c>
      <c r="I463" s="3" t="s">
        <v>297</v>
      </c>
      <c r="J463" s="3" t="s">
        <v>298</v>
      </c>
      <c r="K463" s="3" t="s">
        <v>299</v>
      </c>
      <c r="L463" s="3" t="s">
        <v>993</v>
      </c>
      <c r="M463" s="3" t="s">
        <v>29</v>
      </c>
    </row>
    <row r="464" spans="1:13" x14ac:dyDescent="0.2">
      <c r="A464" s="3" t="s">
        <v>8</v>
      </c>
      <c r="B464" s="3" t="str">
        <f>VLOOKUP(C464,'Class compilations'!A:B,2,FALSE)</f>
        <v>Hybrid Sedan</v>
      </c>
      <c r="C464" s="3" t="s">
        <v>9</v>
      </c>
      <c r="D464" s="3" t="s">
        <v>10</v>
      </c>
      <c r="E464" s="3" t="s">
        <v>994</v>
      </c>
      <c r="F464" s="3" t="e">
        <f>VLOOKUP(E464,'DFW to admin'!A:B,2,FALSE)</f>
        <v>#N/A</v>
      </c>
      <c r="G464" s="3" t="str">
        <f>VLOOKUP('Data - filter removed'!E464,Sheet10!B:C,2,FALSE)</f>
        <v>Juvenile Justice and Rehabilitation</v>
      </c>
      <c r="H464" s="2">
        <v>2014</v>
      </c>
      <c r="I464" s="3" t="s">
        <v>297</v>
      </c>
      <c r="J464" s="3" t="s">
        <v>298</v>
      </c>
      <c r="K464" s="3" t="s">
        <v>299</v>
      </c>
      <c r="L464" s="3" t="s">
        <v>995</v>
      </c>
      <c r="M464" s="3" t="s">
        <v>29</v>
      </c>
    </row>
    <row r="465" spans="1:13" x14ac:dyDescent="0.2">
      <c r="A465" s="3" t="s">
        <v>8</v>
      </c>
      <c r="B465" s="3" t="str">
        <f>VLOOKUP(C465,'Class compilations'!A:B,2,FALSE)</f>
        <v>Hybrid Sedan</v>
      </c>
      <c r="C465" s="3" t="s">
        <v>9</v>
      </c>
      <c r="D465" s="3" t="s">
        <v>10</v>
      </c>
      <c r="E465" s="3" t="s">
        <v>996</v>
      </c>
      <c r="F465" s="3" t="e">
        <f>VLOOKUP(E465,'DFW to admin'!A:B,2,FALSE)</f>
        <v>#N/A</v>
      </c>
      <c r="G465" s="3" t="str">
        <f>VLOOKUP('Data - filter removed'!E465,Sheet10!B:C,2,FALSE)</f>
        <v>Juvenile Justice and Rehabilitation</v>
      </c>
      <c r="H465" s="2">
        <v>2014</v>
      </c>
      <c r="I465" s="3" t="s">
        <v>297</v>
      </c>
      <c r="J465" s="3" t="s">
        <v>298</v>
      </c>
      <c r="K465" s="3" t="s">
        <v>299</v>
      </c>
      <c r="L465" s="3" t="s">
        <v>997</v>
      </c>
      <c r="M465" s="3" t="s">
        <v>29</v>
      </c>
    </row>
    <row r="466" spans="1:13" x14ac:dyDescent="0.2">
      <c r="A466" s="3" t="s">
        <v>8</v>
      </c>
      <c r="B466" s="3" t="str">
        <f>VLOOKUP(C466,'Class compilations'!A:B,2,FALSE)</f>
        <v>Hybrid Sedan</v>
      </c>
      <c r="C466" s="3" t="s">
        <v>9</v>
      </c>
      <c r="D466" s="3" t="s">
        <v>10</v>
      </c>
      <c r="E466" s="3" t="s">
        <v>998</v>
      </c>
      <c r="F466" s="3" t="e">
        <f>VLOOKUP(E466,'DFW to admin'!A:B,2,FALSE)</f>
        <v>#N/A</v>
      </c>
      <c r="G466" s="3" t="str">
        <f>VLOOKUP('Data - filter removed'!E466,Sheet10!B:C,2,FALSE)</f>
        <v>Juvenile Justice and Rehabilitation</v>
      </c>
      <c r="H466" s="2">
        <v>2014</v>
      </c>
      <c r="I466" s="3" t="s">
        <v>297</v>
      </c>
      <c r="J466" s="3" t="s">
        <v>298</v>
      </c>
      <c r="K466" s="3" t="s">
        <v>299</v>
      </c>
      <c r="L466" s="3" t="s">
        <v>999</v>
      </c>
      <c r="M466" s="3" t="s">
        <v>29</v>
      </c>
    </row>
    <row r="467" spans="1:13" x14ac:dyDescent="0.2">
      <c r="A467" s="3" t="s">
        <v>8</v>
      </c>
      <c r="B467" s="3" t="str">
        <f>VLOOKUP(C467,'Class compilations'!A:B,2,FALSE)</f>
        <v>Hybrid Sedan</v>
      </c>
      <c r="C467" s="3" t="s">
        <v>9</v>
      </c>
      <c r="D467" s="3" t="s">
        <v>10</v>
      </c>
      <c r="E467" s="3" t="s">
        <v>1000</v>
      </c>
      <c r="F467" s="3" t="e">
        <f>VLOOKUP(E467,'DFW to admin'!A:B,2,FALSE)</f>
        <v>#N/A</v>
      </c>
      <c r="G467" s="3" t="str">
        <f>VLOOKUP('Data - filter removed'!E467,Sheet10!B:C,2,FALSE)</f>
        <v>Economic Services Administration</v>
      </c>
      <c r="H467" s="2">
        <v>2014</v>
      </c>
      <c r="I467" s="3" t="s">
        <v>297</v>
      </c>
      <c r="J467" s="3" t="s">
        <v>298</v>
      </c>
      <c r="K467" s="3" t="s">
        <v>299</v>
      </c>
      <c r="L467" s="3" t="s">
        <v>1001</v>
      </c>
      <c r="M467" s="3" t="s">
        <v>29</v>
      </c>
    </row>
    <row r="468" spans="1:13" x14ac:dyDescent="0.2">
      <c r="A468" s="3" t="s">
        <v>8</v>
      </c>
      <c r="B468" s="3" t="str">
        <f>VLOOKUP(C468,'Class compilations'!A:B,2,FALSE)</f>
        <v>Hybrid Sedan</v>
      </c>
      <c r="C468" s="3" t="s">
        <v>9</v>
      </c>
      <c r="D468" s="3" t="s">
        <v>10</v>
      </c>
      <c r="E468" s="3" t="s">
        <v>1002</v>
      </c>
      <c r="F468" s="3" t="e">
        <f>VLOOKUP(E468,'DFW to admin'!A:B,2,FALSE)</f>
        <v>#N/A</v>
      </c>
      <c r="G468" s="3" t="str">
        <f>VLOOKUP('Data - filter removed'!E468,Sheet10!B:C,2,FALSE)</f>
        <v>Juvenile Justice and Rehabilitation</v>
      </c>
      <c r="H468" s="2">
        <v>2014</v>
      </c>
      <c r="I468" s="3" t="s">
        <v>297</v>
      </c>
      <c r="J468" s="3" t="s">
        <v>298</v>
      </c>
      <c r="K468" s="3" t="s">
        <v>299</v>
      </c>
      <c r="L468" s="3" t="s">
        <v>1003</v>
      </c>
      <c r="M468" s="3" t="s">
        <v>29</v>
      </c>
    </row>
    <row r="469" spans="1:13" x14ac:dyDescent="0.2">
      <c r="A469" s="3" t="s">
        <v>8</v>
      </c>
      <c r="B469" s="3" t="str">
        <f>VLOOKUP(C469,'Class compilations'!A:B,2,FALSE)</f>
        <v>Hybrid Sedan</v>
      </c>
      <c r="C469" s="3" t="s">
        <v>9</v>
      </c>
      <c r="D469" s="3" t="s">
        <v>10</v>
      </c>
      <c r="E469" s="3" t="s">
        <v>1004</v>
      </c>
      <c r="F469" s="3" t="e">
        <f>VLOOKUP(E469,'DFW to admin'!A:B,2,FALSE)</f>
        <v>#N/A</v>
      </c>
      <c r="G469" s="3" t="str">
        <f>VLOOKUP('Data - filter removed'!E469,Sheet10!B:C,2,FALSE)</f>
        <v>Economic Services Administration</v>
      </c>
      <c r="H469" s="2">
        <v>2014</v>
      </c>
      <c r="I469" s="3" t="s">
        <v>297</v>
      </c>
      <c r="J469" s="3" t="s">
        <v>298</v>
      </c>
      <c r="K469" s="3" t="s">
        <v>299</v>
      </c>
      <c r="L469" s="3" t="s">
        <v>1005</v>
      </c>
      <c r="M469" s="3" t="s">
        <v>29</v>
      </c>
    </row>
    <row r="470" spans="1:13" x14ac:dyDescent="0.2">
      <c r="A470" s="3" t="s">
        <v>8</v>
      </c>
      <c r="B470" s="3" t="str">
        <f>VLOOKUP(C470,'Class compilations'!A:B,2,FALSE)</f>
        <v>Hybrid Sedan</v>
      </c>
      <c r="C470" s="3" t="s">
        <v>9</v>
      </c>
      <c r="D470" s="3" t="s">
        <v>10</v>
      </c>
      <c r="E470" s="3" t="s">
        <v>1006</v>
      </c>
      <c r="F470" s="3" t="e">
        <f>VLOOKUP(E470,'DFW to admin'!A:B,2,FALSE)</f>
        <v>#N/A</v>
      </c>
      <c r="G470" s="3" t="str">
        <f>VLOOKUP('Data - filter removed'!E470,Sheet10!B:C,2,FALSE)</f>
        <v>Economic Services Administration</v>
      </c>
      <c r="H470" s="2">
        <v>2014</v>
      </c>
      <c r="I470" s="3" t="s">
        <v>297</v>
      </c>
      <c r="J470" s="3" t="s">
        <v>298</v>
      </c>
      <c r="K470" s="3" t="s">
        <v>299</v>
      </c>
      <c r="L470" s="3" t="s">
        <v>1007</v>
      </c>
      <c r="M470" s="3" t="s">
        <v>29</v>
      </c>
    </row>
    <row r="471" spans="1:13" x14ac:dyDescent="0.2">
      <c r="A471" s="3" t="s">
        <v>8</v>
      </c>
      <c r="B471" s="3" t="str">
        <f>VLOOKUP(C471,'Class compilations'!A:B,2,FALSE)</f>
        <v>Hybrid Sedan</v>
      </c>
      <c r="C471" s="3" t="s">
        <v>9</v>
      </c>
      <c r="D471" s="3" t="s">
        <v>10</v>
      </c>
      <c r="E471" s="3" t="s">
        <v>1008</v>
      </c>
      <c r="F471" s="3" t="e">
        <f>VLOOKUP(E471,'DFW to admin'!A:B,2,FALSE)</f>
        <v>#N/A</v>
      </c>
      <c r="G471" s="3" t="str">
        <f>VLOOKUP('Data - filter removed'!E471,Sheet10!B:C,2,FALSE)</f>
        <v>Economic Services Administration</v>
      </c>
      <c r="H471" s="2">
        <v>2014</v>
      </c>
      <c r="I471" s="3" t="s">
        <v>297</v>
      </c>
      <c r="J471" s="3" t="s">
        <v>298</v>
      </c>
      <c r="K471" s="3" t="s">
        <v>299</v>
      </c>
      <c r="L471" s="3" t="s">
        <v>1009</v>
      </c>
      <c r="M471" s="3" t="s">
        <v>29</v>
      </c>
    </row>
    <row r="472" spans="1:13" x14ac:dyDescent="0.2">
      <c r="A472" s="3" t="s">
        <v>8</v>
      </c>
      <c r="B472" s="3" t="str">
        <f>VLOOKUP(C472,'Class compilations'!A:B,2,FALSE)</f>
        <v>Hybrid Sedan</v>
      </c>
      <c r="C472" s="3" t="s">
        <v>9</v>
      </c>
      <c r="D472" s="3" t="s">
        <v>10</v>
      </c>
      <c r="E472" s="3" t="s">
        <v>1010</v>
      </c>
      <c r="F472" s="3" t="e">
        <f>VLOOKUP(E472,'DFW to admin'!A:B,2,FALSE)</f>
        <v>#N/A</v>
      </c>
      <c r="G472" s="3" t="str">
        <f>VLOOKUP('Data - filter removed'!E472,Sheet10!B:C,2,FALSE)</f>
        <v>Economic Services Administration</v>
      </c>
      <c r="H472" s="2">
        <v>2014</v>
      </c>
      <c r="I472" s="3" t="s">
        <v>297</v>
      </c>
      <c r="J472" s="3" t="s">
        <v>298</v>
      </c>
      <c r="K472" s="3" t="s">
        <v>299</v>
      </c>
      <c r="L472" s="3" t="s">
        <v>1011</v>
      </c>
      <c r="M472" s="3" t="s">
        <v>29</v>
      </c>
    </row>
    <row r="473" spans="1:13" x14ac:dyDescent="0.2">
      <c r="A473" s="3" t="s">
        <v>8</v>
      </c>
      <c r="B473" s="3" t="str">
        <f>VLOOKUP(C473,'Class compilations'!A:B,2,FALSE)</f>
        <v>Hybrid Sedan</v>
      </c>
      <c r="C473" s="3" t="s">
        <v>9</v>
      </c>
      <c r="D473" s="3" t="s">
        <v>10</v>
      </c>
      <c r="E473" s="3" t="s">
        <v>1012</v>
      </c>
      <c r="F473" s="3" t="e">
        <f>VLOOKUP(E473,'DFW to admin'!A:B,2,FALSE)</f>
        <v>#N/A</v>
      </c>
      <c r="G473" s="3" t="str">
        <f>VLOOKUP('Data - filter removed'!E473,Sheet10!B:C,2,FALSE)</f>
        <v>Children's Administration</v>
      </c>
      <c r="H473" s="2">
        <v>2014</v>
      </c>
      <c r="I473" s="3" t="s">
        <v>297</v>
      </c>
      <c r="J473" s="3" t="s">
        <v>298</v>
      </c>
      <c r="K473" s="3" t="s">
        <v>299</v>
      </c>
      <c r="L473" s="3" t="s">
        <v>1013</v>
      </c>
      <c r="M473" s="3" t="s">
        <v>29</v>
      </c>
    </row>
    <row r="474" spans="1:13" x14ac:dyDescent="0.2">
      <c r="A474" s="3" t="s">
        <v>8</v>
      </c>
      <c r="B474" s="3" t="str">
        <f>VLOOKUP(C474,'Class compilations'!A:B,2,FALSE)</f>
        <v>Hybrid Sedan</v>
      </c>
      <c r="C474" s="3" t="s">
        <v>9</v>
      </c>
      <c r="D474" s="3" t="s">
        <v>10</v>
      </c>
      <c r="E474" s="3" t="s">
        <v>1014</v>
      </c>
      <c r="F474" s="3" t="e">
        <f>VLOOKUP(E474,'DFW to admin'!A:B,2,FALSE)</f>
        <v>#N/A</v>
      </c>
      <c r="G474" s="3" t="str">
        <f>VLOOKUP('Data - filter removed'!E474,Sheet10!B:C,2,FALSE)</f>
        <v>Juvenile Justice and Rehabilitation</v>
      </c>
      <c r="H474" s="2">
        <v>2014</v>
      </c>
      <c r="I474" s="3" t="s">
        <v>297</v>
      </c>
      <c r="J474" s="3" t="s">
        <v>298</v>
      </c>
      <c r="K474" s="3" t="s">
        <v>299</v>
      </c>
      <c r="L474" s="3" t="s">
        <v>1015</v>
      </c>
      <c r="M474" s="3" t="s">
        <v>29</v>
      </c>
    </row>
    <row r="475" spans="1:13" x14ac:dyDescent="0.2">
      <c r="A475" s="3" t="s">
        <v>8</v>
      </c>
      <c r="B475" s="3" t="str">
        <f>VLOOKUP(C475,'Class compilations'!A:B,2,FALSE)</f>
        <v>Hybrid Sedan</v>
      </c>
      <c r="C475" s="3" t="s">
        <v>9</v>
      </c>
      <c r="D475" s="3" t="s">
        <v>10</v>
      </c>
      <c r="E475" s="3" t="s">
        <v>1016</v>
      </c>
      <c r="F475" s="3" t="e">
        <f>VLOOKUP(E475,'DFW to admin'!A:B,2,FALSE)</f>
        <v>#N/A</v>
      </c>
      <c r="G475" s="3" t="e">
        <f>VLOOKUP('Data - filter removed'!E475,Sheet10!B:C,2,FALSE)</f>
        <v>#N/A</v>
      </c>
      <c r="H475" s="2">
        <v>2014</v>
      </c>
      <c r="I475" s="3" t="s">
        <v>297</v>
      </c>
      <c r="J475" s="3" t="s">
        <v>298</v>
      </c>
      <c r="K475" s="3" t="s">
        <v>299</v>
      </c>
      <c r="L475" s="3" t="s">
        <v>1017</v>
      </c>
      <c r="M475" s="3" t="s">
        <v>32</v>
      </c>
    </row>
    <row r="476" spans="1:13" x14ac:dyDescent="0.2">
      <c r="A476" s="3" t="s">
        <v>8</v>
      </c>
      <c r="B476" s="3" t="str">
        <f>VLOOKUP(C476,'Class compilations'!A:B,2,FALSE)</f>
        <v>Hybrid Sedan</v>
      </c>
      <c r="C476" s="3" t="s">
        <v>9</v>
      </c>
      <c r="D476" s="3" t="s">
        <v>10</v>
      </c>
      <c r="E476" s="3" t="s">
        <v>1018</v>
      </c>
      <c r="F476" s="3" t="e">
        <f>VLOOKUP(E476,'DFW to admin'!A:B,2,FALSE)</f>
        <v>#N/A</v>
      </c>
      <c r="G476" s="3" t="e">
        <f>VLOOKUP('Data - filter removed'!E476,Sheet10!B:C,2,FALSE)</f>
        <v>#N/A</v>
      </c>
      <c r="H476" s="2">
        <v>2014</v>
      </c>
      <c r="I476" s="3" t="s">
        <v>297</v>
      </c>
      <c r="J476" s="3" t="s">
        <v>298</v>
      </c>
      <c r="K476" s="3" t="s">
        <v>299</v>
      </c>
      <c r="L476" s="3" t="s">
        <v>1019</v>
      </c>
      <c r="M476" s="3" t="s">
        <v>32</v>
      </c>
    </row>
    <row r="477" spans="1:13" x14ac:dyDescent="0.2">
      <c r="A477" s="3" t="s">
        <v>8</v>
      </c>
      <c r="B477" s="3" t="str">
        <f>VLOOKUP(C477,'Class compilations'!A:B,2,FALSE)</f>
        <v>Hybrid Sedan</v>
      </c>
      <c r="C477" s="3" t="s">
        <v>9</v>
      </c>
      <c r="D477" s="3" t="s">
        <v>10</v>
      </c>
      <c r="E477" s="3" t="s">
        <v>1020</v>
      </c>
      <c r="F477" s="3" t="e">
        <f>VLOOKUP(E477,'DFW to admin'!A:B,2,FALSE)</f>
        <v>#N/A</v>
      </c>
      <c r="G477" s="3" t="e">
        <f>VLOOKUP('Data - filter removed'!E477,Sheet10!B:C,2,FALSE)</f>
        <v>#N/A</v>
      </c>
      <c r="H477" s="2">
        <v>2014</v>
      </c>
      <c r="I477" s="3" t="s">
        <v>297</v>
      </c>
      <c r="J477" s="3" t="s">
        <v>298</v>
      </c>
      <c r="K477" s="3" t="s">
        <v>299</v>
      </c>
      <c r="L477" s="3" t="s">
        <v>1021</v>
      </c>
      <c r="M477" s="3" t="s">
        <v>35</v>
      </c>
    </row>
    <row r="478" spans="1:13" x14ac:dyDescent="0.2">
      <c r="A478" s="3" t="s">
        <v>8</v>
      </c>
      <c r="B478" s="3" t="str">
        <f>VLOOKUP(C478,'Class compilations'!A:B,2,FALSE)</f>
        <v>Hybrid Sedan</v>
      </c>
      <c r="C478" s="3" t="s">
        <v>9</v>
      </c>
      <c r="D478" s="3" t="s">
        <v>10</v>
      </c>
      <c r="E478" s="3" t="s">
        <v>1022</v>
      </c>
      <c r="F478" s="3" t="e">
        <f>VLOOKUP(E478,'DFW to admin'!A:B,2,FALSE)</f>
        <v>#N/A</v>
      </c>
      <c r="G478" s="3" t="e">
        <f>VLOOKUP('Data - filter removed'!E478,Sheet10!B:C,2,FALSE)</f>
        <v>#N/A</v>
      </c>
      <c r="H478" s="2">
        <v>2014</v>
      </c>
      <c r="I478" s="3" t="s">
        <v>297</v>
      </c>
      <c r="J478" s="3" t="s">
        <v>298</v>
      </c>
      <c r="K478" s="3" t="s">
        <v>299</v>
      </c>
      <c r="L478" s="3" t="s">
        <v>1023</v>
      </c>
      <c r="M478" s="3" t="s">
        <v>40</v>
      </c>
    </row>
    <row r="479" spans="1:13" x14ac:dyDescent="0.2">
      <c r="A479" s="3" t="s">
        <v>8</v>
      </c>
      <c r="B479" s="3" t="str">
        <f>VLOOKUP(C479,'Class compilations'!A:B,2,FALSE)</f>
        <v>Hybrid Sedan</v>
      </c>
      <c r="C479" s="3" t="s">
        <v>9</v>
      </c>
      <c r="D479" s="3" t="s">
        <v>10</v>
      </c>
      <c r="E479" s="3" t="s">
        <v>1024</v>
      </c>
      <c r="F479" s="3" t="e">
        <f>VLOOKUP(E479,'DFW to admin'!A:B,2,FALSE)</f>
        <v>#N/A</v>
      </c>
      <c r="G479" s="3" t="e">
        <f>VLOOKUP('Data - filter removed'!E479,Sheet10!B:C,2,FALSE)</f>
        <v>#N/A</v>
      </c>
      <c r="H479" s="2">
        <v>2014</v>
      </c>
      <c r="I479" s="3" t="s">
        <v>297</v>
      </c>
      <c r="J479" s="3" t="s">
        <v>298</v>
      </c>
      <c r="K479" s="3" t="s">
        <v>299</v>
      </c>
      <c r="L479" s="3" t="s">
        <v>1025</v>
      </c>
      <c r="M479" s="3" t="s">
        <v>40</v>
      </c>
    </row>
    <row r="480" spans="1:13" x14ac:dyDescent="0.2">
      <c r="A480" s="3" t="s">
        <v>8</v>
      </c>
      <c r="B480" s="3" t="str">
        <f>VLOOKUP(C480,'Class compilations'!A:B,2,FALSE)</f>
        <v>Hybrid Sedan</v>
      </c>
      <c r="C480" s="3" t="s">
        <v>9</v>
      </c>
      <c r="D480" s="3" t="s">
        <v>10</v>
      </c>
      <c r="E480" s="3" t="s">
        <v>1026</v>
      </c>
      <c r="F480" s="3" t="e">
        <f>VLOOKUP(E480,'DFW to admin'!A:B,2,FALSE)</f>
        <v>#N/A</v>
      </c>
      <c r="G480" s="3" t="e">
        <f>VLOOKUP('Data - filter removed'!E480,Sheet10!B:C,2,FALSE)</f>
        <v>#N/A</v>
      </c>
      <c r="H480" s="2">
        <v>2014</v>
      </c>
      <c r="I480" s="3" t="s">
        <v>297</v>
      </c>
      <c r="J480" s="3" t="s">
        <v>298</v>
      </c>
      <c r="K480" s="3" t="s">
        <v>299</v>
      </c>
      <c r="L480" s="3" t="s">
        <v>1027</v>
      </c>
      <c r="M480" s="3" t="s">
        <v>40</v>
      </c>
    </row>
    <row r="481" spans="1:13" x14ac:dyDescent="0.2">
      <c r="A481" s="3" t="s">
        <v>8</v>
      </c>
      <c r="B481" s="3" t="str">
        <f>VLOOKUP(C481,'Class compilations'!A:B,2,FALSE)</f>
        <v>Hybrid Sedan</v>
      </c>
      <c r="C481" s="3" t="s">
        <v>9</v>
      </c>
      <c r="D481" s="3" t="s">
        <v>10</v>
      </c>
      <c r="E481" s="3" t="s">
        <v>1028</v>
      </c>
      <c r="F481" s="3" t="e">
        <f>VLOOKUP(E481,'DFW to admin'!A:B,2,FALSE)</f>
        <v>#N/A</v>
      </c>
      <c r="G481" s="3" t="e">
        <f>VLOOKUP('Data - filter removed'!E481,Sheet10!B:C,2,FALSE)</f>
        <v>#N/A</v>
      </c>
      <c r="H481" s="2">
        <v>2014</v>
      </c>
      <c r="I481" s="3" t="s">
        <v>297</v>
      </c>
      <c r="J481" s="3" t="s">
        <v>298</v>
      </c>
      <c r="K481" s="3" t="s">
        <v>299</v>
      </c>
      <c r="L481" s="3" t="s">
        <v>1029</v>
      </c>
      <c r="M481" s="3" t="s">
        <v>21</v>
      </c>
    </row>
    <row r="482" spans="1:13" x14ac:dyDescent="0.2">
      <c r="A482" s="3" t="s">
        <v>8</v>
      </c>
      <c r="B482" s="3" t="str">
        <f>VLOOKUP(C482,'Class compilations'!A:B,2,FALSE)</f>
        <v>Hybrid Sedan</v>
      </c>
      <c r="C482" s="3" t="s">
        <v>9</v>
      </c>
      <c r="D482" s="3" t="s">
        <v>10</v>
      </c>
      <c r="E482" s="3" t="s">
        <v>1030</v>
      </c>
      <c r="F482" s="3" t="e">
        <f>VLOOKUP(E482,'DFW to admin'!A:B,2,FALSE)</f>
        <v>#N/A</v>
      </c>
      <c r="G482" s="3" t="e">
        <f>VLOOKUP('Data - filter removed'!E482,Sheet10!B:C,2,FALSE)</f>
        <v>#N/A</v>
      </c>
      <c r="H482" s="2">
        <v>2014</v>
      </c>
      <c r="I482" s="3" t="s">
        <v>297</v>
      </c>
      <c r="J482" s="3" t="s">
        <v>298</v>
      </c>
      <c r="K482" s="3" t="s">
        <v>299</v>
      </c>
      <c r="L482" s="3" t="s">
        <v>1031</v>
      </c>
      <c r="M482" s="3" t="s">
        <v>18</v>
      </c>
    </row>
    <row r="483" spans="1:13" x14ac:dyDescent="0.2">
      <c r="A483" s="3" t="s">
        <v>8</v>
      </c>
      <c r="B483" s="3" t="str">
        <f>VLOOKUP(C483,'Class compilations'!A:B,2,FALSE)</f>
        <v>Hybrid Sedan</v>
      </c>
      <c r="C483" s="3" t="s">
        <v>9</v>
      </c>
      <c r="D483" s="3" t="s">
        <v>10</v>
      </c>
      <c r="E483" s="3" t="s">
        <v>1032</v>
      </c>
      <c r="F483" s="3" t="e">
        <f>VLOOKUP(E483,'DFW to admin'!A:B,2,FALSE)</f>
        <v>#N/A</v>
      </c>
      <c r="G483" s="3" t="e">
        <f>VLOOKUP('Data - filter removed'!E483,Sheet10!B:C,2,FALSE)</f>
        <v>#N/A</v>
      </c>
      <c r="H483" s="2">
        <v>2014</v>
      </c>
      <c r="I483" s="3" t="s">
        <v>297</v>
      </c>
      <c r="J483" s="3" t="s">
        <v>298</v>
      </c>
      <c r="K483" s="3" t="s">
        <v>299</v>
      </c>
      <c r="L483" s="3" t="s">
        <v>1033</v>
      </c>
      <c r="M483" s="3" t="s">
        <v>18</v>
      </c>
    </row>
    <row r="484" spans="1:13" x14ac:dyDescent="0.2">
      <c r="A484" s="3" t="s">
        <v>8</v>
      </c>
      <c r="B484" s="3" t="str">
        <f>VLOOKUP(C484,'Class compilations'!A:B,2,FALSE)</f>
        <v>Hybrid Sedan</v>
      </c>
      <c r="C484" s="3" t="s">
        <v>9</v>
      </c>
      <c r="D484" s="3" t="s">
        <v>10</v>
      </c>
      <c r="E484" s="3" t="s">
        <v>1034</v>
      </c>
      <c r="F484" s="3" t="e">
        <f>VLOOKUP(E484,'DFW to admin'!A:B,2,FALSE)</f>
        <v>#N/A</v>
      </c>
      <c r="G484" s="3" t="e">
        <f>VLOOKUP('Data - filter removed'!E484,Sheet10!B:C,2,FALSE)</f>
        <v>#N/A</v>
      </c>
      <c r="H484" s="2">
        <v>2014</v>
      </c>
      <c r="I484" s="3" t="s">
        <v>297</v>
      </c>
      <c r="J484" s="3" t="s">
        <v>298</v>
      </c>
      <c r="K484" s="3" t="s">
        <v>299</v>
      </c>
      <c r="L484" s="3" t="s">
        <v>1035</v>
      </c>
      <c r="M484" s="3" t="s">
        <v>18</v>
      </c>
    </row>
    <row r="485" spans="1:13" x14ac:dyDescent="0.2">
      <c r="A485" s="3" t="s">
        <v>8</v>
      </c>
      <c r="B485" s="3" t="str">
        <f>VLOOKUP(C485,'Class compilations'!A:B,2,FALSE)</f>
        <v>Hybrid Sedan</v>
      </c>
      <c r="C485" s="3" t="s">
        <v>9</v>
      </c>
      <c r="D485" s="3" t="s">
        <v>10</v>
      </c>
      <c r="E485" s="3" t="s">
        <v>1036</v>
      </c>
      <c r="F485" s="3" t="e">
        <f>VLOOKUP(E485,'DFW to admin'!A:B,2,FALSE)</f>
        <v>#N/A</v>
      </c>
      <c r="G485" s="3" t="e">
        <f>VLOOKUP('Data - filter removed'!E485,Sheet10!B:C,2,FALSE)</f>
        <v>#N/A</v>
      </c>
      <c r="H485" s="2">
        <v>2014</v>
      </c>
      <c r="I485" s="3" t="s">
        <v>64</v>
      </c>
      <c r="J485" s="3" t="s">
        <v>65</v>
      </c>
      <c r="K485" s="3" t="s">
        <v>9</v>
      </c>
      <c r="L485" s="3" t="s">
        <v>1037</v>
      </c>
      <c r="M485" s="3" t="s">
        <v>1038</v>
      </c>
    </row>
    <row r="486" spans="1:13" x14ac:dyDescent="0.2">
      <c r="A486" s="3" t="s">
        <v>8</v>
      </c>
      <c r="B486" s="3" t="str">
        <f>VLOOKUP(C486,'Class compilations'!A:B,2,FALSE)</f>
        <v>Hybrid Sedan</v>
      </c>
      <c r="C486" s="3" t="s">
        <v>9</v>
      </c>
      <c r="D486" s="3" t="s">
        <v>10</v>
      </c>
      <c r="E486" s="3" t="s">
        <v>1039</v>
      </c>
      <c r="F486" s="3" t="e">
        <f>VLOOKUP(E486,'DFW to admin'!A:B,2,FALSE)</f>
        <v>#N/A</v>
      </c>
      <c r="G486" s="3" t="e">
        <f>VLOOKUP('Data - filter removed'!E486,Sheet10!B:C,2,FALSE)</f>
        <v>#N/A</v>
      </c>
      <c r="H486" s="2">
        <v>2014</v>
      </c>
      <c r="I486" s="3" t="s">
        <v>64</v>
      </c>
      <c r="J486" s="3" t="s">
        <v>65</v>
      </c>
      <c r="K486" s="3" t="s">
        <v>9</v>
      </c>
      <c r="L486" s="3" t="s">
        <v>1040</v>
      </c>
      <c r="M486" s="3" t="s">
        <v>1038</v>
      </c>
    </row>
    <row r="487" spans="1:13" x14ac:dyDescent="0.2">
      <c r="A487" s="3" t="s">
        <v>8</v>
      </c>
      <c r="B487" s="3" t="str">
        <f>VLOOKUP(C487,'Class compilations'!A:B,2,FALSE)</f>
        <v>Hybrid Sedan</v>
      </c>
      <c r="C487" s="3" t="s">
        <v>9</v>
      </c>
      <c r="D487" s="3" t="s">
        <v>10</v>
      </c>
      <c r="E487" s="3" t="s">
        <v>1041</v>
      </c>
      <c r="F487" s="3" t="e">
        <f>VLOOKUP(E487,'DFW to admin'!A:B,2,FALSE)</f>
        <v>#N/A</v>
      </c>
      <c r="G487" s="3" t="e">
        <f>VLOOKUP('Data - filter removed'!E487,Sheet10!B:C,2,FALSE)</f>
        <v>#N/A</v>
      </c>
      <c r="H487" s="2">
        <v>2014</v>
      </c>
      <c r="I487" s="3" t="s">
        <v>64</v>
      </c>
      <c r="J487" s="3" t="s">
        <v>65</v>
      </c>
      <c r="K487" s="3" t="s">
        <v>9</v>
      </c>
      <c r="L487" s="3" t="s">
        <v>1042</v>
      </c>
      <c r="M487" s="3" t="s">
        <v>1038</v>
      </c>
    </row>
    <row r="488" spans="1:13" x14ac:dyDescent="0.2">
      <c r="A488" s="3" t="s">
        <v>8</v>
      </c>
      <c r="B488" s="3" t="str">
        <f>VLOOKUP(C488,'Class compilations'!A:B,2,FALSE)</f>
        <v>Hybrid Sedan</v>
      </c>
      <c r="C488" s="3" t="s">
        <v>9</v>
      </c>
      <c r="D488" s="3" t="s">
        <v>10</v>
      </c>
      <c r="E488" s="3" t="s">
        <v>1043</v>
      </c>
      <c r="F488" s="3" t="e">
        <f>VLOOKUP(E488,'DFW to admin'!A:B,2,FALSE)</f>
        <v>#N/A</v>
      </c>
      <c r="G488" s="3" t="e">
        <f>VLOOKUP('Data - filter removed'!E488,Sheet10!B:C,2,FALSE)</f>
        <v>#N/A</v>
      </c>
      <c r="H488" s="2">
        <v>2014</v>
      </c>
      <c r="I488" s="3" t="s">
        <v>64</v>
      </c>
      <c r="J488" s="3" t="s">
        <v>65</v>
      </c>
      <c r="K488" s="3" t="s">
        <v>9</v>
      </c>
      <c r="L488" s="3" t="s">
        <v>1044</v>
      </c>
      <c r="M488" s="3" t="s">
        <v>1038</v>
      </c>
    </row>
    <row r="489" spans="1:13" x14ac:dyDescent="0.2">
      <c r="A489" s="3" t="s">
        <v>8</v>
      </c>
      <c r="B489" s="3" t="str">
        <f>VLOOKUP(C489,'Class compilations'!A:B,2,FALSE)</f>
        <v>Hybrid Sedan</v>
      </c>
      <c r="C489" s="3" t="s">
        <v>9</v>
      </c>
      <c r="D489" s="3" t="s">
        <v>10</v>
      </c>
      <c r="E489" s="3" t="s">
        <v>1045</v>
      </c>
      <c r="F489" s="3" t="e">
        <f>VLOOKUP(E489,'DFW to admin'!A:B,2,FALSE)</f>
        <v>#N/A</v>
      </c>
      <c r="G489" s="3" t="str">
        <f>VLOOKUP('Data - filter removed'!E489,Sheet10!B:C,2,FALSE)</f>
        <v>Children's Administration</v>
      </c>
      <c r="H489" s="2">
        <v>2014</v>
      </c>
      <c r="I489" s="3" t="s">
        <v>64</v>
      </c>
      <c r="J489" s="3" t="s">
        <v>65</v>
      </c>
      <c r="K489" s="3" t="s">
        <v>9</v>
      </c>
      <c r="L489" s="3" t="s">
        <v>1046</v>
      </c>
      <c r="M489" s="3" t="s">
        <v>29</v>
      </c>
    </row>
    <row r="490" spans="1:13" x14ac:dyDescent="0.2">
      <c r="A490" s="3" t="s">
        <v>8</v>
      </c>
      <c r="B490" s="3" t="str">
        <f>VLOOKUP(C490,'Class compilations'!A:B,2,FALSE)</f>
        <v>Hybrid Sedan</v>
      </c>
      <c r="C490" s="3" t="s">
        <v>9</v>
      </c>
      <c r="D490" s="3" t="s">
        <v>10</v>
      </c>
      <c r="E490" s="3" t="s">
        <v>1047</v>
      </c>
      <c r="F490" s="3" t="e">
        <f>VLOOKUP(E490,'DFW to admin'!A:B,2,FALSE)</f>
        <v>#N/A</v>
      </c>
      <c r="G490" s="3" t="str">
        <f>VLOOKUP('Data - filter removed'!E490,Sheet10!B:C,2,FALSE)</f>
        <v>Aging and Disability Services Administration</v>
      </c>
      <c r="H490" s="2">
        <v>2014</v>
      </c>
      <c r="I490" s="3" t="s">
        <v>297</v>
      </c>
      <c r="J490" s="3" t="s">
        <v>298</v>
      </c>
      <c r="K490" s="3" t="s">
        <v>299</v>
      </c>
      <c r="L490" s="3" t="s">
        <v>1048</v>
      </c>
      <c r="M490" s="3" t="s">
        <v>29</v>
      </c>
    </row>
    <row r="491" spans="1:13" x14ac:dyDescent="0.2">
      <c r="A491" s="3" t="s">
        <v>8</v>
      </c>
      <c r="B491" s="3" t="str">
        <f>VLOOKUP(C491,'Class compilations'!A:B,2,FALSE)</f>
        <v>Hybrid Sedan</v>
      </c>
      <c r="C491" s="3" t="s">
        <v>9</v>
      </c>
      <c r="D491" s="3" t="s">
        <v>10</v>
      </c>
      <c r="E491" s="3" t="s">
        <v>1049</v>
      </c>
      <c r="F491" s="3" t="e">
        <f>VLOOKUP(E491,'DFW to admin'!A:B,2,FALSE)</f>
        <v>#N/A</v>
      </c>
      <c r="G491" s="3" t="str">
        <f>VLOOKUP('Data - filter removed'!E491,Sheet10!B:C,2,FALSE)</f>
        <v>Aging and Disability Services Administration</v>
      </c>
      <c r="H491" s="2">
        <v>2014</v>
      </c>
      <c r="I491" s="3" t="s">
        <v>297</v>
      </c>
      <c r="J491" s="3" t="s">
        <v>298</v>
      </c>
      <c r="K491" s="3" t="s">
        <v>299</v>
      </c>
      <c r="L491" s="3" t="s">
        <v>1050</v>
      </c>
      <c r="M491" s="3" t="s">
        <v>29</v>
      </c>
    </row>
    <row r="492" spans="1:13" x14ac:dyDescent="0.2">
      <c r="A492" s="3" t="s">
        <v>8</v>
      </c>
      <c r="B492" s="3" t="str">
        <f>VLOOKUP(C492,'Class compilations'!A:B,2,FALSE)</f>
        <v>Hybrid Sedan</v>
      </c>
      <c r="C492" s="3" t="s">
        <v>9</v>
      </c>
      <c r="D492" s="3" t="s">
        <v>10</v>
      </c>
      <c r="E492" s="3" t="s">
        <v>1051</v>
      </c>
      <c r="F492" s="3" t="e">
        <f>VLOOKUP(E492,'DFW to admin'!A:B,2,FALSE)</f>
        <v>#N/A</v>
      </c>
      <c r="G492" s="3" t="str">
        <f>VLOOKUP('Data - filter removed'!E492,Sheet10!B:C,2,FALSE)</f>
        <v>Economic Services Administration</v>
      </c>
      <c r="H492" s="2">
        <v>2014</v>
      </c>
      <c r="I492" s="3" t="s">
        <v>64</v>
      </c>
      <c r="J492" s="3" t="s">
        <v>65</v>
      </c>
      <c r="K492" s="3" t="s">
        <v>9</v>
      </c>
      <c r="L492" s="3" t="s">
        <v>1052</v>
      </c>
      <c r="M492" s="3" t="s">
        <v>29</v>
      </c>
    </row>
    <row r="493" spans="1:13" x14ac:dyDescent="0.2">
      <c r="A493" s="3" t="s">
        <v>8</v>
      </c>
      <c r="B493" s="3" t="str">
        <f>VLOOKUP(C493,'Class compilations'!A:B,2,FALSE)</f>
        <v>Hybrid Sedan</v>
      </c>
      <c r="C493" s="3" t="s">
        <v>9</v>
      </c>
      <c r="D493" s="3" t="s">
        <v>10</v>
      </c>
      <c r="E493" s="3" t="s">
        <v>1053</v>
      </c>
      <c r="F493" s="3" t="e">
        <f>VLOOKUP(E493,'DFW to admin'!A:B,2,FALSE)</f>
        <v>#N/A</v>
      </c>
      <c r="G493" s="3" t="e">
        <f>VLOOKUP('Data - filter removed'!E493,Sheet10!B:C,2,FALSE)</f>
        <v>#N/A</v>
      </c>
      <c r="H493" s="2">
        <v>2014</v>
      </c>
      <c r="I493" s="3" t="s">
        <v>297</v>
      </c>
      <c r="J493" s="3" t="s">
        <v>298</v>
      </c>
      <c r="K493" s="3" t="s">
        <v>299</v>
      </c>
      <c r="L493" s="3" t="s">
        <v>1054</v>
      </c>
      <c r="M493" s="3" t="s">
        <v>599</v>
      </c>
    </row>
    <row r="494" spans="1:13" x14ac:dyDescent="0.2">
      <c r="A494" s="3" t="s">
        <v>8</v>
      </c>
      <c r="B494" s="3" t="str">
        <f>VLOOKUP(C494,'Class compilations'!A:B,2,FALSE)</f>
        <v>Hybrid Sedan</v>
      </c>
      <c r="C494" s="3" t="s">
        <v>9</v>
      </c>
      <c r="D494" s="3" t="s">
        <v>10</v>
      </c>
      <c r="E494" s="3" t="s">
        <v>1055</v>
      </c>
      <c r="F494" s="3" t="e">
        <f>VLOOKUP(E494,'DFW to admin'!A:B,2,FALSE)</f>
        <v>#N/A</v>
      </c>
      <c r="G494" s="3" t="e">
        <f>VLOOKUP('Data - filter removed'!E494,Sheet10!B:C,2,FALSE)</f>
        <v>#N/A</v>
      </c>
      <c r="H494" s="2">
        <v>2014</v>
      </c>
      <c r="I494" s="3" t="s">
        <v>297</v>
      </c>
      <c r="J494" s="3" t="s">
        <v>298</v>
      </c>
      <c r="K494" s="3" t="s">
        <v>299</v>
      </c>
      <c r="L494" s="3" t="s">
        <v>1056</v>
      </c>
      <c r="M494" s="3" t="s">
        <v>599</v>
      </c>
    </row>
    <row r="495" spans="1:13" x14ac:dyDescent="0.2">
      <c r="A495" s="3" t="s">
        <v>8</v>
      </c>
      <c r="B495" s="3" t="str">
        <f>VLOOKUP(C495,'Class compilations'!A:B,2,FALSE)</f>
        <v>Hybrid Sedan</v>
      </c>
      <c r="C495" s="3" t="s">
        <v>9</v>
      </c>
      <c r="D495" s="3" t="s">
        <v>10</v>
      </c>
      <c r="E495" s="3" t="s">
        <v>1057</v>
      </c>
      <c r="F495" s="3" t="e">
        <f>VLOOKUP(E495,'DFW to admin'!A:B,2,FALSE)</f>
        <v>#N/A</v>
      </c>
      <c r="G495" s="3" t="e">
        <f>VLOOKUP('Data - filter removed'!E495,Sheet10!B:C,2,FALSE)</f>
        <v>#N/A</v>
      </c>
      <c r="H495" s="2">
        <v>2014</v>
      </c>
      <c r="I495" s="3" t="s">
        <v>297</v>
      </c>
      <c r="J495" s="3" t="s">
        <v>298</v>
      </c>
      <c r="K495" s="3" t="s">
        <v>299</v>
      </c>
      <c r="L495" s="3" t="s">
        <v>1058</v>
      </c>
      <c r="M495" s="3" t="s">
        <v>133</v>
      </c>
    </row>
    <row r="496" spans="1:13" x14ac:dyDescent="0.2">
      <c r="A496" s="3" t="s">
        <v>8</v>
      </c>
      <c r="B496" s="3" t="str">
        <f>VLOOKUP(C496,'Class compilations'!A:B,2,FALSE)</f>
        <v>Hybrid Sedan</v>
      </c>
      <c r="C496" s="3" t="s">
        <v>9</v>
      </c>
      <c r="D496" s="3" t="s">
        <v>10</v>
      </c>
      <c r="E496" s="3" t="s">
        <v>1059</v>
      </c>
      <c r="F496" s="3" t="e">
        <f>VLOOKUP(E496,'DFW to admin'!A:B,2,FALSE)</f>
        <v>#N/A</v>
      </c>
      <c r="G496" s="3" t="str">
        <f>VLOOKUP('Data - filter removed'!E496,Sheet10!B:C,2,FALSE)</f>
        <v>Children's Administration</v>
      </c>
      <c r="H496" s="2">
        <v>2014</v>
      </c>
      <c r="I496" s="3" t="s">
        <v>64</v>
      </c>
      <c r="J496" s="3" t="s">
        <v>65</v>
      </c>
      <c r="K496" s="3" t="s">
        <v>9</v>
      </c>
      <c r="L496" s="3" t="s">
        <v>1060</v>
      </c>
      <c r="M496" s="3" t="s">
        <v>29</v>
      </c>
    </row>
    <row r="497" spans="1:13" x14ac:dyDescent="0.2">
      <c r="A497" s="3" t="s">
        <v>8</v>
      </c>
      <c r="B497" s="3" t="str">
        <f>VLOOKUP(C497,'Class compilations'!A:B,2,FALSE)</f>
        <v>Hybrid Sedan</v>
      </c>
      <c r="C497" s="3" t="s">
        <v>9</v>
      </c>
      <c r="D497" s="3" t="s">
        <v>10</v>
      </c>
      <c r="E497" s="3" t="s">
        <v>1061</v>
      </c>
      <c r="F497" s="3" t="e">
        <f>VLOOKUP(E497,'DFW to admin'!A:B,2,FALSE)</f>
        <v>#N/A</v>
      </c>
      <c r="G497" s="3" t="str">
        <f>VLOOKUP('Data - filter removed'!E497,Sheet10!B:C,2,FALSE)</f>
        <v>Economic Services Administration</v>
      </c>
      <c r="H497" s="2">
        <v>2014</v>
      </c>
      <c r="I497" s="3" t="s">
        <v>297</v>
      </c>
      <c r="J497" s="3" t="s">
        <v>298</v>
      </c>
      <c r="K497" s="3" t="s">
        <v>299</v>
      </c>
      <c r="L497" s="3" t="s">
        <v>1062</v>
      </c>
      <c r="M497" s="3" t="s">
        <v>29</v>
      </c>
    </row>
    <row r="498" spans="1:13" x14ac:dyDescent="0.2">
      <c r="A498" s="3" t="s">
        <v>8</v>
      </c>
      <c r="B498" s="3" t="str">
        <f>VLOOKUP(C498,'Class compilations'!A:B,2,FALSE)</f>
        <v>Hybrid Sedan</v>
      </c>
      <c r="C498" s="3" t="s">
        <v>9</v>
      </c>
      <c r="D498" s="3" t="s">
        <v>10</v>
      </c>
      <c r="E498" s="3" t="s">
        <v>1063</v>
      </c>
      <c r="F498" s="3" t="e">
        <f>VLOOKUP(E498,'DFW to admin'!A:B,2,FALSE)</f>
        <v>#N/A</v>
      </c>
      <c r="G498" s="3" t="str">
        <f>VLOOKUP('Data - filter removed'!E498,Sheet10!B:C,2,FALSE)</f>
        <v>Aging and Disability Services Administration</v>
      </c>
      <c r="H498" s="2">
        <v>2014</v>
      </c>
      <c r="I498" s="3" t="s">
        <v>297</v>
      </c>
      <c r="J498" s="3" t="s">
        <v>298</v>
      </c>
      <c r="K498" s="3" t="s">
        <v>299</v>
      </c>
      <c r="L498" s="3" t="s">
        <v>1064</v>
      </c>
      <c r="M498" s="3" t="s">
        <v>29</v>
      </c>
    </row>
    <row r="499" spans="1:13" x14ac:dyDescent="0.2">
      <c r="A499" s="3" t="s">
        <v>8</v>
      </c>
      <c r="B499" s="3" t="str">
        <f>VLOOKUP(C499,'Class compilations'!A:B,2,FALSE)</f>
        <v>Hybrid Sedan</v>
      </c>
      <c r="C499" s="3" t="s">
        <v>9</v>
      </c>
      <c r="D499" s="3" t="s">
        <v>10</v>
      </c>
      <c r="E499" s="3" t="s">
        <v>1065</v>
      </c>
      <c r="F499" s="3" t="e">
        <f>VLOOKUP(E499,'DFW to admin'!A:B,2,FALSE)</f>
        <v>#N/A</v>
      </c>
      <c r="G499" s="3" t="str">
        <f>VLOOKUP('Data - filter removed'!E499,Sheet10!B:C,2,FALSE)</f>
        <v>Economic Services Administration</v>
      </c>
      <c r="H499" s="2">
        <v>2014</v>
      </c>
      <c r="I499" s="3" t="s">
        <v>297</v>
      </c>
      <c r="J499" s="3" t="s">
        <v>298</v>
      </c>
      <c r="K499" s="3" t="s">
        <v>299</v>
      </c>
      <c r="L499" s="3" t="s">
        <v>1066</v>
      </c>
      <c r="M499" s="3" t="s">
        <v>29</v>
      </c>
    </row>
    <row r="500" spans="1:13" x14ac:dyDescent="0.2">
      <c r="A500" s="3" t="s">
        <v>8</v>
      </c>
      <c r="B500" s="3" t="str">
        <f>VLOOKUP(C500,'Class compilations'!A:B,2,FALSE)</f>
        <v>Hybrid Sedan</v>
      </c>
      <c r="C500" s="3" t="s">
        <v>9</v>
      </c>
      <c r="D500" s="3" t="s">
        <v>10</v>
      </c>
      <c r="E500" s="3" t="s">
        <v>1067</v>
      </c>
      <c r="F500" s="3" t="e">
        <f>VLOOKUP(E500,'DFW to admin'!A:B,2,FALSE)</f>
        <v>#N/A</v>
      </c>
      <c r="G500" s="3" t="str">
        <f>VLOOKUP('Data - filter removed'!E500,Sheet10!B:C,2,FALSE)</f>
        <v>Economic Services Administration</v>
      </c>
      <c r="H500" s="2">
        <v>2014</v>
      </c>
      <c r="I500" s="3" t="s">
        <v>297</v>
      </c>
      <c r="J500" s="3" t="s">
        <v>298</v>
      </c>
      <c r="K500" s="3" t="s">
        <v>299</v>
      </c>
      <c r="L500" s="3" t="s">
        <v>1068</v>
      </c>
      <c r="M500" s="3" t="s">
        <v>29</v>
      </c>
    </row>
    <row r="501" spans="1:13" x14ac:dyDescent="0.2">
      <c r="A501" s="3" t="s">
        <v>8</v>
      </c>
      <c r="B501" s="3" t="str">
        <f>VLOOKUP(C501,'Class compilations'!A:B,2,FALSE)</f>
        <v>Hybrid Sedan</v>
      </c>
      <c r="C501" s="3" t="s">
        <v>9</v>
      </c>
      <c r="D501" s="3" t="s">
        <v>10</v>
      </c>
      <c r="E501" s="3" t="s">
        <v>1069</v>
      </c>
      <c r="F501" s="3" t="e">
        <f>VLOOKUP(E501,'DFW to admin'!A:B,2,FALSE)</f>
        <v>#N/A</v>
      </c>
      <c r="G501" s="3" t="str">
        <f>VLOOKUP('Data - filter removed'!E501,Sheet10!B:C,2,FALSE)</f>
        <v>Economic Services Administration</v>
      </c>
      <c r="H501" s="2">
        <v>2014</v>
      </c>
      <c r="I501" s="3" t="s">
        <v>297</v>
      </c>
      <c r="J501" s="3" t="s">
        <v>298</v>
      </c>
      <c r="K501" s="3" t="s">
        <v>299</v>
      </c>
      <c r="L501" s="3" t="s">
        <v>1070</v>
      </c>
      <c r="M501" s="3" t="s">
        <v>29</v>
      </c>
    </row>
    <row r="502" spans="1:13" x14ac:dyDescent="0.2">
      <c r="A502" s="3" t="s">
        <v>8</v>
      </c>
      <c r="B502" s="3" t="str">
        <f>VLOOKUP(C502,'Class compilations'!A:B,2,FALSE)</f>
        <v>Hybrid Sedan</v>
      </c>
      <c r="C502" s="3" t="s">
        <v>9</v>
      </c>
      <c r="D502" s="3" t="s">
        <v>10</v>
      </c>
      <c r="E502" s="3" t="s">
        <v>1071</v>
      </c>
      <c r="F502" s="3" t="e">
        <f>VLOOKUP(E502,'DFW to admin'!A:B,2,FALSE)</f>
        <v>#N/A</v>
      </c>
      <c r="G502" s="3" t="str">
        <f>VLOOKUP('Data - filter removed'!E502,Sheet10!B:C,2,FALSE)</f>
        <v>Economic Services Administration</v>
      </c>
      <c r="H502" s="2">
        <v>2014</v>
      </c>
      <c r="I502" s="3" t="s">
        <v>297</v>
      </c>
      <c r="J502" s="3" t="s">
        <v>298</v>
      </c>
      <c r="K502" s="3" t="s">
        <v>299</v>
      </c>
      <c r="L502" s="3" t="s">
        <v>1072</v>
      </c>
      <c r="M502" s="3" t="s">
        <v>29</v>
      </c>
    </row>
    <row r="503" spans="1:13" x14ac:dyDescent="0.2">
      <c r="A503" s="3" t="s">
        <v>8</v>
      </c>
      <c r="B503" s="3" t="str">
        <f>VLOOKUP(C503,'Class compilations'!A:B,2,FALSE)</f>
        <v>Hybrid Sedan</v>
      </c>
      <c r="C503" s="3" t="s">
        <v>9</v>
      </c>
      <c r="D503" s="3" t="s">
        <v>10</v>
      </c>
      <c r="E503" s="3" t="s">
        <v>1073</v>
      </c>
      <c r="F503" s="3" t="e">
        <f>VLOOKUP(E503,'DFW to admin'!A:B,2,FALSE)</f>
        <v>#N/A</v>
      </c>
      <c r="G503" s="3" t="str">
        <f>VLOOKUP('Data - filter removed'!E503,Sheet10!B:C,2,FALSE)</f>
        <v>Economic Services Administration</v>
      </c>
      <c r="H503" s="2">
        <v>2014</v>
      </c>
      <c r="I503" s="3" t="s">
        <v>297</v>
      </c>
      <c r="J503" s="3" t="s">
        <v>298</v>
      </c>
      <c r="K503" s="3" t="s">
        <v>299</v>
      </c>
      <c r="L503" s="3" t="s">
        <v>1074</v>
      </c>
      <c r="M503" s="3" t="s">
        <v>29</v>
      </c>
    </row>
    <row r="504" spans="1:13" x14ac:dyDescent="0.2">
      <c r="A504" s="3" t="s">
        <v>8</v>
      </c>
      <c r="B504" s="3" t="str">
        <f>VLOOKUP(C504,'Class compilations'!A:B,2,FALSE)</f>
        <v>Hybrid Sedan</v>
      </c>
      <c r="C504" s="3" t="s">
        <v>9</v>
      </c>
      <c r="D504" s="3" t="s">
        <v>10</v>
      </c>
      <c r="E504" s="3" t="s">
        <v>1075</v>
      </c>
      <c r="F504" s="3" t="e">
        <f>VLOOKUP(E504,'DFW to admin'!A:B,2,FALSE)</f>
        <v>#N/A</v>
      </c>
      <c r="G504" s="3" t="str">
        <f>VLOOKUP('Data - filter removed'!E504,Sheet10!B:C,2,FALSE)</f>
        <v>Aging and Disability Services Administration</v>
      </c>
      <c r="H504" s="2">
        <v>2014</v>
      </c>
      <c r="I504" s="3" t="s">
        <v>297</v>
      </c>
      <c r="J504" s="3" t="s">
        <v>298</v>
      </c>
      <c r="K504" s="3" t="s">
        <v>299</v>
      </c>
      <c r="L504" s="3" t="s">
        <v>1076</v>
      </c>
      <c r="M504" s="3" t="s">
        <v>29</v>
      </c>
    </row>
    <row r="505" spans="1:13" x14ac:dyDescent="0.2">
      <c r="A505" s="3" t="s">
        <v>8</v>
      </c>
      <c r="B505" s="3" t="str">
        <f>VLOOKUP(C505,'Class compilations'!A:B,2,FALSE)</f>
        <v>Hybrid Sedan</v>
      </c>
      <c r="C505" s="3" t="s">
        <v>9</v>
      </c>
      <c r="D505" s="3" t="s">
        <v>10</v>
      </c>
      <c r="E505" s="3" t="s">
        <v>1077</v>
      </c>
      <c r="F505" s="3" t="e">
        <f>VLOOKUP(E505,'DFW to admin'!A:B,2,FALSE)</f>
        <v>#N/A</v>
      </c>
      <c r="G505" s="3" t="str">
        <f>VLOOKUP('Data - filter removed'!E505,Sheet10!B:C,2,FALSE)</f>
        <v>Economic Services Administration</v>
      </c>
      <c r="H505" s="2">
        <v>2014</v>
      </c>
      <c r="I505" s="3" t="s">
        <v>64</v>
      </c>
      <c r="J505" s="3" t="s">
        <v>65</v>
      </c>
      <c r="K505" s="3" t="s">
        <v>9</v>
      </c>
      <c r="L505" s="3" t="s">
        <v>1078</v>
      </c>
      <c r="M505" s="3" t="s">
        <v>29</v>
      </c>
    </row>
    <row r="506" spans="1:13" x14ac:dyDescent="0.2">
      <c r="A506" s="3" t="s">
        <v>8</v>
      </c>
      <c r="B506" s="3" t="str">
        <f>VLOOKUP(C506,'Class compilations'!A:B,2,FALSE)</f>
        <v>Hybrid Sedan</v>
      </c>
      <c r="C506" s="3" t="s">
        <v>9</v>
      </c>
      <c r="D506" s="3" t="s">
        <v>10</v>
      </c>
      <c r="E506" s="3" t="s">
        <v>1079</v>
      </c>
      <c r="F506" s="3" t="e">
        <f>VLOOKUP(E506,'DFW to admin'!A:B,2,FALSE)</f>
        <v>#N/A</v>
      </c>
      <c r="G506" s="3" t="e">
        <f>VLOOKUP('Data - filter removed'!E506,Sheet10!B:C,2,FALSE)</f>
        <v>#N/A</v>
      </c>
      <c r="H506" s="2">
        <v>2015</v>
      </c>
      <c r="I506" s="3" t="s">
        <v>297</v>
      </c>
      <c r="J506" s="3" t="s">
        <v>298</v>
      </c>
      <c r="K506" s="3" t="s">
        <v>299</v>
      </c>
      <c r="L506" s="3" t="s">
        <v>1080</v>
      </c>
      <c r="M506" s="3" t="s">
        <v>35</v>
      </c>
    </row>
    <row r="507" spans="1:13" x14ac:dyDescent="0.2">
      <c r="A507" s="3" t="s">
        <v>8</v>
      </c>
      <c r="B507" s="3" t="str">
        <f>VLOOKUP(C507,'Class compilations'!A:B,2,FALSE)</f>
        <v>Hybrid Sedan</v>
      </c>
      <c r="C507" s="3" t="s">
        <v>9</v>
      </c>
      <c r="D507" s="3" t="s">
        <v>10</v>
      </c>
      <c r="E507" s="3" t="s">
        <v>1081</v>
      </c>
      <c r="F507" s="3" t="e">
        <f>VLOOKUP(E507,'DFW to admin'!A:B,2,FALSE)</f>
        <v>#N/A</v>
      </c>
      <c r="G507" s="3" t="e">
        <f>VLOOKUP('Data - filter removed'!E507,Sheet10!B:C,2,FALSE)</f>
        <v>#N/A</v>
      </c>
      <c r="H507" s="2">
        <v>2014</v>
      </c>
      <c r="I507" s="3" t="s">
        <v>297</v>
      </c>
      <c r="J507" s="3" t="s">
        <v>298</v>
      </c>
      <c r="K507" s="3" t="s">
        <v>299</v>
      </c>
      <c r="L507" s="3" t="s">
        <v>1082</v>
      </c>
      <c r="M507" s="3" t="s">
        <v>21</v>
      </c>
    </row>
    <row r="508" spans="1:13" x14ac:dyDescent="0.2">
      <c r="A508" s="3" t="s">
        <v>8</v>
      </c>
      <c r="B508" s="3" t="str">
        <f>VLOOKUP(C508,'Class compilations'!A:B,2,FALSE)</f>
        <v>Hybrid Sedan</v>
      </c>
      <c r="C508" s="3" t="s">
        <v>9</v>
      </c>
      <c r="D508" s="3" t="s">
        <v>10</v>
      </c>
      <c r="E508" s="3" t="s">
        <v>1083</v>
      </c>
      <c r="F508" s="3" t="e">
        <f>VLOOKUP(E508,'DFW to admin'!A:B,2,FALSE)</f>
        <v>#N/A</v>
      </c>
      <c r="G508" s="3" t="e">
        <f>VLOOKUP('Data - filter removed'!E508,Sheet10!B:C,2,FALSE)</f>
        <v>#N/A</v>
      </c>
      <c r="H508" s="2">
        <v>2014</v>
      </c>
      <c r="I508" s="3" t="s">
        <v>297</v>
      </c>
      <c r="J508" s="3" t="s">
        <v>298</v>
      </c>
      <c r="K508" s="3" t="s">
        <v>299</v>
      </c>
      <c r="L508" s="3" t="s">
        <v>1084</v>
      </c>
      <c r="M508" s="3" t="s">
        <v>21</v>
      </c>
    </row>
    <row r="509" spans="1:13" x14ac:dyDescent="0.2">
      <c r="A509" s="3" t="s">
        <v>8</v>
      </c>
      <c r="B509" s="3" t="str">
        <f>VLOOKUP(C509,'Class compilations'!A:B,2,FALSE)</f>
        <v>Hybrid Sedan</v>
      </c>
      <c r="C509" s="3" t="s">
        <v>9</v>
      </c>
      <c r="D509" s="3" t="s">
        <v>10</v>
      </c>
      <c r="E509" s="3" t="s">
        <v>1085</v>
      </c>
      <c r="F509" s="3" t="e">
        <f>VLOOKUP(E509,'DFW to admin'!A:B,2,FALSE)</f>
        <v>#N/A</v>
      </c>
      <c r="G509" s="3" t="e">
        <f>VLOOKUP('Data - filter removed'!E509,Sheet10!B:C,2,FALSE)</f>
        <v>#N/A</v>
      </c>
      <c r="H509" s="2">
        <v>2015</v>
      </c>
      <c r="I509" s="3" t="s">
        <v>297</v>
      </c>
      <c r="J509" s="3" t="s">
        <v>298</v>
      </c>
      <c r="K509" s="3" t="s">
        <v>299</v>
      </c>
      <c r="L509" s="3" t="s">
        <v>1086</v>
      </c>
      <c r="M509" s="3" t="s">
        <v>35</v>
      </c>
    </row>
    <row r="510" spans="1:13" x14ac:dyDescent="0.2">
      <c r="A510" s="3" t="s">
        <v>8</v>
      </c>
      <c r="B510" s="3" t="str">
        <f>VLOOKUP(C510,'Class compilations'!A:B,2,FALSE)</f>
        <v>Hybrid Sedan</v>
      </c>
      <c r="C510" s="3" t="s">
        <v>9</v>
      </c>
      <c r="D510" s="3" t="s">
        <v>10</v>
      </c>
      <c r="E510" s="3" t="s">
        <v>1087</v>
      </c>
      <c r="F510" s="3" t="e">
        <f>VLOOKUP(E510,'DFW to admin'!A:B,2,FALSE)</f>
        <v>#N/A</v>
      </c>
      <c r="G510" s="3" t="e">
        <f>VLOOKUP('Data - filter removed'!E510,Sheet10!B:C,2,FALSE)</f>
        <v>#N/A</v>
      </c>
      <c r="H510" s="2">
        <v>2014</v>
      </c>
      <c r="I510" s="3" t="s">
        <v>297</v>
      </c>
      <c r="J510" s="3" t="s">
        <v>298</v>
      </c>
      <c r="K510" s="3" t="s">
        <v>299</v>
      </c>
      <c r="L510" s="3" t="s">
        <v>1088</v>
      </c>
      <c r="M510" s="3" t="s">
        <v>599</v>
      </c>
    </row>
    <row r="511" spans="1:13" x14ac:dyDescent="0.2">
      <c r="A511" s="3" t="s">
        <v>8</v>
      </c>
      <c r="B511" s="3" t="str">
        <f>VLOOKUP(C511,'Class compilations'!A:B,2,FALSE)</f>
        <v>Hybrid Sedan</v>
      </c>
      <c r="C511" s="3" t="s">
        <v>9</v>
      </c>
      <c r="D511" s="3" t="s">
        <v>10</v>
      </c>
      <c r="E511" s="3" t="s">
        <v>1089</v>
      </c>
      <c r="F511" s="3" t="e">
        <f>VLOOKUP(E511,'DFW to admin'!A:B,2,FALSE)</f>
        <v>#N/A</v>
      </c>
      <c r="G511" s="3" t="e">
        <f>VLOOKUP('Data - filter removed'!E511,Sheet10!B:C,2,FALSE)</f>
        <v>#N/A</v>
      </c>
      <c r="H511" s="2">
        <v>2014</v>
      </c>
      <c r="I511" s="3" t="s">
        <v>297</v>
      </c>
      <c r="J511" s="3" t="s">
        <v>298</v>
      </c>
      <c r="K511" s="3" t="s">
        <v>299</v>
      </c>
      <c r="L511" s="3" t="s">
        <v>1090</v>
      </c>
      <c r="M511" s="3" t="s">
        <v>133</v>
      </c>
    </row>
    <row r="512" spans="1:13" x14ac:dyDescent="0.2">
      <c r="A512" s="3" t="s">
        <v>8</v>
      </c>
      <c r="B512" s="3" t="str">
        <f>VLOOKUP(C512,'Class compilations'!A:B,2,FALSE)</f>
        <v>Hybrid Sedan</v>
      </c>
      <c r="C512" s="3" t="s">
        <v>9</v>
      </c>
      <c r="D512" s="3" t="s">
        <v>10</v>
      </c>
      <c r="E512" s="3" t="s">
        <v>1091</v>
      </c>
      <c r="F512" s="3" t="e">
        <f>VLOOKUP(E512,'DFW to admin'!A:B,2,FALSE)</f>
        <v>#N/A</v>
      </c>
      <c r="G512" s="3" t="str">
        <f>VLOOKUP('Data - filter removed'!E512,Sheet10!B:C,2,FALSE)</f>
        <v>Children's Administration</v>
      </c>
      <c r="H512" s="2">
        <v>2014</v>
      </c>
      <c r="I512" s="3" t="s">
        <v>64</v>
      </c>
      <c r="J512" s="3" t="s">
        <v>65</v>
      </c>
      <c r="K512" s="3" t="s">
        <v>9</v>
      </c>
      <c r="L512" s="3" t="s">
        <v>1092</v>
      </c>
      <c r="M512" s="3" t="s">
        <v>29</v>
      </c>
    </row>
    <row r="513" spans="1:13" x14ac:dyDescent="0.2">
      <c r="A513" s="3" t="s">
        <v>8</v>
      </c>
      <c r="B513" s="3" t="str">
        <f>VLOOKUP(C513,'Class compilations'!A:B,2,FALSE)</f>
        <v>Hybrid Sedan</v>
      </c>
      <c r="C513" s="3" t="s">
        <v>9</v>
      </c>
      <c r="D513" s="3" t="s">
        <v>10</v>
      </c>
      <c r="E513" s="3" t="s">
        <v>1093</v>
      </c>
      <c r="F513" s="3" t="e">
        <f>VLOOKUP(E513,'DFW to admin'!A:B,2,FALSE)</f>
        <v>#N/A</v>
      </c>
      <c r="G513" s="3" t="e">
        <f>VLOOKUP('Data - filter removed'!E513,Sheet10!B:C,2,FALSE)</f>
        <v>#N/A</v>
      </c>
      <c r="H513" s="2">
        <v>2014</v>
      </c>
      <c r="I513" s="3" t="s">
        <v>64</v>
      </c>
      <c r="J513" s="3" t="s">
        <v>65</v>
      </c>
      <c r="K513" s="3" t="s">
        <v>9</v>
      </c>
      <c r="L513" s="3" t="s">
        <v>1094</v>
      </c>
      <c r="M513" s="3" t="s">
        <v>15</v>
      </c>
    </row>
    <row r="514" spans="1:13" x14ac:dyDescent="0.2">
      <c r="A514" s="3" t="s">
        <v>8</v>
      </c>
      <c r="B514" s="3" t="str">
        <f>VLOOKUP(C514,'Class compilations'!A:B,2,FALSE)</f>
        <v>Hybrid Sedan</v>
      </c>
      <c r="C514" s="3" t="s">
        <v>9</v>
      </c>
      <c r="D514" s="3" t="s">
        <v>10</v>
      </c>
      <c r="E514" s="3" t="s">
        <v>1095</v>
      </c>
      <c r="F514" s="3" t="e">
        <f>VLOOKUP(E514,'DFW to admin'!A:B,2,FALSE)</f>
        <v>#N/A</v>
      </c>
      <c r="G514" s="3" t="str">
        <f>VLOOKUP('Data - filter removed'!E514,Sheet10!B:C,2,FALSE)</f>
        <v>Children's Administration</v>
      </c>
      <c r="H514" s="2">
        <v>2014</v>
      </c>
      <c r="I514" s="3" t="s">
        <v>64</v>
      </c>
      <c r="J514" s="3" t="s">
        <v>65</v>
      </c>
      <c r="K514" s="3" t="s">
        <v>9</v>
      </c>
      <c r="L514" s="3" t="s">
        <v>1096</v>
      </c>
      <c r="M514" s="3" t="s">
        <v>29</v>
      </c>
    </row>
    <row r="515" spans="1:13" x14ac:dyDescent="0.2">
      <c r="A515" s="3" t="s">
        <v>8</v>
      </c>
      <c r="B515" s="3" t="str">
        <f>VLOOKUP(C515,'Class compilations'!A:B,2,FALSE)</f>
        <v>Hybrid Sedan</v>
      </c>
      <c r="C515" s="3" t="s">
        <v>9</v>
      </c>
      <c r="D515" s="3" t="s">
        <v>10</v>
      </c>
      <c r="E515" s="3" t="s">
        <v>1097</v>
      </c>
      <c r="F515" s="3" t="e">
        <f>VLOOKUP(E515,'DFW to admin'!A:B,2,FALSE)</f>
        <v>#N/A</v>
      </c>
      <c r="G515" s="3" t="e">
        <f>VLOOKUP('Data - filter removed'!E515,Sheet10!B:C,2,FALSE)</f>
        <v>#N/A</v>
      </c>
      <c r="H515" s="2">
        <v>2014</v>
      </c>
      <c r="I515" s="3" t="s">
        <v>64</v>
      </c>
      <c r="J515" s="3" t="s">
        <v>65</v>
      </c>
      <c r="K515" s="3" t="s">
        <v>9</v>
      </c>
      <c r="L515" s="3" t="s">
        <v>1098</v>
      </c>
      <c r="M515" s="3" t="s">
        <v>108</v>
      </c>
    </row>
    <row r="516" spans="1:13" x14ac:dyDescent="0.2">
      <c r="A516" s="3" t="s">
        <v>8</v>
      </c>
      <c r="B516" s="3" t="str">
        <f>VLOOKUP(C516,'Class compilations'!A:B,2,FALSE)</f>
        <v>Hybrid Sedan</v>
      </c>
      <c r="C516" s="3" t="s">
        <v>9</v>
      </c>
      <c r="D516" s="3" t="s">
        <v>10</v>
      </c>
      <c r="E516" s="3" t="s">
        <v>1099</v>
      </c>
      <c r="F516" s="3" t="e">
        <f>VLOOKUP(E516,'DFW to admin'!A:B,2,FALSE)</f>
        <v>#N/A</v>
      </c>
      <c r="G516" s="3" t="e">
        <f>VLOOKUP('Data - filter removed'!E516,Sheet10!B:C,2,FALSE)</f>
        <v>#N/A</v>
      </c>
      <c r="H516" s="2">
        <v>2014</v>
      </c>
      <c r="I516" s="3" t="s">
        <v>64</v>
      </c>
      <c r="J516" s="3" t="s">
        <v>65</v>
      </c>
      <c r="K516" s="3" t="s">
        <v>9</v>
      </c>
      <c r="L516" s="3" t="s">
        <v>1100</v>
      </c>
      <c r="M516" s="3" t="s">
        <v>81</v>
      </c>
    </row>
    <row r="517" spans="1:13" x14ac:dyDescent="0.2">
      <c r="A517" s="3" t="s">
        <v>8</v>
      </c>
      <c r="B517" s="3" t="str">
        <f>VLOOKUP(C517,'Class compilations'!A:B,2,FALSE)</f>
        <v>Hybrid Sedan</v>
      </c>
      <c r="C517" s="3" t="s">
        <v>9</v>
      </c>
      <c r="D517" s="3" t="s">
        <v>10</v>
      </c>
      <c r="E517" s="3" t="s">
        <v>1101</v>
      </c>
      <c r="F517" s="3" t="e">
        <f>VLOOKUP(E517,'DFW to admin'!A:B,2,FALSE)</f>
        <v>#N/A</v>
      </c>
      <c r="G517" s="3" t="e">
        <f>VLOOKUP('Data - filter removed'!E517,Sheet10!B:C,2,FALSE)</f>
        <v>#N/A</v>
      </c>
      <c r="H517" s="2">
        <v>2015</v>
      </c>
      <c r="I517" s="3" t="s">
        <v>297</v>
      </c>
      <c r="J517" s="3" t="s">
        <v>298</v>
      </c>
      <c r="K517" s="3" t="s">
        <v>299</v>
      </c>
      <c r="L517" s="3" t="s">
        <v>1102</v>
      </c>
      <c r="M517" s="3" t="s">
        <v>35</v>
      </c>
    </row>
    <row r="518" spans="1:13" x14ac:dyDescent="0.2">
      <c r="A518" s="3" t="s">
        <v>8</v>
      </c>
      <c r="B518" s="3" t="str">
        <f>VLOOKUP(C518,'Class compilations'!A:B,2,FALSE)</f>
        <v>Hybrid Sedan</v>
      </c>
      <c r="C518" s="3" t="s">
        <v>9</v>
      </c>
      <c r="D518" s="3" t="s">
        <v>10</v>
      </c>
      <c r="E518" s="3" t="s">
        <v>1103</v>
      </c>
      <c r="F518" s="3" t="e">
        <f>VLOOKUP(E518,'DFW to admin'!A:B,2,FALSE)</f>
        <v>#N/A</v>
      </c>
      <c r="G518" s="3" t="e">
        <f>VLOOKUP('Data - filter removed'!E518,Sheet10!B:C,2,FALSE)</f>
        <v>#N/A</v>
      </c>
      <c r="H518" s="2">
        <v>2015</v>
      </c>
      <c r="I518" s="3" t="s">
        <v>297</v>
      </c>
      <c r="J518" s="3" t="s">
        <v>298</v>
      </c>
      <c r="K518" s="3" t="s">
        <v>299</v>
      </c>
      <c r="L518" s="3" t="s">
        <v>1104</v>
      </c>
      <c r="M518" s="3" t="s">
        <v>35</v>
      </c>
    </row>
    <row r="519" spans="1:13" x14ac:dyDescent="0.2">
      <c r="A519" s="3" t="s">
        <v>8</v>
      </c>
      <c r="B519" s="3" t="str">
        <f>VLOOKUP(C519,'Class compilations'!A:B,2,FALSE)</f>
        <v>Hybrid Sedan</v>
      </c>
      <c r="C519" s="3" t="s">
        <v>9</v>
      </c>
      <c r="D519" s="3" t="s">
        <v>10</v>
      </c>
      <c r="E519" s="3" t="s">
        <v>1105</v>
      </c>
      <c r="F519" s="3" t="e">
        <f>VLOOKUP(E519,'DFW to admin'!A:B,2,FALSE)</f>
        <v>#N/A</v>
      </c>
      <c r="G519" s="3" t="e">
        <f>VLOOKUP('Data - filter removed'!E519,Sheet10!B:C,2,FALSE)</f>
        <v>#N/A</v>
      </c>
      <c r="H519" s="2">
        <v>2015</v>
      </c>
      <c r="I519" s="3" t="s">
        <v>297</v>
      </c>
      <c r="J519" s="3" t="s">
        <v>298</v>
      </c>
      <c r="K519" s="3" t="s">
        <v>299</v>
      </c>
      <c r="L519" s="3" t="s">
        <v>1106</v>
      </c>
      <c r="M519" s="3" t="s">
        <v>35</v>
      </c>
    </row>
    <row r="520" spans="1:13" x14ac:dyDescent="0.2">
      <c r="A520" s="3" t="s">
        <v>8</v>
      </c>
      <c r="B520" s="3" t="str">
        <f>VLOOKUP(C520,'Class compilations'!A:B,2,FALSE)</f>
        <v>Hybrid Sedan</v>
      </c>
      <c r="C520" s="3" t="s">
        <v>9</v>
      </c>
      <c r="D520" s="3" t="s">
        <v>10</v>
      </c>
      <c r="E520" s="3" t="s">
        <v>1107</v>
      </c>
      <c r="F520" s="3" t="e">
        <f>VLOOKUP(E520,'DFW to admin'!A:B,2,FALSE)</f>
        <v>#N/A</v>
      </c>
      <c r="G520" s="3" t="e">
        <f>VLOOKUP('Data - filter removed'!E520,Sheet10!B:C,2,FALSE)</f>
        <v>#N/A</v>
      </c>
      <c r="H520" s="2">
        <v>2015</v>
      </c>
      <c r="I520" s="3" t="s">
        <v>297</v>
      </c>
      <c r="J520" s="3" t="s">
        <v>298</v>
      </c>
      <c r="K520" s="3" t="s">
        <v>299</v>
      </c>
      <c r="L520" s="3" t="s">
        <v>1108</v>
      </c>
      <c r="M520" s="3" t="s">
        <v>916</v>
      </c>
    </row>
    <row r="521" spans="1:13" x14ac:dyDescent="0.2">
      <c r="A521" s="3" t="s">
        <v>8</v>
      </c>
      <c r="B521" s="3" t="str">
        <f>VLOOKUP(C521,'Class compilations'!A:B,2,FALSE)</f>
        <v>Hybrid Sedan</v>
      </c>
      <c r="C521" s="3" t="s">
        <v>9</v>
      </c>
      <c r="D521" s="3" t="s">
        <v>10</v>
      </c>
      <c r="E521" s="3" t="s">
        <v>1109</v>
      </c>
      <c r="F521" s="3" t="e">
        <f>VLOOKUP(E521,'DFW to admin'!A:B,2,FALSE)</f>
        <v>#N/A</v>
      </c>
      <c r="G521" s="3" t="e">
        <f>VLOOKUP('Data - filter removed'!E521,Sheet10!B:C,2,FALSE)</f>
        <v>#N/A</v>
      </c>
      <c r="H521" s="2">
        <v>2015</v>
      </c>
      <c r="I521" s="3" t="s">
        <v>297</v>
      </c>
      <c r="J521" s="3" t="s">
        <v>298</v>
      </c>
      <c r="K521" s="3" t="s">
        <v>299</v>
      </c>
      <c r="L521" s="3" t="s">
        <v>1110</v>
      </c>
      <c r="M521" s="3" t="s">
        <v>916</v>
      </c>
    </row>
    <row r="522" spans="1:13" x14ac:dyDescent="0.2">
      <c r="A522" s="3" t="s">
        <v>8</v>
      </c>
      <c r="B522" s="3" t="str">
        <f>VLOOKUP(C522,'Class compilations'!A:B,2,FALSE)</f>
        <v>Hybrid Sedan</v>
      </c>
      <c r="C522" s="3" t="s">
        <v>9</v>
      </c>
      <c r="D522" s="3" t="s">
        <v>10</v>
      </c>
      <c r="E522" s="3" t="s">
        <v>1111</v>
      </c>
      <c r="F522" s="3" t="e">
        <f>VLOOKUP(E522,'DFW to admin'!A:B,2,FALSE)</f>
        <v>#N/A</v>
      </c>
      <c r="G522" s="3" t="e">
        <f>VLOOKUP('Data - filter removed'!E522,Sheet10!B:C,2,FALSE)</f>
        <v>#N/A</v>
      </c>
      <c r="H522" s="2">
        <v>2015</v>
      </c>
      <c r="I522" s="3" t="s">
        <v>297</v>
      </c>
      <c r="J522" s="3" t="s">
        <v>298</v>
      </c>
      <c r="K522" s="3" t="s">
        <v>299</v>
      </c>
      <c r="L522" s="3" t="s">
        <v>1112</v>
      </c>
      <c r="M522" s="3" t="s">
        <v>916</v>
      </c>
    </row>
    <row r="523" spans="1:13" x14ac:dyDescent="0.2">
      <c r="A523" s="3" t="s">
        <v>8</v>
      </c>
      <c r="B523" s="3" t="str">
        <f>VLOOKUP(C523,'Class compilations'!A:B,2,FALSE)</f>
        <v>Hybrid Sedan</v>
      </c>
      <c r="C523" s="3" t="s">
        <v>9</v>
      </c>
      <c r="D523" s="3" t="s">
        <v>10</v>
      </c>
      <c r="E523" s="3" t="s">
        <v>1113</v>
      </c>
      <c r="F523" s="3" t="e">
        <f>VLOOKUP(E523,'DFW to admin'!A:B,2,FALSE)</f>
        <v>#N/A</v>
      </c>
      <c r="G523" s="3" t="e">
        <f>VLOOKUP('Data - filter removed'!E523,Sheet10!B:C,2,FALSE)</f>
        <v>#N/A</v>
      </c>
      <c r="H523" s="2">
        <v>2015</v>
      </c>
      <c r="I523" s="3" t="s">
        <v>297</v>
      </c>
      <c r="J523" s="3" t="s">
        <v>298</v>
      </c>
      <c r="K523" s="3" t="s">
        <v>299</v>
      </c>
      <c r="L523" s="3" t="s">
        <v>1114</v>
      </c>
      <c r="M523" s="3" t="s">
        <v>40</v>
      </c>
    </row>
    <row r="524" spans="1:13" x14ac:dyDescent="0.2">
      <c r="A524" s="3" t="s">
        <v>8</v>
      </c>
      <c r="B524" s="3" t="str">
        <f>VLOOKUP(C524,'Class compilations'!A:B,2,FALSE)</f>
        <v>Hybrid Sedan</v>
      </c>
      <c r="C524" s="3" t="s">
        <v>9</v>
      </c>
      <c r="D524" s="3" t="s">
        <v>10</v>
      </c>
      <c r="E524" s="3" t="s">
        <v>1115</v>
      </c>
      <c r="F524" s="3" t="e">
        <f>VLOOKUP(E524,'DFW to admin'!A:B,2,FALSE)</f>
        <v>#N/A</v>
      </c>
      <c r="G524" s="3" t="e">
        <f>VLOOKUP('Data - filter removed'!E524,Sheet10!B:C,2,FALSE)</f>
        <v>#N/A</v>
      </c>
      <c r="H524" s="2">
        <v>2015</v>
      </c>
      <c r="I524" s="3" t="s">
        <v>297</v>
      </c>
      <c r="J524" s="3" t="s">
        <v>298</v>
      </c>
      <c r="K524" s="3" t="s">
        <v>299</v>
      </c>
      <c r="L524" s="3" t="s">
        <v>1116</v>
      </c>
      <c r="M524" s="3" t="s">
        <v>916</v>
      </c>
    </row>
    <row r="525" spans="1:13" x14ac:dyDescent="0.2">
      <c r="A525" s="3" t="s">
        <v>8</v>
      </c>
      <c r="B525" s="3" t="str">
        <f>VLOOKUP(C525,'Class compilations'!A:B,2,FALSE)</f>
        <v>Hybrid Sedan</v>
      </c>
      <c r="C525" s="3" t="s">
        <v>9</v>
      </c>
      <c r="D525" s="3" t="s">
        <v>10</v>
      </c>
      <c r="E525" s="3" t="s">
        <v>1117</v>
      </c>
      <c r="F525" s="3" t="e">
        <f>VLOOKUP(E525,'DFW to admin'!A:B,2,FALSE)</f>
        <v>#N/A</v>
      </c>
      <c r="G525" s="3" t="str">
        <f>VLOOKUP('Data - filter removed'!E525,Sheet10!B:C,2,FALSE)</f>
        <v>Regional Business Center</v>
      </c>
      <c r="H525" s="2">
        <v>2015</v>
      </c>
      <c r="I525" s="3" t="s">
        <v>297</v>
      </c>
      <c r="J525" s="3" t="s">
        <v>298</v>
      </c>
      <c r="K525" s="3" t="s">
        <v>299</v>
      </c>
      <c r="L525" s="3" t="s">
        <v>1118</v>
      </c>
      <c r="M525" s="3" t="s">
        <v>29</v>
      </c>
    </row>
    <row r="526" spans="1:13" x14ac:dyDescent="0.2">
      <c r="A526" s="3" t="s">
        <v>8</v>
      </c>
      <c r="B526" s="3" t="str">
        <f>VLOOKUP(C526,'Class compilations'!A:B,2,FALSE)</f>
        <v>Hybrid Sedan</v>
      </c>
      <c r="C526" s="3" t="s">
        <v>9</v>
      </c>
      <c r="D526" s="3" t="s">
        <v>10</v>
      </c>
      <c r="E526" s="3" t="s">
        <v>1119</v>
      </c>
      <c r="F526" s="3" t="e">
        <f>VLOOKUP(E526,'DFW to admin'!A:B,2,FALSE)</f>
        <v>#N/A</v>
      </c>
      <c r="G526" s="3" t="str">
        <f>VLOOKUP('Data - filter removed'!E526,Sheet10!B:C,2,FALSE)</f>
        <v>Office of Fraud Accountability</v>
      </c>
      <c r="H526" s="2">
        <v>2015</v>
      </c>
      <c r="I526" s="3" t="s">
        <v>297</v>
      </c>
      <c r="J526" s="3" t="s">
        <v>298</v>
      </c>
      <c r="K526" s="3" t="s">
        <v>299</v>
      </c>
      <c r="L526" s="3" t="s">
        <v>1120</v>
      </c>
      <c r="M526" s="3" t="s">
        <v>29</v>
      </c>
    </row>
    <row r="527" spans="1:13" x14ac:dyDescent="0.2">
      <c r="A527" s="3" t="s">
        <v>8</v>
      </c>
      <c r="B527" s="3" t="str">
        <f>VLOOKUP(C527,'Class compilations'!A:B,2,FALSE)</f>
        <v>Hybrid Sedan</v>
      </c>
      <c r="C527" s="3" t="s">
        <v>9</v>
      </c>
      <c r="D527" s="3" t="s">
        <v>10</v>
      </c>
      <c r="E527" s="3" t="s">
        <v>1121</v>
      </c>
      <c r="F527" s="3" t="e">
        <f>VLOOKUP(E527,'DFW to admin'!A:B,2,FALSE)</f>
        <v>#N/A</v>
      </c>
      <c r="G527" s="3" t="e">
        <f>VLOOKUP('Data - filter removed'!E527,Sheet10!B:C,2,FALSE)</f>
        <v>#N/A</v>
      </c>
      <c r="H527" s="2">
        <v>2015</v>
      </c>
      <c r="I527" s="3" t="s">
        <v>297</v>
      </c>
      <c r="J527" s="3" t="s">
        <v>298</v>
      </c>
      <c r="K527" s="3" t="s">
        <v>299</v>
      </c>
      <c r="L527" s="3" t="s">
        <v>1122</v>
      </c>
      <c r="M527" s="3" t="s">
        <v>74</v>
      </c>
    </row>
    <row r="528" spans="1:13" x14ac:dyDescent="0.2">
      <c r="A528" s="3" t="s">
        <v>8</v>
      </c>
      <c r="B528" s="3" t="str">
        <f>VLOOKUP(C528,'Class compilations'!A:B,2,FALSE)</f>
        <v>Hybrid Sedan</v>
      </c>
      <c r="C528" s="3" t="s">
        <v>9</v>
      </c>
      <c r="D528" s="3" t="s">
        <v>10</v>
      </c>
      <c r="E528" s="3" t="s">
        <v>1123</v>
      </c>
      <c r="F528" s="3" t="e">
        <f>VLOOKUP(E528,'DFW to admin'!A:B,2,FALSE)</f>
        <v>#N/A</v>
      </c>
      <c r="G528" s="3" t="e">
        <f>VLOOKUP('Data - filter removed'!E528,Sheet10!B:C,2,FALSE)</f>
        <v>#N/A</v>
      </c>
      <c r="H528" s="2">
        <v>2015</v>
      </c>
      <c r="I528" s="3" t="s">
        <v>297</v>
      </c>
      <c r="J528" s="3" t="s">
        <v>298</v>
      </c>
      <c r="K528" s="3" t="s">
        <v>299</v>
      </c>
      <c r="L528" s="3" t="s">
        <v>1124</v>
      </c>
      <c r="M528" s="3" t="s">
        <v>74</v>
      </c>
    </row>
    <row r="529" spans="1:13" x14ac:dyDescent="0.2">
      <c r="A529" s="3" t="s">
        <v>8</v>
      </c>
      <c r="B529" s="3" t="str">
        <f>VLOOKUP(C529,'Class compilations'!A:B,2,FALSE)</f>
        <v>Hybrid Sedan</v>
      </c>
      <c r="C529" s="3" t="s">
        <v>9</v>
      </c>
      <c r="D529" s="3" t="s">
        <v>10</v>
      </c>
      <c r="E529" s="3" t="s">
        <v>1125</v>
      </c>
      <c r="F529" s="3" t="e">
        <f>VLOOKUP(E529,'DFW to admin'!A:B,2,FALSE)</f>
        <v>#N/A</v>
      </c>
      <c r="G529" s="3" t="str">
        <f>VLOOKUP('Data - filter removed'!E529,Sheet10!B:C,2,FALSE)</f>
        <v>Juvenile Justice and Rehabilitation</v>
      </c>
      <c r="H529" s="2">
        <v>2015</v>
      </c>
      <c r="I529" s="3" t="s">
        <v>297</v>
      </c>
      <c r="J529" s="3" t="s">
        <v>298</v>
      </c>
      <c r="K529" s="3" t="s">
        <v>299</v>
      </c>
      <c r="L529" s="3" t="s">
        <v>1126</v>
      </c>
      <c r="M529" s="3" t="s">
        <v>29</v>
      </c>
    </row>
    <row r="530" spans="1:13" x14ac:dyDescent="0.2">
      <c r="A530" s="3" t="s">
        <v>8</v>
      </c>
      <c r="B530" s="3" t="str">
        <f>VLOOKUP(C530,'Class compilations'!A:B,2,FALSE)</f>
        <v>Hybrid Sedan</v>
      </c>
      <c r="C530" s="3" t="s">
        <v>9</v>
      </c>
      <c r="D530" s="3" t="s">
        <v>10</v>
      </c>
      <c r="E530" s="3" t="s">
        <v>1127</v>
      </c>
      <c r="F530" s="3" t="e">
        <f>VLOOKUP(E530,'DFW to admin'!A:B,2,FALSE)</f>
        <v>#N/A</v>
      </c>
      <c r="G530" s="3" t="str">
        <f>VLOOKUP('Data - filter removed'!E530,Sheet10!B:C,2,FALSE)</f>
        <v>Juvenile Justice and Rehabilitation</v>
      </c>
      <c r="H530" s="2">
        <v>2015</v>
      </c>
      <c r="I530" s="3" t="s">
        <v>297</v>
      </c>
      <c r="J530" s="3" t="s">
        <v>298</v>
      </c>
      <c r="K530" s="3" t="s">
        <v>299</v>
      </c>
      <c r="L530" s="3" t="s">
        <v>1128</v>
      </c>
      <c r="M530" s="3" t="s">
        <v>29</v>
      </c>
    </row>
    <row r="531" spans="1:13" x14ac:dyDescent="0.2">
      <c r="A531" s="3" t="s">
        <v>8</v>
      </c>
      <c r="B531" s="3" t="str">
        <f>VLOOKUP(C531,'Class compilations'!A:B,2,FALSE)</f>
        <v>Hybrid Sedan</v>
      </c>
      <c r="C531" s="3" t="s">
        <v>9</v>
      </c>
      <c r="D531" s="3" t="s">
        <v>10</v>
      </c>
      <c r="E531" s="3" t="s">
        <v>1129</v>
      </c>
      <c r="F531" s="3" t="e">
        <f>VLOOKUP(E531,'DFW to admin'!A:B,2,FALSE)</f>
        <v>#N/A</v>
      </c>
      <c r="G531" s="3" t="str">
        <f>VLOOKUP('Data - filter removed'!E531,Sheet10!B:C,2,FALSE)</f>
        <v>Children's Administration</v>
      </c>
      <c r="H531" s="2">
        <v>2015</v>
      </c>
      <c r="I531" s="3" t="s">
        <v>297</v>
      </c>
      <c r="J531" s="3" t="s">
        <v>298</v>
      </c>
      <c r="K531" s="3" t="s">
        <v>299</v>
      </c>
      <c r="L531" s="3" t="s">
        <v>1130</v>
      </c>
      <c r="M531" s="3" t="s">
        <v>29</v>
      </c>
    </row>
    <row r="532" spans="1:13" x14ac:dyDescent="0.2">
      <c r="A532" s="3" t="s">
        <v>8</v>
      </c>
      <c r="B532" s="3" t="str">
        <f>VLOOKUP(C532,'Class compilations'!A:B,2,FALSE)</f>
        <v>Hybrid Sedan</v>
      </c>
      <c r="C532" s="3" t="s">
        <v>9</v>
      </c>
      <c r="D532" s="3" t="s">
        <v>10</v>
      </c>
      <c r="E532" s="3" t="s">
        <v>1131</v>
      </c>
      <c r="F532" s="3" t="e">
        <f>VLOOKUP(E532,'DFW to admin'!A:B,2,FALSE)</f>
        <v>#N/A</v>
      </c>
      <c r="G532" s="3" t="e">
        <f>VLOOKUP('Data - filter removed'!E532,Sheet10!B:C,2,FALSE)</f>
        <v>#N/A</v>
      </c>
      <c r="H532" s="2">
        <v>2015</v>
      </c>
      <c r="I532" s="3" t="s">
        <v>297</v>
      </c>
      <c r="J532" s="3" t="s">
        <v>298</v>
      </c>
      <c r="K532" s="3" t="s">
        <v>299</v>
      </c>
      <c r="L532" s="3" t="s">
        <v>1132</v>
      </c>
      <c r="M532" s="3" t="s">
        <v>1133</v>
      </c>
    </row>
    <row r="533" spans="1:13" x14ac:dyDescent="0.2">
      <c r="A533" s="3" t="s">
        <v>8</v>
      </c>
      <c r="B533" s="3" t="str">
        <f>VLOOKUP(C533,'Class compilations'!A:B,2,FALSE)</f>
        <v>Hybrid Sedan</v>
      </c>
      <c r="C533" s="3" t="s">
        <v>9</v>
      </c>
      <c r="D533" s="3" t="s">
        <v>10</v>
      </c>
      <c r="E533" s="3" t="s">
        <v>1134</v>
      </c>
      <c r="F533" s="3" t="e">
        <f>VLOOKUP(E533,'DFW to admin'!A:B,2,FALSE)</f>
        <v>#N/A</v>
      </c>
      <c r="G533" s="3" t="e">
        <f>VLOOKUP('Data - filter removed'!E533,Sheet10!B:C,2,FALSE)</f>
        <v>#N/A</v>
      </c>
      <c r="H533" s="2">
        <v>2015</v>
      </c>
      <c r="I533" s="3" t="s">
        <v>297</v>
      </c>
      <c r="J533" s="3" t="s">
        <v>298</v>
      </c>
      <c r="K533" s="3" t="s">
        <v>299</v>
      </c>
      <c r="L533" s="3" t="s">
        <v>1135</v>
      </c>
      <c r="M533" s="3" t="s">
        <v>18</v>
      </c>
    </row>
    <row r="534" spans="1:13" x14ac:dyDescent="0.2">
      <c r="A534" s="3" t="s">
        <v>8</v>
      </c>
      <c r="B534" s="3" t="str">
        <f>VLOOKUP(C534,'Class compilations'!A:B,2,FALSE)</f>
        <v>Hybrid Sedan</v>
      </c>
      <c r="C534" s="3" t="s">
        <v>9</v>
      </c>
      <c r="D534" s="3" t="s">
        <v>10</v>
      </c>
      <c r="E534" s="3" t="s">
        <v>1136</v>
      </c>
      <c r="F534" s="3" t="e">
        <f>VLOOKUP(E534,'DFW to admin'!A:B,2,FALSE)</f>
        <v>#N/A</v>
      </c>
      <c r="G534" s="3" t="e">
        <f>VLOOKUP('Data - filter removed'!E534,Sheet10!B:C,2,FALSE)</f>
        <v>#N/A</v>
      </c>
      <c r="H534" s="2">
        <v>2015</v>
      </c>
      <c r="I534" s="3" t="s">
        <v>297</v>
      </c>
      <c r="J534" s="3" t="s">
        <v>298</v>
      </c>
      <c r="K534" s="3" t="s">
        <v>299</v>
      </c>
      <c r="L534" s="3" t="s">
        <v>1137</v>
      </c>
      <c r="M534" s="3" t="s">
        <v>35</v>
      </c>
    </row>
    <row r="535" spans="1:13" x14ac:dyDescent="0.2">
      <c r="A535" s="3" t="s">
        <v>8</v>
      </c>
      <c r="B535" s="3" t="str">
        <f>VLOOKUP(C535,'Class compilations'!A:B,2,FALSE)</f>
        <v>Hybrid Sedan</v>
      </c>
      <c r="C535" s="3" t="s">
        <v>9</v>
      </c>
      <c r="D535" s="3" t="s">
        <v>10</v>
      </c>
      <c r="E535" s="3" t="s">
        <v>1138</v>
      </c>
      <c r="F535" s="3" t="e">
        <f>VLOOKUP(E535,'DFW to admin'!A:B,2,FALSE)</f>
        <v>#N/A</v>
      </c>
      <c r="G535" s="3" t="str">
        <f>VLOOKUP('Data - filter removed'!E535,Sheet10!B:C,2,FALSE)</f>
        <v>Children's Administration</v>
      </c>
      <c r="H535" s="2">
        <v>2015</v>
      </c>
      <c r="I535" s="3" t="s">
        <v>297</v>
      </c>
      <c r="J535" s="3" t="s">
        <v>298</v>
      </c>
      <c r="K535" s="3" t="s">
        <v>299</v>
      </c>
      <c r="L535" s="3" t="s">
        <v>1139</v>
      </c>
      <c r="M535" s="3" t="s">
        <v>29</v>
      </c>
    </row>
    <row r="536" spans="1:13" x14ac:dyDescent="0.2">
      <c r="A536" s="3" t="s">
        <v>8</v>
      </c>
      <c r="B536" s="3" t="str">
        <f>VLOOKUP(C536,'Class compilations'!A:B,2,FALSE)</f>
        <v>Hybrid Sedan</v>
      </c>
      <c r="C536" s="3" t="s">
        <v>9</v>
      </c>
      <c r="D536" s="3" t="s">
        <v>10</v>
      </c>
      <c r="E536" s="3" t="s">
        <v>1140</v>
      </c>
      <c r="F536" s="3" t="e">
        <f>VLOOKUP(E536,'DFW to admin'!A:B,2,FALSE)</f>
        <v>#N/A</v>
      </c>
      <c r="G536" s="3" t="str">
        <f>VLOOKUP('Data - filter removed'!E536,Sheet10!B:C,2,FALSE)</f>
        <v>Children's Administration</v>
      </c>
      <c r="H536" s="2">
        <v>2015</v>
      </c>
      <c r="I536" s="3" t="s">
        <v>297</v>
      </c>
      <c r="J536" s="3" t="s">
        <v>298</v>
      </c>
      <c r="K536" s="3" t="s">
        <v>299</v>
      </c>
      <c r="L536" s="3" t="s">
        <v>1141</v>
      </c>
      <c r="M536" s="3" t="s">
        <v>29</v>
      </c>
    </row>
    <row r="537" spans="1:13" x14ac:dyDescent="0.2">
      <c r="A537" s="3" t="s">
        <v>8</v>
      </c>
      <c r="B537" s="3" t="str">
        <f>VLOOKUP(C537,'Class compilations'!A:B,2,FALSE)</f>
        <v>Hybrid Sedan</v>
      </c>
      <c r="C537" s="3" t="s">
        <v>9</v>
      </c>
      <c r="D537" s="3" t="s">
        <v>10</v>
      </c>
      <c r="E537" s="3" t="s">
        <v>1142</v>
      </c>
      <c r="F537" s="3" t="e">
        <f>VLOOKUP(E537,'DFW to admin'!A:B,2,FALSE)</f>
        <v>#N/A</v>
      </c>
      <c r="G537" s="3" t="str">
        <f>VLOOKUP('Data - filter removed'!E537,Sheet10!B:C,2,FALSE)</f>
        <v>Children's Administration</v>
      </c>
      <c r="H537" s="2">
        <v>2015</v>
      </c>
      <c r="I537" s="3" t="s">
        <v>297</v>
      </c>
      <c r="J537" s="3" t="s">
        <v>298</v>
      </c>
      <c r="K537" s="3" t="s">
        <v>299</v>
      </c>
      <c r="L537" s="3" t="s">
        <v>1143</v>
      </c>
      <c r="M537" s="3" t="s">
        <v>29</v>
      </c>
    </row>
    <row r="538" spans="1:13" x14ac:dyDescent="0.2">
      <c r="A538" s="3" t="s">
        <v>8</v>
      </c>
      <c r="B538" s="3" t="str">
        <f>VLOOKUP(C538,'Class compilations'!A:B,2,FALSE)</f>
        <v>Hybrid Sedan</v>
      </c>
      <c r="C538" s="3" t="s">
        <v>9</v>
      </c>
      <c r="D538" s="3" t="s">
        <v>10</v>
      </c>
      <c r="E538" s="3" t="s">
        <v>1144</v>
      </c>
      <c r="F538" s="3" t="e">
        <f>VLOOKUP(E538,'DFW to admin'!A:B,2,FALSE)</f>
        <v>#N/A</v>
      </c>
      <c r="G538" s="3" t="e">
        <f>VLOOKUP('Data - filter removed'!E538,Sheet10!B:C,2,FALSE)</f>
        <v>#N/A</v>
      </c>
      <c r="H538" s="2">
        <v>2014</v>
      </c>
      <c r="I538" s="3" t="s">
        <v>64</v>
      </c>
      <c r="J538" s="3" t="s">
        <v>65</v>
      </c>
      <c r="K538" s="3" t="s">
        <v>9</v>
      </c>
      <c r="L538" s="3" t="s">
        <v>1145</v>
      </c>
      <c r="M538" s="3" t="s">
        <v>81</v>
      </c>
    </row>
    <row r="539" spans="1:13" x14ac:dyDescent="0.2">
      <c r="A539" s="3" t="s">
        <v>8</v>
      </c>
      <c r="B539" s="3" t="str">
        <f>VLOOKUP(C539,'Class compilations'!A:B,2,FALSE)</f>
        <v>Hybrid Sedan</v>
      </c>
      <c r="C539" s="3" t="s">
        <v>9</v>
      </c>
      <c r="D539" s="3" t="s">
        <v>10</v>
      </c>
      <c r="E539" s="3" t="s">
        <v>1146</v>
      </c>
      <c r="F539" s="3" t="e">
        <f>VLOOKUP(E539,'DFW to admin'!A:B,2,FALSE)</f>
        <v>#N/A</v>
      </c>
      <c r="G539" s="3" t="e">
        <f>VLOOKUP('Data - filter removed'!E539,Sheet10!B:C,2,FALSE)</f>
        <v>#N/A</v>
      </c>
      <c r="H539" s="2">
        <v>2014</v>
      </c>
      <c r="I539" s="3" t="s">
        <v>64</v>
      </c>
      <c r="J539" s="3" t="s">
        <v>65</v>
      </c>
      <c r="K539" s="3" t="s">
        <v>9</v>
      </c>
      <c r="L539" s="3" t="s">
        <v>1147</v>
      </c>
      <c r="M539" s="3" t="s">
        <v>18</v>
      </c>
    </row>
    <row r="540" spans="1:13" x14ac:dyDescent="0.2">
      <c r="A540" s="3" t="s">
        <v>8</v>
      </c>
      <c r="B540" s="3" t="str">
        <f>VLOOKUP(C540,'Class compilations'!A:B,2,FALSE)</f>
        <v>Hybrid Sedan</v>
      </c>
      <c r="C540" s="3" t="s">
        <v>9</v>
      </c>
      <c r="D540" s="3" t="s">
        <v>10</v>
      </c>
      <c r="E540" s="3" t="s">
        <v>1148</v>
      </c>
      <c r="F540" s="3" t="e">
        <f>VLOOKUP(E540,'DFW to admin'!A:B,2,FALSE)</f>
        <v>#N/A</v>
      </c>
      <c r="G540" s="3" t="e">
        <f>VLOOKUP('Data - filter removed'!E540,Sheet10!B:C,2,FALSE)</f>
        <v>#N/A</v>
      </c>
      <c r="H540" s="2">
        <v>2014</v>
      </c>
      <c r="I540" s="3" t="s">
        <v>64</v>
      </c>
      <c r="J540" s="3" t="s">
        <v>65</v>
      </c>
      <c r="K540" s="3" t="s">
        <v>9</v>
      </c>
      <c r="L540" s="3" t="s">
        <v>1149</v>
      </c>
      <c r="M540" s="3" t="s">
        <v>18</v>
      </c>
    </row>
    <row r="541" spans="1:13" x14ac:dyDescent="0.2">
      <c r="A541" s="3" t="s">
        <v>8</v>
      </c>
      <c r="B541" s="3" t="str">
        <f>VLOOKUP(C541,'Class compilations'!A:B,2,FALSE)</f>
        <v>Hybrid Sedan</v>
      </c>
      <c r="C541" s="3" t="s">
        <v>9</v>
      </c>
      <c r="D541" s="3" t="s">
        <v>10</v>
      </c>
      <c r="E541" s="3" t="s">
        <v>1150</v>
      </c>
      <c r="F541" s="3" t="e">
        <f>VLOOKUP(E541,'DFW to admin'!A:B,2,FALSE)</f>
        <v>#N/A</v>
      </c>
      <c r="G541" s="3" t="e">
        <f>VLOOKUP('Data - filter removed'!E541,Sheet10!B:C,2,FALSE)</f>
        <v>#N/A</v>
      </c>
      <c r="H541" s="2">
        <v>2015</v>
      </c>
      <c r="I541" s="3" t="s">
        <v>297</v>
      </c>
      <c r="J541" s="3" t="s">
        <v>298</v>
      </c>
      <c r="K541" s="3" t="s">
        <v>299</v>
      </c>
      <c r="L541" s="3" t="s">
        <v>1151</v>
      </c>
      <c r="M541" s="3" t="s">
        <v>35</v>
      </c>
    </row>
    <row r="542" spans="1:13" x14ac:dyDescent="0.2">
      <c r="A542" s="3" t="s">
        <v>8</v>
      </c>
      <c r="B542" s="3" t="str">
        <f>VLOOKUP(C542,'Class compilations'!A:B,2,FALSE)</f>
        <v>Hybrid Sedan</v>
      </c>
      <c r="C542" s="3" t="s">
        <v>9</v>
      </c>
      <c r="D542" s="3" t="s">
        <v>10</v>
      </c>
      <c r="E542" s="3" t="s">
        <v>1152</v>
      </c>
      <c r="F542" s="3" t="e">
        <f>VLOOKUP(E542,'DFW to admin'!A:B,2,FALSE)</f>
        <v>#N/A</v>
      </c>
      <c r="G542" s="3" t="e">
        <f>VLOOKUP('Data - filter removed'!E542,Sheet10!B:C,2,FALSE)</f>
        <v>#N/A</v>
      </c>
      <c r="H542" s="2">
        <v>2015</v>
      </c>
      <c r="I542" s="3" t="s">
        <v>297</v>
      </c>
      <c r="J542" s="3" t="s">
        <v>298</v>
      </c>
      <c r="K542" s="3" t="s">
        <v>299</v>
      </c>
      <c r="L542" s="3" t="s">
        <v>1153</v>
      </c>
      <c r="M542" s="3" t="s">
        <v>203</v>
      </c>
    </row>
    <row r="543" spans="1:13" x14ac:dyDescent="0.2">
      <c r="A543" s="3" t="s">
        <v>8</v>
      </c>
      <c r="B543" s="3" t="str">
        <f>VLOOKUP(C543,'Class compilations'!A:B,2,FALSE)</f>
        <v>Hybrid Sedan</v>
      </c>
      <c r="C543" s="3" t="s">
        <v>9</v>
      </c>
      <c r="D543" s="3" t="s">
        <v>10</v>
      </c>
      <c r="E543" s="3" t="s">
        <v>1154</v>
      </c>
      <c r="F543" s="3" t="e">
        <f>VLOOKUP(E543,'DFW to admin'!A:B,2,FALSE)</f>
        <v>#N/A</v>
      </c>
      <c r="G543" s="3" t="e">
        <f>VLOOKUP('Data - filter removed'!E543,Sheet10!B:C,2,FALSE)</f>
        <v>#N/A</v>
      </c>
      <c r="H543" s="2">
        <v>2015</v>
      </c>
      <c r="I543" s="3" t="s">
        <v>297</v>
      </c>
      <c r="J543" s="3" t="s">
        <v>298</v>
      </c>
      <c r="K543" s="3" t="s">
        <v>299</v>
      </c>
      <c r="L543" s="3" t="s">
        <v>1155</v>
      </c>
      <c r="M543" s="3" t="s">
        <v>21</v>
      </c>
    </row>
    <row r="544" spans="1:13" x14ac:dyDescent="0.2">
      <c r="A544" s="3" t="s">
        <v>8</v>
      </c>
      <c r="B544" s="3" t="str">
        <f>VLOOKUP(C544,'Class compilations'!A:B,2,FALSE)</f>
        <v>Hybrid Sedan</v>
      </c>
      <c r="C544" s="3" t="s">
        <v>9</v>
      </c>
      <c r="D544" s="3" t="s">
        <v>10</v>
      </c>
      <c r="E544" s="3" t="s">
        <v>1156</v>
      </c>
      <c r="F544" s="3" t="e">
        <f>VLOOKUP(E544,'DFW to admin'!A:B,2,FALSE)</f>
        <v>#N/A</v>
      </c>
      <c r="G544" s="3" t="e">
        <f>VLOOKUP('Data - filter removed'!E544,Sheet10!B:C,2,FALSE)</f>
        <v>#N/A</v>
      </c>
      <c r="H544" s="2">
        <v>2015</v>
      </c>
      <c r="I544" s="3" t="s">
        <v>297</v>
      </c>
      <c r="J544" s="3" t="s">
        <v>298</v>
      </c>
      <c r="K544" s="3" t="s">
        <v>299</v>
      </c>
      <c r="L544" s="3" t="s">
        <v>1157</v>
      </c>
      <c r="M544" s="3" t="s">
        <v>21</v>
      </c>
    </row>
    <row r="545" spans="1:13" x14ac:dyDescent="0.2">
      <c r="A545" s="3" t="s">
        <v>8</v>
      </c>
      <c r="B545" s="3" t="str">
        <f>VLOOKUP(C545,'Class compilations'!A:B,2,FALSE)</f>
        <v>Hybrid Sedan</v>
      </c>
      <c r="C545" s="3" t="s">
        <v>9</v>
      </c>
      <c r="D545" s="3" t="s">
        <v>10</v>
      </c>
      <c r="E545" s="3" t="s">
        <v>1158</v>
      </c>
      <c r="F545" s="3" t="e">
        <f>VLOOKUP(E545,'DFW to admin'!A:B,2,FALSE)</f>
        <v>#N/A</v>
      </c>
      <c r="G545" s="3" t="str">
        <f>VLOOKUP('Data - filter removed'!E545,Sheet10!B:C,2,FALSE)</f>
        <v>CIBS</v>
      </c>
      <c r="H545" s="2">
        <v>2015</v>
      </c>
      <c r="I545" s="3" t="s">
        <v>297</v>
      </c>
      <c r="J545" s="3" t="s">
        <v>298</v>
      </c>
      <c r="K545" s="3" t="s">
        <v>299</v>
      </c>
      <c r="L545" s="3" t="s">
        <v>1159</v>
      </c>
      <c r="M545" s="3" t="s">
        <v>29</v>
      </c>
    </row>
    <row r="546" spans="1:13" x14ac:dyDescent="0.2">
      <c r="A546" s="3" t="s">
        <v>8</v>
      </c>
      <c r="B546" s="3" t="str">
        <f>VLOOKUP(C546,'Class compilations'!A:B,2,FALSE)</f>
        <v>Hybrid Sedan</v>
      </c>
      <c r="C546" s="3" t="s">
        <v>9</v>
      </c>
      <c r="D546" s="3" t="s">
        <v>10</v>
      </c>
      <c r="E546" s="3" t="s">
        <v>1160</v>
      </c>
      <c r="F546" s="3" t="e">
        <f>VLOOKUP(E546,'DFW to admin'!A:B,2,FALSE)</f>
        <v>#N/A</v>
      </c>
      <c r="G546" s="3" t="str">
        <f>VLOOKUP('Data - filter removed'!E546,Sheet10!B:C,2,FALSE)</f>
        <v>CIBS</v>
      </c>
      <c r="H546" s="2">
        <v>2015</v>
      </c>
      <c r="I546" s="3" t="s">
        <v>297</v>
      </c>
      <c r="J546" s="3" t="s">
        <v>298</v>
      </c>
      <c r="K546" s="3" t="s">
        <v>299</v>
      </c>
      <c r="L546" s="3" t="s">
        <v>1161</v>
      </c>
      <c r="M546" s="3" t="s">
        <v>29</v>
      </c>
    </row>
    <row r="547" spans="1:13" x14ac:dyDescent="0.2">
      <c r="A547" s="3" t="s">
        <v>8</v>
      </c>
      <c r="B547" s="3" t="str">
        <f>VLOOKUP(C547,'Class compilations'!A:B,2,FALSE)</f>
        <v>Hybrid Sedan</v>
      </c>
      <c r="C547" s="3" t="s">
        <v>9</v>
      </c>
      <c r="D547" s="3" t="s">
        <v>10</v>
      </c>
      <c r="E547" s="3" t="s">
        <v>1162</v>
      </c>
      <c r="F547" s="3" t="e">
        <f>VLOOKUP(E547,'DFW to admin'!A:B,2,FALSE)</f>
        <v>#N/A</v>
      </c>
      <c r="G547" s="3" t="str">
        <f>VLOOKUP('Data - filter removed'!E547,Sheet10!B:C,2,FALSE)</f>
        <v>Aging and Disability Services Administration</v>
      </c>
      <c r="H547" s="2">
        <v>2015</v>
      </c>
      <c r="I547" s="3" t="s">
        <v>64</v>
      </c>
      <c r="J547" s="3" t="s">
        <v>65</v>
      </c>
      <c r="K547" s="3" t="s">
        <v>9</v>
      </c>
      <c r="L547" s="3" t="s">
        <v>1163</v>
      </c>
      <c r="M547" s="3" t="s">
        <v>29</v>
      </c>
    </row>
    <row r="548" spans="1:13" x14ac:dyDescent="0.2">
      <c r="A548" s="3" t="s">
        <v>8</v>
      </c>
      <c r="B548" s="3" t="str">
        <f>VLOOKUP(C548,'Class compilations'!A:B,2,FALSE)</f>
        <v>Hybrid Sedan</v>
      </c>
      <c r="C548" s="3" t="s">
        <v>9</v>
      </c>
      <c r="D548" s="3" t="s">
        <v>10</v>
      </c>
      <c r="E548" s="3" t="s">
        <v>1164</v>
      </c>
      <c r="F548" s="3" t="e">
        <f>VLOOKUP(E548,'DFW to admin'!A:B,2,FALSE)</f>
        <v>#N/A</v>
      </c>
      <c r="G548" s="3" t="str">
        <f>VLOOKUP('Data - filter removed'!E548,Sheet10!B:C,2,FALSE)</f>
        <v>Economic Services Administration</v>
      </c>
      <c r="H548" s="2">
        <v>2015</v>
      </c>
      <c r="I548" s="3" t="s">
        <v>297</v>
      </c>
      <c r="J548" s="3" t="s">
        <v>298</v>
      </c>
      <c r="K548" s="3" t="s">
        <v>299</v>
      </c>
      <c r="L548" s="3" t="s">
        <v>1165</v>
      </c>
      <c r="M548" s="3" t="s">
        <v>29</v>
      </c>
    </row>
    <row r="549" spans="1:13" x14ac:dyDescent="0.2">
      <c r="A549" s="3" t="s">
        <v>8</v>
      </c>
      <c r="B549" s="3" t="str">
        <f>VLOOKUP(C549,'Class compilations'!A:B,2,FALSE)</f>
        <v>Hybrid Sedan</v>
      </c>
      <c r="C549" s="3" t="s">
        <v>9</v>
      </c>
      <c r="D549" s="3" t="s">
        <v>10</v>
      </c>
      <c r="E549" s="3" t="s">
        <v>1166</v>
      </c>
      <c r="F549" s="3" t="e">
        <f>VLOOKUP(E549,'DFW to admin'!A:B,2,FALSE)</f>
        <v>#N/A</v>
      </c>
      <c r="G549" s="3" t="str">
        <f>VLOOKUP('Data - filter removed'!E549,Sheet10!B:C,2,FALSE)</f>
        <v>Aging and Disability Services Administration</v>
      </c>
      <c r="H549" s="2">
        <v>2015</v>
      </c>
      <c r="I549" s="3" t="s">
        <v>297</v>
      </c>
      <c r="J549" s="3" t="s">
        <v>298</v>
      </c>
      <c r="K549" s="3" t="s">
        <v>299</v>
      </c>
      <c r="L549" s="3" t="s">
        <v>1167</v>
      </c>
      <c r="M549" s="3" t="s">
        <v>29</v>
      </c>
    </row>
    <row r="550" spans="1:13" x14ac:dyDescent="0.2">
      <c r="A550" s="3" t="s">
        <v>8</v>
      </c>
      <c r="B550" s="3" t="str">
        <f>VLOOKUP(C550,'Class compilations'!A:B,2,FALSE)</f>
        <v>Hybrid Sedan</v>
      </c>
      <c r="C550" s="3" t="s">
        <v>9</v>
      </c>
      <c r="D550" s="3" t="s">
        <v>10</v>
      </c>
      <c r="E550" s="3" t="s">
        <v>1168</v>
      </c>
      <c r="F550" s="3" t="e">
        <f>VLOOKUP(E550,'DFW to admin'!A:B,2,FALSE)</f>
        <v>#N/A</v>
      </c>
      <c r="G550" s="3" t="e">
        <f>VLOOKUP('Data - filter removed'!E550,Sheet10!B:C,2,FALSE)</f>
        <v>#N/A</v>
      </c>
      <c r="H550" s="2">
        <v>2015</v>
      </c>
      <c r="I550" s="3" t="s">
        <v>64</v>
      </c>
      <c r="J550" s="3" t="s">
        <v>65</v>
      </c>
      <c r="K550" s="3" t="s">
        <v>9</v>
      </c>
      <c r="L550" s="3" t="s">
        <v>1169</v>
      </c>
      <c r="M550" s="3" t="s">
        <v>35</v>
      </c>
    </row>
    <row r="551" spans="1:13" x14ac:dyDescent="0.2">
      <c r="A551" s="3" t="s">
        <v>8</v>
      </c>
      <c r="B551" s="3" t="str">
        <f>VLOOKUP(C551,'Class compilations'!A:B,2,FALSE)</f>
        <v>Hybrid Sedan</v>
      </c>
      <c r="C551" s="3" t="s">
        <v>9</v>
      </c>
      <c r="D551" s="3" t="s">
        <v>10</v>
      </c>
      <c r="E551" s="3" t="s">
        <v>1170</v>
      </c>
      <c r="F551" s="3" t="e">
        <f>VLOOKUP(E551,'DFW to admin'!A:B,2,FALSE)</f>
        <v>#N/A</v>
      </c>
      <c r="G551" s="3" t="e">
        <f>VLOOKUP('Data - filter removed'!E551,Sheet10!B:C,2,FALSE)</f>
        <v>#N/A</v>
      </c>
      <c r="H551" s="2">
        <v>2015</v>
      </c>
      <c r="I551" s="3" t="s">
        <v>64</v>
      </c>
      <c r="J551" s="3" t="s">
        <v>65</v>
      </c>
      <c r="K551" s="3" t="s">
        <v>9</v>
      </c>
      <c r="L551" s="3" t="s">
        <v>1171</v>
      </c>
      <c r="M551" s="3" t="s">
        <v>74</v>
      </c>
    </row>
    <row r="552" spans="1:13" x14ac:dyDescent="0.2">
      <c r="A552" s="3" t="s">
        <v>8</v>
      </c>
      <c r="B552" s="3" t="str">
        <f>VLOOKUP(C552,'Class compilations'!A:B,2,FALSE)</f>
        <v>Hybrid Sedan</v>
      </c>
      <c r="C552" s="3" t="s">
        <v>9</v>
      </c>
      <c r="D552" s="3" t="s">
        <v>10</v>
      </c>
      <c r="E552" s="3" t="s">
        <v>1172</v>
      </c>
      <c r="F552" s="3" t="e">
        <f>VLOOKUP(E552,'DFW to admin'!A:B,2,FALSE)</f>
        <v>#N/A</v>
      </c>
      <c r="G552" s="3" t="e">
        <f>VLOOKUP('Data - filter removed'!E552,Sheet10!B:C,2,FALSE)</f>
        <v>#N/A</v>
      </c>
      <c r="H552" s="2">
        <v>2015</v>
      </c>
      <c r="I552" s="3" t="s">
        <v>64</v>
      </c>
      <c r="J552" s="3" t="s">
        <v>65</v>
      </c>
      <c r="K552" s="3" t="s">
        <v>9</v>
      </c>
      <c r="L552" s="3" t="s">
        <v>1173</v>
      </c>
      <c r="M552" s="3" t="s">
        <v>74</v>
      </c>
    </row>
    <row r="553" spans="1:13" x14ac:dyDescent="0.2">
      <c r="A553" s="3" t="s">
        <v>8</v>
      </c>
      <c r="B553" s="3" t="str">
        <f>VLOOKUP(C553,'Class compilations'!A:B,2,FALSE)</f>
        <v>Hybrid Sedan</v>
      </c>
      <c r="C553" s="3" t="s">
        <v>9</v>
      </c>
      <c r="D553" s="3" t="s">
        <v>10</v>
      </c>
      <c r="E553" s="3" t="s">
        <v>1174</v>
      </c>
      <c r="F553" s="3" t="e">
        <f>VLOOKUP(E553,'DFW to admin'!A:B,2,FALSE)</f>
        <v>#N/A</v>
      </c>
      <c r="G553" s="3" t="e">
        <f>VLOOKUP('Data - filter removed'!E553,Sheet10!B:C,2,FALSE)</f>
        <v>#N/A</v>
      </c>
      <c r="H553" s="2">
        <v>2015</v>
      </c>
      <c r="I553" s="3" t="s">
        <v>64</v>
      </c>
      <c r="J553" s="3" t="s">
        <v>65</v>
      </c>
      <c r="K553" s="3" t="s">
        <v>9</v>
      </c>
      <c r="L553" s="3" t="s">
        <v>1175</v>
      </c>
      <c r="M553" s="3" t="s">
        <v>74</v>
      </c>
    </row>
    <row r="554" spans="1:13" x14ac:dyDescent="0.2">
      <c r="A554" s="3" t="s">
        <v>8</v>
      </c>
      <c r="B554" s="3" t="str">
        <f>VLOOKUP(C554,'Class compilations'!A:B,2,FALSE)</f>
        <v>Hybrid Sedan</v>
      </c>
      <c r="C554" s="3" t="s">
        <v>9</v>
      </c>
      <c r="D554" s="3" t="s">
        <v>10</v>
      </c>
      <c r="E554" s="3" t="s">
        <v>1176</v>
      </c>
      <c r="F554" s="3" t="e">
        <f>VLOOKUP(E554,'DFW to admin'!A:B,2,FALSE)</f>
        <v>#N/A</v>
      </c>
      <c r="G554" s="3" t="e">
        <f>VLOOKUP('Data - filter removed'!E554,Sheet10!B:C,2,FALSE)</f>
        <v>#N/A</v>
      </c>
      <c r="H554" s="2">
        <v>2015</v>
      </c>
      <c r="I554" s="3" t="s">
        <v>64</v>
      </c>
      <c r="J554" s="3" t="s">
        <v>65</v>
      </c>
      <c r="K554" s="3" t="s">
        <v>9</v>
      </c>
      <c r="L554" s="3" t="s">
        <v>1177</v>
      </c>
      <c r="M554" s="3" t="s">
        <v>123</v>
      </c>
    </row>
    <row r="555" spans="1:13" x14ac:dyDescent="0.2">
      <c r="A555" s="3" t="s">
        <v>8</v>
      </c>
      <c r="B555" s="3" t="str">
        <f>VLOOKUP(C555,'Class compilations'!A:B,2,FALSE)</f>
        <v>Hybrid Sedan</v>
      </c>
      <c r="C555" s="3" t="s">
        <v>9</v>
      </c>
      <c r="D555" s="3" t="s">
        <v>10</v>
      </c>
      <c r="E555" s="3" t="s">
        <v>1178</v>
      </c>
      <c r="F555" s="3" t="e">
        <f>VLOOKUP(E555,'DFW to admin'!A:B,2,FALSE)</f>
        <v>#N/A</v>
      </c>
      <c r="G555" s="3" t="e">
        <f>VLOOKUP('Data - filter removed'!E555,Sheet10!B:C,2,FALSE)</f>
        <v>#N/A</v>
      </c>
      <c r="H555" s="2">
        <v>2015</v>
      </c>
      <c r="I555" s="3" t="s">
        <v>64</v>
      </c>
      <c r="J555" s="3" t="s">
        <v>65</v>
      </c>
      <c r="K555" s="3" t="s">
        <v>9</v>
      </c>
      <c r="L555" s="3" t="s">
        <v>1179</v>
      </c>
      <c r="M555" s="3" t="s">
        <v>123</v>
      </c>
    </row>
    <row r="556" spans="1:13" x14ac:dyDescent="0.2">
      <c r="A556" s="3" t="s">
        <v>8</v>
      </c>
      <c r="B556" s="3" t="str">
        <f>VLOOKUP(C556,'Class compilations'!A:B,2,FALSE)</f>
        <v>Hybrid Sedan</v>
      </c>
      <c r="C556" s="3" t="s">
        <v>9</v>
      </c>
      <c r="D556" s="3" t="s">
        <v>10</v>
      </c>
      <c r="E556" s="3" t="s">
        <v>1180</v>
      </c>
      <c r="F556" s="3" t="e">
        <f>VLOOKUP(E556,'DFW to admin'!A:B,2,FALSE)</f>
        <v>#N/A</v>
      </c>
      <c r="G556" s="3" t="e">
        <f>VLOOKUP('Data - filter removed'!E556,Sheet10!B:C,2,FALSE)</f>
        <v>#N/A</v>
      </c>
      <c r="H556" s="2">
        <v>2015</v>
      </c>
      <c r="I556" s="3" t="s">
        <v>64</v>
      </c>
      <c r="J556" s="3" t="s">
        <v>65</v>
      </c>
      <c r="K556" s="3" t="s">
        <v>9</v>
      </c>
      <c r="L556" s="3" t="s">
        <v>1181</v>
      </c>
      <c r="M556" s="3" t="s">
        <v>32</v>
      </c>
    </row>
    <row r="557" spans="1:13" x14ac:dyDescent="0.2">
      <c r="A557" s="3" t="s">
        <v>8</v>
      </c>
      <c r="B557" s="3" t="str">
        <f>VLOOKUP(C557,'Class compilations'!A:B,2,FALSE)</f>
        <v>Hybrid Sedan</v>
      </c>
      <c r="C557" s="3" t="s">
        <v>9</v>
      </c>
      <c r="D557" s="3" t="s">
        <v>10</v>
      </c>
      <c r="E557" s="3" t="s">
        <v>1182</v>
      </c>
      <c r="F557" s="3" t="e">
        <f>VLOOKUP(E557,'DFW to admin'!A:B,2,FALSE)</f>
        <v>#N/A</v>
      </c>
      <c r="G557" s="3" t="str">
        <f>VLOOKUP('Data - filter removed'!E557,Sheet10!B:C,2,FALSE)</f>
        <v>Children's Administration</v>
      </c>
      <c r="H557" s="2">
        <v>2015</v>
      </c>
      <c r="I557" s="3" t="s">
        <v>64</v>
      </c>
      <c r="J557" s="3" t="s">
        <v>65</v>
      </c>
      <c r="K557" s="3" t="s">
        <v>9</v>
      </c>
      <c r="L557" s="3" t="s">
        <v>1183</v>
      </c>
      <c r="M557" s="3" t="s">
        <v>29</v>
      </c>
    </row>
    <row r="558" spans="1:13" x14ac:dyDescent="0.2">
      <c r="A558" s="3" t="s">
        <v>8</v>
      </c>
      <c r="B558" s="3" t="str">
        <f>VLOOKUP(C558,'Class compilations'!A:B,2,FALSE)</f>
        <v>Hybrid Sedan</v>
      </c>
      <c r="C558" s="3" t="s">
        <v>9</v>
      </c>
      <c r="D558" s="3" t="s">
        <v>10</v>
      </c>
      <c r="E558" s="3" t="s">
        <v>1184</v>
      </c>
      <c r="F558" s="3" t="e">
        <f>VLOOKUP(E558,'DFW to admin'!A:B,2,FALSE)</f>
        <v>#N/A</v>
      </c>
      <c r="G558" s="3" t="str">
        <f>VLOOKUP('Data - filter removed'!E558,Sheet10!B:C,2,FALSE)</f>
        <v>Children's Administration</v>
      </c>
      <c r="H558" s="2">
        <v>2015</v>
      </c>
      <c r="I558" s="3" t="s">
        <v>64</v>
      </c>
      <c r="J558" s="3" t="s">
        <v>65</v>
      </c>
      <c r="K558" s="3" t="s">
        <v>9</v>
      </c>
      <c r="L558" s="3" t="s">
        <v>1185</v>
      </c>
      <c r="M558" s="3" t="s">
        <v>29</v>
      </c>
    </row>
    <row r="559" spans="1:13" x14ac:dyDescent="0.2">
      <c r="A559" s="3" t="s">
        <v>8</v>
      </c>
      <c r="B559" s="3" t="str">
        <f>VLOOKUP(C559,'Class compilations'!A:B,2,FALSE)</f>
        <v>Hybrid Sedan</v>
      </c>
      <c r="C559" s="3" t="s">
        <v>9</v>
      </c>
      <c r="D559" s="3" t="s">
        <v>10</v>
      </c>
      <c r="E559" s="3" t="s">
        <v>1186</v>
      </c>
      <c r="F559" s="3" t="e">
        <f>VLOOKUP(E559,'DFW to admin'!A:B,2,FALSE)</f>
        <v>#N/A</v>
      </c>
      <c r="G559" s="3" t="str">
        <f>VLOOKUP('Data - filter removed'!E559,Sheet10!B:C,2,FALSE)</f>
        <v>Children's Administration</v>
      </c>
      <c r="H559" s="2">
        <v>2015</v>
      </c>
      <c r="I559" s="3" t="s">
        <v>64</v>
      </c>
      <c r="J559" s="3" t="s">
        <v>65</v>
      </c>
      <c r="K559" s="3" t="s">
        <v>9</v>
      </c>
      <c r="L559" s="3" t="s">
        <v>1187</v>
      </c>
      <c r="M559" s="3" t="s">
        <v>29</v>
      </c>
    </row>
    <row r="560" spans="1:13" x14ac:dyDescent="0.2">
      <c r="A560" s="3" t="s">
        <v>8</v>
      </c>
      <c r="B560" s="3" t="str">
        <f>VLOOKUP(C560,'Class compilations'!A:B,2,FALSE)</f>
        <v>Hybrid Sedan</v>
      </c>
      <c r="C560" s="3" t="s">
        <v>9</v>
      </c>
      <c r="D560" s="3" t="s">
        <v>10</v>
      </c>
      <c r="E560" s="3" t="s">
        <v>1188</v>
      </c>
      <c r="F560" s="3" t="e">
        <f>VLOOKUP(E560,'DFW to admin'!A:B,2,FALSE)</f>
        <v>#N/A</v>
      </c>
      <c r="G560" s="3" t="str">
        <f>VLOOKUP('Data - filter removed'!E560,Sheet10!B:C,2,FALSE)</f>
        <v>Children's Administration</v>
      </c>
      <c r="H560" s="2">
        <v>2015</v>
      </c>
      <c r="I560" s="3" t="s">
        <v>64</v>
      </c>
      <c r="J560" s="3" t="s">
        <v>65</v>
      </c>
      <c r="K560" s="3" t="s">
        <v>9</v>
      </c>
      <c r="L560" s="3" t="s">
        <v>1189</v>
      </c>
      <c r="M560" s="3" t="s">
        <v>29</v>
      </c>
    </row>
    <row r="561" spans="1:13" x14ac:dyDescent="0.2">
      <c r="A561" s="3" t="s">
        <v>8</v>
      </c>
      <c r="B561" s="3" t="str">
        <f>VLOOKUP(C561,'Class compilations'!A:B,2,FALSE)</f>
        <v>Hybrid Sedan</v>
      </c>
      <c r="C561" s="3" t="s">
        <v>9</v>
      </c>
      <c r="D561" s="3" t="s">
        <v>10</v>
      </c>
      <c r="E561" s="3" t="s">
        <v>1190</v>
      </c>
      <c r="F561" s="3" t="e">
        <f>VLOOKUP(E561,'DFW to admin'!A:B,2,FALSE)</f>
        <v>#N/A</v>
      </c>
      <c r="G561" s="3" t="e">
        <f>VLOOKUP('Data - filter removed'!E561,Sheet10!B:C,2,FALSE)</f>
        <v>#N/A</v>
      </c>
      <c r="H561" s="2">
        <v>2015</v>
      </c>
      <c r="I561" s="3" t="s">
        <v>64</v>
      </c>
      <c r="J561" s="3" t="s">
        <v>65</v>
      </c>
      <c r="K561" s="3" t="s">
        <v>9</v>
      </c>
      <c r="L561" s="3" t="s">
        <v>1191</v>
      </c>
      <c r="M561" s="3" t="s">
        <v>35</v>
      </c>
    </row>
    <row r="562" spans="1:13" x14ac:dyDescent="0.2">
      <c r="A562" s="3" t="s">
        <v>8</v>
      </c>
      <c r="B562" s="3" t="str">
        <f>VLOOKUP(C562,'Class compilations'!A:B,2,FALSE)</f>
        <v>Hybrid Sedan</v>
      </c>
      <c r="C562" s="3" t="s">
        <v>9</v>
      </c>
      <c r="D562" s="3" t="s">
        <v>10</v>
      </c>
      <c r="E562" s="3" t="s">
        <v>1192</v>
      </c>
      <c r="F562" s="3" t="e">
        <f>VLOOKUP(E562,'DFW to admin'!A:B,2,FALSE)</f>
        <v>#N/A</v>
      </c>
      <c r="G562" s="3" t="e">
        <f>VLOOKUP('Data - filter removed'!E562,Sheet10!B:C,2,FALSE)</f>
        <v>#N/A</v>
      </c>
      <c r="H562" s="2">
        <v>2015</v>
      </c>
      <c r="I562" s="3" t="s">
        <v>297</v>
      </c>
      <c r="J562" s="3" t="s">
        <v>298</v>
      </c>
      <c r="K562" s="3" t="s">
        <v>299</v>
      </c>
      <c r="L562" s="3" t="s">
        <v>1193</v>
      </c>
      <c r="M562" s="3" t="s">
        <v>18</v>
      </c>
    </row>
    <row r="563" spans="1:13" x14ac:dyDescent="0.2">
      <c r="A563" s="3" t="s">
        <v>8</v>
      </c>
      <c r="B563" s="3" t="str">
        <f>VLOOKUP(C563,'Class compilations'!A:B,2,FALSE)</f>
        <v>Hybrid Sedan</v>
      </c>
      <c r="C563" s="3" t="s">
        <v>9</v>
      </c>
      <c r="D563" s="3" t="s">
        <v>10</v>
      </c>
      <c r="E563" s="3" t="s">
        <v>1194</v>
      </c>
      <c r="F563" s="3" t="e">
        <f>VLOOKUP(E563,'DFW to admin'!A:B,2,FALSE)</f>
        <v>#N/A</v>
      </c>
      <c r="G563" s="3" t="e">
        <f>VLOOKUP('Data - filter removed'!E563,Sheet10!B:C,2,FALSE)</f>
        <v>#N/A</v>
      </c>
      <c r="H563" s="2">
        <v>2015</v>
      </c>
      <c r="I563" s="3" t="s">
        <v>297</v>
      </c>
      <c r="J563" s="3" t="s">
        <v>298</v>
      </c>
      <c r="K563" s="3" t="s">
        <v>299</v>
      </c>
      <c r="L563" s="3" t="s">
        <v>1195</v>
      </c>
      <c r="M563" s="3" t="s">
        <v>18</v>
      </c>
    </row>
    <row r="564" spans="1:13" x14ac:dyDescent="0.2">
      <c r="A564" s="3" t="s">
        <v>8</v>
      </c>
      <c r="B564" s="3" t="str">
        <f>VLOOKUP(C564,'Class compilations'!A:B,2,FALSE)</f>
        <v>Hybrid Sedan</v>
      </c>
      <c r="C564" s="3" t="s">
        <v>9</v>
      </c>
      <c r="D564" s="3" t="s">
        <v>10</v>
      </c>
      <c r="E564" s="3" t="s">
        <v>1196</v>
      </c>
      <c r="F564" s="3" t="e">
        <f>VLOOKUP(E564,'DFW to admin'!A:B,2,FALSE)</f>
        <v>#N/A</v>
      </c>
      <c r="G564" s="3" t="e">
        <f>VLOOKUP('Data - filter removed'!E564,Sheet10!B:C,2,FALSE)</f>
        <v>#N/A</v>
      </c>
      <c r="H564" s="2">
        <v>2015</v>
      </c>
      <c r="I564" s="3" t="s">
        <v>64</v>
      </c>
      <c r="J564" s="3" t="s">
        <v>65</v>
      </c>
      <c r="K564" s="3" t="s">
        <v>9</v>
      </c>
      <c r="L564" s="3" t="s">
        <v>1197</v>
      </c>
      <c r="M564" s="3" t="s">
        <v>18</v>
      </c>
    </row>
    <row r="565" spans="1:13" x14ac:dyDescent="0.2">
      <c r="A565" s="3" t="s">
        <v>8</v>
      </c>
      <c r="B565" s="3" t="str">
        <f>VLOOKUP(C565,'Class compilations'!A:B,2,FALSE)</f>
        <v>Hybrid Sedan</v>
      </c>
      <c r="C565" s="3" t="s">
        <v>9</v>
      </c>
      <c r="D565" s="3" t="s">
        <v>10</v>
      </c>
      <c r="E565" s="3" t="s">
        <v>1198</v>
      </c>
      <c r="F565" s="3" t="e">
        <f>VLOOKUP(E565,'DFW to admin'!A:B,2,FALSE)</f>
        <v>#N/A</v>
      </c>
      <c r="G565" s="3" t="str">
        <f>VLOOKUP('Data - filter removed'!E565,Sheet10!B:C,2,FALSE)</f>
        <v>Aging and Disability Services Administration</v>
      </c>
      <c r="H565" s="2">
        <v>2015</v>
      </c>
      <c r="I565" s="3" t="s">
        <v>64</v>
      </c>
      <c r="J565" s="3" t="s">
        <v>65</v>
      </c>
      <c r="K565" s="3" t="s">
        <v>9</v>
      </c>
      <c r="L565" s="3" t="s">
        <v>1199</v>
      </c>
      <c r="M565" s="3" t="s">
        <v>29</v>
      </c>
    </row>
    <row r="566" spans="1:13" x14ac:dyDescent="0.2">
      <c r="A566" s="3" t="s">
        <v>8</v>
      </c>
      <c r="B566" s="3" t="str">
        <f>VLOOKUP(C566,'Class compilations'!A:B,2,FALSE)</f>
        <v>Hybrid Sedan</v>
      </c>
      <c r="C566" s="3" t="s">
        <v>9</v>
      </c>
      <c r="D566" s="3" t="s">
        <v>10</v>
      </c>
      <c r="E566" s="3" t="s">
        <v>1200</v>
      </c>
      <c r="F566" s="3" t="e">
        <f>VLOOKUP(E566,'DFW to admin'!A:B,2,FALSE)</f>
        <v>#N/A</v>
      </c>
      <c r="G566" s="3" t="str">
        <f>VLOOKUP('Data - filter removed'!E566,Sheet10!B:C,2,FALSE)</f>
        <v>Economic Services Administration</v>
      </c>
      <c r="H566" s="2">
        <v>2015</v>
      </c>
      <c r="I566" s="3" t="s">
        <v>64</v>
      </c>
      <c r="J566" s="3" t="s">
        <v>65</v>
      </c>
      <c r="K566" s="3" t="s">
        <v>9</v>
      </c>
      <c r="L566" s="3" t="s">
        <v>1201</v>
      </c>
      <c r="M566" s="3" t="s">
        <v>29</v>
      </c>
    </row>
    <row r="567" spans="1:13" x14ac:dyDescent="0.2">
      <c r="A567" s="3" t="s">
        <v>8</v>
      </c>
      <c r="B567" s="3" t="str">
        <f>VLOOKUP(C567,'Class compilations'!A:B,2,FALSE)</f>
        <v>Hybrid Sedan</v>
      </c>
      <c r="C567" s="3" t="s">
        <v>9</v>
      </c>
      <c r="D567" s="3" t="s">
        <v>10</v>
      </c>
      <c r="E567" s="3" t="s">
        <v>1202</v>
      </c>
      <c r="F567" s="3" t="e">
        <f>VLOOKUP(E567,'DFW to admin'!A:B,2,FALSE)</f>
        <v>#N/A</v>
      </c>
      <c r="G567" s="3" t="str">
        <f>VLOOKUP('Data - filter removed'!E567,Sheet10!B:C,2,FALSE)</f>
        <v>Economic Services Administration</v>
      </c>
      <c r="H567" s="2">
        <v>2015</v>
      </c>
      <c r="I567" s="3" t="s">
        <v>64</v>
      </c>
      <c r="J567" s="3" t="s">
        <v>65</v>
      </c>
      <c r="K567" s="3" t="s">
        <v>9</v>
      </c>
      <c r="L567" s="3" t="s">
        <v>1203</v>
      </c>
      <c r="M567" s="3" t="s">
        <v>29</v>
      </c>
    </row>
    <row r="568" spans="1:13" x14ac:dyDescent="0.2">
      <c r="A568" s="3" t="s">
        <v>8</v>
      </c>
      <c r="B568" s="3" t="str">
        <f>VLOOKUP(C568,'Class compilations'!A:B,2,FALSE)</f>
        <v>Hybrid Sedan</v>
      </c>
      <c r="C568" s="3" t="s">
        <v>9</v>
      </c>
      <c r="D568" s="3" t="s">
        <v>10</v>
      </c>
      <c r="E568" s="3" t="s">
        <v>1204</v>
      </c>
      <c r="F568" s="3" t="e">
        <f>VLOOKUP(E568,'DFW to admin'!A:B,2,FALSE)</f>
        <v>#N/A</v>
      </c>
      <c r="G568" s="3" t="e">
        <f>VLOOKUP('Data - filter removed'!E568,Sheet10!B:C,2,FALSE)</f>
        <v>#N/A</v>
      </c>
      <c r="H568" s="2">
        <v>2015</v>
      </c>
      <c r="I568" s="3" t="s">
        <v>64</v>
      </c>
      <c r="J568" s="3" t="s">
        <v>65</v>
      </c>
      <c r="K568" s="3" t="s">
        <v>9</v>
      </c>
      <c r="L568" s="3" t="s">
        <v>1205</v>
      </c>
      <c r="M568" s="3" t="s">
        <v>81</v>
      </c>
    </row>
    <row r="569" spans="1:13" x14ac:dyDescent="0.2">
      <c r="A569" s="3" t="s">
        <v>8</v>
      </c>
      <c r="B569" s="3" t="str">
        <f>VLOOKUP(C569,'Class compilations'!A:B,2,FALSE)</f>
        <v>Hybrid Sedan</v>
      </c>
      <c r="C569" s="3" t="s">
        <v>9</v>
      </c>
      <c r="D569" s="3" t="s">
        <v>10</v>
      </c>
      <c r="E569" s="3" t="s">
        <v>1206</v>
      </c>
      <c r="F569" s="3" t="e">
        <f>VLOOKUP(E569,'DFW to admin'!A:B,2,FALSE)</f>
        <v>#N/A</v>
      </c>
      <c r="G569" s="3" t="e">
        <f>VLOOKUP('Data - filter removed'!E569,Sheet10!B:C,2,FALSE)</f>
        <v>#N/A</v>
      </c>
      <c r="H569" s="2">
        <v>2015</v>
      </c>
      <c r="I569" s="3" t="s">
        <v>64</v>
      </c>
      <c r="J569" s="3" t="s">
        <v>65</v>
      </c>
      <c r="K569" s="3" t="s">
        <v>9</v>
      </c>
      <c r="L569" s="3" t="s">
        <v>1207</v>
      </c>
      <c r="M569" s="3" t="s">
        <v>40</v>
      </c>
    </row>
    <row r="570" spans="1:13" x14ac:dyDescent="0.2">
      <c r="A570" s="3" t="s">
        <v>8</v>
      </c>
      <c r="B570" s="3" t="str">
        <f>VLOOKUP(C570,'Class compilations'!A:B,2,FALSE)</f>
        <v>Hybrid Sedan</v>
      </c>
      <c r="C570" s="3" t="s">
        <v>9</v>
      </c>
      <c r="D570" s="3" t="s">
        <v>10</v>
      </c>
      <c r="E570" s="3" t="s">
        <v>1208</v>
      </c>
      <c r="F570" s="3" t="e">
        <f>VLOOKUP(E570,'DFW to admin'!A:B,2,FALSE)</f>
        <v>#N/A</v>
      </c>
      <c r="G570" s="3" t="e">
        <f>VLOOKUP('Data - filter removed'!E570,Sheet10!B:C,2,FALSE)</f>
        <v>#N/A</v>
      </c>
      <c r="H570" s="2">
        <v>2015</v>
      </c>
      <c r="I570" s="3" t="s">
        <v>64</v>
      </c>
      <c r="J570" s="3" t="s">
        <v>65</v>
      </c>
      <c r="K570" s="3" t="s">
        <v>9</v>
      </c>
      <c r="L570" s="3" t="s">
        <v>1209</v>
      </c>
      <c r="M570" s="3" t="s">
        <v>599</v>
      </c>
    </row>
    <row r="571" spans="1:13" x14ac:dyDescent="0.2">
      <c r="A571" s="3" t="s">
        <v>8</v>
      </c>
      <c r="B571" s="3" t="str">
        <f>VLOOKUP(C571,'Class compilations'!A:B,2,FALSE)</f>
        <v>Hybrid Sedan</v>
      </c>
      <c r="C571" s="3" t="s">
        <v>9</v>
      </c>
      <c r="D571" s="3" t="s">
        <v>10</v>
      </c>
      <c r="E571" s="3" t="s">
        <v>7976</v>
      </c>
      <c r="F571" s="3" t="e">
        <f>VLOOKUP(E571,'DFW to admin'!A:B,2,FALSE)</f>
        <v>#N/A</v>
      </c>
      <c r="G571" s="3" t="str">
        <f>VLOOKUP('Data - filter removed'!E571,Sheet10!B:C,2,FALSE)</f>
        <v>Children's Administration</v>
      </c>
      <c r="H571" s="2">
        <v>2015</v>
      </c>
      <c r="I571" s="3" t="s">
        <v>297</v>
      </c>
      <c r="J571" s="3" t="s">
        <v>298</v>
      </c>
      <c r="K571" s="3" t="s">
        <v>299</v>
      </c>
      <c r="L571" s="3" t="s">
        <v>7977</v>
      </c>
      <c r="M571" s="3" t="s">
        <v>29</v>
      </c>
    </row>
    <row r="572" spans="1:13" x14ac:dyDescent="0.2">
      <c r="A572" s="3" t="s">
        <v>8</v>
      </c>
      <c r="B572" s="3" t="str">
        <f>VLOOKUP(C572,'Class compilations'!A:B,2,FALSE)</f>
        <v>Hybrid Sedan</v>
      </c>
      <c r="C572" s="3" t="s">
        <v>9</v>
      </c>
      <c r="D572" s="3" t="s">
        <v>10</v>
      </c>
      <c r="E572" s="3" t="s">
        <v>7978</v>
      </c>
      <c r="F572" s="3" t="e">
        <f>VLOOKUP(E572,'DFW to admin'!A:B,2,FALSE)</f>
        <v>#N/A</v>
      </c>
      <c r="G572" s="3" t="str">
        <f>VLOOKUP('Data - filter removed'!E572,Sheet10!B:C,2,FALSE)</f>
        <v>Children's Administration</v>
      </c>
      <c r="H572" s="2">
        <v>2015</v>
      </c>
      <c r="I572" s="3" t="s">
        <v>297</v>
      </c>
      <c r="J572" s="3" t="s">
        <v>298</v>
      </c>
      <c r="K572" s="3" t="s">
        <v>299</v>
      </c>
      <c r="L572" s="3" t="s">
        <v>7979</v>
      </c>
      <c r="M572" s="3" t="s">
        <v>29</v>
      </c>
    </row>
    <row r="573" spans="1:13" x14ac:dyDescent="0.2">
      <c r="A573" s="3" t="s">
        <v>8</v>
      </c>
      <c r="B573" s="3" t="str">
        <f>VLOOKUP(C573,'Class compilations'!A:B,2,FALSE)</f>
        <v>Hybrid Sedan</v>
      </c>
      <c r="C573" s="3" t="s">
        <v>9</v>
      </c>
      <c r="D573" s="3" t="s">
        <v>10</v>
      </c>
      <c r="E573" s="3" t="s">
        <v>7980</v>
      </c>
      <c r="F573" s="3" t="e">
        <f>VLOOKUP(E573,'DFW to admin'!A:B,2,FALSE)</f>
        <v>#N/A</v>
      </c>
      <c r="G573" s="3" t="str">
        <f>VLOOKUP('Data - filter removed'!E573,Sheet10!B:C,2,FALSE)</f>
        <v>Children's Administration</v>
      </c>
      <c r="H573" s="2">
        <v>2015</v>
      </c>
      <c r="I573" s="3" t="s">
        <v>297</v>
      </c>
      <c r="J573" s="3" t="s">
        <v>298</v>
      </c>
      <c r="K573" s="3" t="s">
        <v>299</v>
      </c>
      <c r="L573" s="3" t="s">
        <v>7981</v>
      </c>
      <c r="M573" s="3" t="s">
        <v>29</v>
      </c>
    </row>
    <row r="574" spans="1:13" x14ac:dyDescent="0.2">
      <c r="A574" s="3" t="s">
        <v>8</v>
      </c>
      <c r="B574" s="3" t="str">
        <f>VLOOKUP(C574,'Class compilations'!A:B,2,FALSE)</f>
        <v>Hybrid Sedan</v>
      </c>
      <c r="C574" s="3" t="s">
        <v>9</v>
      </c>
      <c r="D574" s="3" t="s">
        <v>10</v>
      </c>
      <c r="E574" s="3" t="s">
        <v>7982</v>
      </c>
      <c r="F574" s="3" t="e">
        <f>VLOOKUP(E574,'DFW to admin'!A:B,2,FALSE)</f>
        <v>#N/A</v>
      </c>
      <c r="G574" s="3" t="e">
        <f>VLOOKUP('Data - filter removed'!E574,Sheet10!B:C,2,FALSE)</f>
        <v>#N/A</v>
      </c>
      <c r="H574" s="2">
        <v>2015</v>
      </c>
      <c r="I574" s="3" t="s">
        <v>297</v>
      </c>
      <c r="J574" s="3" t="s">
        <v>298</v>
      </c>
      <c r="K574" s="3" t="s">
        <v>299</v>
      </c>
      <c r="L574" s="3" t="s">
        <v>7983</v>
      </c>
      <c r="M574" s="3" t="s">
        <v>69</v>
      </c>
    </row>
    <row r="575" spans="1:13" x14ac:dyDescent="0.2">
      <c r="A575" s="3" t="s">
        <v>8</v>
      </c>
      <c r="B575" s="3" t="str">
        <f>VLOOKUP(C575,'Class compilations'!A:B,2,FALSE)</f>
        <v>Hybrid Sedan</v>
      </c>
      <c r="C575" s="3" t="s">
        <v>9</v>
      </c>
      <c r="D575" s="3" t="s">
        <v>10</v>
      </c>
      <c r="E575" s="3" t="s">
        <v>7984</v>
      </c>
      <c r="F575" s="3" t="e">
        <f>VLOOKUP(E575,'DFW to admin'!A:B,2,FALSE)</f>
        <v>#N/A</v>
      </c>
      <c r="G575" s="3" t="e">
        <f>VLOOKUP('Data - filter removed'!E575,Sheet10!B:C,2,FALSE)</f>
        <v>#N/A</v>
      </c>
      <c r="H575" s="2">
        <v>2015</v>
      </c>
      <c r="I575" s="3" t="s">
        <v>297</v>
      </c>
      <c r="J575" s="3" t="s">
        <v>298</v>
      </c>
      <c r="K575" s="3" t="s">
        <v>299</v>
      </c>
      <c r="L575" s="3" t="s">
        <v>7985</v>
      </c>
      <c r="M575" s="3" t="s">
        <v>69</v>
      </c>
    </row>
    <row r="576" spans="1:13" x14ac:dyDescent="0.2">
      <c r="A576" s="3" t="s">
        <v>8</v>
      </c>
      <c r="B576" s="3" t="str">
        <f>VLOOKUP(C576,'Class compilations'!A:B,2,FALSE)</f>
        <v>Hybrid Sedan</v>
      </c>
      <c r="C576" s="3" t="s">
        <v>9</v>
      </c>
      <c r="D576" s="3" t="s">
        <v>10</v>
      </c>
      <c r="E576" s="3" t="s">
        <v>7986</v>
      </c>
      <c r="F576" s="3" t="e">
        <f>VLOOKUP(E576,'DFW to admin'!A:B,2,FALSE)</f>
        <v>#N/A</v>
      </c>
      <c r="G576" s="3" t="e">
        <f>VLOOKUP('Data - filter removed'!E576,Sheet10!B:C,2,FALSE)</f>
        <v>#N/A</v>
      </c>
      <c r="H576" s="2">
        <v>2015</v>
      </c>
      <c r="I576" s="3" t="s">
        <v>297</v>
      </c>
      <c r="J576" s="3" t="s">
        <v>298</v>
      </c>
      <c r="K576" s="3" t="s">
        <v>299</v>
      </c>
      <c r="L576" s="3" t="s">
        <v>7987</v>
      </c>
      <c r="M576" s="3" t="s">
        <v>133</v>
      </c>
    </row>
    <row r="577" spans="1:13" x14ac:dyDescent="0.2">
      <c r="A577" s="3" t="s">
        <v>8</v>
      </c>
      <c r="B577" s="3" t="str">
        <f>VLOOKUP(C577,'Class compilations'!A:B,2,FALSE)</f>
        <v>Hybrid Sedan</v>
      </c>
      <c r="C577" s="3" t="s">
        <v>9</v>
      </c>
      <c r="D577" s="3" t="s">
        <v>10</v>
      </c>
      <c r="E577" s="3" t="s">
        <v>7988</v>
      </c>
      <c r="F577" s="3" t="e">
        <f>VLOOKUP(E577,'DFW to admin'!A:B,2,FALSE)</f>
        <v>#N/A</v>
      </c>
      <c r="G577" s="3" t="e">
        <f>VLOOKUP('Data - filter removed'!E577,Sheet10!B:C,2,FALSE)</f>
        <v>#N/A</v>
      </c>
      <c r="H577" s="2">
        <v>2015</v>
      </c>
      <c r="I577" s="3" t="s">
        <v>297</v>
      </c>
      <c r="J577" s="3" t="s">
        <v>298</v>
      </c>
      <c r="K577" s="3" t="s">
        <v>299</v>
      </c>
      <c r="L577" s="3" t="s">
        <v>7989</v>
      </c>
      <c r="M577" s="3" t="s">
        <v>251</v>
      </c>
    </row>
    <row r="578" spans="1:13" x14ac:dyDescent="0.2">
      <c r="A578" s="3" t="s">
        <v>8</v>
      </c>
      <c r="B578" s="3" t="str">
        <f>VLOOKUP(C578,'Class compilations'!A:B,2,FALSE)</f>
        <v>Hybrid Sedan</v>
      </c>
      <c r="C578" s="3" t="s">
        <v>9</v>
      </c>
      <c r="D578" s="3" t="s">
        <v>10</v>
      </c>
      <c r="E578" s="3" t="s">
        <v>7990</v>
      </c>
      <c r="F578" s="3" t="e">
        <f>VLOOKUP(E578,'DFW to admin'!A:B,2,FALSE)</f>
        <v>#N/A</v>
      </c>
      <c r="G578" s="3" t="e">
        <f>VLOOKUP('Data - filter removed'!E578,Sheet10!B:C,2,FALSE)</f>
        <v>#N/A</v>
      </c>
      <c r="H578" s="2">
        <v>2015</v>
      </c>
      <c r="I578" s="3" t="s">
        <v>297</v>
      </c>
      <c r="J578" s="3" t="s">
        <v>298</v>
      </c>
      <c r="K578" s="3" t="s">
        <v>299</v>
      </c>
      <c r="L578" s="3" t="s">
        <v>7991</v>
      </c>
      <c r="M578" s="3" t="s">
        <v>18</v>
      </c>
    </row>
    <row r="579" spans="1:13" x14ac:dyDescent="0.2">
      <c r="A579" s="3" t="s">
        <v>8</v>
      </c>
      <c r="B579" s="3" t="str">
        <f>VLOOKUP(C579,'Class compilations'!A:B,2,FALSE)</f>
        <v>Hybrid Sedan</v>
      </c>
      <c r="C579" s="3" t="s">
        <v>9</v>
      </c>
      <c r="D579" s="3" t="s">
        <v>10</v>
      </c>
      <c r="E579" s="3" t="s">
        <v>1210</v>
      </c>
      <c r="F579" s="3" t="str">
        <f>VLOOKUP(E579,'DFW to admin'!A:B,2,FALSE)</f>
        <v>Habitat</v>
      </c>
      <c r="G579" s="3" t="e">
        <f>VLOOKUP('Data - filter removed'!E579,Sheet10!B:C,2,FALSE)</f>
        <v>#N/A</v>
      </c>
      <c r="H579" s="2">
        <v>2015</v>
      </c>
      <c r="I579" s="3" t="s">
        <v>64</v>
      </c>
      <c r="J579" s="3" t="s">
        <v>65</v>
      </c>
      <c r="K579" s="3" t="s">
        <v>9</v>
      </c>
      <c r="L579" s="3" t="s">
        <v>1211</v>
      </c>
      <c r="M579" s="3" t="s">
        <v>136</v>
      </c>
    </row>
    <row r="580" spans="1:13" x14ac:dyDescent="0.2">
      <c r="A580" s="3" t="s">
        <v>8</v>
      </c>
      <c r="B580" s="3" t="str">
        <f>VLOOKUP(C580,'Class compilations'!A:B,2,FALSE)</f>
        <v>Hybrid Sedan</v>
      </c>
      <c r="C580" s="3" t="s">
        <v>9</v>
      </c>
      <c r="D580" s="3" t="s">
        <v>10</v>
      </c>
      <c r="E580" s="3" t="s">
        <v>1212</v>
      </c>
      <c r="F580" s="3" t="e">
        <f>VLOOKUP(E580,'DFW to admin'!A:B,2,FALSE)</f>
        <v>#N/A</v>
      </c>
      <c r="G580" s="3" t="str">
        <f>VLOOKUP('Data - filter removed'!E580,Sheet10!B:C,2,FALSE)</f>
        <v>Aging and Disability Services Administration</v>
      </c>
      <c r="H580" s="2">
        <v>2015</v>
      </c>
      <c r="I580" s="3" t="s">
        <v>64</v>
      </c>
      <c r="J580" s="3" t="s">
        <v>65</v>
      </c>
      <c r="K580" s="3" t="s">
        <v>9</v>
      </c>
      <c r="L580" s="3" t="s">
        <v>1213</v>
      </c>
      <c r="M580" s="3" t="s">
        <v>29</v>
      </c>
    </row>
    <row r="581" spans="1:13" x14ac:dyDescent="0.2">
      <c r="A581" s="3" t="s">
        <v>8</v>
      </c>
      <c r="B581" s="3" t="str">
        <f>VLOOKUP(C581,'Class compilations'!A:B,2,FALSE)</f>
        <v>Hybrid Sedan</v>
      </c>
      <c r="C581" s="3" t="s">
        <v>9</v>
      </c>
      <c r="D581" s="3" t="s">
        <v>10</v>
      </c>
      <c r="E581" s="3" t="s">
        <v>1214</v>
      </c>
      <c r="F581" s="3" t="e">
        <f>VLOOKUP(E581,'DFW to admin'!A:B,2,FALSE)</f>
        <v>#N/A</v>
      </c>
      <c r="G581" s="3" t="str">
        <f>VLOOKUP('Data - filter removed'!E581,Sheet10!B:C,2,FALSE)</f>
        <v>Aging and Disability Services Administration</v>
      </c>
      <c r="H581" s="2">
        <v>2015</v>
      </c>
      <c r="I581" s="3" t="s">
        <v>64</v>
      </c>
      <c r="J581" s="3" t="s">
        <v>65</v>
      </c>
      <c r="K581" s="3" t="s">
        <v>9</v>
      </c>
      <c r="L581" s="3" t="s">
        <v>1215</v>
      </c>
      <c r="M581" s="3" t="s">
        <v>29</v>
      </c>
    </row>
    <row r="582" spans="1:13" x14ac:dyDescent="0.2">
      <c r="A582" s="3" t="s">
        <v>8</v>
      </c>
      <c r="B582" s="3" t="str">
        <f>VLOOKUP(C582,'Class compilations'!A:B,2,FALSE)</f>
        <v>Hybrid Sedan</v>
      </c>
      <c r="C582" s="3" t="s">
        <v>9</v>
      </c>
      <c r="D582" s="3" t="s">
        <v>10</v>
      </c>
      <c r="E582" s="3" t="s">
        <v>1216</v>
      </c>
      <c r="F582" s="3" t="e">
        <f>VLOOKUP(E582,'DFW to admin'!A:B,2,FALSE)</f>
        <v>#N/A</v>
      </c>
      <c r="G582" s="3" t="e">
        <f>VLOOKUP('Data - filter removed'!E582,Sheet10!B:C,2,FALSE)</f>
        <v>#N/A</v>
      </c>
      <c r="H582" s="2">
        <v>2015</v>
      </c>
      <c r="I582" s="3" t="s">
        <v>64</v>
      </c>
      <c r="J582" s="3" t="s">
        <v>65</v>
      </c>
      <c r="K582" s="3" t="s">
        <v>9</v>
      </c>
      <c r="L582" s="3" t="s">
        <v>1217</v>
      </c>
      <c r="M582" s="3" t="s">
        <v>35</v>
      </c>
    </row>
    <row r="583" spans="1:13" x14ac:dyDescent="0.2">
      <c r="A583" s="3" t="s">
        <v>8</v>
      </c>
      <c r="B583" s="3" t="str">
        <f>VLOOKUP(C583,'Class compilations'!A:B,2,FALSE)</f>
        <v>Hybrid Sedan</v>
      </c>
      <c r="C583" s="3" t="s">
        <v>9</v>
      </c>
      <c r="D583" s="3" t="s">
        <v>10</v>
      </c>
      <c r="E583" s="3" t="s">
        <v>7992</v>
      </c>
      <c r="F583" s="3" t="e">
        <f>VLOOKUP(E583,'DFW to admin'!A:B,2,FALSE)</f>
        <v>#N/A</v>
      </c>
      <c r="G583" s="3" t="str">
        <f>VLOOKUP('Data - filter removed'!E583,Sheet10!B:C,2,FALSE)</f>
        <v>Children's Administration</v>
      </c>
      <c r="H583" s="2">
        <v>2015</v>
      </c>
      <c r="I583" s="3" t="s">
        <v>297</v>
      </c>
      <c r="J583" s="3" t="s">
        <v>298</v>
      </c>
      <c r="K583" s="3" t="s">
        <v>299</v>
      </c>
      <c r="L583" s="3" t="s">
        <v>7993</v>
      </c>
      <c r="M583" s="3" t="s">
        <v>29</v>
      </c>
    </row>
    <row r="584" spans="1:13" x14ac:dyDescent="0.2">
      <c r="A584" s="3" t="s">
        <v>8</v>
      </c>
      <c r="B584" s="3" t="str">
        <f>VLOOKUP(C584,'Class compilations'!A:B,2,FALSE)</f>
        <v>Hybrid Sedan</v>
      </c>
      <c r="C584" s="3" t="s">
        <v>9</v>
      </c>
      <c r="D584" s="3" t="s">
        <v>10</v>
      </c>
      <c r="E584" s="3" t="s">
        <v>1218</v>
      </c>
      <c r="F584" s="3" t="e">
        <f>VLOOKUP(E584,'DFW to admin'!A:B,2,FALSE)</f>
        <v>#N/A</v>
      </c>
      <c r="G584" s="3" t="str">
        <f>VLOOKUP('Data - filter removed'!E584,Sheet10!B:C,2,FALSE)</f>
        <v>Aging and Disability Services Administration</v>
      </c>
      <c r="H584" s="2">
        <v>2015</v>
      </c>
      <c r="I584" s="3" t="s">
        <v>64</v>
      </c>
      <c r="J584" s="3" t="s">
        <v>65</v>
      </c>
      <c r="K584" s="3" t="s">
        <v>9</v>
      </c>
      <c r="L584" s="3" t="s">
        <v>1219</v>
      </c>
      <c r="M584" s="3" t="s">
        <v>29</v>
      </c>
    </row>
    <row r="585" spans="1:13" x14ac:dyDescent="0.2">
      <c r="A585" s="3" t="s">
        <v>8</v>
      </c>
      <c r="B585" s="3" t="str">
        <f>VLOOKUP(C585,'Class compilations'!A:B,2,FALSE)</f>
        <v>Hybrid Sedan</v>
      </c>
      <c r="C585" s="3" t="s">
        <v>9</v>
      </c>
      <c r="D585" s="3" t="s">
        <v>10</v>
      </c>
      <c r="E585" s="3" t="s">
        <v>1220</v>
      </c>
      <c r="F585" s="3" t="e">
        <f>VLOOKUP(E585,'DFW to admin'!A:B,2,FALSE)</f>
        <v>#N/A</v>
      </c>
      <c r="G585" s="3" t="str">
        <f>VLOOKUP('Data - filter removed'!E585,Sheet10!B:C,2,FALSE)</f>
        <v>Secretaries Office</v>
      </c>
      <c r="H585" s="2">
        <v>2015</v>
      </c>
      <c r="I585" s="3" t="s">
        <v>64</v>
      </c>
      <c r="J585" s="3" t="s">
        <v>65</v>
      </c>
      <c r="K585" s="3" t="s">
        <v>9</v>
      </c>
      <c r="L585" s="3" t="s">
        <v>1221</v>
      </c>
      <c r="M585" s="3" t="s">
        <v>29</v>
      </c>
    </row>
    <row r="586" spans="1:13" x14ac:dyDescent="0.2">
      <c r="A586" s="3" t="s">
        <v>8</v>
      </c>
      <c r="B586" s="3" t="str">
        <f>VLOOKUP(C586,'Class compilations'!A:B,2,FALSE)</f>
        <v>Hybrid Sedan</v>
      </c>
      <c r="C586" s="3" t="s">
        <v>9</v>
      </c>
      <c r="D586" s="3" t="s">
        <v>10</v>
      </c>
      <c r="E586" s="3" t="s">
        <v>1222</v>
      </c>
      <c r="F586" s="3" t="e">
        <f>VLOOKUP(E586,'DFW to admin'!A:B,2,FALSE)</f>
        <v>#N/A</v>
      </c>
      <c r="G586" s="3" t="e">
        <f>VLOOKUP('Data - filter removed'!E586,Sheet10!B:C,2,FALSE)</f>
        <v>#N/A</v>
      </c>
      <c r="H586" s="2">
        <v>2015</v>
      </c>
      <c r="I586" s="3" t="s">
        <v>12</v>
      </c>
      <c r="J586" s="3" t="s">
        <v>13</v>
      </c>
      <c r="K586" s="3" t="s">
        <v>1223</v>
      </c>
      <c r="L586" s="3" t="s">
        <v>1224</v>
      </c>
      <c r="M586" s="3" t="s">
        <v>18</v>
      </c>
    </row>
    <row r="587" spans="1:13" x14ac:dyDescent="0.2">
      <c r="A587" s="3" t="s">
        <v>8</v>
      </c>
      <c r="B587" s="3" t="str">
        <f>VLOOKUP(C587,'Class compilations'!A:B,2,FALSE)</f>
        <v>Hybrid Sedan</v>
      </c>
      <c r="C587" s="3" t="s">
        <v>9</v>
      </c>
      <c r="D587" s="3" t="s">
        <v>10</v>
      </c>
      <c r="E587" s="3" t="s">
        <v>1225</v>
      </c>
      <c r="F587" s="3" t="e">
        <f>VLOOKUP(E587,'DFW to admin'!A:B,2,FALSE)</f>
        <v>#N/A</v>
      </c>
      <c r="G587" s="3" t="e">
        <f>VLOOKUP('Data - filter removed'!E587,Sheet10!B:C,2,FALSE)</f>
        <v>#N/A</v>
      </c>
      <c r="H587" s="2">
        <v>2015</v>
      </c>
      <c r="I587" s="3" t="s">
        <v>12</v>
      </c>
      <c r="J587" s="3" t="s">
        <v>13</v>
      </c>
      <c r="K587" s="3" t="s">
        <v>1223</v>
      </c>
      <c r="L587" s="3" t="s">
        <v>1226</v>
      </c>
      <c r="M587" s="3" t="s">
        <v>916</v>
      </c>
    </row>
    <row r="588" spans="1:13" x14ac:dyDescent="0.2">
      <c r="A588" s="3" t="s">
        <v>8</v>
      </c>
      <c r="B588" s="3" t="str">
        <f>VLOOKUP(C588,'Class compilations'!A:B,2,FALSE)</f>
        <v>Hybrid Sedan</v>
      </c>
      <c r="C588" s="3" t="s">
        <v>9</v>
      </c>
      <c r="D588" s="3" t="s">
        <v>10</v>
      </c>
      <c r="E588" s="3" t="s">
        <v>1227</v>
      </c>
      <c r="F588" s="3" t="e">
        <f>VLOOKUP(E588,'DFW to admin'!A:B,2,FALSE)</f>
        <v>#N/A</v>
      </c>
      <c r="G588" s="3" t="e">
        <f>VLOOKUP('Data - filter removed'!E588,Sheet10!B:C,2,FALSE)</f>
        <v>#N/A</v>
      </c>
      <c r="H588" s="2">
        <v>2015</v>
      </c>
      <c r="I588" s="3" t="s">
        <v>12</v>
      </c>
      <c r="J588" s="3" t="s">
        <v>13</v>
      </c>
      <c r="K588" s="3" t="s">
        <v>1223</v>
      </c>
      <c r="L588" s="3" t="s">
        <v>1228</v>
      </c>
      <c r="M588" s="3" t="s">
        <v>74</v>
      </c>
    </row>
    <row r="589" spans="1:13" x14ac:dyDescent="0.2">
      <c r="A589" s="3" t="s">
        <v>8</v>
      </c>
      <c r="B589" s="3" t="str">
        <f>VLOOKUP(C589,'Class compilations'!A:B,2,FALSE)</f>
        <v>Hybrid Sedan</v>
      </c>
      <c r="C589" s="3" t="s">
        <v>9</v>
      </c>
      <c r="D589" s="3" t="s">
        <v>10</v>
      </c>
      <c r="E589" s="3" t="s">
        <v>1229</v>
      </c>
      <c r="F589" s="3" t="e">
        <f>VLOOKUP(E589,'DFW to admin'!A:B,2,FALSE)</f>
        <v>#N/A</v>
      </c>
      <c r="G589" s="3" t="e">
        <f>VLOOKUP('Data - filter removed'!E589,Sheet10!B:C,2,FALSE)</f>
        <v>#N/A</v>
      </c>
      <c r="H589" s="2">
        <v>2015</v>
      </c>
      <c r="I589" s="3" t="s">
        <v>12</v>
      </c>
      <c r="J589" s="3" t="s">
        <v>13</v>
      </c>
      <c r="K589" s="3" t="s">
        <v>1223</v>
      </c>
      <c r="L589" s="3" t="s">
        <v>1230</v>
      </c>
      <c r="M589" s="3" t="s">
        <v>74</v>
      </c>
    </row>
    <row r="590" spans="1:13" x14ac:dyDescent="0.2">
      <c r="A590" s="3" t="s">
        <v>8</v>
      </c>
      <c r="B590" s="3" t="str">
        <f>VLOOKUP(C590,'Class compilations'!A:B,2,FALSE)</f>
        <v>Hybrid Sedan</v>
      </c>
      <c r="C590" s="3" t="s">
        <v>9</v>
      </c>
      <c r="D590" s="3" t="s">
        <v>10</v>
      </c>
      <c r="E590" s="3" t="s">
        <v>1231</v>
      </c>
      <c r="F590" s="3" t="e">
        <f>VLOOKUP(E590,'DFW to admin'!A:B,2,FALSE)</f>
        <v>#N/A</v>
      </c>
      <c r="G590" s="3" t="e">
        <f>VLOOKUP('Data - filter removed'!E590,Sheet10!B:C,2,FALSE)</f>
        <v>#N/A</v>
      </c>
      <c r="H590" s="2">
        <v>2015</v>
      </c>
      <c r="I590" s="3" t="s">
        <v>12</v>
      </c>
      <c r="J590" s="3" t="s">
        <v>13</v>
      </c>
      <c r="K590" s="3" t="s">
        <v>1223</v>
      </c>
      <c r="L590" s="3" t="s">
        <v>1232</v>
      </c>
      <c r="M590" s="3" t="s">
        <v>268</v>
      </c>
    </row>
    <row r="591" spans="1:13" x14ac:dyDescent="0.2">
      <c r="A591" s="3" t="s">
        <v>8</v>
      </c>
      <c r="B591" s="3" t="str">
        <f>VLOOKUP(C591,'Class compilations'!A:B,2,FALSE)</f>
        <v>Hybrid Sedan</v>
      </c>
      <c r="C591" s="3" t="s">
        <v>9</v>
      </c>
      <c r="D591" s="3" t="s">
        <v>10</v>
      </c>
      <c r="E591" s="3" t="s">
        <v>1233</v>
      </c>
      <c r="F591" s="3" t="e">
        <f>VLOOKUP(E591,'DFW to admin'!A:B,2,FALSE)</f>
        <v>#N/A</v>
      </c>
      <c r="G591" s="3" t="e">
        <f>VLOOKUP('Data - filter removed'!E591,Sheet10!B:C,2,FALSE)</f>
        <v>#N/A</v>
      </c>
      <c r="H591" s="2">
        <v>2015</v>
      </c>
      <c r="I591" s="3" t="s">
        <v>12</v>
      </c>
      <c r="J591" s="3" t="s">
        <v>13</v>
      </c>
      <c r="K591" s="3" t="s">
        <v>1223</v>
      </c>
      <c r="L591" s="3" t="s">
        <v>1234</v>
      </c>
      <c r="M591" s="3" t="s">
        <v>268</v>
      </c>
    </row>
    <row r="592" spans="1:13" x14ac:dyDescent="0.2">
      <c r="A592" s="3" t="s">
        <v>8</v>
      </c>
      <c r="B592" s="3" t="str">
        <f>VLOOKUP(C592,'Class compilations'!A:B,2,FALSE)</f>
        <v>Hybrid Sedan</v>
      </c>
      <c r="C592" s="3" t="s">
        <v>9</v>
      </c>
      <c r="D592" s="3" t="s">
        <v>10</v>
      </c>
      <c r="E592" s="3" t="s">
        <v>1235</v>
      </c>
      <c r="F592" s="3" t="e">
        <f>VLOOKUP(E592,'DFW to admin'!A:B,2,FALSE)</f>
        <v>#N/A</v>
      </c>
      <c r="G592" s="3" t="e">
        <f>VLOOKUP('Data - filter removed'!E592,Sheet10!B:C,2,FALSE)</f>
        <v>#N/A</v>
      </c>
      <c r="H592" s="2">
        <v>2015</v>
      </c>
      <c r="I592" s="3" t="s">
        <v>12</v>
      </c>
      <c r="J592" s="3" t="s">
        <v>13</v>
      </c>
      <c r="K592" s="3" t="s">
        <v>1223</v>
      </c>
      <c r="L592" s="3" t="s">
        <v>1236</v>
      </c>
      <c r="M592" s="3" t="s">
        <v>268</v>
      </c>
    </row>
    <row r="593" spans="1:13" x14ac:dyDescent="0.2">
      <c r="A593" s="3" t="s">
        <v>8</v>
      </c>
      <c r="B593" s="3" t="str">
        <f>VLOOKUP(C593,'Class compilations'!A:B,2,FALSE)</f>
        <v>Hybrid Sedan</v>
      </c>
      <c r="C593" s="3" t="s">
        <v>9</v>
      </c>
      <c r="D593" s="3" t="s">
        <v>10</v>
      </c>
      <c r="E593" s="3" t="s">
        <v>1237</v>
      </c>
      <c r="F593" s="3" t="e">
        <f>VLOOKUP(E593,'DFW to admin'!A:B,2,FALSE)</f>
        <v>#N/A</v>
      </c>
      <c r="G593" s="3" t="e">
        <f>VLOOKUP('Data - filter removed'!E593,Sheet10!B:C,2,FALSE)</f>
        <v>#N/A</v>
      </c>
      <c r="H593" s="2">
        <v>2015</v>
      </c>
      <c r="I593" s="3" t="s">
        <v>12</v>
      </c>
      <c r="J593" s="3" t="s">
        <v>13</v>
      </c>
      <c r="K593" s="3" t="s">
        <v>1223</v>
      </c>
      <c r="L593" s="3" t="s">
        <v>1238</v>
      </c>
      <c r="M593" s="3" t="s">
        <v>15</v>
      </c>
    </row>
    <row r="594" spans="1:13" x14ac:dyDescent="0.2">
      <c r="A594" s="3" t="s">
        <v>8</v>
      </c>
      <c r="B594" s="3" t="str">
        <f>VLOOKUP(C594,'Class compilations'!A:B,2,FALSE)</f>
        <v>Hybrid Sedan</v>
      </c>
      <c r="C594" s="3" t="s">
        <v>9</v>
      </c>
      <c r="D594" s="3" t="s">
        <v>10</v>
      </c>
      <c r="E594" s="3" t="s">
        <v>1239</v>
      </c>
      <c r="F594" s="3" t="str">
        <f>VLOOKUP(E594,'DFW to admin'!A:B,2,FALSE)</f>
        <v>Habitat</v>
      </c>
      <c r="G594" s="3" t="e">
        <f>VLOOKUP('Data - filter removed'!E594,Sheet10!B:C,2,FALSE)</f>
        <v>#N/A</v>
      </c>
      <c r="H594" s="2">
        <v>2015</v>
      </c>
      <c r="I594" s="3" t="s">
        <v>12</v>
      </c>
      <c r="J594" s="3" t="s">
        <v>13</v>
      </c>
      <c r="K594" s="3" t="s">
        <v>1223</v>
      </c>
      <c r="L594" s="3" t="s">
        <v>1240</v>
      </c>
      <c r="M594" s="3" t="s">
        <v>136</v>
      </c>
    </row>
    <row r="595" spans="1:13" x14ac:dyDescent="0.2">
      <c r="A595" s="3" t="s">
        <v>8</v>
      </c>
      <c r="B595" s="3" t="str">
        <f>VLOOKUP(C595,'Class compilations'!A:B,2,FALSE)</f>
        <v>Hybrid Sedan</v>
      </c>
      <c r="C595" s="3" t="s">
        <v>9</v>
      </c>
      <c r="D595" s="3" t="s">
        <v>10</v>
      </c>
      <c r="E595" s="3" t="s">
        <v>1241</v>
      </c>
      <c r="F595" s="3" t="e">
        <f>VLOOKUP(E595,'DFW to admin'!A:B,2,FALSE)</f>
        <v>#N/A</v>
      </c>
      <c r="G595" s="3" t="e">
        <f>VLOOKUP('Data - filter removed'!E595,Sheet10!B:C,2,FALSE)</f>
        <v>#N/A</v>
      </c>
      <c r="H595" s="2">
        <v>2015</v>
      </c>
      <c r="I595" s="3" t="s">
        <v>12</v>
      </c>
      <c r="J595" s="3" t="s">
        <v>13</v>
      </c>
      <c r="K595" s="3" t="s">
        <v>1223</v>
      </c>
      <c r="L595" s="3" t="s">
        <v>1242</v>
      </c>
      <c r="M595" s="3" t="s">
        <v>916</v>
      </c>
    </row>
    <row r="596" spans="1:13" x14ac:dyDescent="0.2">
      <c r="A596" s="3" t="s">
        <v>8</v>
      </c>
      <c r="B596" s="3" t="str">
        <f>VLOOKUP(C596,'Class compilations'!A:B,2,FALSE)</f>
        <v>Hybrid Sedan</v>
      </c>
      <c r="C596" s="3" t="s">
        <v>9</v>
      </c>
      <c r="D596" s="3" t="s">
        <v>10</v>
      </c>
      <c r="E596" s="3" t="s">
        <v>1243</v>
      </c>
      <c r="F596" s="3" t="e">
        <f>VLOOKUP(E596,'DFW to admin'!A:B,2,FALSE)</f>
        <v>#N/A</v>
      </c>
      <c r="G596" s="3" t="str">
        <f>VLOOKUP('Data - filter removed'!E596,Sheet10!B:C,2,FALSE)</f>
        <v>Children's Administration</v>
      </c>
      <c r="H596" s="2">
        <v>2015</v>
      </c>
      <c r="I596" s="3" t="s">
        <v>12</v>
      </c>
      <c r="J596" s="3" t="s">
        <v>13</v>
      </c>
      <c r="K596" s="3" t="s">
        <v>1223</v>
      </c>
      <c r="L596" s="3" t="s">
        <v>1244</v>
      </c>
      <c r="M596" s="3" t="s">
        <v>29</v>
      </c>
    </row>
    <row r="597" spans="1:13" x14ac:dyDescent="0.2">
      <c r="A597" s="3" t="s">
        <v>8</v>
      </c>
      <c r="B597" s="3" t="str">
        <f>VLOOKUP(C597,'Class compilations'!A:B,2,FALSE)</f>
        <v>Hybrid Sedan</v>
      </c>
      <c r="C597" s="3" t="s">
        <v>9</v>
      </c>
      <c r="D597" s="3" t="s">
        <v>10</v>
      </c>
      <c r="E597" s="3" t="s">
        <v>1245</v>
      </c>
      <c r="F597" s="3" t="e">
        <f>VLOOKUP(E597,'DFW to admin'!A:B,2,FALSE)</f>
        <v>#N/A</v>
      </c>
      <c r="G597" s="3" t="str">
        <f>VLOOKUP('Data - filter removed'!E597,Sheet10!B:C,2,FALSE)</f>
        <v>Economic Services Administration</v>
      </c>
      <c r="H597" s="2">
        <v>2015</v>
      </c>
      <c r="I597" s="3" t="s">
        <v>12</v>
      </c>
      <c r="J597" s="3" t="s">
        <v>13</v>
      </c>
      <c r="K597" s="3" t="s">
        <v>1223</v>
      </c>
      <c r="L597" s="3" t="s">
        <v>1246</v>
      </c>
      <c r="M597" s="3" t="s">
        <v>29</v>
      </c>
    </row>
    <row r="598" spans="1:13" x14ac:dyDescent="0.2">
      <c r="A598" s="3" t="s">
        <v>8</v>
      </c>
      <c r="B598" s="3" t="str">
        <f>VLOOKUP(C598,'Class compilations'!A:B,2,FALSE)</f>
        <v>Hybrid Sedan</v>
      </c>
      <c r="C598" s="3" t="s">
        <v>9</v>
      </c>
      <c r="D598" s="3" t="s">
        <v>10</v>
      </c>
      <c r="E598" s="3" t="s">
        <v>1247</v>
      </c>
      <c r="F598" s="3" t="e">
        <f>VLOOKUP(E598,'DFW to admin'!A:B,2,FALSE)</f>
        <v>#N/A</v>
      </c>
      <c r="G598" s="3" t="str">
        <f>VLOOKUP('Data - filter removed'!E598,Sheet10!B:C,2,FALSE)</f>
        <v>Economic Services Administration</v>
      </c>
      <c r="H598" s="2">
        <v>2015</v>
      </c>
      <c r="I598" s="3" t="s">
        <v>12</v>
      </c>
      <c r="J598" s="3" t="s">
        <v>13</v>
      </c>
      <c r="K598" s="3" t="s">
        <v>1223</v>
      </c>
      <c r="L598" s="3" t="s">
        <v>1248</v>
      </c>
      <c r="M598" s="3" t="s">
        <v>29</v>
      </c>
    </row>
    <row r="599" spans="1:13" x14ac:dyDescent="0.2">
      <c r="A599" s="3" t="s">
        <v>8</v>
      </c>
      <c r="B599" s="3" t="str">
        <f>VLOOKUP(C599,'Class compilations'!A:B,2,FALSE)</f>
        <v>Hybrid Sedan</v>
      </c>
      <c r="C599" s="3" t="s">
        <v>9</v>
      </c>
      <c r="D599" s="3" t="s">
        <v>10</v>
      </c>
      <c r="E599" s="3" t="s">
        <v>1249</v>
      </c>
      <c r="F599" s="3" t="e">
        <f>VLOOKUP(E599,'DFW to admin'!A:B,2,FALSE)</f>
        <v>#N/A</v>
      </c>
      <c r="G599" s="3" t="e">
        <f>VLOOKUP('Data - filter removed'!E599,Sheet10!B:C,2,FALSE)</f>
        <v>#N/A</v>
      </c>
      <c r="H599" s="2">
        <v>2015</v>
      </c>
      <c r="I599" s="3" t="s">
        <v>12</v>
      </c>
      <c r="J599" s="3" t="s">
        <v>13</v>
      </c>
      <c r="K599" s="3" t="s">
        <v>1223</v>
      </c>
      <c r="L599" s="3" t="s">
        <v>1250</v>
      </c>
      <c r="M599" s="3" t="s">
        <v>74</v>
      </c>
    </row>
    <row r="600" spans="1:13" x14ac:dyDescent="0.2">
      <c r="A600" s="3" t="s">
        <v>8</v>
      </c>
      <c r="B600" s="3" t="str">
        <f>VLOOKUP(C600,'Class compilations'!A:B,2,FALSE)</f>
        <v>Hybrid Sedan</v>
      </c>
      <c r="C600" s="3" t="s">
        <v>9</v>
      </c>
      <c r="D600" s="3" t="s">
        <v>10</v>
      </c>
      <c r="E600" s="3" t="s">
        <v>7994</v>
      </c>
      <c r="F600" s="3" t="e">
        <f>VLOOKUP(E600,'DFW to admin'!A:B,2,FALSE)</f>
        <v>#N/A</v>
      </c>
      <c r="G600" s="3" t="str">
        <f>VLOOKUP('Data - filter removed'!E600,Sheet10!B:C,2,FALSE)</f>
        <v>Aging and Disability Services Administration</v>
      </c>
      <c r="H600" s="2">
        <v>2015</v>
      </c>
      <c r="I600" s="3" t="s">
        <v>12</v>
      </c>
      <c r="J600" s="3" t="s">
        <v>13</v>
      </c>
      <c r="K600" s="3" t="s">
        <v>1223</v>
      </c>
      <c r="L600" s="3" t="s">
        <v>7995</v>
      </c>
      <c r="M600" s="3" t="s">
        <v>29</v>
      </c>
    </row>
    <row r="601" spans="1:13" x14ac:dyDescent="0.2">
      <c r="A601" s="3" t="s">
        <v>8</v>
      </c>
      <c r="B601" s="3" t="str">
        <f>VLOOKUP(C601,'Class compilations'!A:B,2,FALSE)</f>
        <v>Hybrid Sedan</v>
      </c>
      <c r="C601" s="3" t="s">
        <v>9</v>
      </c>
      <c r="D601" s="3" t="s">
        <v>10</v>
      </c>
      <c r="E601" s="3" t="s">
        <v>1251</v>
      </c>
      <c r="F601" s="3" t="e">
        <f>VLOOKUP(E601,'DFW to admin'!A:B,2,FALSE)</f>
        <v>#N/A</v>
      </c>
      <c r="G601" s="3" t="e">
        <f>VLOOKUP('Data - filter removed'!E601,Sheet10!B:C,2,FALSE)</f>
        <v>#N/A</v>
      </c>
      <c r="H601" s="2">
        <v>2015</v>
      </c>
      <c r="I601" s="3" t="s">
        <v>64</v>
      </c>
      <c r="J601" s="3" t="s">
        <v>65</v>
      </c>
      <c r="K601" s="3" t="s">
        <v>9</v>
      </c>
      <c r="L601" s="3" t="s">
        <v>1252</v>
      </c>
      <c r="M601" s="3" t="s">
        <v>599</v>
      </c>
    </row>
    <row r="602" spans="1:13" x14ac:dyDescent="0.2">
      <c r="A602" s="3" t="s">
        <v>8</v>
      </c>
      <c r="B602" s="3" t="str">
        <f>VLOOKUP(C602,'Class compilations'!A:B,2,FALSE)</f>
        <v>Hybrid Sedan</v>
      </c>
      <c r="C602" s="3" t="s">
        <v>9</v>
      </c>
      <c r="D602" s="3" t="s">
        <v>10</v>
      </c>
      <c r="E602" s="3" t="s">
        <v>1253</v>
      </c>
      <c r="F602" s="3" t="e">
        <f>VLOOKUP(E602,'DFW to admin'!A:B,2,FALSE)</f>
        <v>#N/A</v>
      </c>
      <c r="G602" s="3" t="str">
        <f>VLOOKUP('Data - filter removed'!E602,Sheet10!B:C,2,FALSE)</f>
        <v>Economic Services Administration</v>
      </c>
      <c r="H602" s="2">
        <v>2015</v>
      </c>
      <c r="I602" s="3" t="s">
        <v>64</v>
      </c>
      <c r="J602" s="3" t="s">
        <v>65</v>
      </c>
      <c r="K602" s="3" t="s">
        <v>9</v>
      </c>
      <c r="L602" s="3" t="s">
        <v>1254</v>
      </c>
      <c r="M602" s="3" t="s">
        <v>29</v>
      </c>
    </row>
    <row r="603" spans="1:13" x14ac:dyDescent="0.2">
      <c r="A603" s="3" t="s">
        <v>8</v>
      </c>
      <c r="B603" s="3" t="str">
        <f>VLOOKUP(C603,'Class compilations'!A:B,2,FALSE)</f>
        <v>Hybrid Sedan</v>
      </c>
      <c r="C603" s="3" t="s">
        <v>9</v>
      </c>
      <c r="D603" s="3" t="s">
        <v>10</v>
      </c>
      <c r="E603" s="3" t="s">
        <v>7996</v>
      </c>
      <c r="F603" s="3" t="e">
        <f>VLOOKUP(E603,'DFW to admin'!A:B,2,FALSE)</f>
        <v>#N/A</v>
      </c>
      <c r="G603" s="3" t="e">
        <f>VLOOKUP('Data - filter removed'!E603,Sheet10!B:C,2,FALSE)</f>
        <v>#N/A</v>
      </c>
      <c r="H603" s="2">
        <v>2015</v>
      </c>
      <c r="I603" s="3" t="s">
        <v>12</v>
      </c>
      <c r="J603" s="3" t="s">
        <v>13</v>
      </c>
      <c r="K603" s="3" t="s">
        <v>1223</v>
      </c>
      <c r="L603" s="3" t="s">
        <v>7997</v>
      </c>
      <c r="M603" s="3" t="s">
        <v>15</v>
      </c>
    </row>
    <row r="604" spans="1:13" x14ac:dyDescent="0.2">
      <c r="A604" s="3" t="s">
        <v>8</v>
      </c>
      <c r="B604" s="3" t="str">
        <f>VLOOKUP(C604,'Class compilations'!A:B,2,FALSE)</f>
        <v>Hybrid Sedan</v>
      </c>
      <c r="C604" s="3" t="s">
        <v>9</v>
      </c>
      <c r="D604" s="3" t="s">
        <v>10</v>
      </c>
      <c r="E604" s="3" t="s">
        <v>7998</v>
      </c>
      <c r="F604" s="3" t="e">
        <f>VLOOKUP(E604,'DFW to admin'!A:B,2,FALSE)</f>
        <v>#N/A</v>
      </c>
      <c r="G604" s="3" t="e">
        <f>VLOOKUP('Data - filter removed'!E604,Sheet10!B:C,2,FALSE)</f>
        <v>#N/A</v>
      </c>
      <c r="H604" s="2">
        <v>2015</v>
      </c>
      <c r="I604" s="3" t="s">
        <v>12</v>
      </c>
      <c r="J604" s="3" t="s">
        <v>13</v>
      </c>
      <c r="K604" s="3" t="s">
        <v>1223</v>
      </c>
      <c r="L604" s="3" t="s">
        <v>7999</v>
      </c>
      <c r="M604" s="3" t="s">
        <v>268</v>
      </c>
    </row>
    <row r="605" spans="1:13" x14ac:dyDescent="0.2">
      <c r="A605" s="3" t="s">
        <v>8</v>
      </c>
      <c r="B605" s="3" t="str">
        <f>VLOOKUP(C605,'Class compilations'!A:B,2,FALSE)</f>
        <v>Hybrid Sedan</v>
      </c>
      <c r="C605" s="3" t="s">
        <v>9</v>
      </c>
      <c r="D605" s="3" t="s">
        <v>10</v>
      </c>
      <c r="E605" s="3" t="s">
        <v>8000</v>
      </c>
      <c r="F605" s="3" t="e">
        <f>VLOOKUP(E605,'DFW to admin'!A:B,2,FALSE)</f>
        <v>#N/A</v>
      </c>
      <c r="G605" s="3" t="str">
        <f>VLOOKUP('Data - filter removed'!E605,Sheet10!B:C,2,FALSE)</f>
        <v>Children's Administration</v>
      </c>
      <c r="H605" s="2">
        <v>2015</v>
      </c>
      <c r="I605" s="3" t="s">
        <v>12</v>
      </c>
      <c r="J605" s="3" t="s">
        <v>13</v>
      </c>
      <c r="K605" s="3" t="s">
        <v>1223</v>
      </c>
      <c r="L605" s="3" t="s">
        <v>8001</v>
      </c>
      <c r="M605" s="3" t="s">
        <v>29</v>
      </c>
    </row>
    <row r="606" spans="1:13" x14ac:dyDescent="0.2">
      <c r="A606" s="3" t="s">
        <v>8</v>
      </c>
      <c r="B606" s="3" t="str">
        <f>VLOOKUP(C606,'Class compilations'!A:B,2,FALSE)</f>
        <v>Hybrid Sedan</v>
      </c>
      <c r="C606" s="3" t="s">
        <v>9</v>
      </c>
      <c r="D606" s="3" t="s">
        <v>10</v>
      </c>
      <c r="E606" s="3" t="s">
        <v>8002</v>
      </c>
      <c r="F606" s="3" t="e">
        <f>VLOOKUP(E606,'DFW to admin'!A:B,2,FALSE)</f>
        <v>#N/A</v>
      </c>
      <c r="G606" s="3" t="e">
        <f>VLOOKUP('Data - filter removed'!E606,Sheet10!B:C,2,FALSE)</f>
        <v>#N/A</v>
      </c>
      <c r="H606" s="2">
        <v>2015</v>
      </c>
      <c r="I606" s="3" t="s">
        <v>12</v>
      </c>
      <c r="J606" s="3" t="s">
        <v>13</v>
      </c>
      <c r="K606" s="3" t="s">
        <v>1223</v>
      </c>
      <c r="L606" s="3" t="s">
        <v>8003</v>
      </c>
      <c r="M606" s="3" t="s">
        <v>916</v>
      </c>
    </row>
    <row r="607" spans="1:13" x14ac:dyDescent="0.2">
      <c r="A607" s="3" t="s">
        <v>8</v>
      </c>
      <c r="B607" s="3" t="str">
        <f>VLOOKUP(C607,'Class compilations'!A:B,2,FALSE)</f>
        <v>Hybrid Sedan</v>
      </c>
      <c r="C607" s="3" t="s">
        <v>9</v>
      </c>
      <c r="D607" s="3" t="s">
        <v>10</v>
      </c>
      <c r="E607" s="3" t="s">
        <v>8004</v>
      </c>
      <c r="F607" s="3" t="e">
        <f>VLOOKUP(E607,'DFW to admin'!A:B,2,FALSE)</f>
        <v>#N/A</v>
      </c>
      <c r="G607" s="3" t="e">
        <f>VLOOKUP('Data - filter removed'!E607,Sheet10!B:C,2,FALSE)</f>
        <v>#N/A</v>
      </c>
      <c r="H607" s="2">
        <v>2015</v>
      </c>
      <c r="I607" s="3" t="s">
        <v>12</v>
      </c>
      <c r="J607" s="3" t="s">
        <v>13</v>
      </c>
      <c r="K607" s="3" t="s">
        <v>1223</v>
      </c>
      <c r="L607" s="3" t="s">
        <v>8005</v>
      </c>
      <c r="M607" s="3" t="s">
        <v>916</v>
      </c>
    </row>
    <row r="608" spans="1:13" x14ac:dyDescent="0.2">
      <c r="A608" s="3" t="s">
        <v>8</v>
      </c>
      <c r="B608" s="3" t="str">
        <f>VLOOKUP(C608,'Class compilations'!A:B,2,FALSE)</f>
        <v>Hybrid Sedan</v>
      </c>
      <c r="C608" s="3" t="s">
        <v>9</v>
      </c>
      <c r="D608" s="3" t="s">
        <v>10</v>
      </c>
      <c r="E608" s="3" t="s">
        <v>8006</v>
      </c>
      <c r="F608" s="3" t="e">
        <f>VLOOKUP(E608,'DFW to admin'!A:B,2,FALSE)</f>
        <v>#N/A</v>
      </c>
      <c r="G608" s="3" t="e">
        <f>VLOOKUP('Data - filter removed'!E608,Sheet10!B:C,2,FALSE)</f>
        <v>#N/A</v>
      </c>
      <c r="H608" s="2">
        <v>2015</v>
      </c>
      <c r="I608" s="3" t="s">
        <v>12</v>
      </c>
      <c r="J608" s="3" t="s">
        <v>13</v>
      </c>
      <c r="K608" s="3" t="s">
        <v>1223</v>
      </c>
      <c r="L608" s="3" t="s">
        <v>8007</v>
      </c>
      <c r="M608" s="3" t="s">
        <v>18</v>
      </c>
    </row>
    <row r="609" spans="1:13" x14ac:dyDescent="0.2">
      <c r="A609" s="3" t="s">
        <v>8</v>
      </c>
      <c r="B609" s="3" t="str">
        <f>VLOOKUP(C609,'Class compilations'!A:B,2,FALSE)</f>
        <v>Hybrid Sedan</v>
      </c>
      <c r="C609" s="3" t="s">
        <v>9</v>
      </c>
      <c r="D609" s="3" t="s">
        <v>10</v>
      </c>
      <c r="E609" s="3" t="s">
        <v>8008</v>
      </c>
      <c r="F609" s="3" t="e">
        <f>VLOOKUP(E609,'DFW to admin'!A:B,2,FALSE)</f>
        <v>#N/A</v>
      </c>
      <c r="G609" s="3" t="str">
        <f>VLOOKUP('Data - filter removed'!E609,Sheet10!B:C,2,FALSE)</f>
        <v>Children's Administration</v>
      </c>
      <c r="H609" s="2">
        <v>2015</v>
      </c>
      <c r="I609" s="3" t="s">
        <v>12</v>
      </c>
      <c r="J609" s="3" t="s">
        <v>13</v>
      </c>
      <c r="K609" s="3" t="s">
        <v>1223</v>
      </c>
      <c r="L609" s="3" t="s">
        <v>8009</v>
      </c>
      <c r="M609" s="3" t="s">
        <v>29</v>
      </c>
    </row>
    <row r="610" spans="1:13" x14ac:dyDescent="0.2">
      <c r="A610" s="3" t="s">
        <v>8</v>
      </c>
      <c r="B610" s="3" t="str">
        <f>VLOOKUP(C610,'Class compilations'!A:B,2,FALSE)</f>
        <v>Hybrid Sedan</v>
      </c>
      <c r="C610" s="3" t="s">
        <v>9</v>
      </c>
      <c r="D610" s="3" t="s">
        <v>10</v>
      </c>
      <c r="E610" s="3" t="s">
        <v>8010</v>
      </c>
      <c r="F610" s="3" t="e">
        <f>VLOOKUP(E610,'DFW to admin'!A:B,2,FALSE)</f>
        <v>#N/A</v>
      </c>
      <c r="G610" s="3" t="e">
        <f>VLOOKUP('Data - filter removed'!E610,Sheet10!B:C,2,FALSE)</f>
        <v>#N/A</v>
      </c>
      <c r="H610" s="2">
        <v>2015</v>
      </c>
      <c r="I610" s="3" t="s">
        <v>12</v>
      </c>
      <c r="J610" s="3" t="s">
        <v>13</v>
      </c>
      <c r="K610" s="3" t="s">
        <v>1223</v>
      </c>
      <c r="L610" s="3" t="s">
        <v>8011</v>
      </c>
      <c r="M610" s="3" t="s">
        <v>74</v>
      </c>
    </row>
    <row r="611" spans="1:13" x14ac:dyDescent="0.2">
      <c r="A611" s="3" t="s">
        <v>8</v>
      </c>
      <c r="B611" s="3" t="str">
        <f>VLOOKUP(C611,'Class compilations'!A:B,2,FALSE)</f>
        <v>Hybrid Sedan</v>
      </c>
      <c r="C611" s="3" t="s">
        <v>9</v>
      </c>
      <c r="D611" s="3" t="s">
        <v>10</v>
      </c>
      <c r="E611" s="3" t="s">
        <v>8012</v>
      </c>
      <c r="F611" s="3" t="e">
        <f>VLOOKUP(E611,'DFW to admin'!A:B,2,FALSE)</f>
        <v>#N/A</v>
      </c>
      <c r="G611" s="3" t="e">
        <f>VLOOKUP('Data - filter removed'!E611,Sheet10!B:C,2,FALSE)</f>
        <v>#N/A</v>
      </c>
      <c r="H611" s="2">
        <v>2015</v>
      </c>
      <c r="I611" s="3" t="s">
        <v>12</v>
      </c>
      <c r="J611" s="3" t="s">
        <v>13</v>
      </c>
      <c r="K611" s="3" t="s">
        <v>1223</v>
      </c>
      <c r="L611" s="3" t="s">
        <v>8013</v>
      </c>
      <c r="M611" s="3" t="s">
        <v>2130</v>
      </c>
    </row>
    <row r="612" spans="1:13" x14ac:dyDescent="0.2">
      <c r="A612" s="3" t="s">
        <v>8</v>
      </c>
      <c r="B612" s="3" t="str">
        <f>VLOOKUP(C612,'Class compilations'!A:B,2,FALSE)</f>
        <v>Hybrid Sedan</v>
      </c>
      <c r="C612" s="3" t="s">
        <v>9</v>
      </c>
      <c r="D612" s="3" t="s">
        <v>10</v>
      </c>
      <c r="E612" s="3" t="s">
        <v>8014</v>
      </c>
      <c r="F612" s="3" t="e">
        <f>VLOOKUP(E612,'DFW to admin'!A:B,2,FALSE)</f>
        <v>#N/A</v>
      </c>
      <c r="G612" s="3" t="str">
        <f>VLOOKUP('Data - filter removed'!E612,Sheet10!B:C,2,FALSE)</f>
        <v>Aging and Disability Services Administration</v>
      </c>
      <c r="H612" s="2">
        <v>2015</v>
      </c>
      <c r="I612" s="3" t="s">
        <v>64</v>
      </c>
      <c r="J612" s="3" t="s">
        <v>65</v>
      </c>
      <c r="K612" s="3" t="s">
        <v>9</v>
      </c>
      <c r="L612" s="3" t="s">
        <v>8015</v>
      </c>
      <c r="M612" s="3" t="s">
        <v>29</v>
      </c>
    </row>
    <row r="613" spans="1:13" x14ac:dyDescent="0.2">
      <c r="A613" s="3" t="s">
        <v>8</v>
      </c>
      <c r="B613" s="3" t="str">
        <f>VLOOKUP(C613,'Class compilations'!A:B,2,FALSE)</f>
        <v>Hybrid Sedan</v>
      </c>
      <c r="C613" s="3" t="s">
        <v>9</v>
      </c>
      <c r="D613" s="3" t="s">
        <v>10</v>
      </c>
      <c r="E613" s="3" t="s">
        <v>8016</v>
      </c>
      <c r="F613" s="3" t="e">
        <f>VLOOKUP(E613,'DFW to admin'!A:B,2,FALSE)</f>
        <v>#N/A</v>
      </c>
      <c r="G613" s="3" t="e">
        <f>VLOOKUP('Data - filter removed'!E613,Sheet10!B:C,2,FALSE)</f>
        <v>#N/A</v>
      </c>
      <c r="H613" s="2">
        <v>2015</v>
      </c>
      <c r="I613" s="3" t="s">
        <v>64</v>
      </c>
      <c r="J613" s="3" t="s">
        <v>65</v>
      </c>
      <c r="K613" s="3" t="s">
        <v>9</v>
      </c>
      <c r="L613" s="3" t="s">
        <v>8017</v>
      </c>
      <c r="M613" s="3" t="s">
        <v>18</v>
      </c>
    </row>
    <row r="614" spans="1:13" x14ac:dyDescent="0.2">
      <c r="B614" s="3" t="e">
        <f>VLOOKUP(C614,'Class compilations'!A:B,2,FALSE)</f>
        <v>#N/A</v>
      </c>
      <c r="D614" s="5" t="s">
        <v>7969</v>
      </c>
      <c r="E614" s="3">
        <f>SUBTOTAL(3,E2:E613)</f>
        <v>612</v>
      </c>
      <c r="F614" s="3" t="e">
        <f>VLOOKUP(E614,'DFW to admin'!A:B,2,FALSE)</f>
        <v>#N/A</v>
      </c>
      <c r="G614" s="3" t="e">
        <f>VLOOKUP('Data - filter removed'!E614,Sheet10!B:C,2,FALSE)</f>
        <v>#N/A</v>
      </c>
    </row>
    <row r="615" spans="1:13" x14ac:dyDescent="0.2">
      <c r="A615" s="3" t="s">
        <v>8</v>
      </c>
      <c r="B615" s="3" t="str">
        <f>VLOOKUP(C615,'Class compilations'!A:B,2,FALSE)</f>
        <v>Hybrid Sedan</v>
      </c>
      <c r="C615" s="3" t="s">
        <v>9</v>
      </c>
      <c r="D615" s="3" t="s">
        <v>1255</v>
      </c>
      <c r="E615" s="3" t="s">
        <v>1256</v>
      </c>
      <c r="F615" s="3" t="e">
        <f>VLOOKUP(E615,'DFW to admin'!A:B,2,FALSE)</f>
        <v>#N/A</v>
      </c>
      <c r="G615" s="3" t="e">
        <f>VLOOKUP('Data - filter removed'!E615,Sheet10!B:C,2,FALSE)</f>
        <v>#N/A</v>
      </c>
      <c r="H615" s="2">
        <v>2005</v>
      </c>
      <c r="I615" s="3" t="s">
        <v>12</v>
      </c>
      <c r="J615" s="3" t="s">
        <v>13</v>
      </c>
      <c r="K615" s="3" t="s">
        <v>9</v>
      </c>
      <c r="L615" s="3" t="s">
        <v>1257</v>
      </c>
      <c r="M615" s="3" t="s">
        <v>420</v>
      </c>
    </row>
    <row r="616" spans="1:13" x14ac:dyDescent="0.2">
      <c r="A616" s="3" t="s">
        <v>8</v>
      </c>
      <c r="B616" s="3" t="str">
        <f>VLOOKUP(C616,'Class compilations'!A:B,2,FALSE)</f>
        <v>Hybrid Sedan</v>
      </c>
      <c r="C616" s="3" t="s">
        <v>9</v>
      </c>
      <c r="D616" s="3" t="s">
        <v>1255</v>
      </c>
      <c r="E616" s="3" t="s">
        <v>1260</v>
      </c>
      <c r="F616" s="3" t="e">
        <f>VLOOKUP(E616,'DFW to admin'!A:B,2,FALSE)</f>
        <v>#N/A</v>
      </c>
      <c r="G616" s="3" t="str">
        <f>VLOOKUP('Data - filter removed'!E616,Sheet10!B:C,2,FALSE)</f>
        <v>Economic Services Administration</v>
      </c>
      <c r="H616" s="2">
        <v>2005</v>
      </c>
      <c r="I616" s="3" t="s">
        <v>12</v>
      </c>
      <c r="J616" s="3" t="s">
        <v>13</v>
      </c>
      <c r="K616" s="3" t="s">
        <v>9</v>
      </c>
      <c r="L616" s="3" t="s">
        <v>1261</v>
      </c>
      <c r="M616" s="3" t="s">
        <v>29</v>
      </c>
    </row>
    <row r="617" spans="1:13" x14ac:dyDescent="0.2">
      <c r="A617" s="3" t="s">
        <v>8</v>
      </c>
      <c r="B617" s="3" t="str">
        <f>VLOOKUP(C617,'Class compilations'!A:B,2,FALSE)</f>
        <v>Hybrid Sedan</v>
      </c>
      <c r="C617" s="3" t="s">
        <v>9</v>
      </c>
      <c r="D617" s="3" t="s">
        <v>1255</v>
      </c>
      <c r="E617" s="3" t="s">
        <v>1262</v>
      </c>
      <c r="F617" s="3" t="e">
        <f>VLOOKUP(E617,'DFW to admin'!A:B,2,FALSE)</f>
        <v>#N/A</v>
      </c>
      <c r="G617" s="3" t="e">
        <f>VLOOKUP('Data - filter removed'!E617,Sheet10!B:C,2,FALSE)</f>
        <v>#N/A</v>
      </c>
      <c r="H617" s="2">
        <v>2005</v>
      </c>
      <c r="I617" s="3" t="s">
        <v>12</v>
      </c>
      <c r="J617" s="3" t="s">
        <v>13</v>
      </c>
      <c r="K617" s="3" t="s">
        <v>9</v>
      </c>
      <c r="L617" s="3" t="s">
        <v>1263</v>
      </c>
      <c r="M617" s="3" t="s">
        <v>74</v>
      </c>
    </row>
    <row r="618" spans="1:13" x14ac:dyDescent="0.2">
      <c r="A618" s="3" t="s">
        <v>8</v>
      </c>
      <c r="B618" s="3" t="str">
        <f>VLOOKUP(C618,'Class compilations'!A:B,2,FALSE)</f>
        <v>Hybrid Sedan</v>
      </c>
      <c r="C618" s="3" t="s">
        <v>9</v>
      </c>
      <c r="D618" s="3" t="s">
        <v>1255</v>
      </c>
      <c r="E618" s="3" t="s">
        <v>1264</v>
      </c>
      <c r="F618" s="3" t="e">
        <f>VLOOKUP(E618,'DFW to admin'!A:B,2,FALSE)</f>
        <v>#N/A</v>
      </c>
      <c r="G618" s="3" t="str">
        <f>VLOOKUP('Data - filter removed'!E618,Sheet10!B:C,2,FALSE)</f>
        <v>Economic Services Administration</v>
      </c>
      <c r="H618" s="2">
        <v>2004</v>
      </c>
      <c r="I618" s="3" t="s">
        <v>12</v>
      </c>
      <c r="J618" s="3" t="s">
        <v>13</v>
      </c>
      <c r="K618" s="3" t="s">
        <v>9</v>
      </c>
      <c r="L618" s="3" t="s">
        <v>1265</v>
      </c>
      <c r="M618" s="3" t="s">
        <v>29</v>
      </c>
    </row>
    <row r="619" spans="1:13" x14ac:dyDescent="0.2">
      <c r="A619" s="3" t="s">
        <v>8</v>
      </c>
      <c r="B619" s="3" t="str">
        <f>VLOOKUP(C619,'Class compilations'!A:B,2,FALSE)</f>
        <v>Hybrid Sedan</v>
      </c>
      <c r="C619" s="3" t="s">
        <v>9</v>
      </c>
      <c r="D619" s="3" t="s">
        <v>1255</v>
      </c>
      <c r="E619" s="3" t="s">
        <v>1564</v>
      </c>
      <c r="F619" s="3" t="e">
        <f>VLOOKUP(E619,'DFW to admin'!A:B,2,FALSE)</f>
        <v>#N/A</v>
      </c>
      <c r="G619" s="3" t="e">
        <f>VLOOKUP('Data - filter removed'!E619,Sheet10!B:C,2,FALSE)</f>
        <v>#N/A</v>
      </c>
      <c r="H619" s="2">
        <v>2004</v>
      </c>
      <c r="I619" s="3" t="s">
        <v>12</v>
      </c>
      <c r="J619" s="3" t="s">
        <v>13</v>
      </c>
      <c r="K619" s="3" t="s">
        <v>9</v>
      </c>
      <c r="L619" s="3" t="s">
        <v>1565</v>
      </c>
      <c r="M619" s="3" t="s">
        <v>81</v>
      </c>
    </row>
    <row r="620" spans="1:13" x14ac:dyDescent="0.2">
      <c r="A620" s="3" t="s">
        <v>8</v>
      </c>
      <c r="B620" s="3" t="str">
        <f>VLOOKUP(C620,'Class compilations'!A:B,2,FALSE)</f>
        <v>Hybrid Sedan</v>
      </c>
      <c r="C620" s="3" t="s">
        <v>9</v>
      </c>
      <c r="D620" s="3" t="s">
        <v>1255</v>
      </c>
      <c r="E620" s="3" t="s">
        <v>1266</v>
      </c>
      <c r="F620" s="3" t="str">
        <f>VLOOKUP(E620,'DFW to admin'!A:B,2,FALSE)</f>
        <v>Fish</v>
      </c>
      <c r="G620" s="3" t="e">
        <f>VLOOKUP('Data - filter removed'!E620,Sheet10!B:C,2,FALSE)</f>
        <v>#N/A</v>
      </c>
      <c r="H620" s="2">
        <v>2004</v>
      </c>
      <c r="I620" s="3" t="s">
        <v>12</v>
      </c>
      <c r="J620" s="3" t="s">
        <v>13</v>
      </c>
      <c r="K620" s="3" t="s">
        <v>9</v>
      </c>
      <c r="L620" s="3" t="s">
        <v>1267</v>
      </c>
      <c r="M620" s="3" t="s">
        <v>136</v>
      </c>
    </row>
    <row r="621" spans="1:13" x14ac:dyDescent="0.2">
      <c r="A621" s="3" t="s">
        <v>8</v>
      </c>
      <c r="B621" s="3" t="str">
        <f>VLOOKUP(C621,'Class compilations'!A:B,2,FALSE)</f>
        <v>Hybrid Sedan</v>
      </c>
      <c r="C621" s="3" t="s">
        <v>9</v>
      </c>
      <c r="D621" s="3" t="s">
        <v>1255</v>
      </c>
      <c r="E621" s="3" t="s">
        <v>1268</v>
      </c>
      <c r="F621" s="3" t="e">
        <f>VLOOKUP(E621,'DFW to admin'!A:B,2,FALSE)</f>
        <v>#N/A</v>
      </c>
      <c r="G621" s="3" t="e">
        <f>VLOOKUP('Data - filter removed'!E621,Sheet10!B:C,2,FALSE)</f>
        <v>#N/A</v>
      </c>
      <c r="H621" s="2">
        <v>2005</v>
      </c>
      <c r="I621" s="3" t="s">
        <v>12</v>
      </c>
      <c r="J621" s="3" t="s">
        <v>13</v>
      </c>
      <c r="K621" s="3" t="s">
        <v>9</v>
      </c>
      <c r="L621" s="3" t="s">
        <v>1269</v>
      </c>
      <c r="M621" s="3" t="s">
        <v>1270</v>
      </c>
    </row>
    <row r="622" spans="1:13" x14ac:dyDescent="0.2">
      <c r="A622" s="3" t="s">
        <v>8</v>
      </c>
      <c r="B622" s="3" t="str">
        <f>VLOOKUP(C622,'Class compilations'!A:B,2,FALSE)</f>
        <v>Hybrid Sedan</v>
      </c>
      <c r="C622" s="3" t="s">
        <v>9</v>
      </c>
      <c r="D622" s="3" t="s">
        <v>1255</v>
      </c>
      <c r="E622" s="3" t="s">
        <v>1566</v>
      </c>
      <c r="F622" s="3" t="e">
        <f>VLOOKUP(E622,'DFW to admin'!A:B,2,FALSE)</f>
        <v>#N/A</v>
      </c>
      <c r="G622" s="3" t="e">
        <f>VLOOKUP('Data - filter removed'!E622,Sheet10!B:C,2,FALSE)</f>
        <v>#N/A</v>
      </c>
      <c r="H622" s="2">
        <v>2005</v>
      </c>
      <c r="I622" s="3" t="s">
        <v>12</v>
      </c>
      <c r="J622" s="3" t="s">
        <v>13</v>
      </c>
      <c r="K622" s="3" t="s">
        <v>9</v>
      </c>
      <c r="L622" s="3" t="s">
        <v>1567</v>
      </c>
      <c r="M622" s="3" t="s">
        <v>420</v>
      </c>
    </row>
    <row r="623" spans="1:13" x14ac:dyDescent="0.2">
      <c r="A623" s="3" t="s">
        <v>8</v>
      </c>
      <c r="B623" s="3" t="str">
        <f>VLOOKUP(C623,'Class compilations'!A:B,2,FALSE)</f>
        <v>Hybrid Sedan</v>
      </c>
      <c r="C623" s="3" t="s">
        <v>9</v>
      </c>
      <c r="D623" s="3" t="s">
        <v>1255</v>
      </c>
      <c r="E623" s="3" t="s">
        <v>1568</v>
      </c>
      <c r="F623" s="3" t="e">
        <f>VLOOKUP(E623,'DFW to admin'!A:B,2,FALSE)</f>
        <v>#N/A</v>
      </c>
      <c r="G623" s="3" t="e">
        <f>VLOOKUP('Data - filter removed'!E623,Sheet10!B:C,2,FALSE)</f>
        <v>#N/A</v>
      </c>
      <c r="H623" s="2">
        <v>2006</v>
      </c>
      <c r="I623" s="3" t="s">
        <v>12</v>
      </c>
      <c r="J623" s="3" t="s">
        <v>13</v>
      </c>
      <c r="K623" s="3" t="s">
        <v>9</v>
      </c>
      <c r="L623" s="3" t="s">
        <v>1569</v>
      </c>
      <c r="M623" s="3" t="s">
        <v>420</v>
      </c>
    </row>
    <row r="624" spans="1:13" x14ac:dyDescent="0.2">
      <c r="A624" s="3" t="s">
        <v>8</v>
      </c>
      <c r="B624" s="3" t="str">
        <f>VLOOKUP(C624,'Class compilations'!A:B,2,FALSE)</f>
        <v>Hybrid Sedan</v>
      </c>
      <c r="C624" s="3" t="s">
        <v>9</v>
      </c>
      <c r="D624" s="3" t="s">
        <v>1255</v>
      </c>
      <c r="E624" s="3" t="s">
        <v>1275</v>
      </c>
      <c r="F624" s="3" t="e">
        <f>VLOOKUP(E624,'DFW to admin'!A:B,2,FALSE)</f>
        <v>#N/A</v>
      </c>
      <c r="G624" s="3" t="str">
        <f>VLOOKUP('Data - filter removed'!E624,Sheet10!B:C,2,FALSE)</f>
        <v>Economic Services Administration</v>
      </c>
      <c r="H624" s="2">
        <v>2008</v>
      </c>
      <c r="I624" s="3" t="s">
        <v>12</v>
      </c>
      <c r="J624" s="3" t="s">
        <v>13</v>
      </c>
      <c r="K624" s="3" t="s">
        <v>9</v>
      </c>
      <c r="L624" s="3" t="s">
        <v>1276</v>
      </c>
      <c r="M624" s="3" t="s">
        <v>29</v>
      </c>
    </row>
    <row r="625" spans="1:13" x14ac:dyDescent="0.2">
      <c r="A625" s="3" t="s">
        <v>8</v>
      </c>
      <c r="B625" s="3" t="str">
        <f>VLOOKUP(C625,'Class compilations'!A:B,2,FALSE)</f>
        <v>Hybrid Sedan</v>
      </c>
      <c r="C625" s="3" t="s">
        <v>9</v>
      </c>
      <c r="D625" s="3" t="s">
        <v>1255</v>
      </c>
      <c r="E625" s="3" t="s">
        <v>1570</v>
      </c>
      <c r="F625" s="3" t="e">
        <f>VLOOKUP(E625,'DFW to admin'!A:B,2,FALSE)</f>
        <v>#N/A</v>
      </c>
      <c r="G625" s="3" t="e">
        <f>VLOOKUP('Data - filter removed'!E625,Sheet10!B:C,2,FALSE)</f>
        <v>#N/A</v>
      </c>
      <c r="H625" s="2">
        <v>2008</v>
      </c>
      <c r="I625" s="3" t="s">
        <v>12</v>
      </c>
      <c r="J625" s="3" t="s">
        <v>13</v>
      </c>
      <c r="K625" s="3" t="s">
        <v>9</v>
      </c>
      <c r="L625" s="3" t="s">
        <v>1571</v>
      </c>
      <c r="M625" s="3" t="s">
        <v>35</v>
      </c>
    </row>
    <row r="626" spans="1:13" x14ac:dyDescent="0.2">
      <c r="A626" s="3" t="s">
        <v>8</v>
      </c>
      <c r="B626" s="3" t="str">
        <f>VLOOKUP(C626,'Class compilations'!A:B,2,FALSE)</f>
        <v>Hybrid Sedan</v>
      </c>
      <c r="C626" s="3" t="s">
        <v>9</v>
      </c>
      <c r="D626" s="3" t="s">
        <v>1255</v>
      </c>
      <c r="E626" s="3" t="s">
        <v>1277</v>
      </c>
      <c r="F626" s="3" t="e">
        <f>VLOOKUP(E626,'DFW to admin'!A:B,2,FALSE)</f>
        <v>#N/A</v>
      </c>
      <c r="G626" s="3" t="str">
        <f>VLOOKUP('Data - filter removed'!E626,Sheet10!B:C,2,FALSE)</f>
        <v>Economic Services Administration</v>
      </c>
      <c r="H626" s="2">
        <v>2008</v>
      </c>
      <c r="I626" s="3" t="s">
        <v>12</v>
      </c>
      <c r="J626" s="3" t="s">
        <v>13</v>
      </c>
      <c r="K626" s="3" t="s">
        <v>9</v>
      </c>
      <c r="L626" s="3" t="s">
        <v>1278</v>
      </c>
      <c r="M626" s="3" t="s">
        <v>29</v>
      </c>
    </row>
    <row r="627" spans="1:13" x14ac:dyDescent="0.2">
      <c r="A627" s="3" t="s">
        <v>8</v>
      </c>
      <c r="B627" s="3" t="str">
        <f>VLOOKUP(C627,'Class compilations'!A:B,2,FALSE)</f>
        <v>Hybrid Sedan</v>
      </c>
      <c r="C627" s="3" t="s">
        <v>9</v>
      </c>
      <c r="D627" s="3" t="s">
        <v>1255</v>
      </c>
      <c r="E627" s="3" t="s">
        <v>1281</v>
      </c>
      <c r="F627" s="3" t="e">
        <f>VLOOKUP(E627,'DFW to admin'!A:B,2,FALSE)</f>
        <v>#N/A</v>
      </c>
      <c r="G627" s="3" t="str">
        <f>VLOOKUP('Data - filter removed'!E627,Sheet10!B:C,2,FALSE)</f>
        <v>Economic Services Administration</v>
      </c>
      <c r="H627" s="2">
        <v>2008</v>
      </c>
      <c r="I627" s="3" t="s">
        <v>12</v>
      </c>
      <c r="J627" s="3" t="s">
        <v>13</v>
      </c>
      <c r="K627" s="3" t="s">
        <v>9</v>
      </c>
      <c r="L627" s="3" t="s">
        <v>1282</v>
      </c>
      <c r="M627" s="3" t="s">
        <v>29</v>
      </c>
    </row>
    <row r="628" spans="1:13" x14ac:dyDescent="0.2">
      <c r="A628" s="3" t="s">
        <v>8</v>
      </c>
      <c r="B628" s="3" t="str">
        <f>VLOOKUP(C628,'Class compilations'!A:B,2,FALSE)</f>
        <v>Hybrid Sedan</v>
      </c>
      <c r="C628" s="3" t="s">
        <v>9</v>
      </c>
      <c r="D628" s="3" t="s">
        <v>1255</v>
      </c>
      <c r="E628" s="3" t="s">
        <v>1283</v>
      </c>
      <c r="F628" s="3" t="e">
        <f>VLOOKUP(E628,'DFW to admin'!A:B,2,FALSE)</f>
        <v>#N/A</v>
      </c>
      <c r="G628" s="3" t="str">
        <f>VLOOKUP('Data - filter removed'!E628,Sheet10!B:C,2,FALSE)</f>
        <v>Economic Services Administration</v>
      </c>
      <c r="H628" s="2">
        <v>2008</v>
      </c>
      <c r="I628" s="3" t="s">
        <v>12</v>
      </c>
      <c r="J628" s="3" t="s">
        <v>13</v>
      </c>
      <c r="K628" s="3" t="s">
        <v>9</v>
      </c>
      <c r="L628" s="3" t="s">
        <v>1284</v>
      </c>
      <c r="M628" s="3" t="s">
        <v>29</v>
      </c>
    </row>
    <row r="629" spans="1:13" x14ac:dyDescent="0.2">
      <c r="A629" s="3" t="s">
        <v>8</v>
      </c>
      <c r="B629" s="3" t="str">
        <f>VLOOKUP(C629,'Class compilations'!A:B,2,FALSE)</f>
        <v>Hybrid Sedan</v>
      </c>
      <c r="C629" s="3" t="s">
        <v>9</v>
      </c>
      <c r="D629" s="3" t="s">
        <v>1255</v>
      </c>
      <c r="E629" s="3" t="s">
        <v>1285</v>
      </c>
      <c r="F629" s="3" t="str">
        <f>VLOOKUP(E629,'DFW to admin'!A:B,2,FALSE)</f>
        <v>Fish</v>
      </c>
      <c r="G629" s="3" t="e">
        <f>VLOOKUP('Data - filter removed'!E629,Sheet10!B:C,2,FALSE)</f>
        <v>#N/A</v>
      </c>
      <c r="H629" s="2">
        <v>2008</v>
      </c>
      <c r="I629" s="3" t="s">
        <v>64</v>
      </c>
      <c r="J629" s="3" t="s">
        <v>65</v>
      </c>
      <c r="K629" s="3" t="s">
        <v>9</v>
      </c>
      <c r="L629" s="3" t="s">
        <v>1286</v>
      </c>
      <c r="M629" s="3" t="s">
        <v>136</v>
      </c>
    </row>
    <row r="630" spans="1:13" x14ac:dyDescent="0.2">
      <c r="A630" s="3" t="s">
        <v>8</v>
      </c>
      <c r="B630" s="3" t="str">
        <f>VLOOKUP(C630,'Class compilations'!A:B,2,FALSE)</f>
        <v>Hybrid Sedan</v>
      </c>
      <c r="C630" s="3" t="s">
        <v>9</v>
      </c>
      <c r="D630" s="3" t="s">
        <v>1255</v>
      </c>
      <c r="E630" s="3" t="s">
        <v>1289</v>
      </c>
      <c r="F630" s="3" t="e">
        <f>VLOOKUP(E630,'DFW to admin'!A:B,2,FALSE)</f>
        <v>#N/A</v>
      </c>
      <c r="G630" s="3" t="str">
        <f>VLOOKUP('Data - filter removed'!E630,Sheet10!B:C,2,FALSE)</f>
        <v>Economic Services Administration</v>
      </c>
      <c r="H630" s="2">
        <v>2008</v>
      </c>
      <c r="I630" s="3" t="s">
        <v>64</v>
      </c>
      <c r="J630" s="3" t="s">
        <v>65</v>
      </c>
      <c r="K630" s="3" t="s">
        <v>9</v>
      </c>
      <c r="L630" s="3" t="s">
        <v>1290</v>
      </c>
      <c r="M630" s="3" t="s">
        <v>29</v>
      </c>
    </row>
    <row r="631" spans="1:13" x14ac:dyDescent="0.2">
      <c r="A631" s="3" t="s">
        <v>8</v>
      </c>
      <c r="B631" s="3" t="str">
        <f>VLOOKUP(C631,'Class compilations'!A:B,2,FALSE)</f>
        <v>Hybrid Sedan</v>
      </c>
      <c r="C631" s="3" t="s">
        <v>9</v>
      </c>
      <c r="D631" s="3" t="s">
        <v>1255</v>
      </c>
      <c r="E631" s="3" t="s">
        <v>1291</v>
      </c>
      <c r="F631" s="3" t="e">
        <f>VLOOKUP(E631,'DFW to admin'!A:B,2,FALSE)</f>
        <v>#N/A</v>
      </c>
      <c r="G631" s="3" t="e">
        <f>VLOOKUP('Data - filter removed'!E631,Sheet10!B:C,2,FALSE)</f>
        <v>#N/A</v>
      </c>
      <c r="H631" s="2">
        <v>2007</v>
      </c>
      <c r="I631" s="3" t="s">
        <v>12</v>
      </c>
      <c r="J631" s="3" t="s">
        <v>13</v>
      </c>
      <c r="K631" s="3" t="s">
        <v>9</v>
      </c>
      <c r="L631" s="3" t="s">
        <v>1292</v>
      </c>
      <c r="M631" s="3" t="s">
        <v>3004</v>
      </c>
    </row>
    <row r="632" spans="1:13" x14ac:dyDescent="0.2">
      <c r="A632" s="3" t="s">
        <v>8</v>
      </c>
      <c r="B632" s="3" t="str">
        <f>VLOOKUP(C632,'Class compilations'!A:B,2,FALSE)</f>
        <v>Hybrid Sedan</v>
      </c>
      <c r="C632" s="3" t="s">
        <v>9</v>
      </c>
      <c r="D632" s="3" t="s">
        <v>1255</v>
      </c>
      <c r="E632" s="3" t="s">
        <v>1293</v>
      </c>
      <c r="F632" s="3" t="e">
        <f>VLOOKUP(E632,'DFW to admin'!A:B,2,FALSE)</f>
        <v>#N/A</v>
      </c>
      <c r="G632" s="3" t="e">
        <f>VLOOKUP('Data - filter removed'!E632,Sheet10!B:C,2,FALSE)</f>
        <v>#N/A</v>
      </c>
      <c r="H632" s="2">
        <v>2007</v>
      </c>
      <c r="I632" s="3" t="s">
        <v>12</v>
      </c>
      <c r="J632" s="3" t="s">
        <v>13</v>
      </c>
      <c r="K632" s="3" t="s">
        <v>9</v>
      </c>
      <c r="L632" s="3" t="s">
        <v>1294</v>
      </c>
      <c r="M632" s="3" t="s">
        <v>18</v>
      </c>
    </row>
    <row r="633" spans="1:13" x14ac:dyDescent="0.2">
      <c r="A633" s="3" t="s">
        <v>8</v>
      </c>
      <c r="B633" s="3" t="str">
        <f>VLOOKUP(C633,'Class compilations'!A:B,2,FALSE)</f>
        <v>Hybrid Sedan</v>
      </c>
      <c r="C633" s="3" t="s">
        <v>9</v>
      </c>
      <c r="D633" s="3" t="s">
        <v>1255</v>
      </c>
      <c r="E633" s="3" t="s">
        <v>2275</v>
      </c>
      <c r="F633" s="3" t="str">
        <f>VLOOKUP(E633,'DFW to admin'!A:B,2,FALSE)</f>
        <v>Fish</v>
      </c>
      <c r="G633" s="3" t="e">
        <f>VLOOKUP('Data - filter removed'!E633,Sheet10!B:C,2,FALSE)</f>
        <v>#N/A</v>
      </c>
      <c r="H633" s="2">
        <v>2005</v>
      </c>
      <c r="I633" s="3" t="s">
        <v>64</v>
      </c>
      <c r="J633" s="3" t="s">
        <v>65</v>
      </c>
      <c r="K633" s="3" t="s">
        <v>9</v>
      </c>
      <c r="L633" s="3" t="s">
        <v>2276</v>
      </c>
      <c r="M633" s="3" t="s">
        <v>136</v>
      </c>
    </row>
    <row r="634" spans="1:13" x14ac:dyDescent="0.2">
      <c r="A634" s="3" t="s">
        <v>8</v>
      </c>
      <c r="B634" s="3" t="str">
        <f>VLOOKUP(C634,'Class compilations'!A:B,2,FALSE)</f>
        <v>Hybrid Sedan</v>
      </c>
      <c r="C634" s="3" t="s">
        <v>9</v>
      </c>
      <c r="D634" s="3" t="s">
        <v>1255</v>
      </c>
      <c r="E634" s="3" t="s">
        <v>1299</v>
      </c>
      <c r="F634" s="3" t="e">
        <f>VLOOKUP(E634,'DFW to admin'!A:B,2,FALSE)</f>
        <v>#N/A</v>
      </c>
      <c r="G634" s="3" t="e">
        <f>VLOOKUP('Data - filter removed'!E634,Sheet10!B:C,2,FALSE)</f>
        <v>#N/A</v>
      </c>
      <c r="H634" s="2">
        <v>2015</v>
      </c>
      <c r="I634" s="3" t="s">
        <v>12</v>
      </c>
      <c r="J634" s="3" t="s">
        <v>13</v>
      </c>
      <c r="K634" s="3" t="s">
        <v>1223</v>
      </c>
      <c r="L634" s="3" t="s">
        <v>1300</v>
      </c>
      <c r="M634" s="3" t="s">
        <v>108</v>
      </c>
    </row>
    <row r="635" spans="1:13" x14ac:dyDescent="0.2">
      <c r="A635" s="3" t="s">
        <v>8</v>
      </c>
      <c r="B635" s="3" t="str">
        <f>VLOOKUP(C635,'Class compilations'!A:B,2,FALSE)</f>
        <v>Hybrid Sedan</v>
      </c>
      <c r="C635" s="3" t="s">
        <v>9</v>
      </c>
      <c r="D635" s="3" t="s">
        <v>1255</v>
      </c>
      <c r="E635" s="3" t="s">
        <v>8018</v>
      </c>
      <c r="F635" s="3" t="e">
        <f>VLOOKUP(E635,'DFW to admin'!A:B,2,FALSE)</f>
        <v>#N/A</v>
      </c>
      <c r="G635" s="3" t="e">
        <f>VLOOKUP('Data - filter removed'!E635,Sheet10!B:C,2,FALSE)</f>
        <v>#N/A</v>
      </c>
      <c r="H635" s="2">
        <v>2015</v>
      </c>
      <c r="I635" s="3" t="s">
        <v>12</v>
      </c>
      <c r="J635" s="3" t="s">
        <v>13</v>
      </c>
      <c r="K635" s="3" t="s">
        <v>1223</v>
      </c>
      <c r="L635" s="3" t="s">
        <v>8019</v>
      </c>
      <c r="M635" s="3" t="s">
        <v>108</v>
      </c>
    </row>
    <row r="636" spans="1:13" x14ac:dyDescent="0.2">
      <c r="B636" s="3" t="e">
        <f>VLOOKUP(C636,'Class compilations'!A:B,2,FALSE)</f>
        <v>#N/A</v>
      </c>
      <c r="D636" s="5" t="s">
        <v>7970</v>
      </c>
      <c r="E636" s="3">
        <f>SUBTOTAL(3,E615:E635)</f>
        <v>21</v>
      </c>
      <c r="F636" s="3" t="e">
        <f>VLOOKUP(E636,'DFW to admin'!A:B,2,FALSE)</f>
        <v>#N/A</v>
      </c>
      <c r="G636" s="3" t="e">
        <f>VLOOKUP('Data - filter removed'!E636,Sheet10!B:C,2,FALSE)</f>
        <v>#N/A</v>
      </c>
    </row>
    <row r="637" spans="1:13" x14ac:dyDescent="0.2">
      <c r="A637" s="3" t="s">
        <v>8</v>
      </c>
      <c r="B637" s="3" t="str">
        <f>VLOOKUP(C637,'Class compilations'!A:B,2,FALSE)</f>
        <v>Hybrid Sedan</v>
      </c>
      <c r="C637" s="3" t="s">
        <v>9</v>
      </c>
      <c r="D637" s="3" t="s">
        <v>1301</v>
      </c>
      <c r="E637" s="3" t="s">
        <v>1303</v>
      </c>
      <c r="F637" s="3" t="e">
        <f>VLOOKUP(E637,'DFW to admin'!A:B,2,FALSE)</f>
        <v>#N/A</v>
      </c>
      <c r="G637" s="3" t="e">
        <f>VLOOKUP('Data - filter removed'!E637,Sheet10!B:C,2,FALSE)</f>
        <v>#N/A</v>
      </c>
      <c r="H637" s="2">
        <v>2008</v>
      </c>
      <c r="I637" s="3" t="s">
        <v>12</v>
      </c>
      <c r="J637" s="3" t="s">
        <v>13</v>
      </c>
      <c r="K637" s="3" t="s">
        <v>9</v>
      </c>
      <c r="L637" s="3" t="s">
        <v>1304</v>
      </c>
      <c r="M637" s="3" t="s">
        <v>1302</v>
      </c>
    </row>
    <row r="638" spans="1:13" x14ac:dyDescent="0.2">
      <c r="A638" s="3" t="s">
        <v>8</v>
      </c>
      <c r="B638" s="3" t="str">
        <f>VLOOKUP(C638,'Class compilations'!A:B,2,FALSE)</f>
        <v>Hybrid Sedan</v>
      </c>
      <c r="C638" s="3" t="s">
        <v>9</v>
      </c>
      <c r="D638" s="3" t="s">
        <v>1301</v>
      </c>
      <c r="E638" s="3" t="s">
        <v>1305</v>
      </c>
      <c r="F638" s="3" t="e">
        <f>VLOOKUP(E638,'DFW to admin'!A:B,2,FALSE)</f>
        <v>#N/A</v>
      </c>
      <c r="G638" s="3" t="e">
        <f>VLOOKUP('Data - filter removed'!E638,Sheet10!B:C,2,FALSE)</f>
        <v>#N/A</v>
      </c>
      <c r="H638" s="2">
        <v>2008</v>
      </c>
      <c r="I638" s="3" t="s">
        <v>64</v>
      </c>
      <c r="J638" s="3" t="s">
        <v>65</v>
      </c>
      <c r="K638" s="3" t="s">
        <v>9</v>
      </c>
      <c r="L638" s="3" t="s">
        <v>1306</v>
      </c>
      <c r="M638" s="3" t="s">
        <v>1302</v>
      </c>
    </row>
    <row r="639" spans="1:13" x14ac:dyDescent="0.2">
      <c r="A639" s="3" t="s">
        <v>8</v>
      </c>
      <c r="B639" s="3" t="str">
        <f>VLOOKUP(C639,'Class compilations'!A:B,2,FALSE)</f>
        <v>Hybrid Sedan</v>
      </c>
      <c r="C639" s="3" t="s">
        <v>9</v>
      </c>
      <c r="D639" s="3" t="s">
        <v>1301</v>
      </c>
      <c r="E639" s="3" t="s">
        <v>1307</v>
      </c>
      <c r="F639" s="3" t="e">
        <f>VLOOKUP(E639,'DFW to admin'!A:B,2,FALSE)</f>
        <v>#N/A</v>
      </c>
      <c r="G639" s="3" t="e">
        <f>VLOOKUP('Data - filter removed'!E639,Sheet10!B:C,2,FALSE)</f>
        <v>#N/A</v>
      </c>
      <c r="H639" s="2">
        <v>2008</v>
      </c>
      <c r="I639" s="3" t="s">
        <v>64</v>
      </c>
      <c r="J639" s="3" t="s">
        <v>65</v>
      </c>
      <c r="K639" s="3" t="s">
        <v>9</v>
      </c>
      <c r="L639" s="3" t="s">
        <v>1308</v>
      </c>
      <c r="M639" s="3" t="s">
        <v>1302</v>
      </c>
    </row>
    <row r="640" spans="1:13" x14ac:dyDescent="0.2">
      <c r="A640" s="3" t="s">
        <v>8</v>
      </c>
      <c r="B640" s="3" t="str">
        <f>VLOOKUP(C640,'Class compilations'!A:B,2,FALSE)</f>
        <v>Hybrid Sedan</v>
      </c>
      <c r="C640" s="3" t="s">
        <v>9</v>
      </c>
      <c r="D640" s="3" t="s">
        <v>1301</v>
      </c>
      <c r="E640" s="3" t="s">
        <v>1309</v>
      </c>
      <c r="F640" s="3" t="e">
        <f>VLOOKUP(E640,'DFW to admin'!A:B,2,FALSE)</f>
        <v>#N/A</v>
      </c>
      <c r="G640" s="3" t="e">
        <f>VLOOKUP('Data - filter removed'!E640,Sheet10!B:C,2,FALSE)</f>
        <v>#N/A</v>
      </c>
      <c r="H640" s="2">
        <v>2008</v>
      </c>
      <c r="I640" s="3" t="s">
        <v>64</v>
      </c>
      <c r="J640" s="3" t="s">
        <v>65</v>
      </c>
      <c r="K640" s="3" t="s">
        <v>9</v>
      </c>
      <c r="L640" s="3" t="s">
        <v>1310</v>
      </c>
      <c r="M640" s="3" t="s">
        <v>1302</v>
      </c>
    </row>
    <row r="641" spans="1:13" x14ac:dyDescent="0.2">
      <c r="A641" s="3" t="s">
        <v>8</v>
      </c>
      <c r="B641" s="3" t="str">
        <f>VLOOKUP(C641,'Class compilations'!A:B,2,FALSE)</f>
        <v>Hybrid Sedan</v>
      </c>
      <c r="C641" s="3" t="s">
        <v>9</v>
      </c>
      <c r="D641" s="3" t="s">
        <v>1301</v>
      </c>
      <c r="E641" s="3" t="s">
        <v>1311</v>
      </c>
      <c r="F641" s="3" t="e">
        <f>VLOOKUP(E641,'DFW to admin'!A:B,2,FALSE)</f>
        <v>#N/A</v>
      </c>
      <c r="G641" s="3" t="e">
        <f>VLOOKUP('Data - filter removed'!E641,Sheet10!B:C,2,FALSE)</f>
        <v>#N/A</v>
      </c>
      <c r="H641" s="2">
        <v>2007</v>
      </c>
      <c r="I641" s="3" t="s">
        <v>12</v>
      </c>
      <c r="J641" s="3" t="s">
        <v>13</v>
      </c>
      <c r="K641" s="3" t="s">
        <v>9</v>
      </c>
      <c r="L641" s="3" t="s">
        <v>1312</v>
      </c>
      <c r="M641" s="3" t="s">
        <v>1302</v>
      </c>
    </row>
    <row r="642" spans="1:13" x14ac:dyDescent="0.2">
      <c r="A642" s="3" t="s">
        <v>8</v>
      </c>
      <c r="B642" s="3" t="str">
        <f>VLOOKUP(C642,'Class compilations'!A:B,2,FALSE)</f>
        <v>Hybrid Sedan</v>
      </c>
      <c r="C642" s="3" t="s">
        <v>9</v>
      </c>
      <c r="D642" s="3" t="s">
        <v>1301</v>
      </c>
      <c r="E642" s="3" t="s">
        <v>1313</v>
      </c>
      <c r="F642" s="3" t="e">
        <f>VLOOKUP(E642,'DFW to admin'!A:B,2,FALSE)</f>
        <v>#N/A</v>
      </c>
      <c r="G642" s="3" t="e">
        <f>VLOOKUP('Data - filter removed'!E642,Sheet10!B:C,2,FALSE)</f>
        <v>#N/A</v>
      </c>
      <c r="H642" s="2">
        <v>2007</v>
      </c>
      <c r="I642" s="3" t="s">
        <v>12</v>
      </c>
      <c r="J642" s="3" t="s">
        <v>13</v>
      </c>
      <c r="K642" s="3" t="s">
        <v>9</v>
      </c>
      <c r="L642" s="3" t="s">
        <v>1314</v>
      </c>
      <c r="M642" s="3" t="s">
        <v>1302</v>
      </c>
    </row>
    <row r="643" spans="1:13" x14ac:dyDescent="0.2">
      <c r="A643" s="3" t="s">
        <v>8</v>
      </c>
      <c r="B643" s="3" t="str">
        <f>VLOOKUP(C643,'Class compilations'!A:B,2,FALSE)</f>
        <v>Hybrid Sedan</v>
      </c>
      <c r="C643" s="3" t="s">
        <v>9</v>
      </c>
      <c r="D643" s="3" t="s">
        <v>1301</v>
      </c>
      <c r="E643" s="3" t="s">
        <v>1315</v>
      </c>
      <c r="F643" s="3" t="e">
        <f>VLOOKUP(E643,'DFW to admin'!A:B,2,FALSE)</f>
        <v>#N/A</v>
      </c>
      <c r="G643" s="3" t="e">
        <f>VLOOKUP('Data - filter removed'!E643,Sheet10!B:C,2,FALSE)</f>
        <v>#N/A</v>
      </c>
      <c r="H643" s="2">
        <v>2010</v>
      </c>
      <c r="I643" s="3" t="s">
        <v>64</v>
      </c>
      <c r="J643" s="3" t="s">
        <v>65</v>
      </c>
      <c r="K643" s="3" t="s">
        <v>9</v>
      </c>
      <c r="L643" s="3" t="s">
        <v>1316</v>
      </c>
      <c r="M643" s="3" t="s">
        <v>1302</v>
      </c>
    </row>
    <row r="644" spans="1:13" x14ac:dyDescent="0.2">
      <c r="A644" s="3" t="s">
        <v>8</v>
      </c>
      <c r="B644" s="3" t="str">
        <f>VLOOKUP(C644,'Class compilations'!A:B,2,FALSE)</f>
        <v>Hybrid Sedan</v>
      </c>
      <c r="C644" s="3" t="s">
        <v>9</v>
      </c>
      <c r="D644" s="3" t="s">
        <v>1301</v>
      </c>
      <c r="E644" s="3" t="s">
        <v>1317</v>
      </c>
      <c r="F644" s="3" t="e">
        <f>VLOOKUP(E644,'DFW to admin'!A:B,2,FALSE)</f>
        <v>#N/A</v>
      </c>
      <c r="G644" s="3" t="e">
        <f>VLOOKUP('Data - filter removed'!E644,Sheet10!B:C,2,FALSE)</f>
        <v>#N/A</v>
      </c>
      <c r="H644" s="2">
        <v>2010</v>
      </c>
      <c r="I644" s="3" t="s">
        <v>64</v>
      </c>
      <c r="J644" s="3" t="s">
        <v>65</v>
      </c>
      <c r="K644" s="3" t="s">
        <v>9</v>
      </c>
      <c r="L644" s="3" t="s">
        <v>1318</v>
      </c>
      <c r="M644" s="3" t="s">
        <v>1302</v>
      </c>
    </row>
    <row r="645" spans="1:13" x14ac:dyDescent="0.2">
      <c r="A645" s="3" t="s">
        <v>8</v>
      </c>
      <c r="B645" s="3" t="str">
        <f>VLOOKUP(C645,'Class compilations'!A:B,2,FALSE)</f>
        <v>Hybrid Sedan</v>
      </c>
      <c r="C645" s="3" t="s">
        <v>9</v>
      </c>
      <c r="D645" s="3" t="s">
        <v>1301</v>
      </c>
      <c r="E645" s="3" t="s">
        <v>1319</v>
      </c>
      <c r="F645" s="3" t="e">
        <f>VLOOKUP(E645,'DFW to admin'!A:B,2,FALSE)</f>
        <v>#N/A</v>
      </c>
      <c r="G645" s="3" t="e">
        <f>VLOOKUP('Data - filter removed'!E645,Sheet10!B:C,2,FALSE)</f>
        <v>#N/A</v>
      </c>
      <c r="H645" s="2">
        <v>2006</v>
      </c>
      <c r="I645" s="3" t="s">
        <v>12</v>
      </c>
      <c r="J645" s="3" t="s">
        <v>13</v>
      </c>
      <c r="K645" s="3" t="s">
        <v>9</v>
      </c>
      <c r="L645" s="3" t="s">
        <v>1320</v>
      </c>
      <c r="M645" s="3" t="s">
        <v>1302</v>
      </c>
    </row>
    <row r="646" spans="1:13" x14ac:dyDescent="0.2">
      <c r="A646" s="3" t="s">
        <v>8</v>
      </c>
      <c r="B646" s="3" t="str">
        <f>VLOOKUP(C646,'Class compilations'!A:B,2,FALSE)</f>
        <v>Hybrid Sedan</v>
      </c>
      <c r="C646" s="3" t="s">
        <v>9</v>
      </c>
      <c r="D646" s="3" t="s">
        <v>1301</v>
      </c>
      <c r="E646" s="3" t="s">
        <v>1321</v>
      </c>
      <c r="F646" s="3" t="e">
        <f>VLOOKUP(E646,'DFW to admin'!A:B,2,FALSE)</f>
        <v>#N/A</v>
      </c>
      <c r="G646" s="3" t="e">
        <f>VLOOKUP('Data - filter removed'!E646,Sheet10!B:C,2,FALSE)</f>
        <v>#N/A</v>
      </c>
      <c r="H646" s="2">
        <v>2012</v>
      </c>
      <c r="I646" s="3" t="s">
        <v>64</v>
      </c>
      <c r="J646" s="3" t="s">
        <v>374</v>
      </c>
      <c r="K646" s="3" t="s">
        <v>9</v>
      </c>
      <c r="L646" s="3" t="s">
        <v>1322</v>
      </c>
      <c r="M646" s="3" t="s">
        <v>1302</v>
      </c>
    </row>
    <row r="647" spans="1:13" x14ac:dyDescent="0.2">
      <c r="A647" s="3" t="s">
        <v>8</v>
      </c>
      <c r="B647" s="3" t="str">
        <f>VLOOKUP(C647,'Class compilations'!A:B,2,FALSE)</f>
        <v>Hybrid Sedan</v>
      </c>
      <c r="C647" s="3" t="s">
        <v>9</v>
      </c>
      <c r="D647" s="3" t="s">
        <v>1301</v>
      </c>
      <c r="E647" s="3" t="s">
        <v>1323</v>
      </c>
      <c r="F647" s="3" t="e">
        <f>VLOOKUP(E647,'DFW to admin'!A:B,2,FALSE)</f>
        <v>#N/A</v>
      </c>
      <c r="G647" s="3" t="e">
        <f>VLOOKUP('Data - filter removed'!E647,Sheet10!B:C,2,FALSE)</f>
        <v>#N/A</v>
      </c>
      <c r="H647" s="2">
        <v>2012</v>
      </c>
      <c r="I647" s="3" t="s">
        <v>64</v>
      </c>
      <c r="J647" s="3" t="s">
        <v>374</v>
      </c>
      <c r="K647" s="3" t="s">
        <v>9</v>
      </c>
      <c r="L647" s="3" t="s">
        <v>1324</v>
      </c>
      <c r="M647" s="3" t="s">
        <v>1302</v>
      </c>
    </row>
    <row r="648" spans="1:13" x14ac:dyDescent="0.2">
      <c r="A648" s="3" t="s">
        <v>8</v>
      </c>
      <c r="B648" s="3" t="str">
        <f>VLOOKUP(C648,'Class compilations'!A:B,2,FALSE)</f>
        <v>Hybrid Sedan</v>
      </c>
      <c r="C648" s="3" t="s">
        <v>9</v>
      </c>
      <c r="D648" s="3" t="s">
        <v>1301</v>
      </c>
      <c r="E648" s="3" t="s">
        <v>1325</v>
      </c>
      <c r="F648" s="3" t="e">
        <f>VLOOKUP(E648,'DFW to admin'!A:B,2,FALSE)</f>
        <v>#N/A</v>
      </c>
      <c r="G648" s="3" t="e">
        <f>VLOOKUP('Data - filter removed'!E648,Sheet10!B:C,2,FALSE)</f>
        <v>#N/A</v>
      </c>
      <c r="H648" s="2">
        <v>2011</v>
      </c>
      <c r="I648" s="3" t="s">
        <v>12</v>
      </c>
      <c r="J648" s="3" t="s">
        <v>13</v>
      </c>
      <c r="K648" s="3" t="s">
        <v>9</v>
      </c>
      <c r="L648" s="3" t="s">
        <v>1326</v>
      </c>
      <c r="M648" s="3" t="s">
        <v>1302</v>
      </c>
    </row>
    <row r="649" spans="1:13" x14ac:dyDescent="0.2">
      <c r="A649" s="3" t="s">
        <v>8</v>
      </c>
      <c r="B649" s="3" t="str">
        <f>VLOOKUP(C649,'Class compilations'!A:B,2,FALSE)</f>
        <v>Hybrid Sedan</v>
      </c>
      <c r="C649" s="3" t="s">
        <v>9</v>
      </c>
      <c r="D649" s="3" t="s">
        <v>1301</v>
      </c>
      <c r="E649" s="3" t="s">
        <v>2277</v>
      </c>
      <c r="F649" s="3" t="e">
        <f>VLOOKUP(E649,'DFW to admin'!A:B,2,FALSE)</f>
        <v>#N/A</v>
      </c>
      <c r="G649" s="3" t="e">
        <f>VLOOKUP('Data - filter removed'!E649,Sheet10!B:C,2,FALSE)</f>
        <v>#N/A</v>
      </c>
      <c r="H649" s="2">
        <v>2010</v>
      </c>
      <c r="I649" s="3" t="s">
        <v>12</v>
      </c>
      <c r="J649" s="3" t="s">
        <v>13</v>
      </c>
      <c r="K649" s="3" t="s">
        <v>9</v>
      </c>
      <c r="L649" s="3" t="s">
        <v>2278</v>
      </c>
      <c r="M649" s="3" t="s">
        <v>1302</v>
      </c>
    </row>
    <row r="650" spans="1:13" x14ac:dyDescent="0.2">
      <c r="A650" s="3" t="s">
        <v>8</v>
      </c>
      <c r="B650" s="3" t="str">
        <f>VLOOKUP(C650,'Class compilations'!A:B,2,FALSE)</f>
        <v>Hybrid Sedan</v>
      </c>
      <c r="C650" s="3" t="s">
        <v>9</v>
      </c>
      <c r="D650" s="3" t="s">
        <v>1301</v>
      </c>
      <c r="E650" s="3" t="s">
        <v>1327</v>
      </c>
      <c r="F650" s="3" t="e">
        <f>VLOOKUP(E650,'DFW to admin'!A:B,2,FALSE)</f>
        <v>#N/A</v>
      </c>
      <c r="G650" s="3" t="e">
        <f>VLOOKUP('Data - filter removed'!E650,Sheet10!B:C,2,FALSE)</f>
        <v>#N/A</v>
      </c>
      <c r="H650" s="2">
        <v>2011</v>
      </c>
      <c r="I650" s="3" t="s">
        <v>12</v>
      </c>
      <c r="J650" s="3" t="s">
        <v>13</v>
      </c>
      <c r="K650" s="3" t="s">
        <v>9</v>
      </c>
      <c r="L650" s="3" t="s">
        <v>1328</v>
      </c>
      <c r="M650" s="3" t="s">
        <v>1302</v>
      </c>
    </row>
    <row r="651" spans="1:13" x14ac:dyDescent="0.2">
      <c r="A651" s="3" t="s">
        <v>8</v>
      </c>
      <c r="B651" s="3" t="str">
        <f>VLOOKUP(C651,'Class compilations'!A:B,2,FALSE)</f>
        <v>Hybrid Sedan</v>
      </c>
      <c r="C651" s="3" t="s">
        <v>9</v>
      </c>
      <c r="D651" s="3" t="s">
        <v>1301</v>
      </c>
      <c r="E651" s="3" t="s">
        <v>1329</v>
      </c>
      <c r="F651" s="3" t="e">
        <f>VLOOKUP(E651,'DFW to admin'!A:B,2,FALSE)</f>
        <v>#N/A</v>
      </c>
      <c r="G651" s="3" t="e">
        <f>VLOOKUP('Data - filter removed'!E651,Sheet10!B:C,2,FALSE)</f>
        <v>#N/A</v>
      </c>
      <c r="H651" s="2">
        <v>2012</v>
      </c>
      <c r="I651" s="3" t="s">
        <v>64</v>
      </c>
      <c r="J651" s="3" t="s">
        <v>65</v>
      </c>
      <c r="K651" s="3" t="s">
        <v>9</v>
      </c>
      <c r="L651" s="3" t="s">
        <v>1330</v>
      </c>
      <c r="M651" s="3" t="s">
        <v>1302</v>
      </c>
    </row>
    <row r="652" spans="1:13" x14ac:dyDescent="0.2">
      <c r="A652" s="3" t="s">
        <v>8</v>
      </c>
      <c r="B652" s="3" t="str">
        <f>VLOOKUP(C652,'Class compilations'!A:B,2,FALSE)</f>
        <v>Hybrid Sedan</v>
      </c>
      <c r="C652" s="3" t="s">
        <v>9</v>
      </c>
      <c r="D652" s="3" t="s">
        <v>1301</v>
      </c>
      <c r="E652" s="3" t="s">
        <v>1331</v>
      </c>
      <c r="F652" s="3" t="e">
        <f>VLOOKUP(E652,'DFW to admin'!A:B,2,FALSE)</f>
        <v>#N/A</v>
      </c>
      <c r="G652" s="3" t="e">
        <f>VLOOKUP('Data - filter removed'!E652,Sheet10!B:C,2,FALSE)</f>
        <v>#N/A</v>
      </c>
      <c r="H652" s="2">
        <v>2012</v>
      </c>
      <c r="I652" s="3" t="s">
        <v>64</v>
      </c>
      <c r="J652" s="3" t="s">
        <v>65</v>
      </c>
      <c r="K652" s="3" t="s">
        <v>9</v>
      </c>
      <c r="L652" s="3" t="s">
        <v>1332</v>
      </c>
      <c r="M652" s="3" t="s">
        <v>1302</v>
      </c>
    </row>
    <row r="653" spans="1:13" x14ac:dyDescent="0.2">
      <c r="A653" s="3" t="s">
        <v>8</v>
      </c>
      <c r="B653" s="3" t="str">
        <f>VLOOKUP(C653,'Class compilations'!A:B,2,FALSE)</f>
        <v>Hybrid Sedan</v>
      </c>
      <c r="C653" s="3" t="s">
        <v>9</v>
      </c>
      <c r="D653" s="3" t="s">
        <v>1301</v>
      </c>
      <c r="E653" s="3" t="s">
        <v>1333</v>
      </c>
      <c r="F653" s="3" t="e">
        <f>VLOOKUP(E653,'DFW to admin'!A:B,2,FALSE)</f>
        <v>#N/A</v>
      </c>
      <c r="G653" s="3" t="e">
        <f>VLOOKUP('Data - filter removed'!E653,Sheet10!B:C,2,FALSE)</f>
        <v>#N/A</v>
      </c>
      <c r="H653" s="2">
        <v>2013</v>
      </c>
      <c r="I653" s="3" t="s">
        <v>297</v>
      </c>
      <c r="J653" s="3" t="s">
        <v>298</v>
      </c>
      <c r="K653" s="3" t="s">
        <v>299</v>
      </c>
      <c r="L653" s="3" t="s">
        <v>1334</v>
      </c>
      <c r="M653" s="3" t="s">
        <v>1302</v>
      </c>
    </row>
    <row r="654" spans="1:13" x14ac:dyDescent="0.2">
      <c r="A654" s="3" t="s">
        <v>8</v>
      </c>
      <c r="B654" s="3" t="str">
        <f>VLOOKUP(C654,'Class compilations'!A:B,2,FALSE)</f>
        <v>Hybrid Sedan</v>
      </c>
      <c r="C654" s="3" t="s">
        <v>9</v>
      </c>
      <c r="D654" s="3" t="s">
        <v>1301</v>
      </c>
      <c r="E654" s="3" t="s">
        <v>1335</v>
      </c>
      <c r="F654" s="3" t="e">
        <f>VLOOKUP(E654,'DFW to admin'!A:B,2,FALSE)</f>
        <v>#N/A</v>
      </c>
      <c r="G654" s="3" t="e">
        <f>VLOOKUP('Data - filter removed'!E654,Sheet10!B:C,2,FALSE)</f>
        <v>#N/A</v>
      </c>
      <c r="H654" s="2">
        <v>2013</v>
      </c>
      <c r="I654" s="3" t="s">
        <v>297</v>
      </c>
      <c r="J654" s="3" t="s">
        <v>298</v>
      </c>
      <c r="K654" s="3" t="s">
        <v>299</v>
      </c>
      <c r="L654" s="3" t="s">
        <v>1336</v>
      </c>
      <c r="M654" s="3" t="s">
        <v>1302</v>
      </c>
    </row>
    <row r="655" spans="1:13" x14ac:dyDescent="0.2">
      <c r="A655" s="3" t="s">
        <v>8</v>
      </c>
      <c r="B655" s="3" t="str">
        <f>VLOOKUP(C655,'Class compilations'!A:B,2,FALSE)</f>
        <v>Hybrid Sedan</v>
      </c>
      <c r="C655" s="3" t="s">
        <v>9</v>
      </c>
      <c r="D655" s="3" t="s">
        <v>1301</v>
      </c>
      <c r="E655" s="3" t="s">
        <v>1337</v>
      </c>
      <c r="F655" s="3" t="e">
        <f>VLOOKUP(E655,'DFW to admin'!A:B,2,FALSE)</f>
        <v>#N/A</v>
      </c>
      <c r="G655" s="3" t="e">
        <f>VLOOKUP('Data - filter removed'!E655,Sheet10!B:C,2,FALSE)</f>
        <v>#N/A</v>
      </c>
      <c r="H655" s="2">
        <v>2013</v>
      </c>
      <c r="I655" s="3" t="s">
        <v>297</v>
      </c>
      <c r="J655" s="3" t="s">
        <v>298</v>
      </c>
      <c r="K655" s="3" t="s">
        <v>299</v>
      </c>
      <c r="L655" s="3" t="s">
        <v>1338</v>
      </c>
      <c r="M655" s="3" t="s">
        <v>1302</v>
      </c>
    </row>
    <row r="656" spans="1:13" x14ac:dyDescent="0.2">
      <c r="A656" s="3" t="s">
        <v>8</v>
      </c>
      <c r="B656" s="3" t="str">
        <f>VLOOKUP(C656,'Class compilations'!A:B,2,FALSE)</f>
        <v>Hybrid Sedan</v>
      </c>
      <c r="C656" s="3" t="s">
        <v>9</v>
      </c>
      <c r="D656" s="3" t="s">
        <v>1301</v>
      </c>
      <c r="E656" s="3" t="s">
        <v>1339</v>
      </c>
      <c r="F656" s="3" t="e">
        <f>VLOOKUP(E656,'DFW to admin'!A:B,2,FALSE)</f>
        <v>#N/A</v>
      </c>
      <c r="G656" s="3" t="e">
        <f>VLOOKUP('Data - filter removed'!E656,Sheet10!B:C,2,FALSE)</f>
        <v>#N/A</v>
      </c>
      <c r="H656" s="2">
        <v>2013</v>
      </c>
      <c r="I656" s="3" t="s">
        <v>297</v>
      </c>
      <c r="J656" s="3" t="s">
        <v>298</v>
      </c>
      <c r="K656" s="3" t="s">
        <v>299</v>
      </c>
      <c r="L656" s="3" t="s">
        <v>1340</v>
      </c>
      <c r="M656" s="3" t="s">
        <v>1302</v>
      </c>
    </row>
    <row r="657" spans="1:13" x14ac:dyDescent="0.2">
      <c r="A657" s="3" t="s">
        <v>8</v>
      </c>
      <c r="B657" s="3" t="str">
        <f>VLOOKUP(C657,'Class compilations'!A:B,2,FALSE)</f>
        <v>Hybrid Sedan</v>
      </c>
      <c r="C657" s="3" t="s">
        <v>9</v>
      </c>
      <c r="D657" s="3" t="s">
        <v>1301</v>
      </c>
      <c r="E657" s="3" t="s">
        <v>1341</v>
      </c>
      <c r="F657" s="3" t="e">
        <f>VLOOKUP(E657,'DFW to admin'!A:B,2,FALSE)</f>
        <v>#N/A</v>
      </c>
      <c r="G657" s="3" t="e">
        <f>VLOOKUP('Data - filter removed'!E657,Sheet10!B:C,2,FALSE)</f>
        <v>#N/A</v>
      </c>
      <c r="H657" s="2">
        <v>2013</v>
      </c>
      <c r="I657" s="3" t="s">
        <v>297</v>
      </c>
      <c r="J657" s="3" t="s">
        <v>298</v>
      </c>
      <c r="K657" s="3" t="s">
        <v>299</v>
      </c>
      <c r="L657" s="3" t="s">
        <v>1342</v>
      </c>
      <c r="M657" s="3" t="s">
        <v>1302</v>
      </c>
    </row>
    <row r="658" spans="1:13" x14ac:dyDescent="0.2">
      <c r="A658" s="3" t="s">
        <v>8</v>
      </c>
      <c r="B658" s="3" t="str">
        <f>VLOOKUP(C658,'Class compilations'!A:B,2,FALSE)</f>
        <v>Hybrid Sedan</v>
      </c>
      <c r="C658" s="3" t="s">
        <v>9</v>
      </c>
      <c r="D658" s="3" t="s">
        <v>1301</v>
      </c>
      <c r="E658" s="3" t="s">
        <v>1343</v>
      </c>
      <c r="F658" s="3" t="e">
        <f>VLOOKUP(E658,'DFW to admin'!A:B,2,FALSE)</f>
        <v>#N/A</v>
      </c>
      <c r="G658" s="3" t="e">
        <f>VLOOKUP('Data - filter removed'!E658,Sheet10!B:C,2,FALSE)</f>
        <v>#N/A</v>
      </c>
      <c r="H658" s="2">
        <v>2013</v>
      </c>
      <c r="I658" s="3" t="s">
        <v>297</v>
      </c>
      <c r="J658" s="3" t="s">
        <v>298</v>
      </c>
      <c r="K658" s="3" t="s">
        <v>299</v>
      </c>
      <c r="L658" s="3" t="s">
        <v>1344</v>
      </c>
      <c r="M658" s="3" t="s">
        <v>1302</v>
      </c>
    </row>
    <row r="659" spans="1:13" x14ac:dyDescent="0.2">
      <c r="A659" s="3" t="s">
        <v>8</v>
      </c>
      <c r="B659" s="3" t="str">
        <f>VLOOKUP(C659,'Class compilations'!A:B,2,FALSE)</f>
        <v>Hybrid Sedan</v>
      </c>
      <c r="C659" s="3" t="s">
        <v>9</v>
      </c>
      <c r="D659" s="3" t="s">
        <v>1301</v>
      </c>
      <c r="E659" s="3" t="s">
        <v>1345</v>
      </c>
      <c r="F659" s="3" t="e">
        <f>VLOOKUP(E659,'DFW to admin'!A:B,2,FALSE)</f>
        <v>#N/A</v>
      </c>
      <c r="G659" s="3" t="e">
        <f>VLOOKUP('Data - filter removed'!E659,Sheet10!B:C,2,FALSE)</f>
        <v>#N/A</v>
      </c>
      <c r="H659" s="2">
        <v>2013</v>
      </c>
      <c r="I659" s="3" t="s">
        <v>297</v>
      </c>
      <c r="J659" s="3" t="s">
        <v>298</v>
      </c>
      <c r="K659" s="3" t="s">
        <v>299</v>
      </c>
      <c r="L659" s="3" t="s">
        <v>1346</v>
      </c>
      <c r="M659" s="3" t="s">
        <v>1302</v>
      </c>
    </row>
    <row r="660" spans="1:13" x14ac:dyDescent="0.2">
      <c r="A660" s="3" t="s">
        <v>8</v>
      </c>
      <c r="B660" s="3" t="str">
        <f>VLOOKUP(C660,'Class compilations'!A:B,2,FALSE)</f>
        <v>Hybrid Sedan</v>
      </c>
      <c r="C660" s="3" t="s">
        <v>9</v>
      </c>
      <c r="D660" s="3" t="s">
        <v>1301</v>
      </c>
      <c r="E660" s="3" t="s">
        <v>1347</v>
      </c>
      <c r="F660" s="3" t="e">
        <f>VLOOKUP(E660,'DFW to admin'!A:B,2,FALSE)</f>
        <v>#N/A</v>
      </c>
      <c r="G660" s="3" t="e">
        <f>VLOOKUP('Data - filter removed'!E660,Sheet10!B:C,2,FALSE)</f>
        <v>#N/A</v>
      </c>
      <c r="H660" s="2">
        <v>2013</v>
      </c>
      <c r="I660" s="3" t="s">
        <v>297</v>
      </c>
      <c r="J660" s="3" t="s">
        <v>298</v>
      </c>
      <c r="K660" s="3" t="s">
        <v>299</v>
      </c>
      <c r="L660" s="3" t="s">
        <v>1348</v>
      </c>
      <c r="M660" s="3" t="s">
        <v>1302</v>
      </c>
    </row>
    <row r="661" spans="1:13" x14ac:dyDescent="0.2">
      <c r="A661" s="3" t="s">
        <v>8</v>
      </c>
      <c r="B661" s="3" t="str">
        <f>VLOOKUP(C661,'Class compilations'!A:B,2,FALSE)</f>
        <v>Hybrid Sedan</v>
      </c>
      <c r="C661" s="3" t="s">
        <v>9</v>
      </c>
      <c r="D661" s="3" t="s">
        <v>1301</v>
      </c>
      <c r="E661" s="3" t="s">
        <v>1349</v>
      </c>
      <c r="F661" s="3" t="e">
        <f>VLOOKUP(E661,'DFW to admin'!A:B,2,FALSE)</f>
        <v>#N/A</v>
      </c>
      <c r="G661" s="3" t="e">
        <f>VLOOKUP('Data - filter removed'!E661,Sheet10!B:C,2,FALSE)</f>
        <v>#N/A</v>
      </c>
      <c r="H661" s="2">
        <v>2013</v>
      </c>
      <c r="I661" s="3" t="s">
        <v>297</v>
      </c>
      <c r="J661" s="3" t="s">
        <v>298</v>
      </c>
      <c r="K661" s="3" t="s">
        <v>299</v>
      </c>
      <c r="L661" s="3" t="s">
        <v>1350</v>
      </c>
      <c r="M661" s="3" t="s">
        <v>1302</v>
      </c>
    </row>
    <row r="662" spans="1:13" x14ac:dyDescent="0.2">
      <c r="A662" s="3" t="s">
        <v>8</v>
      </c>
      <c r="B662" s="3" t="str">
        <f>VLOOKUP(C662,'Class compilations'!A:B,2,FALSE)</f>
        <v>Hybrid Sedan</v>
      </c>
      <c r="C662" s="3" t="s">
        <v>9</v>
      </c>
      <c r="D662" s="3" t="s">
        <v>1301</v>
      </c>
      <c r="E662" s="3" t="s">
        <v>1351</v>
      </c>
      <c r="F662" s="3" t="e">
        <f>VLOOKUP(E662,'DFW to admin'!A:B,2,FALSE)</f>
        <v>#N/A</v>
      </c>
      <c r="G662" s="3" t="e">
        <f>VLOOKUP('Data - filter removed'!E662,Sheet10!B:C,2,FALSE)</f>
        <v>#N/A</v>
      </c>
      <c r="H662" s="2">
        <v>2013</v>
      </c>
      <c r="I662" s="3" t="s">
        <v>297</v>
      </c>
      <c r="J662" s="3" t="s">
        <v>298</v>
      </c>
      <c r="K662" s="3" t="s">
        <v>299</v>
      </c>
      <c r="L662" s="3" t="s">
        <v>1352</v>
      </c>
      <c r="M662" s="3" t="s">
        <v>1302</v>
      </c>
    </row>
    <row r="663" spans="1:13" x14ac:dyDescent="0.2">
      <c r="A663" s="3" t="s">
        <v>8</v>
      </c>
      <c r="B663" s="3" t="str">
        <f>VLOOKUP(C663,'Class compilations'!A:B,2,FALSE)</f>
        <v>Hybrid Sedan</v>
      </c>
      <c r="C663" s="3" t="s">
        <v>9</v>
      </c>
      <c r="D663" s="3" t="s">
        <v>1301</v>
      </c>
      <c r="E663" s="3" t="s">
        <v>1353</v>
      </c>
      <c r="F663" s="3" t="e">
        <f>VLOOKUP(E663,'DFW to admin'!A:B,2,FALSE)</f>
        <v>#N/A</v>
      </c>
      <c r="G663" s="3" t="e">
        <f>VLOOKUP('Data - filter removed'!E663,Sheet10!B:C,2,FALSE)</f>
        <v>#N/A</v>
      </c>
      <c r="H663" s="2">
        <v>2013</v>
      </c>
      <c r="I663" s="3" t="s">
        <v>297</v>
      </c>
      <c r="J663" s="3" t="s">
        <v>298</v>
      </c>
      <c r="K663" s="3" t="s">
        <v>299</v>
      </c>
      <c r="L663" s="3" t="s">
        <v>1354</v>
      </c>
      <c r="M663" s="3" t="s">
        <v>1302</v>
      </c>
    </row>
    <row r="664" spans="1:13" x14ac:dyDescent="0.2">
      <c r="A664" s="3" t="s">
        <v>8</v>
      </c>
      <c r="B664" s="3" t="str">
        <f>VLOOKUP(C664,'Class compilations'!A:B,2,FALSE)</f>
        <v>Hybrid Sedan</v>
      </c>
      <c r="C664" s="3" t="s">
        <v>9</v>
      </c>
      <c r="D664" s="3" t="s">
        <v>1301</v>
      </c>
      <c r="E664" s="3" t="s">
        <v>1355</v>
      </c>
      <c r="F664" s="3" t="e">
        <f>VLOOKUP(E664,'DFW to admin'!A:B,2,FALSE)</f>
        <v>#N/A</v>
      </c>
      <c r="G664" s="3" t="e">
        <f>VLOOKUP('Data - filter removed'!E664,Sheet10!B:C,2,FALSE)</f>
        <v>#N/A</v>
      </c>
      <c r="H664" s="2">
        <v>2010</v>
      </c>
      <c r="I664" s="3" t="s">
        <v>12</v>
      </c>
      <c r="J664" s="3" t="s">
        <v>13</v>
      </c>
      <c r="K664" s="3" t="s">
        <v>9</v>
      </c>
      <c r="L664" s="3" t="s">
        <v>1356</v>
      </c>
      <c r="M664" s="3" t="s">
        <v>1302</v>
      </c>
    </row>
    <row r="665" spans="1:13" x14ac:dyDescent="0.2">
      <c r="A665" s="3" t="s">
        <v>8</v>
      </c>
      <c r="B665" s="3" t="str">
        <f>VLOOKUP(C665,'Class compilations'!A:B,2,FALSE)</f>
        <v>Hybrid Sedan</v>
      </c>
      <c r="C665" s="3" t="s">
        <v>9</v>
      </c>
      <c r="D665" s="3" t="s">
        <v>1301</v>
      </c>
      <c r="E665" s="3" t="s">
        <v>1357</v>
      </c>
      <c r="F665" s="3" t="e">
        <f>VLOOKUP(E665,'DFW to admin'!A:B,2,FALSE)</f>
        <v>#N/A</v>
      </c>
      <c r="G665" s="3" t="e">
        <f>VLOOKUP('Data - filter removed'!E665,Sheet10!B:C,2,FALSE)</f>
        <v>#N/A</v>
      </c>
      <c r="H665" s="2">
        <v>2014</v>
      </c>
      <c r="I665" s="3" t="s">
        <v>297</v>
      </c>
      <c r="J665" s="3" t="s">
        <v>298</v>
      </c>
      <c r="K665" s="3" t="s">
        <v>299</v>
      </c>
      <c r="L665" s="3" t="s">
        <v>1358</v>
      </c>
      <c r="M665" s="3" t="s">
        <v>1302</v>
      </c>
    </row>
    <row r="666" spans="1:13" x14ac:dyDescent="0.2">
      <c r="A666" s="3" t="s">
        <v>8</v>
      </c>
      <c r="B666" s="3" t="str">
        <f>VLOOKUP(C666,'Class compilations'!A:B,2,FALSE)</f>
        <v>Hybrid Sedan</v>
      </c>
      <c r="C666" s="3" t="s">
        <v>9</v>
      </c>
      <c r="D666" s="3" t="s">
        <v>1301</v>
      </c>
      <c r="E666" s="3" t="s">
        <v>1359</v>
      </c>
      <c r="F666" s="3" t="e">
        <f>VLOOKUP(E666,'DFW to admin'!A:B,2,FALSE)</f>
        <v>#N/A</v>
      </c>
      <c r="G666" s="3" t="e">
        <f>VLOOKUP('Data - filter removed'!E666,Sheet10!B:C,2,FALSE)</f>
        <v>#N/A</v>
      </c>
      <c r="H666" s="2">
        <v>2014</v>
      </c>
      <c r="I666" s="3" t="s">
        <v>297</v>
      </c>
      <c r="J666" s="3" t="s">
        <v>298</v>
      </c>
      <c r="K666" s="3" t="s">
        <v>299</v>
      </c>
      <c r="L666" s="3" t="s">
        <v>1360</v>
      </c>
      <c r="M666" s="3" t="s">
        <v>1302</v>
      </c>
    </row>
    <row r="667" spans="1:13" x14ac:dyDescent="0.2">
      <c r="A667" s="3" t="s">
        <v>8</v>
      </c>
      <c r="B667" s="3" t="str">
        <f>VLOOKUP(C667,'Class compilations'!A:B,2,FALSE)</f>
        <v>Hybrid Sedan</v>
      </c>
      <c r="C667" s="3" t="s">
        <v>9</v>
      </c>
      <c r="D667" s="3" t="s">
        <v>1301</v>
      </c>
      <c r="E667" s="3" t="s">
        <v>1361</v>
      </c>
      <c r="F667" s="3" t="e">
        <f>VLOOKUP(E667,'DFW to admin'!A:B,2,FALSE)</f>
        <v>#N/A</v>
      </c>
      <c r="G667" s="3" t="e">
        <f>VLOOKUP('Data - filter removed'!E667,Sheet10!B:C,2,FALSE)</f>
        <v>#N/A</v>
      </c>
      <c r="H667" s="2">
        <v>2014</v>
      </c>
      <c r="I667" s="3" t="s">
        <v>297</v>
      </c>
      <c r="J667" s="3" t="s">
        <v>298</v>
      </c>
      <c r="K667" s="3" t="s">
        <v>299</v>
      </c>
      <c r="L667" s="3" t="s">
        <v>1362</v>
      </c>
      <c r="M667" s="3" t="s">
        <v>1302</v>
      </c>
    </row>
    <row r="668" spans="1:13" x14ac:dyDescent="0.2">
      <c r="A668" s="3" t="s">
        <v>8</v>
      </c>
      <c r="B668" s="3" t="str">
        <f>VLOOKUP(C668,'Class compilations'!A:B,2,FALSE)</f>
        <v>Hybrid Sedan</v>
      </c>
      <c r="C668" s="3" t="s">
        <v>9</v>
      </c>
      <c r="D668" s="3" t="s">
        <v>1301</v>
      </c>
      <c r="E668" s="3" t="s">
        <v>1363</v>
      </c>
      <c r="F668" s="3" t="e">
        <f>VLOOKUP(E668,'DFW to admin'!A:B,2,FALSE)</f>
        <v>#N/A</v>
      </c>
      <c r="G668" s="3" t="e">
        <f>VLOOKUP('Data - filter removed'!E668,Sheet10!B:C,2,FALSE)</f>
        <v>#N/A</v>
      </c>
      <c r="H668" s="2">
        <v>2014</v>
      </c>
      <c r="I668" s="3" t="s">
        <v>297</v>
      </c>
      <c r="J668" s="3" t="s">
        <v>298</v>
      </c>
      <c r="K668" s="3" t="s">
        <v>299</v>
      </c>
      <c r="L668" s="3" t="s">
        <v>1364</v>
      </c>
      <c r="M668" s="3" t="s">
        <v>1302</v>
      </c>
    </row>
    <row r="669" spans="1:13" x14ac:dyDescent="0.2">
      <c r="A669" s="3" t="s">
        <v>8</v>
      </c>
      <c r="B669" s="3" t="str">
        <f>VLOOKUP(C669,'Class compilations'!A:B,2,FALSE)</f>
        <v>Hybrid Sedan</v>
      </c>
      <c r="C669" s="3" t="s">
        <v>9</v>
      </c>
      <c r="D669" s="3" t="s">
        <v>1301</v>
      </c>
      <c r="E669" s="3" t="s">
        <v>1365</v>
      </c>
      <c r="F669" s="3" t="e">
        <f>VLOOKUP(E669,'DFW to admin'!A:B,2,FALSE)</f>
        <v>#N/A</v>
      </c>
      <c r="G669" s="3" t="e">
        <f>VLOOKUP('Data - filter removed'!E669,Sheet10!B:C,2,FALSE)</f>
        <v>#N/A</v>
      </c>
      <c r="H669" s="2">
        <v>2014</v>
      </c>
      <c r="I669" s="3" t="s">
        <v>297</v>
      </c>
      <c r="J669" s="3" t="s">
        <v>298</v>
      </c>
      <c r="K669" s="3" t="s">
        <v>299</v>
      </c>
      <c r="L669" s="3" t="s">
        <v>1366</v>
      </c>
      <c r="M669" s="3" t="s">
        <v>1302</v>
      </c>
    </row>
    <row r="670" spans="1:13" x14ac:dyDescent="0.2">
      <c r="A670" s="3" t="s">
        <v>8</v>
      </c>
      <c r="B670" s="3" t="str">
        <f>VLOOKUP(C670,'Class compilations'!A:B,2,FALSE)</f>
        <v>Hybrid Sedan</v>
      </c>
      <c r="C670" s="3" t="s">
        <v>9</v>
      </c>
      <c r="D670" s="3" t="s">
        <v>1301</v>
      </c>
      <c r="E670" s="3" t="s">
        <v>1367</v>
      </c>
      <c r="F670" s="3" t="e">
        <f>VLOOKUP(E670,'DFW to admin'!A:B,2,FALSE)</f>
        <v>#N/A</v>
      </c>
      <c r="G670" s="3" t="e">
        <f>VLOOKUP('Data - filter removed'!E670,Sheet10!B:C,2,FALSE)</f>
        <v>#N/A</v>
      </c>
      <c r="H670" s="2">
        <v>2014</v>
      </c>
      <c r="I670" s="3" t="s">
        <v>64</v>
      </c>
      <c r="J670" s="3" t="s">
        <v>65</v>
      </c>
      <c r="K670" s="3" t="s">
        <v>9</v>
      </c>
      <c r="L670" s="3" t="s">
        <v>1368</v>
      </c>
      <c r="M670" s="3" t="s">
        <v>1302</v>
      </c>
    </row>
    <row r="671" spans="1:13" x14ac:dyDescent="0.2">
      <c r="A671" s="3" t="s">
        <v>8</v>
      </c>
      <c r="B671" s="3" t="str">
        <f>VLOOKUP(C671,'Class compilations'!A:B,2,FALSE)</f>
        <v>Hybrid Sedan</v>
      </c>
      <c r="C671" s="3" t="s">
        <v>9</v>
      </c>
      <c r="D671" s="3" t="s">
        <v>1301</v>
      </c>
      <c r="E671" s="3" t="s">
        <v>1369</v>
      </c>
      <c r="F671" s="3" t="e">
        <f>VLOOKUP(E671,'DFW to admin'!A:B,2,FALSE)</f>
        <v>#N/A</v>
      </c>
      <c r="G671" s="3" t="e">
        <f>VLOOKUP('Data - filter removed'!E671,Sheet10!B:C,2,FALSE)</f>
        <v>#N/A</v>
      </c>
      <c r="H671" s="2">
        <v>2012</v>
      </c>
      <c r="I671" s="3" t="s">
        <v>64</v>
      </c>
      <c r="J671" s="3" t="s">
        <v>374</v>
      </c>
      <c r="K671" s="3" t="s">
        <v>9</v>
      </c>
      <c r="L671" s="3" t="s">
        <v>1370</v>
      </c>
      <c r="M671" s="3" t="s">
        <v>1302</v>
      </c>
    </row>
    <row r="672" spans="1:13" x14ac:dyDescent="0.2">
      <c r="A672" s="3" t="s">
        <v>8</v>
      </c>
      <c r="B672" s="3" t="str">
        <f>VLOOKUP(C672,'Class compilations'!A:B,2,FALSE)</f>
        <v>Hybrid Sedan</v>
      </c>
      <c r="C672" s="3" t="s">
        <v>9</v>
      </c>
      <c r="D672" s="3" t="s">
        <v>1301</v>
      </c>
      <c r="E672" s="3" t="s">
        <v>1371</v>
      </c>
      <c r="F672" s="3" t="e">
        <f>VLOOKUP(E672,'DFW to admin'!A:B,2,FALSE)</f>
        <v>#N/A</v>
      </c>
      <c r="G672" s="3" t="e">
        <f>VLOOKUP('Data - filter removed'!E672,Sheet10!B:C,2,FALSE)</f>
        <v>#N/A</v>
      </c>
      <c r="H672" s="2">
        <v>2012</v>
      </c>
      <c r="I672" s="3" t="s">
        <v>64</v>
      </c>
      <c r="J672" s="3" t="s">
        <v>374</v>
      </c>
      <c r="K672" s="3" t="s">
        <v>9</v>
      </c>
      <c r="L672" s="3" t="s">
        <v>1372</v>
      </c>
      <c r="M672" s="3" t="s">
        <v>1302</v>
      </c>
    </row>
    <row r="673" spans="1:13" x14ac:dyDescent="0.2">
      <c r="A673" s="3" t="s">
        <v>8</v>
      </c>
      <c r="B673" s="3" t="str">
        <f>VLOOKUP(C673,'Class compilations'!A:B,2,FALSE)</f>
        <v>Hybrid Sedan</v>
      </c>
      <c r="C673" s="3" t="s">
        <v>9</v>
      </c>
      <c r="D673" s="3" t="s">
        <v>1301</v>
      </c>
      <c r="E673" s="3" t="s">
        <v>1373</v>
      </c>
      <c r="F673" s="3" t="e">
        <f>VLOOKUP(E673,'DFW to admin'!A:B,2,FALSE)</f>
        <v>#N/A</v>
      </c>
      <c r="G673" s="3" t="e">
        <f>VLOOKUP('Data - filter removed'!E673,Sheet10!B:C,2,FALSE)</f>
        <v>#N/A</v>
      </c>
      <c r="H673" s="2">
        <v>2012</v>
      </c>
      <c r="I673" s="3" t="s">
        <v>64</v>
      </c>
      <c r="J673" s="3" t="s">
        <v>374</v>
      </c>
      <c r="K673" s="3" t="s">
        <v>9</v>
      </c>
      <c r="L673" s="3" t="s">
        <v>1374</v>
      </c>
      <c r="M673" s="3" t="s">
        <v>1302</v>
      </c>
    </row>
    <row r="674" spans="1:13" x14ac:dyDescent="0.2">
      <c r="A674" s="3" t="s">
        <v>8</v>
      </c>
      <c r="B674" s="3" t="str">
        <f>VLOOKUP(C674,'Class compilations'!A:B,2,FALSE)</f>
        <v>Hybrid Sedan</v>
      </c>
      <c r="C674" s="3" t="s">
        <v>9</v>
      </c>
      <c r="D674" s="3" t="s">
        <v>1301</v>
      </c>
      <c r="E674" s="3" t="s">
        <v>1375</v>
      </c>
      <c r="F674" s="3" t="e">
        <f>VLOOKUP(E674,'DFW to admin'!A:B,2,FALSE)</f>
        <v>#N/A</v>
      </c>
      <c r="G674" s="3" t="e">
        <f>VLOOKUP('Data - filter removed'!E674,Sheet10!B:C,2,FALSE)</f>
        <v>#N/A</v>
      </c>
      <c r="H674" s="2">
        <v>2012</v>
      </c>
      <c r="I674" s="3" t="s">
        <v>64</v>
      </c>
      <c r="J674" s="3" t="s">
        <v>374</v>
      </c>
      <c r="K674" s="3" t="s">
        <v>9</v>
      </c>
      <c r="L674" s="3" t="s">
        <v>1376</v>
      </c>
      <c r="M674" s="3" t="s">
        <v>1302</v>
      </c>
    </row>
    <row r="675" spans="1:13" x14ac:dyDescent="0.2">
      <c r="A675" s="3" t="s">
        <v>8</v>
      </c>
      <c r="B675" s="3" t="str">
        <f>VLOOKUP(C675,'Class compilations'!A:B,2,FALSE)</f>
        <v>Hybrid Sedan</v>
      </c>
      <c r="C675" s="3" t="s">
        <v>9</v>
      </c>
      <c r="D675" s="3" t="s">
        <v>1301</v>
      </c>
      <c r="E675" s="3" t="s">
        <v>1377</v>
      </c>
      <c r="F675" s="3" t="e">
        <f>VLOOKUP(E675,'DFW to admin'!A:B,2,FALSE)</f>
        <v>#N/A</v>
      </c>
      <c r="G675" s="3" t="e">
        <f>VLOOKUP('Data - filter removed'!E675,Sheet10!B:C,2,FALSE)</f>
        <v>#N/A</v>
      </c>
      <c r="H675" s="2">
        <v>2012</v>
      </c>
      <c r="I675" s="3" t="s">
        <v>64</v>
      </c>
      <c r="J675" s="3" t="s">
        <v>374</v>
      </c>
      <c r="K675" s="3" t="s">
        <v>9</v>
      </c>
      <c r="L675" s="3" t="s">
        <v>1378</v>
      </c>
      <c r="M675" s="3" t="s">
        <v>1302</v>
      </c>
    </row>
    <row r="676" spans="1:13" x14ac:dyDescent="0.2">
      <c r="A676" s="3" t="s">
        <v>8</v>
      </c>
      <c r="B676" s="3" t="str">
        <f>VLOOKUP(C676,'Class compilations'!A:B,2,FALSE)</f>
        <v>Hybrid Sedan</v>
      </c>
      <c r="C676" s="3" t="s">
        <v>9</v>
      </c>
      <c r="D676" s="3" t="s">
        <v>1301</v>
      </c>
      <c r="E676" s="3" t="s">
        <v>1379</v>
      </c>
      <c r="F676" s="3" t="e">
        <f>VLOOKUP(E676,'DFW to admin'!A:B,2,FALSE)</f>
        <v>#N/A</v>
      </c>
      <c r="G676" s="3" t="e">
        <f>VLOOKUP('Data - filter removed'!E676,Sheet10!B:C,2,FALSE)</f>
        <v>#N/A</v>
      </c>
      <c r="H676" s="2">
        <v>2012</v>
      </c>
      <c r="I676" s="3" t="s">
        <v>64</v>
      </c>
      <c r="J676" s="3" t="s">
        <v>374</v>
      </c>
      <c r="K676" s="3" t="s">
        <v>9</v>
      </c>
      <c r="L676" s="3" t="s">
        <v>1380</v>
      </c>
      <c r="M676" s="3" t="s">
        <v>1302</v>
      </c>
    </row>
    <row r="677" spans="1:13" x14ac:dyDescent="0.2">
      <c r="A677" s="3" t="s">
        <v>8</v>
      </c>
      <c r="B677" s="3" t="str">
        <f>VLOOKUP(C677,'Class compilations'!A:B,2,FALSE)</f>
        <v>Hybrid Sedan</v>
      </c>
      <c r="C677" s="3" t="s">
        <v>9</v>
      </c>
      <c r="D677" s="3" t="s">
        <v>1301</v>
      </c>
      <c r="E677" s="3" t="s">
        <v>1381</v>
      </c>
      <c r="F677" s="3" t="e">
        <f>VLOOKUP(E677,'DFW to admin'!A:B,2,FALSE)</f>
        <v>#N/A</v>
      </c>
      <c r="G677" s="3" t="e">
        <f>VLOOKUP('Data - filter removed'!E677,Sheet10!B:C,2,FALSE)</f>
        <v>#N/A</v>
      </c>
      <c r="H677" s="2">
        <v>2012</v>
      </c>
      <c r="I677" s="3" t="s">
        <v>12</v>
      </c>
      <c r="J677" s="3" t="s">
        <v>13</v>
      </c>
      <c r="K677" s="3" t="s">
        <v>9</v>
      </c>
      <c r="L677" s="3" t="s">
        <v>1382</v>
      </c>
      <c r="M677" s="3" t="s">
        <v>1302</v>
      </c>
    </row>
    <row r="678" spans="1:13" x14ac:dyDescent="0.2">
      <c r="A678" s="3" t="s">
        <v>8</v>
      </c>
      <c r="B678" s="3" t="str">
        <f>VLOOKUP(C678,'Class compilations'!A:B,2,FALSE)</f>
        <v>Hybrid Sedan</v>
      </c>
      <c r="C678" s="3" t="s">
        <v>9</v>
      </c>
      <c r="D678" s="3" t="s">
        <v>1301</v>
      </c>
      <c r="E678" s="3" t="s">
        <v>1383</v>
      </c>
      <c r="F678" s="3" t="e">
        <f>VLOOKUP(E678,'DFW to admin'!A:B,2,FALSE)</f>
        <v>#N/A</v>
      </c>
      <c r="G678" s="3" t="e">
        <f>VLOOKUP('Data - filter removed'!E678,Sheet10!B:C,2,FALSE)</f>
        <v>#N/A</v>
      </c>
      <c r="H678" s="2">
        <v>2012</v>
      </c>
      <c r="I678" s="3" t="s">
        <v>12</v>
      </c>
      <c r="J678" s="3" t="s">
        <v>13</v>
      </c>
      <c r="K678" s="3" t="s">
        <v>9</v>
      </c>
      <c r="L678" s="3" t="s">
        <v>1384</v>
      </c>
      <c r="M678" s="3" t="s">
        <v>1302</v>
      </c>
    </row>
    <row r="679" spans="1:13" x14ac:dyDescent="0.2">
      <c r="A679" s="3" t="s">
        <v>8</v>
      </c>
      <c r="B679" s="3" t="str">
        <f>VLOOKUP(C679,'Class compilations'!A:B,2,FALSE)</f>
        <v>Hybrid Sedan</v>
      </c>
      <c r="C679" s="3" t="s">
        <v>9</v>
      </c>
      <c r="D679" s="3" t="s">
        <v>1301</v>
      </c>
      <c r="E679" s="3" t="s">
        <v>1385</v>
      </c>
      <c r="F679" s="3" t="e">
        <f>VLOOKUP(E679,'DFW to admin'!A:B,2,FALSE)</f>
        <v>#N/A</v>
      </c>
      <c r="G679" s="3" t="e">
        <f>VLOOKUP('Data - filter removed'!E679,Sheet10!B:C,2,FALSE)</f>
        <v>#N/A</v>
      </c>
      <c r="H679" s="2">
        <v>2012</v>
      </c>
      <c r="I679" s="3" t="s">
        <v>64</v>
      </c>
      <c r="J679" s="3" t="s">
        <v>374</v>
      </c>
      <c r="K679" s="3" t="s">
        <v>9</v>
      </c>
      <c r="L679" s="3" t="s">
        <v>1386</v>
      </c>
      <c r="M679" s="3" t="s">
        <v>1302</v>
      </c>
    </row>
    <row r="680" spans="1:13" x14ac:dyDescent="0.2">
      <c r="A680" s="3" t="s">
        <v>8</v>
      </c>
      <c r="B680" s="3" t="str">
        <f>VLOOKUP(C680,'Class compilations'!A:B,2,FALSE)</f>
        <v>Hybrid Sedan</v>
      </c>
      <c r="C680" s="3" t="s">
        <v>9</v>
      </c>
      <c r="D680" s="3" t="s">
        <v>1301</v>
      </c>
      <c r="E680" s="3" t="s">
        <v>1387</v>
      </c>
      <c r="F680" s="3" t="e">
        <f>VLOOKUP(E680,'DFW to admin'!A:B,2,FALSE)</f>
        <v>#N/A</v>
      </c>
      <c r="G680" s="3" t="e">
        <f>VLOOKUP('Data - filter removed'!E680,Sheet10!B:C,2,FALSE)</f>
        <v>#N/A</v>
      </c>
      <c r="H680" s="2">
        <v>2012</v>
      </c>
      <c r="I680" s="3" t="s">
        <v>64</v>
      </c>
      <c r="J680" s="3" t="s">
        <v>374</v>
      </c>
      <c r="K680" s="3" t="s">
        <v>9</v>
      </c>
      <c r="L680" s="3" t="s">
        <v>1388</v>
      </c>
      <c r="M680" s="3" t="s">
        <v>1302</v>
      </c>
    </row>
    <row r="681" spans="1:13" x14ac:dyDescent="0.2">
      <c r="A681" s="3" t="s">
        <v>8</v>
      </c>
      <c r="B681" s="3" t="str">
        <f>VLOOKUP(C681,'Class compilations'!A:B,2,FALSE)</f>
        <v>Hybrid Sedan</v>
      </c>
      <c r="C681" s="3" t="s">
        <v>9</v>
      </c>
      <c r="D681" s="3" t="s">
        <v>1301</v>
      </c>
      <c r="E681" s="3" t="s">
        <v>1389</v>
      </c>
      <c r="F681" s="3" t="e">
        <f>VLOOKUP(E681,'DFW to admin'!A:B,2,FALSE)</f>
        <v>#N/A</v>
      </c>
      <c r="G681" s="3" t="e">
        <f>VLOOKUP('Data - filter removed'!E681,Sheet10!B:C,2,FALSE)</f>
        <v>#N/A</v>
      </c>
      <c r="H681" s="2">
        <v>2014</v>
      </c>
      <c r="I681" s="3" t="s">
        <v>64</v>
      </c>
      <c r="J681" s="3" t="s">
        <v>65</v>
      </c>
      <c r="K681" s="3" t="s">
        <v>9</v>
      </c>
      <c r="L681" s="3" t="s">
        <v>1390</v>
      </c>
      <c r="M681" s="3" t="s">
        <v>1302</v>
      </c>
    </row>
    <row r="682" spans="1:13" x14ac:dyDescent="0.2">
      <c r="A682" s="3" t="s">
        <v>8</v>
      </c>
      <c r="B682" s="3" t="str">
        <f>VLOOKUP(C682,'Class compilations'!A:B,2,FALSE)</f>
        <v>Hybrid Sedan</v>
      </c>
      <c r="C682" s="3" t="s">
        <v>9</v>
      </c>
      <c r="D682" s="3" t="s">
        <v>1301</v>
      </c>
      <c r="E682" s="3" t="s">
        <v>1391</v>
      </c>
      <c r="F682" s="3" t="e">
        <f>VLOOKUP(E682,'DFW to admin'!A:B,2,FALSE)</f>
        <v>#N/A</v>
      </c>
      <c r="G682" s="3" t="e">
        <f>VLOOKUP('Data - filter removed'!E682,Sheet10!B:C,2,FALSE)</f>
        <v>#N/A</v>
      </c>
      <c r="H682" s="2">
        <v>2014</v>
      </c>
      <c r="I682" s="3" t="s">
        <v>64</v>
      </c>
      <c r="J682" s="3" t="s">
        <v>65</v>
      </c>
      <c r="K682" s="3" t="s">
        <v>9</v>
      </c>
      <c r="L682" s="3" t="s">
        <v>1392</v>
      </c>
      <c r="M682" s="3" t="s">
        <v>1302</v>
      </c>
    </row>
    <row r="683" spans="1:13" x14ac:dyDescent="0.2">
      <c r="A683" s="3" t="s">
        <v>8</v>
      </c>
      <c r="B683" s="3" t="str">
        <f>VLOOKUP(C683,'Class compilations'!A:B,2,FALSE)</f>
        <v>Hybrid Sedan</v>
      </c>
      <c r="C683" s="3" t="s">
        <v>9</v>
      </c>
      <c r="D683" s="3" t="s">
        <v>1301</v>
      </c>
      <c r="E683" s="3" t="s">
        <v>1393</v>
      </c>
      <c r="F683" s="3" t="e">
        <f>VLOOKUP(E683,'DFW to admin'!A:B,2,FALSE)</f>
        <v>#N/A</v>
      </c>
      <c r="G683" s="3" t="e">
        <f>VLOOKUP('Data - filter removed'!E683,Sheet10!B:C,2,FALSE)</f>
        <v>#N/A</v>
      </c>
      <c r="H683" s="2">
        <v>2014</v>
      </c>
      <c r="I683" s="3" t="s">
        <v>64</v>
      </c>
      <c r="J683" s="3" t="s">
        <v>65</v>
      </c>
      <c r="K683" s="3" t="s">
        <v>9</v>
      </c>
      <c r="L683" s="3" t="s">
        <v>1394</v>
      </c>
      <c r="M683" s="3" t="s">
        <v>1302</v>
      </c>
    </row>
    <row r="684" spans="1:13" x14ac:dyDescent="0.2">
      <c r="A684" s="3" t="s">
        <v>8</v>
      </c>
      <c r="B684" s="3" t="str">
        <f>VLOOKUP(C684,'Class compilations'!A:B,2,FALSE)</f>
        <v>Hybrid Sedan</v>
      </c>
      <c r="C684" s="3" t="s">
        <v>9</v>
      </c>
      <c r="D684" s="3" t="s">
        <v>1301</v>
      </c>
      <c r="E684" s="3" t="s">
        <v>1395</v>
      </c>
      <c r="F684" s="3" t="e">
        <f>VLOOKUP(E684,'DFW to admin'!A:B,2,FALSE)</f>
        <v>#N/A</v>
      </c>
      <c r="G684" s="3" t="e">
        <f>VLOOKUP('Data - filter removed'!E684,Sheet10!B:C,2,FALSE)</f>
        <v>#N/A</v>
      </c>
      <c r="H684" s="2">
        <v>2013</v>
      </c>
      <c r="I684" s="3" t="s">
        <v>297</v>
      </c>
      <c r="J684" s="3" t="s">
        <v>298</v>
      </c>
      <c r="K684" s="3" t="s">
        <v>299</v>
      </c>
      <c r="L684" s="3" t="s">
        <v>1396</v>
      </c>
      <c r="M684" s="3" t="s">
        <v>1302</v>
      </c>
    </row>
    <row r="685" spans="1:13" x14ac:dyDescent="0.2">
      <c r="A685" s="3" t="s">
        <v>8</v>
      </c>
      <c r="B685" s="3" t="str">
        <f>VLOOKUP(C685,'Class compilations'!A:B,2,FALSE)</f>
        <v>Hybrid Sedan</v>
      </c>
      <c r="C685" s="3" t="s">
        <v>9</v>
      </c>
      <c r="D685" s="3" t="s">
        <v>1301</v>
      </c>
      <c r="E685" s="3" t="s">
        <v>1397</v>
      </c>
      <c r="F685" s="3" t="e">
        <f>VLOOKUP(E685,'DFW to admin'!A:B,2,FALSE)</f>
        <v>#N/A</v>
      </c>
      <c r="G685" s="3" t="e">
        <f>VLOOKUP('Data - filter removed'!E685,Sheet10!B:C,2,FALSE)</f>
        <v>#N/A</v>
      </c>
      <c r="H685" s="2">
        <v>2013</v>
      </c>
      <c r="I685" s="3" t="s">
        <v>297</v>
      </c>
      <c r="J685" s="3" t="s">
        <v>298</v>
      </c>
      <c r="K685" s="3" t="s">
        <v>299</v>
      </c>
      <c r="L685" s="3" t="s">
        <v>1398</v>
      </c>
      <c r="M685" s="3" t="s">
        <v>1302</v>
      </c>
    </row>
    <row r="686" spans="1:13" x14ac:dyDescent="0.2">
      <c r="A686" s="3" t="s">
        <v>8</v>
      </c>
      <c r="B686" s="3" t="str">
        <f>VLOOKUP(C686,'Class compilations'!A:B,2,FALSE)</f>
        <v>Hybrid Sedan</v>
      </c>
      <c r="C686" s="3" t="s">
        <v>9</v>
      </c>
      <c r="D686" s="3" t="s">
        <v>1301</v>
      </c>
      <c r="E686" s="3" t="s">
        <v>1399</v>
      </c>
      <c r="F686" s="3" t="e">
        <f>VLOOKUP(E686,'DFW to admin'!A:B,2,FALSE)</f>
        <v>#N/A</v>
      </c>
      <c r="G686" s="3" t="e">
        <f>VLOOKUP('Data - filter removed'!E686,Sheet10!B:C,2,FALSE)</f>
        <v>#N/A</v>
      </c>
      <c r="H686" s="2">
        <v>2013</v>
      </c>
      <c r="I686" s="3" t="s">
        <v>297</v>
      </c>
      <c r="J686" s="3" t="s">
        <v>298</v>
      </c>
      <c r="K686" s="3" t="s">
        <v>299</v>
      </c>
      <c r="L686" s="3" t="s">
        <v>1400</v>
      </c>
      <c r="M686" s="3" t="s">
        <v>1302</v>
      </c>
    </row>
    <row r="687" spans="1:13" x14ac:dyDescent="0.2">
      <c r="A687" s="3" t="s">
        <v>8</v>
      </c>
      <c r="B687" s="3" t="str">
        <f>VLOOKUP(C687,'Class compilations'!A:B,2,FALSE)</f>
        <v>Hybrid Sedan</v>
      </c>
      <c r="C687" s="3" t="s">
        <v>9</v>
      </c>
      <c r="D687" s="3" t="s">
        <v>1301</v>
      </c>
      <c r="E687" s="3" t="s">
        <v>1401</v>
      </c>
      <c r="F687" s="3" t="e">
        <f>VLOOKUP(E687,'DFW to admin'!A:B,2,FALSE)</f>
        <v>#N/A</v>
      </c>
      <c r="G687" s="3" t="e">
        <f>VLOOKUP('Data - filter removed'!E687,Sheet10!B:C,2,FALSE)</f>
        <v>#N/A</v>
      </c>
      <c r="H687" s="2">
        <v>2013</v>
      </c>
      <c r="I687" s="3" t="s">
        <v>297</v>
      </c>
      <c r="J687" s="3" t="s">
        <v>298</v>
      </c>
      <c r="K687" s="3" t="s">
        <v>299</v>
      </c>
      <c r="L687" s="3" t="s">
        <v>1402</v>
      </c>
      <c r="M687" s="3" t="s">
        <v>1302</v>
      </c>
    </row>
    <row r="688" spans="1:13" x14ac:dyDescent="0.2">
      <c r="A688" s="3" t="s">
        <v>8</v>
      </c>
      <c r="B688" s="3" t="str">
        <f>VLOOKUP(C688,'Class compilations'!A:B,2,FALSE)</f>
        <v>Hybrid Sedan</v>
      </c>
      <c r="C688" s="3" t="s">
        <v>9</v>
      </c>
      <c r="D688" s="3" t="s">
        <v>1301</v>
      </c>
      <c r="E688" s="3" t="s">
        <v>1405</v>
      </c>
      <c r="F688" s="3" t="e">
        <f>VLOOKUP(E688,'DFW to admin'!A:B,2,FALSE)</f>
        <v>#N/A</v>
      </c>
      <c r="G688" s="3" t="e">
        <f>VLOOKUP('Data - filter removed'!E688,Sheet10!B:C,2,FALSE)</f>
        <v>#N/A</v>
      </c>
      <c r="H688" s="2">
        <v>2013</v>
      </c>
      <c r="I688" s="3" t="s">
        <v>297</v>
      </c>
      <c r="J688" s="3" t="s">
        <v>298</v>
      </c>
      <c r="K688" s="3" t="s">
        <v>299</v>
      </c>
      <c r="L688" s="3" t="s">
        <v>1406</v>
      </c>
      <c r="M688" s="3" t="s">
        <v>1302</v>
      </c>
    </row>
    <row r="689" spans="1:13" x14ac:dyDescent="0.2">
      <c r="A689" s="3" t="s">
        <v>8</v>
      </c>
      <c r="B689" s="3" t="str">
        <f>VLOOKUP(C689,'Class compilations'!A:B,2,FALSE)</f>
        <v>Hybrid Sedan</v>
      </c>
      <c r="C689" s="3" t="s">
        <v>9</v>
      </c>
      <c r="D689" s="3" t="s">
        <v>1301</v>
      </c>
      <c r="E689" s="3" t="s">
        <v>1407</v>
      </c>
      <c r="F689" s="3" t="e">
        <f>VLOOKUP(E689,'DFW to admin'!A:B,2,FALSE)</f>
        <v>#N/A</v>
      </c>
      <c r="G689" s="3" t="e">
        <f>VLOOKUP('Data - filter removed'!E689,Sheet10!B:C,2,FALSE)</f>
        <v>#N/A</v>
      </c>
      <c r="H689" s="2">
        <v>2013</v>
      </c>
      <c r="I689" s="3" t="s">
        <v>297</v>
      </c>
      <c r="J689" s="3" t="s">
        <v>298</v>
      </c>
      <c r="K689" s="3" t="s">
        <v>299</v>
      </c>
      <c r="L689" s="3" t="s">
        <v>1408</v>
      </c>
      <c r="M689" s="3" t="s">
        <v>1302</v>
      </c>
    </row>
    <row r="690" spans="1:13" x14ac:dyDescent="0.2">
      <c r="A690" s="3" t="s">
        <v>8</v>
      </c>
      <c r="B690" s="3" t="str">
        <f>VLOOKUP(C690,'Class compilations'!A:B,2,FALSE)</f>
        <v>Hybrid Sedan</v>
      </c>
      <c r="C690" s="3" t="s">
        <v>9</v>
      </c>
      <c r="D690" s="3" t="s">
        <v>1301</v>
      </c>
      <c r="E690" s="3" t="s">
        <v>1409</v>
      </c>
      <c r="F690" s="3" t="e">
        <f>VLOOKUP(E690,'DFW to admin'!A:B,2,FALSE)</f>
        <v>#N/A</v>
      </c>
      <c r="G690" s="3" t="e">
        <f>VLOOKUP('Data - filter removed'!E690,Sheet10!B:C,2,FALSE)</f>
        <v>#N/A</v>
      </c>
      <c r="H690" s="2">
        <v>2013</v>
      </c>
      <c r="I690" s="3" t="s">
        <v>297</v>
      </c>
      <c r="J690" s="3" t="s">
        <v>298</v>
      </c>
      <c r="K690" s="3" t="s">
        <v>299</v>
      </c>
      <c r="L690" s="3" t="s">
        <v>1410</v>
      </c>
      <c r="M690" s="3" t="s">
        <v>1302</v>
      </c>
    </row>
    <row r="691" spans="1:13" x14ac:dyDescent="0.2">
      <c r="A691" s="3" t="s">
        <v>8</v>
      </c>
      <c r="B691" s="3" t="str">
        <f>VLOOKUP(C691,'Class compilations'!A:B,2,FALSE)</f>
        <v>Hybrid Sedan</v>
      </c>
      <c r="C691" s="3" t="s">
        <v>9</v>
      </c>
      <c r="D691" s="3" t="s">
        <v>1301</v>
      </c>
      <c r="E691" s="3" t="s">
        <v>1411</v>
      </c>
      <c r="F691" s="3" t="e">
        <f>VLOOKUP(E691,'DFW to admin'!A:B,2,FALSE)</f>
        <v>#N/A</v>
      </c>
      <c r="G691" s="3" t="e">
        <f>VLOOKUP('Data - filter removed'!E691,Sheet10!B:C,2,FALSE)</f>
        <v>#N/A</v>
      </c>
      <c r="H691" s="2">
        <v>2013</v>
      </c>
      <c r="I691" s="3" t="s">
        <v>297</v>
      </c>
      <c r="J691" s="3" t="s">
        <v>298</v>
      </c>
      <c r="K691" s="3" t="s">
        <v>299</v>
      </c>
      <c r="L691" s="3" t="s">
        <v>1412</v>
      </c>
      <c r="M691" s="3" t="s">
        <v>1302</v>
      </c>
    </row>
    <row r="692" spans="1:13" x14ac:dyDescent="0.2">
      <c r="A692" s="3" t="s">
        <v>8</v>
      </c>
      <c r="B692" s="3" t="str">
        <f>VLOOKUP(C692,'Class compilations'!A:B,2,FALSE)</f>
        <v>Hybrid Sedan</v>
      </c>
      <c r="C692" s="3" t="s">
        <v>9</v>
      </c>
      <c r="D692" s="3" t="s">
        <v>1301</v>
      </c>
      <c r="E692" s="3" t="s">
        <v>1413</v>
      </c>
      <c r="F692" s="3" t="e">
        <f>VLOOKUP(E692,'DFW to admin'!A:B,2,FALSE)</f>
        <v>#N/A</v>
      </c>
      <c r="G692" s="3" t="e">
        <f>VLOOKUP('Data - filter removed'!E692,Sheet10!B:C,2,FALSE)</f>
        <v>#N/A</v>
      </c>
      <c r="H692" s="2">
        <v>2013</v>
      </c>
      <c r="I692" s="3" t="s">
        <v>297</v>
      </c>
      <c r="J692" s="3" t="s">
        <v>298</v>
      </c>
      <c r="K692" s="3" t="s">
        <v>299</v>
      </c>
      <c r="L692" s="3" t="s">
        <v>1414</v>
      </c>
      <c r="M692" s="3" t="s">
        <v>1302</v>
      </c>
    </row>
    <row r="693" spans="1:13" x14ac:dyDescent="0.2">
      <c r="A693" s="3" t="s">
        <v>8</v>
      </c>
      <c r="B693" s="3" t="str">
        <f>VLOOKUP(C693,'Class compilations'!A:B,2,FALSE)</f>
        <v>Hybrid Sedan</v>
      </c>
      <c r="C693" s="3" t="s">
        <v>9</v>
      </c>
      <c r="D693" s="3" t="s">
        <v>1301</v>
      </c>
      <c r="E693" s="3" t="s">
        <v>1415</v>
      </c>
      <c r="F693" s="3" t="e">
        <f>VLOOKUP(E693,'DFW to admin'!A:B,2,FALSE)</f>
        <v>#N/A</v>
      </c>
      <c r="G693" s="3" t="e">
        <f>VLOOKUP('Data - filter removed'!E693,Sheet10!B:C,2,FALSE)</f>
        <v>#N/A</v>
      </c>
      <c r="H693" s="2">
        <v>2013</v>
      </c>
      <c r="I693" s="3" t="s">
        <v>297</v>
      </c>
      <c r="J693" s="3" t="s">
        <v>298</v>
      </c>
      <c r="K693" s="3" t="s">
        <v>299</v>
      </c>
      <c r="L693" s="3" t="s">
        <v>1416</v>
      </c>
      <c r="M693" s="3" t="s">
        <v>1302</v>
      </c>
    </row>
    <row r="694" spans="1:13" x14ac:dyDescent="0.2">
      <c r="A694" s="3" t="s">
        <v>8</v>
      </c>
      <c r="B694" s="3" t="str">
        <f>VLOOKUP(C694,'Class compilations'!A:B,2,FALSE)</f>
        <v>Hybrid Sedan</v>
      </c>
      <c r="C694" s="3" t="s">
        <v>9</v>
      </c>
      <c r="D694" s="3" t="s">
        <v>1301</v>
      </c>
      <c r="E694" s="3" t="s">
        <v>1417</v>
      </c>
      <c r="F694" s="3" t="e">
        <f>VLOOKUP(E694,'DFW to admin'!A:B,2,FALSE)</f>
        <v>#N/A</v>
      </c>
      <c r="G694" s="3" t="e">
        <f>VLOOKUP('Data - filter removed'!E694,Sheet10!B:C,2,FALSE)</f>
        <v>#N/A</v>
      </c>
      <c r="H694" s="2">
        <v>2013</v>
      </c>
      <c r="I694" s="3" t="s">
        <v>297</v>
      </c>
      <c r="J694" s="3" t="s">
        <v>298</v>
      </c>
      <c r="K694" s="3" t="s">
        <v>299</v>
      </c>
      <c r="L694" s="3" t="s">
        <v>1418</v>
      </c>
      <c r="M694" s="3" t="s">
        <v>1302</v>
      </c>
    </row>
    <row r="695" spans="1:13" x14ac:dyDescent="0.2">
      <c r="A695" s="3" t="s">
        <v>8</v>
      </c>
      <c r="B695" s="3" t="str">
        <f>VLOOKUP(C695,'Class compilations'!A:B,2,FALSE)</f>
        <v>Hybrid Sedan</v>
      </c>
      <c r="C695" s="3" t="s">
        <v>9</v>
      </c>
      <c r="D695" s="3" t="s">
        <v>1301</v>
      </c>
      <c r="E695" s="3" t="s">
        <v>1419</v>
      </c>
      <c r="F695" s="3" t="e">
        <f>VLOOKUP(E695,'DFW to admin'!A:B,2,FALSE)</f>
        <v>#N/A</v>
      </c>
      <c r="G695" s="3" t="e">
        <f>VLOOKUP('Data - filter removed'!E695,Sheet10!B:C,2,FALSE)</f>
        <v>#N/A</v>
      </c>
      <c r="H695" s="2">
        <v>2013</v>
      </c>
      <c r="I695" s="3" t="s">
        <v>297</v>
      </c>
      <c r="J695" s="3" t="s">
        <v>298</v>
      </c>
      <c r="K695" s="3" t="s">
        <v>299</v>
      </c>
      <c r="L695" s="3" t="s">
        <v>1420</v>
      </c>
      <c r="M695" s="3" t="s">
        <v>1302</v>
      </c>
    </row>
    <row r="696" spans="1:13" x14ac:dyDescent="0.2">
      <c r="A696" s="3" t="s">
        <v>8</v>
      </c>
      <c r="B696" s="3" t="str">
        <f>VLOOKUP(C696,'Class compilations'!A:B,2,FALSE)</f>
        <v>Hybrid Sedan</v>
      </c>
      <c r="C696" s="3" t="s">
        <v>9</v>
      </c>
      <c r="D696" s="3" t="s">
        <v>1301</v>
      </c>
      <c r="E696" s="3" t="s">
        <v>1421</v>
      </c>
      <c r="F696" s="3" t="e">
        <f>VLOOKUP(E696,'DFW to admin'!A:B,2,FALSE)</f>
        <v>#N/A</v>
      </c>
      <c r="G696" s="3" t="e">
        <f>VLOOKUP('Data - filter removed'!E696,Sheet10!B:C,2,FALSE)</f>
        <v>#N/A</v>
      </c>
      <c r="H696" s="2">
        <v>2013</v>
      </c>
      <c r="I696" s="3" t="s">
        <v>297</v>
      </c>
      <c r="J696" s="3" t="s">
        <v>298</v>
      </c>
      <c r="K696" s="3" t="s">
        <v>299</v>
      </c>
      <c r="L696" s="3" t="s">
        <v>1422</v>
      </c>
      <c r="M696" s="3" t="s">
        <v>1302</v>
      </c>
    </row>
    <row r="697" spans="1:13" x14ac:dyDescent="0.2">
      <c r="A697" s="3" t="s">
        <v>8</v>
      </c>
      <c r="B697" s="3" t="str">
        <f>VLOOKUP(C697,'Class compilations'!A:B,2,FALSE)</f>
        <v>Hybrid Sedan</v>
      </c>
      <c r="C697" s="3" t="s">
        <v>9</v>
      </c>
      <c r="D697" s="3" t="s">
        <v>1301</v>
      </c>
      <c r="E697" s="3" t="s">
        <v>1423</v>
      </c>
      <c r="F697" s="3" t="e">
        <f>VLOOKUP(E697,'DFW to admin'!A:B,2,FALSE)</f>
        <v>#N/A</v>
      </c>
      <c r="G697" s="3" t="e">
        <f>VLOOKUP('Data - filter removed'!E697,Sheet10!B:C,2,FALSE)</f>
        <v>#N/A</v>
      </c>
      <c r="H697" s="2">
        <v>2013</v>
      </c>
      <c r="I697" s="3" t="s">
        <v>297</v>
      </c>
      <c r="J697" s="3" t="s">
        <v>298</v>
      </c>
      <c r="K697" s="3" t="s">
        <v>299</v>
      </c>
      <c r="L697" s="3" t="s">
        <v>1424</v>
      </c>
      <c r="M697" s="3" t="s">
        <v>1302</v>
      </c>
    </row>
    <row r="698" spans="1:13" x14ac:dyDescent="0.2">
      <c r="A698" s="3" t="s">
        <v>8</v>
      </c>
      <c r="B698" s="3" t="str">
        <f>VLOOKUP(C698,'Class compilations'!A:B,2,FALSE)</f>
        <v>Hybrid Sedan</v>
      </c>
      <c r="C698" s="3" t="s">
        <v>9</v>
      </c>
      <c r="D698" s="3" t="s">
        <v>1301</v>
      </c>
      <c r="E698" s="3" t="s">
        <v>1425</v>
      </c>
      <c r="F698" s="3" t="e">
        <f>VLOOKUP(E698,'DFW to admin'!A:B,2,FALSE)</f>
        <v>#N/A</v>
      </c>
      <c r="G698" s="3" t="e">
        <f>VLOOKUP('Data - filter removed'!E698,Sheet10!B:C,2,FALSE)</f>
        <v>#N/A</v>
      </c>
      <c r="H698" s="2">
        <v>2013</v>
      </c>
      <c r="I698" s="3" t="s">
        <v>297</v>
      </c>
      <c r="J698" s="3" t="s">
        <v>298</v>
      </c>
      <c r="K698" s="3" t="s">
        <v>299</v>
      </c>
      <c r="L698" s="3" t="s">
        <v>1426</v>
      </c>
      <c r="M698" s="3" t="s">
        <v>1302</v>
      </c>
    </row>
    <row r="699" spans="1:13" x14ac:dyDescent="0.2">
      <c r="A699" s="3" t="s">
        <v>8</v>
      </c>
      <c r="B699" s="3" t="str">
        <f>VLOOKUP(C699,'Class compilations'!A:B,2,FALSE)</f>
        <v>Hybrid Sedan</v>
      </c>
      <c r="C699" s="3" t="s">
        <v>9</v>
      </c>
      <c r="D699" s="3" t="s">
        <v>1301</v>
      </c>
      <c r="E699" s="3" t="s">
        <v>1427</v>
      </c>
      <c r="F699" s="3" t="e">
        <f>VLOOKUP(E699,'DFW to admin'!A:B,2,FALSE)</f>
        <v>#N/A</v>
      </c>
      <c r="G699" s="3" t="e">
        <f>VLOOKUP('Data - filter removed'!E699,Sheet10!B:C,2,FALSE)</f>
        <v>#N/A</v>
      </c>
      <c r="H699" s="2">
        <v>2013</v>
      </c>
      <c r="I699" s="3" t="s">
        <v>297</v>
      </c>
      <c r="J699" s="3" t="s">
        <v>298</v>
      </c>
      <c r="K699" s="3" t="s">
        <v>299</v>
      </c>
      <c r="L699" s="3" t="s">
        <v>1428</v>
      </c>
      <c r="M699" s="3" t="s">
        <v>1302</v>
      </c>
    </row>
    <row r="700" spans="1:13" x14ac:dyDescent="0.2">
      <c r="A700" s="3" t="s">
        <v>8</v>
      </c>
      <c r="B700" s="3" t="str">
        <f>VLOOKUP(C700,'Class compilations'!A:B,2,FALSE)</f>
        <v>Hybrid Sedan</v>
      </c>
      <c r="C700" s="3" t="s">
        <v>9</v>
      </c>
      <c r="D700" s="3" t="s">
        <v>1301</v>
      </c>
      <c r="E700" s="3" t="s">
        <v>1429</v>
      </c>
      <c r="F700" s="3" t="e">
        <f>VLOOKUP(E700,'DFW to admin'!A:B,2,FALSE)</f>
        <v>#N/A</v>
      </c>
      <c r="G700" s="3" t="e">
        <f>VLOOKUP('Data - filter removed'!E700,Sheet10!B:C,2,FALSE)</f>
        <v>#N/A</v>
      </c>
      <c r="H700" s="2">
        <v>2013</v>
      </c>
      <c r="I700" s="3" t="s">
        <v>297</v>
      </c>
      <c r="J700" s="3" t="s">
        <v>298</v>
      </c>
      <c r="K700" s="3" t="s">
        <v>299</v>
      </c>
      <c r="L700" s="3" t="s">
        <v>1430</v>
      </c>
      <c r="M700" s="3" t="s">
        <v>1302</v>
      </c>
    </row>
    <row r="701" spans="1:13" x14ac:dyDescent="0.2">
      <c r="A701" s="3" t="s">
        <v>8</v>
      </c>
      <c r="B701" s="3" t="str">
        <f>VLOOKUP(C701,'Class compilations'!A:B,2,FALSE)</f>
        <v>Hybrid Sedan</v>
      </c>
      <c r="C701" s="3" t="s">
        <v>9</v>
      </c>
      <c r="D701" s="3" t="s">
        <v>1301</v>
      </c>
      <c r="E701" s="3" t="s">
        <v>1431</v>
      </c>
      <c r="F701" s="3" t="e">
        <f>VLOOKUP(E701,'DFW to admin'!A:B,2,FALSE)</f>
        <v>#N/A</v>
      </c>
      <c r="G701" s="3" t="e">
        <f>VLOOKUP('Data - filter removed'!E701,Sheet10!B:C,2,FALSE)</f>
        <v>#N/A</v>
      </c>
      <c r="H701" s="2">
        <v>2013</v>
      </c>
      <c r="I701" s="3" t="s">
        <v>297</v>
      </c>
      <c r="J701" s="3" t="s">
        <v>298</v>
      </c>
      <c r="K701" s="3" t="s">
        <v>299</v>
      </c>
      <c r="L701" s="3" t="s">
        <v>1432</v>
      </c>
      <c r="M701" s="3" t="s">
        <v>1302</v>
      </c>
    </row>
    <row r="702" spans="1:13" x14ac:dyDescent="0.2">
      <c r="A702" s="3" t="s">
        <v>8</v>
      </c>
      <c r="B702" s="3" t="str">
        <f>VLOOKUP(C702,'Class compilations'!A:B,2,FALSE)</f>
        <v>Hybrid Sedan</v>
      </c>
      <c r="C702" s="3" t="s">
        <v>9</v>
      </c>
      <c r="D702" s="3" t="s">
        <v>1301</v>
      </c>
      <c r="E702" s="3" t="s">
        <v>1433</v>
      </c>
      <c r="F702" s="3" t="e">
        <f>VLOOKUP(E702,'DFW to admin'!A:B,2,FALSE)</f>
        <v>#N/A</v>
      </c>
      <c r="G702" s="3" t="e">
        <f>VLOOKUP('Data - filter removed'!E702,Sheet10!B:C,2,FALSE)</f>
        <v>#N/A</v>
      </c>
      <c r="H702" s="2">
        <v>2013</v>
      </c>
      <c r="I702" s="3" t="s">
        <v>297</v>
      </c>
      <c r="J702" s="3" t="s">
        <v>298</v>
      </c>
      <c r="K702" s="3" t="s">
        <v>299</v>
      </c>
      <c r="L702" s="3" t="s">
        <v>1434</v>
      </c>
      <c r="M702" s="3" t="s">
        <v>1302</v>
      </c>
    </row>
    <row r="703" spans="1:13" x14ac:dyDescent="0.2">
      <c r="A703" s="3" t="s">
        <v>8</v>
      </c>
      <c r="B703" s="3" t="str">
        <f>VLOOKUP(C703,'Class compilations'!A:B,2,FALSE)</f>
        <v>Hybrid Sedan</v>
      </c>
      <c r="C703" s="3" t="s">
        <v>9</v>
      </c>
      <c r="D703" s="3" t="s">
        <v>1301</v>
      </c>
      <c r="E703" s="3" t="s">
        <v>1435</v>
      </c>
      <c r="F703" s="3" t="e">
        <f>VLOOKUP(E703,'DFW to admin'!A:B,2,FALSE)</f>
        <v>#N/A</v>
      </c>
      <c r="G703" s="3" t="e">
        <f>VLOOKUP('Data - filter removed'!E703,Sheet10!B:C,2,FALSE)</f>
        <v>#N/A</v>
      </c>
      <c r="H703" s="2">
        <v>2013</v>
      </c>
      <c r="I703" s="3" t="s">
        <v>297</v>
      </c>
      <c r="J703" s="3" t="s">
        <v>298</v>
      </c>
      <c r="K703" s="3" t="s">
        <v>299</v>
      </c>
      <c r="L703" s="3" t="s">
        <v>1436</v>
      </c>
      <c r="M703" s="3" t="s">
        <v>1302</v>
      </c>
    </row>
    <row r="704" spans="1:13" x14ac:dyDescent="0.2">
      <c r="A704" s="3" t="s">
        <v>8</v>
      </c>
      <c r="B704" s="3" t="str">
        <f>VLOOKUP(C704,'Class compilations'!A:B,2,FALSE)</f>
        <v>Hybrid Sedan</v>
      </c>
      <c r="C704" s="3" t="s">
        <v>9</v>
      </c>
      <c r="D704" s="3" t="s">
        <v>1301</v>
      </c>
      <c r="E704" s="3" t="s">
        <v>1437</v>
      </c>
      <c r="F704" s="3" t="e">
        <f>VLOOKUP(E704,'DFW to admin'!A:B,2,FALSE)</f>
        <v>#N/A</v>
      </c>
      <c r="G704" s="3" t="e">
        <f>VLOOKUP('Data - filter removed'!E704,Sheet10!B:C,2,FALSE)</f>
        <v>#N/A</v>
      </c>
      <c r="H704" s="2">
        <v>2013</v>
      </c>
      <c r="I704" s="3" t="s">
        <v>297</v>
      </c>
      <c r="J704" s="3" t="s">
        <v>298</v>
      </c>
      <c r="K704" s="3" t="s">
        <v>299</v>
      </c>
      <c r="L704" s="3" t="s">
        <v>1438</v>
      </c>
      <c r="M704" s="3" t="s">
        <v>1302</v>
      </c>
    </row>
    <row r="705" spans="1:13" x14ac:dyDescent="0.2">
      <c r="A705" s="3" t="s">
        <v>8</v>
      </c>
      <c r="B705" s="3" t="str">
        <f>VLOOKUP(C705,'Class compilations'!A:B,2,FALSE)</f>
        <v>Hybrid Sedan</v>
      </c>
      <c r="C705" s="3" t="s">
        <v>9</v>
      </c>
      <c r="D705" s="3" t="s">
        <v>1301</v>
      </c>
      <c r="E705" s="3" t="s">
        <v>1439</v>
      </c>
      <c r="F705" s="3" t="e">
        <f>VLOOKUP(E705,'DFW to admin'!A:B,2,FALSE)</f>
        <v>#N/A</v>
      </c>
      <c r="G705" s="3" t="e">
        <f>VLOOKUP('Data - filter removed'!E705,Sheet10!B:C,2,FALSE)</f>
        <v>#N/A</v>
      </c>
      <c r="H705" s="2">
        <v>2013</v>
      </c>
      <c r="I705" s="3" t="s">
        <v>297</v>
      </c>
      <c r="J705" s="3" t="s">
        <v>298</v>
      </c>
      <c r="K705" s="3" t="s">
        <v>299</v>
      </c>
      <c r="L705" s="3" t="s">
        <v>1440</v>
      </c>
      <c r="M705" s="3" t="s">
        <v>1302</v>
      </c>
    </row>
    <row r="706" spans="1:13" x14ac:dyDescent="0.2">
      <c r="A706" s="3" t="s">
        <v>8</v>
      </c>
      <c r="B706" s="3" t="str">
        <f>VLOOKUP(C706,'Class compilations'!A:B,2,FALSE)</f>
        <v>Hybrid Sedan</v>
      </c>
      <c r="C706" s="3" t="s">
        <v>9</v>
      </c>
      <c r="D706" s="3" t="s">
        <v>1301</v>
      </c>
      <c r="E706" s="3" t="s">
        <v>1441</v>
      </c>
      <c r="F706" s="3" t="e">
        <f>VLOOKUP(E706,'DFW to admin'!A:B,2,FALSE)</f>
        <v>#N/A</v>
      </c>
      <c r="G706" s="3" t="e">
        <f>VLOOKUP('Data - filter removed'!E706,Sheet10!B:C,2,FALSE)</f>
        <v>#N/A</v>
      </c>
      <c r="H706" s="2">
        <v>2013</v>
      </c>
      <c r="I706" s="3" t="s">
        <v>297</v>
      </c>
      <c r="J706" s="3" t="s">
        <v>298</v>
      </c>
      <c r="K706" s="3" t="s">
        <v>299</v>
      </c>
      <c r="L706" s="3" t="s">
        <v>1442</v>
      </c>
      <c r="M706" s="3" t="s">
        <v>1302</v>
      </c>
    </row>
    <row r="707" spans="1:13" x14ac:dyDescent="0.2">
      <c r="A707" s="3" t="s">
        <v>8</v>
      </c>
      <c r="B707" s="3" t="str">
        <f>VLOOKUP(C707,'Class compilations'!A:B,2,FALSE)</f>
        <v>Hybrid Sedan</v>
      </c>
      <c r="C707" s="3" t="s">
        <v>9</v>
      </c>
      <c r="D707" s="3" t="s">
        <v>1301</v>
      </c>
      <c r="E707" s="3" t="s">
        <v>1443</v>
      </c>
      <c r="F707" s="3" t="e">
        <f>VLOOKUP(E707,'DFW to admin'!A:B,2,FALSE)</f>
        <v>#N/A</v>
      </c>
      <c r="G707" s="3" t="e">
        <f>VLOOKUP('Data - filter removed'!E707,Sheet10!B:C,2,FALSE)</f>
        <v>#N/A</v>
      </c>
      <c r="H707" s="2">
        <v>2013</v>
      </c>
      <c r="I707" s="3" t="s">
        <v>297</v>
      </c>
      <c r="J707" s="3" t="s">
        <v>298</v>
      </c>
      <c r="K707" s="3" t="s">
        <v>299</v>
      </c>
      <c r="L707" s="3" t="s">
        <v>1444</v>
      </c>
      <c r="M707" s="3" t="s">
        <v>1302</v>
      </c>
    </row>
    <row r="708" spans="1:13" x14ac:dyDescent="0.2">
      <c r="A708" s="3" t="s">
        <v>8</v>
      </c>
      <c r="B708" s="3" t="str">
        <f>VLOOKUP(C708,'Class compilations'!A:B,2,FALSE)</f>
        <v>Hybrid Sedan</v>
      </c>
      <c r="C708" s="3" t="s">
        <v>9</v>
      </c>
      <c r="D708" s="3" t="s">
        <v>1301</v>
      </c>
      <c r="E708" s="3" t="s">
        <v>1445</v>
      </c>
      <c r="F708" s="3" t="e">
        <f>VLOOKUP(E708,'DFW to admin'!A:B,2,FALSE)</f>
        <v>#N/A</v>
      </c>
      <c r="G708" s="3" t="e">
        <f>VLOOKUP('Data - filter removed'!E708,Sheet10!B:C,2,FALSE)</f>
        <v>#N/A</v>
      </c>
      <c r="H708" s="2">
        <v>2013</v>
      </c>
      <c r="I708" s="3" t="s">
        <v>297</v>
      </c>
      <c r="J708" s="3" t="s">
        <v>298</v>
      </c>
      <c r="K708" s="3" t="s">
        <v>299</v>
      </c>
      <c r="L708" s="3" t="s">
        <v>1446</v>
      </c>
      <c r="M708" s="3" t="s">
        <v>1302</v>
      </c>
    </row>
    <row r="709" spans="1:13" x14ac:dyDescent="0.2">
      <c r="A709" s="3" t="s">
        <v>8</v>
      </c>
      <c r="B709" s="3" t="str">
        <f>VLOOKUP(C709,'Class compilations'!A:B,2,FALSE)</f>
        <v>Hybrid Sedan</v>
      </c>
      <c r="C709" s="3" t="s">
        <v>9</v>
      </c>
      <c r="D709" s="3" t="s">
        <v>1301</v>
      </c>
      <c r="E709" s="3" t="s">
        <v>1447</v>
      </c>
      <c r="F709" s="3" t="e">
        <f>VLOOKUP(E709,'DFW to admin'!A:B,2,FALSE)</f>
        <v>#N/A</v>
      </c>
      <c r="G709" s="3" t="e">
        <f>VLOOKUP('Data - filter removed'!E709,Sheet10!B:C,2,FALSE)</f>
        <v>#N/A</v>
      </c>
      <c r="H709" s="2">
        <v>2013</v>
      </c>
      <c r="I709" s="3" t="s">
        <v>297</v>
      </c>
      <c r="J709" s="3" t="s">
        <v>298</v>
      </c>
      <c r="K709" s="3" t="s">
        <v>299</v>
      </c>
      <c r="L709" s="3" t="s">
        <v>1448</v>
      </c>
      <c r="M709" s="3" t="s">
        <v>1302</v>
      </c>
    </row>
    <row r="710" spans="1:13" x14ac:dyDescent="0.2">
      <c r="A710" s="3" t="s">
        <v>8</v>
      </c>
      <c r="B710" s="3" t="str">
        <f>VLOOKUP(C710,'Class compilations'!A:B,2,FALSE)</f>
        <v>Hybrid Sedan</v>
      </c>
      <c r="C710" s="3" t="s">
        <v>9</v>
      </c>
      <c r="D710" s="3" t="s">
        <v>1301</v>
      </c>
      <c r="E710" s="3" t="s">
        <v>1449</v>
      </c>
      <c r="F710" s="3" t="e">
        <f>VLOOKUP(E710,'DFW to admin'!A:B,2,FALSE)</f>
        <v>#N/A</v>
      </c>
      <c r="G710" s="3" t="e">
        <f>VLOOKUP('Data - filter removed'!E710,Sheet10!B:C,2,FALSE)</f>
        <v>#N/A</v>
      </c>
      <c r="H710" s="2">
        <v>2013</v>
      </c>
      <c r="I710" s="3" t="s">
        <v>297</v>
      </c>
      <c r="J710" s="3" t="s">
        <v>298</v>
      </c>
      <c r="K710" s="3" t="s">
        <v>299</v>
      </c>
      <c r="L710" s="3" t="s">
        <v>1450</v>
      </c>
      <c r="M710" s="3" t="s">
        <v>1302</v>
      </c>
    </row>
    <row r="711" spans="1:13" x14ac:dyDescent="0.2">
      <c r="A711" s="3" t="s">
        <v>8</v>
      </c>
      <c r="B711" s="3" t="str">
        <f>VLOOKUP(C711,'Class compilations'!A:B,2,FALSE)</f>
        <v>Hybrid Sedan</v>
      </c>
      <c r="C711" s="3" t="s">
        <v>9</v>
      </c>
      <c r="D711" s="3" t="s">
        <v>1301</v>
      </c>
      <c r="E711" s="3" t="s">
        <v>1451</v>
      </c>
      <c r="F711" s="3" t="e">
        <f>VLOOKUP(E711,'DFW to admin'!A:B,2,FALSE)</f>
        <v>#N/A</v>
      </c>
      <c r="G711" s="3" t="e">
        <f>VLOOKUP('Data - filter removed'!E711,Sheet10!B:C,2,FALSE)</f>
        <v>#N/A</v>
      </c>
      <c r="H711" s="2">
        <v>2013</v>
      </c>
      <c r="I711" s="3" t="s">
        <v>297</v>
      </c>
      <c r="J711" s="3" t="s">
        <v>298</v>
      </c>
      <c r="K711" s="3" t="s">
        <v>299</v>
      </c>
      <c r="L711" s="3" t="s">
        <v>1452</v>
      </c>
      <c r="M711" s="3" t="s">
        <v>1302</v>
      </c>
    </row>
    <row r="712" spans="1:13" x14ac:dyDescent="0.2">
      <c r="A712" s="3" t="s">
        <v>8</v>
      </c>
      <c r="B712" s="3" t="str">
        <f>VLOOKUP(C712,'Class compilations'!A:B,2,FALSE)</f>
        <v>Hybrid Sedan</v>
      </c>
      <c r="C712" s="3" t="s">
        <v>9</v>
      </c>
      <c r="D712" s="3" t="s">
        <v>1301</v>
      </c>
      <c r="E712" s="3" t="s">
        <v>1453</v>
      </c>
      <c r="F712" s="3" t="e">
        <f>VLOOKUP(E712,'DFW to admin'!A:B,2,FALSE)</f>
        <v>#N/A</v>
      </c>
      <c r="G712" s="3" t="e">
        <f>VLOOKUP('Data - filter removed'!E712,Sheet10!B:C,2,FALSE)</f>
        <v>#N/A</v>
      </c>
      <c r="H712" s="2">
        <v>2013</v>
      </c>
      <c r="I712" s="3" t="s">
        <v>297</v>
      </c>
      <c r="J712" s="3" t="s">
        <v>298</v>
      </c>
      <c r="K712" s="3" t="s">
        <v>299</v>
      </c>
      <c r="L712" s="3" t="s">
        <v>1454</v>
      </c>
      <c r="M712" s="3" t="s">
        <v>1302</v>
      </c>
    </row>
    <row r="713" spans="1:13" x14ac:dyDescent="0.2">
      <c r="A713" s="3" t="s">
        <v>8</v>
      </c>
      <c r="B713" s="3" t="str">
        <f>VLOOKUP(C713,'Class compilations'!A:B,2,FALSE)</f>
        <v>Hybrid Sedan</v>
      </c>
      <c r="C713" s="3" t="s">
        <v>9</v>
      </c>
      <c r="D713" s="3" t="s">
        <v>1301</v>
      </c>
      <c r="E713" s="3" t="s">
        <v>1455</v>
      </c>
      <c r="F713" s="3" t="e">
        <f>VLOOKUP(E713,'DFW to admin'!A:B,2,FALSE)</f>
        <v>#N/A</v>
      </c>
      <c r="G713" s="3" t="e">
        <f>VLOOKUP('Data - filter removed'!E713,Sheet10!B:C,2,FALSE)</f>
        <v>#N/A</v>
      </c>
      <c r="H713" s="2">
        <v>2013</v>
      </c>
      <c r="I713" s="3" t="s">
        <v>297</v>
      </c>
      <c r="J713" s="3" t="s">
        <v>298</v>
      </c>
      <c r="K713" s="3" t="s">
        <v>299</v>
      </c>
      <c r="L713" s="3" t="s">
        <v>1456</v>
      </c>
      <c r="M713" s="3" t="s">
        <v>1302</v>
      </c>
    </row>
    <row r="714" spans="1:13" x14ac:dyDescent="0.2">
      <c r="A714" s="3" t="s">
        <v>8</v>
      </c>
      <c r="B714" s="3" t="str">
        <f>VLOOKUP(C714,'Class compilations'!A:B,2,FALSE)</f>
        <v>Hybrid Sedan</v>
      </c>
      <c r="C714" s="3" t="s">
        <v>9</v>
      </c>
      <c r="D714" s="3" t="s">
        <v>1301</v>
      </c>
      <c r="E714" s="3" t="s">
        <v>1457</v>
      </c>
      <c r="F714" s="3" t="e">
        <f>VLOOKUP(E714,'DFW to admin'!A:B,2,FALSE)</f>
        <v>#N/A</v>
      </c>
      <c r="G714" s="3" t="e">
        <f>VLOOKUP('Data - filter removed'!E714,Sheet10!B:C,2,FALSE)</f>
        <v>#N/A</v>
      </c>
      <c r="H714" s="2">
        <v>2013</v>
      </c>
      <c r="I714" s="3" t="s">
        <v>297</v>
      </c>
      <c r="J714" s="3" t="s">
        <v>298</v>
      </c>
      <c r="K714" s="3" t="s">
        <v>299</v>
      </c>
      <c r="L714" s="3" t="s">
        <v>1458</v>
      </c>
      <c r="M714" s="3" t="s">
        <v>1302</v>
      </c>
    </row>
    <row r="715" spans="1:13" x14ac:dyDescent="0.2">
      <c r="A715" s="3" t="s">
        <v>8</v>
      </c>
      <c r="B715" s="3" t="str">
        <f>VLOOKUP(C715,'Class compilations'!A:B,2,FALSE)</f>
        <v>Hybrid Sedan</v>
      </c>
      <c r="C715" s="3" t="s">
        <v>9</v>
      </c>
      <c r="D715" s="3" t="s">
        <v>1301</v>
      </c>
      <c r="E715" s="3" t="s">
        <v>1459</v>
      </c>
      <c r="F715" s="3" t="e">
        <f>VLOOKUP(E715,'DFW to admin'!A:B,2,FALSE)</f>
        <v>#N/A</v>
      </c>
      <c r="G715" s="3" t="e">
        <f>VLOOKUP('Data - filter removed'!E715,Sheet10!B:C,2,FALSE)</f>
        <v>#N/A</v>
      </c>
      <c r="H715" s="2">
        <v>2013</v>
      </c>
      <c r="I715" s="3" t="s">
        <v>297</v>
      </c>
      <c r="J715" s="3" t="s">
        <v>298</v>
      </c>
      <c r="K715" s="3" t="s">
        <v>299</v>
      </c>
      <c r="L715" s="3" t="s">
        <v>1460</v>
      </c>
      <c r="M715" s="3" t="s">
        <v>1302</v>
      </c>
    </row>
    <row r="716" spans="1:13" x14ac:dyDescent="0.2">
      <c r="A716" s="3" t="s">
        <v>8</v>
      </c>
      <c r="B716" s="3" t="str">
        <f>VLOOKUP(C716,'Class compilations'!A:B,2,FALSE)</f>
        <v>Hybrid Sedan</v>
      </c>
      <c r="C716" s="3" t="s">
        <v>9</v>
      </c>
      <c r="D716" s="3" t="s">
        <v>1301</v>
      </c>
      <c r="E716" s="3" t="s">
        <v>1461</v>
      </c>
      <c r="F716" s="3" t="e">
        <f>VLOOKUP(E716,'DFW to admin'!A:B,2,FALSE)</f>
        <v>#N/A</v>
      </c>
      <c r="G716" s="3" t="e">
        <f>VLOOKUP('Data - filter removed'!E716,Sheet10!B:C,2,FALSE)</f>
        <v>#N/A</v>
      </c>
      <c r="H716" s="2">
        <v>2013</v>
      </c>
      <c r="I716" s="3" t="s">
        <v>297</v>
      </c>
      <c r="J716" s="3" t="s">
        <v>298</v>
      </c>
      <c r="K716" s="3" t="s">
        <v>299</v>
      </c>
      <c r="L716" s="3" t="s">
        <v>1462</v>
      </c>
      <c r="M716" s="3" t="s">
        <v>1302</v>
      </c>
    </row>
    <row r="717" spans="1:13" x14ac:dyDescent="0.2">
      <c r="A717" s="3" t="s">
        <v>8</v>
      </c>
      <c r="B717" s="3" t="str">
        <f>VLOOKUP(C717,'Class compilations'!A:B,2,FALSE)</f>
        <v>Hybrid Sedan</v>
      </c>
      <c r="C717" s="3" t="s">
        <v>9</v>
      </c>
      <c r="D717" s="3" t="s">
        <v>1301</v>
      </c>
      <c r="E717" s="3" t="s">
        <v>1463</v>
      </c>
      <c r="F717" s="3" t="e">
        <f>VLOOKUP(E717,'DFW to admin'!A:B,2,FALSE)</f>
        <v>#N/A</v>
      </c>
      <c r="G717" s="3" t="e">
        <f>VLOOKUP('Data - filter removed'!E717,Sheet10!B:C,2,FALSE)</f>
        <v>#N/A</v>
      </c>
      <c r="H717" s="2">
        <v>2013</v>
      </c>
      <c r="I717" s="3" t="s">
        <v>297</v>
      </c>
      <c r="J717" s="3" t="s">
        <v>298</v>
      </c>
      <c r="K717" s="3" t="s">
        <v>299</v>
      </c>
      <c r="L717" s="3" t="s">
        <v>1464</v>
      </c>
      <c r="M717" s="3" t="s">
        <v>1302</v>
      </c>
    </row>
    <row r="718" spans="1:13" x14ac:dyDescent="0.2">
      <c r="A718" s="3" t="s">
        <v>8</v>
      </c>
      <c r="B718" s="3" t="str">
        <f>VLOOKUP(C718,'Class compilations'!A:B,2,FALSE)</f>
        <v>Hybrid Sedan</v>
      </c>
      <c r="C718" s="3" t="s">
        <v>9</v>
      </c>
      <c r="D718" s="3" t="s">
        <v>1301</v>
      </c>
      <c r="E718" s="3" t="s">
        <v>1465</v>
      </c>
      <c r="F718" s="3" t="e">
        <f>VLOOKUP(E718,'DFW to admin'!A:B,2,FALSE)</f>
        <v>#N/A</v>
      </c>
      <c r="G718" s="3" t="e">
        <f>VLOOKUP('Data - filter removed'!E718,Sheet10!B:C,2,FALSE)</f>
        <v>#N/A</v>
      </c>
      <c r="H718" s="2">
        <v>2014</v>
      </c>
      <c r="I718" s="3" t="s">
        <v>64</v>
      </c>
      <c r="J718" s="3" t="s">
        <v>65</v>
      </c>
      <c r="K718" s="3" t="s">
        <v>9</v>
      </c>
      <c r="L718" s="3" t="s">
        <v>1466</v>
      </c>
      <c r="M718" s="3" t="s">
        <v>1302</v>
      </c>
    </row>
    <row r="719" spans="1:13" x14ac:dyDescent="0.2">
      <c r="A719" s="3" t="s">
        <v>8</v>
      </c>
      <c r="B719" s="3" t="str">
        <f>VLOOKUP(C719,'Class compilations'!A:B,2,FALSE)</f>
        <v>Hybrid Sedan</v>
      </c>
      <c r="C719" s="3" t="s">
        <v>9</v>
      </c>
      <c r="D719" s="3" t="s">
        <v>1301</v>
      </c>
      <c r="E719" s="3" t="s">
        <v>1467</v>
      </c>
      <c r="F719" s="3" t="e">
        <f>VLOOKUP(E719,'DFW to admin'!A:B,2,FALSE)</f>
        <v>#N/A</v>
      </c>
      <c r="G719" s="3" t="e">
        <f>VLOOKUP('Data - filter removed'!E719,Sheet10!B:C,2,FALSE)</f>
        <v>#N/A</v>
      </c>
      <c r="H719" s="2">
        <v>2014</v>
      </c>
      <c r="I719" s="3" t="s">
        <v>64</v>
      </c>
      <c r="J719" s="3" t="s">
        <v>65</v>
      </c>
      <c r="K719" s="3" t="s">
        <v>9</v>
      </c>
      <c r="L719" s="3" t="s">
        <v>1468</v>
      </c>
      <c r="M719" s="3" t="s">
        <v>1302</v>
      </c>
    </row>
    <row r="720" spans="1:13" x14ac:dyDescent="0.2">
      <c r="A720" s="3" t="s">
        <v>8</v>
      </c>
      <c r="B720" s="3" t="str">
        <f>VLOOKUP(C720,'Class compilations'!A:B,2,FALSE)</f>
        <v>Hybrid Sedan</v>
      </c>
      <c r="C720" s="3" t="s">
        <v>9</v>
      </c>
      <c r="D720" s="3" t="s">
        <v>1301</v>
      </c>
      <c r="E720" s="3" t="s">
        <v>1469</v>
      </c>
      <c r="F720" s="3" t="e">
        <f>VLOOKUP(E720,'DFW to admin'!A:B,2,FALSE)</f>
        <v>#N/A</v>
      </c>
      <c r="G720" s="3" t="e">
        <f>VLOOKUP('Data - filter removed'!E720,Sheet10!B:C,2,FALSE)</f>
        <v>#N/A</v>
      </c>
      <c r="H720" s="2">
        <v>2014</v>
      </c>
      <c r="I720" s="3" t="s">
        <v>64</v>
      </c>
      <c r="J720" s="3" t="s">
        <v>65</v>
      </c>
      <c r="K720" s="3" t="s">
        <v>9</v>
      </c>
      <c r="L720" s="3" t="s">
        <v>1470</v>
      </c>
      <c r="M720" s="3" t="s">
        <v>1302</v>
      </c>
    </row>
    <row r="721" spans="1:13" x14ac:dyDescent="0.2">
      <c r="A721" s="3" t="s">
        <v>8</v>
      </c>
      <c r="B721" s="3" t="str">
        <f>VLOOKUP(C721,'Class compilations'!A:B,2,FALSE)</f>
        <v>Hybrid Sedan</v>
      </c>
      <c r="C721" s="3" t="s">
        <v>9</v>
      </c>
      <c r="D721" s="3" t="s">
        <v>1301</v>
      </c>
      <c r="E721" s="3" t="s">
        <v>1471</v>
      </c>
      <c r="F721" s="3" t="e">
        <f>VLOOKUP(E721,'DFW to admin'!A:B,2,FALSE)</f>
        <v>#N/A</v>
      </c>
      <c r="G721" s="3" t="e">
        <f>VLOOKUP('Data - filter removed'!E721,Sheet10!B:C,2,FALSE)</f>
        <v>#N/A</v>
      </c>
      <c r="H721" s="2">
        <v>2013</v>
      </c>
      <c r="I721" s="3" t="s">
        <v>297</v>
      </c>
      <c r="J721" s="3" t="s">
        <v>298</v>
      </c>
      <c r="K721" s="3" t="s">
        <v>299</v>
      </c>
      <c r="L721" s="3" t="s">
        <v>1472</v>
      </c>
      <c r="M721" s="3" t="s">
        <v>1302</v>
      </c>
    </row>
    <row r="722" spans="1:13" x14ac:dyDescent="0.2">
      <c r="A722" s="3" t="s">
        <v>8</v>
      </c>
      <c r="B722" s="3" t="str">
        <f>VLOOKUP(C722,'Class compilations'!A:B,2,FALSE)</f>
        <v>Hybrid Sedan</v>
      </c>
      <c r="C722" s="3" t="s">
        <v>9</v>
      </c>
      <c r="D722" s="3" t="s">
        <v>1301</v>
      </c>
      <c r="E722" s="3" t="s">
        <v>1473</v>
      </c>
      <c r="F722" s="3" t="e">
        <f>VLOOKUP(E722,'DFW to admin'!A:B,2,FALSE)</f>
        <v>#N/A</v>
      </c>
      <c r="G722" s="3" t="e">
        <f>VLOOKUP('Data - filter removed'!E722,Sheet10!B:C,2,FALSE)</f>
        <v>#N/A</v>
      </c>
      <c r="H722" s="2">
        <v>2013</v>
      </c>
      <c r="I722" s="3" t="s">
        <v>297</v>
      </c>
      <c r="J722" s="3" t="s">
        <v>298</v>
      </c>
      <c r="K722" s="3" t="s">
        <v>299</v>
      </c>
      <c r="L722" s="3" t="s">
        <v>1474</v>
      </c>
      <c r="M722" s="3" t="s">
        <v>1302</v>
      </c>
    </row>
    <row r="723" spans="1:13" x14ac:dyDescent="0.2">
      <c r="A723" s="3" t="s">
        <v>8</v>
      </c>
      <c r="B723" s="3" t="str">
        <f>VLOOKUP(C723,'Class compilations'!A:B,2,FALSE)</f>
        <v>Hybrid Sedan</v>
      </c>
      <c r="C723" s="3" t="s">
        <v>9</v>
      </c>
      <c r="D723" s="3" t="s">
        <v>1301</v>
      </c>
      <c r="E723" s="3" t="s">
        <v>1475</v>
      </c>
      <c r="F723" s="3" t="e">
        <f>VLOOKUP(E723,'DFW to admin'!A:B,2,FALSE)</f>
        <v>#N/A</v>
      </c>
      <c r="G723" s="3" t="e">
        <f>VLOOKUP('Data - filter removed'!E723,Sheet10!B:C,2,FALSE)</f>
        <v>#N/A</v>
      </c>
      <c r="H723" s="2">
        <v>2013</v>
      </c>
      <c r="I723" s="3" t="s">
        <v>297</v>
      </c>
      <c r="J723" s="3" t="s">
        <v>298</v>
      </c>
      <c r="K723" s="3" t="s">
        <v>299</v>
      </c>
      <c r="L723" s="3" t="s">
        <v>1476</v>
      </c>
      <c r="M723" s="3" t="s">
        <v>1302</v>
      </c>
    </row>
    <row r="724" spans="1:13" x14ac:dyDescent="0.2">
      <c r="A724" s="3" t="s">
        <v>8</v>
      </c>
      <c r="B724" s="3" t="str">
        <f>VLOOKUP(C724,'Class compilations'!A:B,2,FALSE)</f>
        <v>Hybrid Sedan</v>
      </c>
      <c r="C724" s="3" t="s">
        <v>9</v>
      </c>
      <c r="D724" s="3" t="s">
        <v>1301</v>
      </c>
      <c r="E724" s="3" t="s">
        <v>1477</v>
      </c>
      <c r="F724" s="3" t="e">
        <f>VLOOKUP(E724,'DFW to admin'!A:B,2,FALSE)</f>
        <v>#N/A</v>
      </c>
      <c r="G724" s="3" t="e">
        <f>VLOOKUP('Data - filter removed'!E724,Sheet10!B:C,2,FALSE)</f>
        <v>#N/A</v>
      </c>
      <c r="H724" s="2">
        <v>2013</v>
      </c>
      <c r="I724" s="3" t="s">
        <v>297</v>
      </c>
      <c r="J724" s="3" t="s">
        <v>298</v>
      </c>
      <c r="K724" s="3" t="s">
        <v>299</v>
      </c>
      <c r="L724" s="3" t="s">
        <v>1478</v>
      </c>
      <c r="M724" s="3" t="s">
        <v>1302</v>
      </c>
    </row>
    <row r="725" spans="1:13" x14ac:dyDescent="0.2">
      <c r="A725" s="3" t="s">
        <v>8</v>
      </c>
      <c r="B725" s="3" t="str">
        <f>VLOOKUP(C725,'Class compilations'!A:B,2,FALSE)</f>
        <v>Hybrid Sedan</v>
      </c>
      <c r="C725" s="3" t="s">
        <v>9</v>
      </c>
      <c r="D725" s="3" t="s">
        <v>1301</v>
      </c>
      <c r="E725" s="3" t="s">
        <v>1479</v>
      </c>
      <c r="F725" s="3" t="e">
        <f>VLOOKUP(E725,'DFW to admin'!A:B,2,FALSE)</f>
        <v>#N/A</v>
      </c>
      <c r="G725" s="3" t="e">
        <f>VLOOKUP('Data - filter removed'!E725,Sheet10!B:C,2,FALSE)</f>
        <v>#N/A</v>
      </c>
      <c r="H725" s="2">
        <v>2013</v>
      </c>
      <c r="I725" s="3" t="s">
        <v>297</v>
      </c>
      <c r="J725" s="3" t="s">
        <v>298</v>
      </c>
      <c r="K725" s="3" t="s">
        <v>299</v>
      </c>
      <c r="L725" s="3" t="s">
        <v>1480</v>
      </c>
      <c r="M725" s="3" t="s">
        <v>1302</v>
      </c>
    </row>
    <row r="726" spans="1:13" x14ac:dyDescent="0.2">
      <c r="A726" s="3" t="s">
        <v>8</v>
      </c>
      <c r="B726" s="3" t="str">
        <f>VLOOKUP(C726,'Class compilations'!A:B,2,FALSE)</f>
        <v>Hybrid Sedan</v>
      </c>
      <c r="C726" s="3" t="s">
        <v>9</v>
      </c>
      <c r="D726" s="3" t="s">
        <v>1301</v>
      </c>
      <c r="E726" s="3" t="s">
        <v>1481</v>
      </c>
      <c r="F726" s="3" t="e">
        <f>VLOOKUP(E726,'DFW to admin'!A:B,2,FALSE)</f>
        <v>#N/A</v>
      </c>
      <c r="G726" s="3" t="e">
        <f>VLOOKUP('Data - filter removed'!E726,Sheet10!B:C,2,FALSE)</f>
        <v>#N/A</v>
      </c>
      <c r="H726" s="2">
        <v>2013</v>
      </c>
      <c r="I726" s="3" t="s">
        <v>297</v>
      </c>
      <c r="J726" s="3" t="s">
        <v>298</v>
      </c>
      <c r="K726" s="3" t="s">
        <v>299</v>
      </c>
      <c r="L726" s="3" t="s">
        <v>1482</v>
      </c>
      <c r="M726" s="3" t="s">
        <v>1302</v>
      </c>
    </row>
    <row r="727" spans="1:13" x14ac:dyDescent="0.2">
      <c r="A727" s="3" t="s">
        <v>8</v>
      </c>
      <c r="B727" s="3" t="str">
        <f>VLOOKUP(C727,'Class compilations'!A:B,2,FALSE)</f>
        <v>Hybrid Sedan</v>
      </c>
      <c r="C727" s="3" t="s">
        <v>9</v>
      </c>
      <c r="D727" s="3" t="s">
        <v>1301</v>
      </c>
      <c r="E727" s="3" t="s">
        <v>1483</v>
      </c>
      <c r="F727" s="3" t="e">
        <f>VLOOKUP(E727,'DFW to admin'!A:B,2,FALSE)</f>
        <v>#N/A</v>
      </c>
      <c r="G727" s="3" t="e">
        <f>VLOOKUP('Data - filter removed'!E727,Sheet10!B:C,2,FALSE)</f>
        <v>#N/A</v>
      </c>
      <c r="H727" s="2">
        <v>2014</v>
      </c>
      <c r="I727" s="3" t="s">
        <v>297</v>
      </c>
      <c r="J727" s="3" t="s">
        <v>298</v>
      </c>
      <c r="K727" s="3" t="s">
        <v>299</v>
      </c>
      <c r="L727" s="3" t="s">
        <v>1484</v>
      </c>
      <c r="M727" s="3" t="s">
        <v>1302</v>
      </c>
    </row>
    <row r="728" spans="1:13" x14ac:dyDescent="0.2">
      <c r="A728" s="3" t="s">
        <v>8</v>
      </c>
      <c r="B728" s="3" t="str">
        <f>VLOOKUP(C728,'Class compilations'!A:B,2,FALSE)</f>
        <v>Hybrid Sedan</v>
      </c>
      <c r="C728" s="3" t="s">
        <v>9</v>
      </c>
      <c r="D728" s="3" t="s">
        <v>1301</v>
      </c>
      <c r="E728" s="3" t="s">
        <v>1485</v>
      </c>
      <c r="F728" s="3" t="e">
        <f>VLOOKUP(E728,'DFW to admin'!A:B,2,FALSE)</f>
        <v>#N/A</v>
      </c>
      <c r="G728" s="3" t="e">
        <f>VLOOKUP('Data - filter removed'!E728,Sheet10!B:C,2,FALSE)</f>
        <v>#N/A</v>
      </c>
      <c r="H728" s="2">
        <v>2013</v>
      </c>
      <c r="I728" s="3" t="s">
        <v>297</v>
      </c>
      <c r="J728" s="3" t="s">
        <v>298</v>
      </c>
      <c r="K728" s="3" t="s">
        <v>299</v>
      </c>
      <c r="L728" s="3" t="s">
        <v>1486</v>
      </c>
      <c r="M728" s="3" t="s">
        <v>1302</v>
      </c>
    </row>
    <row r="729" spans="1:13" x14ac:dyDescent="0.2">
      <c r="A729" s="3" t="s">
        <v>8</v>
      </c>
      <c r="B729" s="3" t="str">
        <f>VLOOKUP(C729,'Class compilations'!A:B,2,FALSE)</f>
        <v>Hybrid Sedan</v>
      </c>
      <c r="C729" s="3" t="s">
        <v>9</v>
      </c>
      <c r="D729" s="3" t="s">
        <v>1301</v>
      </c>
      <c r="E729" s="3" t="s">
        <v>1487</v>
      </c>
      <c r="F729" s="3" t="e">
        <f>VLOOKUP(E729,'DFW to admin'!A:B,2,FALSE)</f>
        <v>#N/A</v>
      </c>
      <c r="G729" s="3" t="e">
        <f>VLOOKUP('Data - filter removed'!E729,Sheet10!B:C,2,FALSE)</f>
        <v>#N/A</v>
      </c>
      <c r="H729" s="2">
        <v>2013</v>
      </c>
      <c r="I729" s="3" t="s">
        <v>297</v>
      </c>
      <c r="J729" s="3" t="s">
        <v>298</v>
      </c>
      <c r="K729" s="3" t="s">
        <v>299</v>
      </c>
      <c r="L729" s="3" t="s">
        <v>1488</v>
      </c>
      <c r="M729" s="3" t="s">
        <v>1302</v>
      </c>
    </row>
    <row r="730" spans="1:13" x14ac:dyDescent="0.2">
      <c r="A730" s="3" t="s">
        <v>8</v>
      </c>
      <c r="B730" s="3" t="str">
        <f>VLOOKUP(C730,'Class compilations'!A:B,2,FALSE)</f>
        <v>Hybrid Sedan</v>
      </c>
      <c r="C730" s="3" t="s">
        <v>9</v>
      </c>
      <c r="D730" s="3" t="s">
        <v>1301</v>
      </c>
      <c r="E730" s="3" t="s">
        <v>1489</v>
      </c>
      <c r="F730" s="3" t="e">
        <f>VLOOKUP(E730,'DFW to admin'!A:B,2,FALSE)</f>
        <v>#N/A</v>
      </c>
      <c r="G730" s="3" t="e">
        <f>VLOOKUP('Data - filter removed'!E730,Sheet10!B:C,2,FALSE)</f>
        <v>#N/A</v>
      </c>
      <c r="H730" s="2">
        <v>2013</v>
      </c>
      <c r="I730" s="3" t="s">
        <v>297</v>
      </c>
      <c r="J730" s="3" t="s">
        <v>298</v>
      </c>
      <c r="K730" s="3" t="s">
        <v>299</v>
      </c>
      <c r="L730" s="3" t="s">
        <v>1490</v>
      </c>
      <c r="M730" s="3" t="s">
        <v>1302</v>
      </c>
    </row>
    <row r="731" spans="1:13" x14ac:dyDescent="0.2">
      <c r="A731" s="3" t="s">
        <v>8</v>
      </c>
      <c r="B731" s="3" t="str">
        <f>VLOOKUP(C731,'Class compilations'!A:B,2,FALSE)</f>
        <v>Hybrid Sedan</v>
      </c>
      <c r="C731" s="3" t="s">
        <v>9</v>
      </c>
      <c r="D731" s="3" t="s">
        <v>1301</v>
      </c>
      <c r="E731" s="3" t="s">
        <v>1491</v>
      </c>
      <c r="F731" s="3" t="e">
        <f>VLOOKUP(E731,'DFW to admin'!A:B,2,FALSE)</f>
        <v>#N/A</v>
      </c>
      <c r="G731" s="3" t="e">
        <f>VLOOKUP('Data - filter removed'!E731,Sheet10!B:C,2,FALSE)</f>
        <v>#N/A</v>
      </c>
      <c r="H731" s="2">
        <v>2013</v>
      </c>
      <c r="I731" s="3" t="s">
        <v>297</v>
      </c>
      <c r="J731" s="3" t="s">
        <v>298</v>
      </c>
      <c r="K731" s="3" t="s">
        <v>299</v>
      </c>
      <c r="L731" s="3" t="s">
        <v>1492</v>
      </c>
      <c r="M731" s="3" t="s">
        <v>1302</v>
      </c>
    </row>
    <row r="732" spans="1:13" x14ac:dyDescent="0.2">
      <c r="A732" s="3" t="s">
        <v>8</v>
      </c>
      <c r="B732" s="3" t="str">
        <f>VLOOKUP(C732,'Class compilations'!A:B,2,FALSE)</f>
        <v>Hybrid Sedan</v>
      </c>
      <c r="C732" s="3" t="s">
        <v>9</v>
      </c>
      <c r="D732" s="3" t="s">
        <v>1301</v>
      </c>
      <c r="E732" s="3" t="s">
        <v>1493</v>
      </c>
      <c r="F732" s="3" t="e">
        <f>VLOOKUP(E732,'DFW to admin'!A:B,2,FALSE)</f>
        <v>#N/A</v>
      </c>
      <c r="G732" s="3" t="e">
        <f>VLOOKUP('Data - filter removed'!E732,Sheet10!B:C,2,FALSE)</f>
        <v>#N/A</v>
      </c>
      <c r="H732" s="2">
        <v>2013</v>
      </c>
      <c r="I732" s="3" t="s">
        <v>297</v>
      </c>
      <c r="J732" s="3" t="s">
        <v>298</v>
      </c>
      <c r="K732" s="3" t="s">
        <v>299</v>
      </c>
      <c r="L732" s="3" t="s">
        <v>1494</v>
      </c>
      <c r="M732" s="3" t="s">
        <v>1302</v>
      </c>
    </row>
    <row r="733" spans="1:13" x14ac:dyDescent="0.2">
      <c r="A733" s="3" t="s">
        <v>8</v>
      </c>
      <c r="B733" s="3" t="str">
        <f>VLOOKUP(C733,'Class compilations'!A:B,2,FALSE)</f>
        <v>Hybrid Sedan</v>
      </c>
      <c r="C733" s="3" t="s">
        <v>9</v>
      </c>
      <c r="D733" s="3" t="s">
        <v>1301</v>
      </c>
      <c r="E733" s="3" t="s">
        <v>1495</v>
      </c>
      <c r="F733" s="3" t="e">
        <f>VLOOKUP(E733,'DFW to admin'!A:B,2,FALSE)</f>
        <v>#N/A</v>
      </c>
      <c r="G733" s="3" t="e">
        <f>VLOOKUP('Data - filter removed'!E733,Sheet10!B:C,2,FALSE)</f>
        <v>#N/A</v>
      </c>
      <c r="H733" s="2">
        <v>2013</v>
      </c>
      <c r="I733" s="3" t="s">
        <v>297</v>
      </c>
      <c r="J733" s="3" t="s">
        <v>298</v>
      </c>
      <c r="K733" s="3" t="s">
        <v>299</v>
      </c>
      <c r="L733" s="3" t="s">
        <v>1496</v>
      </c>
      <c r="M733" s="3" t="s">
        <v>1302</v>
      </c>
    </row>
    <row r="734" spans="1:13" x14ac:dyDescent="0.2">
      <c r="A734" s="3" t="s">
        <v>8</v>
      </c>
      <c r="B734" s="3" t="str">
        <f>VLOOKUP(C734,'Class compilations'!A:B,2,FALSE)</f>
        <v>Hybrid Sedan</v>
      </c>
      <c r="C734" s="3" t="s">
        <v>9</v>
      </c>
      <c r="D734" s="3" t="s">
        <v>1301</v>
      </c>
      <c r="E734" s="3" t="s">
        <v>1497</v>
      </c>
      <c r="F734" s="3" t="e">
        <f>VLOOKUP(E734,'DFW to admin'!A:B,2,FALSE)</f>
        <v>#N/A</v>
      </c>
      <c r="G734" s="3" t="e">
        <f>VLOOKUP('Data - filter removed'!E734,Sheet10!B:C,2,FALSE)</f>
        <v>#N/A</v>
      </c>
      <c r="H734" s="2">
        <v>2013</v>
      </c>
      <c r="I734" s="3" t="s">
        <v>297</v>
      </c>
      <c r="J734" s="3" t="s">
        <v>298</v>
      </c>
      <c r="K734" s="3" t="s">
        <v>299</v>
      </c>
      <c r="L734" s="3" t="s">
        <v>1498</v>
      </c>
      <c r="M734" s="3" t="s">
        <v>1302</v>
      </c>
    </row>
    <row r="735" spans="1:13" x14ac:dyDescent="0.2">
      <c r="A735" s="3" t="s">
        <v>8</v>
      </c>
      <c r="B735" s="3" t="str">
        <f>VLOOKUP(C735,'Class compilations'!A:B,2,FALSE)</f>
        <v>Hybrid Sedan</v>
      </c>
      <c r="C735" s="3" t="s">
        <v>9</v>
      </c>
      <c r="D735" s="3" t="s">
        <v>1301</v>
      </c>
      <c r="E735" s="3" t="s">
        <v>1499</v>
      </c>
      <c r="F735" s="3" t="e">
        <f>VLOOKUP(E735,'DFW to admin'!A:B,2,FALSE)</f>
        <v>#N/A</v>
      </c>
      <c r="G735" s="3" t="e">
        <f>VLOOKUP('Data - filter removed'!E735,Sheet10!B:C,2,FALSE)</f>
        <v>#N/A</v>
      </c>
      <c r="H735" s="2">
        <v>2013</v>
      </c>
      <c r="I735" s="3" t="s">
        <v>297</v>
      </c>
      <c r="J735" s="3" t="s">
        <v>298</v>
      </c>
      <c r="K735" s="3" t="s">
        <v>299</v>
      </c>
      <c r="L735" s="3" t="s">
        <v>1500</v>
      </c>
      <c r="M735" s="3" t="s">
        <v>1302</v>
      </c>
    </row>
    <row r="736" spans="1:13" x14ac:dyDescent="0.2">
      <c r="A736" s="3" t="s">
        <v>8</v>
      </c>
      <c r="B736" s="3" t="str">
        <f>VLOOKUP(C736,'Class compilations'!A:B,2,FALSE)</f>
        <v>Hybrid Sedan</v>
      </c>
      <c r="C736" s="3" t="s">
        <v>9</v>
      </c>
      <c r="D736" s="3" t="s">
        <v>1301</v>
      </c>
      <c r="E736" s="3" t="s">
        <v>1501</v>
      </c>
      <c r="F736" s="3" t="e">
        <f>VLOOKUP(E736,'DFW to admin'!A:B,2,FALSE)</f>
        <v>#N/A</v>
      </c>
      <c r="G736" s="3" t="e">
        <f>VLOOKUP('Data - filter removed'!E736,Sheet10!B:C,2,FALSE)</f>
        <v>#N/A</v>
      </c>
      <c r="H736" s="2">
        <v>2013</v>
      </c>
      <c r="I736" s="3" t="s">
        <v>297</v>
      </c>
      <c r="J736" s="3" t="s">
        <v>298</v>
      </c>
      <c r="K736" s="3" t="s">
        <v>299</v>
      </c>
      <c r="L736" s="3" t="s">
        <v>1502</v>
      </c>
      <c r="M736" s="3" t="s">
        <v>1302</v>
      </c>
    </row>
    <row r="737" spans="1:13" x14ac:dyDescent="0.2">
      <c r="A737" s="3" t="s">
        <v>8</v>
      </c>
      <c r="B737" s="3" t="str">
        <f>VLOOKUP(C737,'Class compilations'!A:B,2,FALSE)</f>
        <v>Hybrid Sedan</v>
      </c>
      <c r="C737" s="3" t="s">
        <v>9</v>
      </c>
      <c r="D737" s="3" t="s">
        <v>1301</v>
      </c>
      <c r="E737" s="3" t="s">
        <v>1503</v>
      </c>
      <c r="F737" s="3" t="e">
        <f>VLOOKUP(E737,'DFW to admin'!A:B,2,FALSE)</f>
        <v>#N/A</v>
      </c>
      <c r="G737" s="3" t="e">
        <f>VLOOKUP('Data - filter removed'!E737,Sheet10!B:C,2,FALSE)</f>
        <v>#N/A</v>
      </c>
      <c r="H737" s="2">
        <v>2014</v>
      </c>
      <c r="I737" s="3" t="s">
        <v>297</v>
      </c>
      <c r="J737" s="3" t="s">
        <v>298</v>
      </c>
      <c r="K737" s="3" t="s">
        <v>299</v>
      </c>
      <c r="L737" s="3" t="s">
        <v>1504</v>
      </c>
      <c r="M737" s="3" t="s">
        <v>1302</v>
      </c>
    </row>
    <row r="738" spans="1:13" x14ac:dyDescent="0.2">
      <c r="A738" s="3" t="s">
        <v>8</v>
      </c>
      <c r="B738" s="3" t="str">
        <f>VLOOKUP(C738,'Class compilations'!A:B,2,FALSE)</f>
        <v>Hybrid Sedan</v>
      </c>
      <c r="C738" s="3" t="s">
        <v>9</v>
      </c>
      <c r="D738" s="3" t="s">
        <v>1301</v>
      </c>
      <c r="E738" s="3" t="s">
        <v>1505</v>
      </c>
      <c r="F738" s="3" t="e">
        <f>VLOOKUP(E738,'DFW to admin'!A:B,2,FALSE)</f>
        <v>#N/A</v>
      </c>
      <c r="G738" s="3" t="e">
        <f>VLOOKUP('Data - filter removed'!E738,Sheet10!B:C,2,FALSE)</f>
        <v>#N/A</v>
      </c>
      <c r="H738" s="2">
        <v>2014</v>
      </c>
      <c r="I738" s="3" t="s">
        <v>297</v>
      </c>
      <c r="J738" s="3" t="s">
        <v>298</v>
      </c>
      <c r="K738" s="3" t="s">
        <v>299</v>
      </c>
      <c r="L738" s="3" t="s">
        <v>1506</v>
      </c>
      <c r="M738" s="3" t="s">
        <v>1302</v>
      </c>
    </row>
    <row r="739" spans="1:13" x14ac:dyDescent="0.2">
      <c r="A739" s="3" t="s">
        <v>8</v>
      </c>
      <c r="B739" s="3" t="str">
        <f>VLOOKUP(C739,'Class compilations'!A:B,2,FALSE)</f>
        <v>Hybrid Sedan</v>
      </c>
      <c r="C739" s="3" t="s">
        <v>9</v>
      </c>
      <c r="D739" s="3" t="s">
        <v>1301</v>
      </c>
      <c r="E739" s="3" t="s">
        <v>1507</v>
      </c>
      <c r="F739" s="3" t="e">
        <f>VLOOKUP(E739,'DFW to admin'!A:B,2,FALSE)</f>
        <v>#N/A</v>
      </c>
      <c r="G739" s="3" t="e">
        <f>VLOOKUP('Data - filter removed'!E739,Sheet10!B:C,2,FALSE)</f>
        <v>#N/A</v>
      </c>
      <c r="H739" s="2">
        <v>2014</v>
      </c>
      <c r="I739" s="3" t="s">
        <v>297</v>
      </c>
      <c r="J739" s="3" t="s">
        <v>298</v>
      </c>
      <c r="K739" s="3" t="s">
        <v>299</v>
      </c>
      <c r="L739" s="3" t="s">
        <v>1508</v>
      </c>
      <c r="M739" s="3" t="s">
        <v>1302</v>
      </c>
    </row>
    <row r="740" spans="1:13" x14ac:dyDescent="0.2">
      <c r="A740" s="3" t="s">
        <v>8</v>
      </c>
      <c r="B740" s="3" t="str">
        <f>VLOOKUP(C740,'Class compilations'!A:B,2,FALSE)</f>
        <v>Hybrid Sedan</v>
      </c>
      <c r="C740" s="3" t="s">
        <v>9</v>
      </c>
      <c r="D740" s="3" t="s">
        <v>1301</v>
      </c>
      <c r="E740" s="3" t="s">
        <v>1509</v>
      </c>
      <c r="F740" s="3" t="e">
        <f>VLOOKUP(E740,'DFW to admin'!A:B,2,FALSE)</f>
        <v>#N/A</v>
      </c>
      <c r="G740" s="3" t="e">
        <f>VLOOKUP('Data - filter removed'!E740,Sheet10!B:C,2,FALSE)</f>
        <v>#N/A</v>
      </c>
      <c r="H740" s="2">
        <v>2014</v>
      </c>
      <c r="I740" s="3" t="s">
        <v>297</v>
      </c>
      <c r="J740" s="3" t="s">
        <v>298</v>
      </c>
      <c r="K740" s="3" t="s">
        <v>299</v>
      </c>
      <c r="L740" s="3" t="s">
        <v>1510</v>
      </c>
      <c r="M740" s="3" t="s">
        <v>1302</v>
      </c>
    </row>
    <row r="741" spans="1:13" x14ac:dyDescent="0.2">
      <c r="A741" s="3" t="s">
        <v>8</v>
      </c>
      <c r="B741" s="3" t="str">
        <f>VLOOKUP(C741,'Class compilations'!A:B,2,FALSE)</f>
        <v>Hybrid Sedan</v>
      </c>
      <c r="C741" s="3" t="s">
        <v>9</v>
      </c>
      <c r="D741" s="3" t="s">
        <v>1301</v>
      </c>
      <c r="E741" s="3" t="s">
        <v>1511</v>
      </c>
      <c r="F741" s="3" t="e">
        <f>VLOOKUP(E741,'DFW to admin'!A:B,2,FALSE)</f>
        <v>#N/A</v>
      </c>
      <c r="G741" s="3" t="e">
        <f>VLOOKUP('Data - filter removed'!E741,Sheet10!B:C,2,FALSE)</f>
        <v>#N/A</v>
      </c>
      <c r="H741" s="2">
        <v>2014</v>
      </c>
      <c r="I741" s="3" t="s">
        <v>297</v>
      </c>
      <c r="J741" s="3" t="s">
        <v>298</v>
      </c>
      <c r="K741" s="3" t="s">
        <v>299</v>
      </c>
      <c r="L741" s="3" t="s">
        <v>1512</v>
      </c>
      <c r="M741" s="3" t="s">
        <v>1302</v>
      </c>
    </row>
    <row r="742" spans="1:13" x14ac:dyDescent="0.2">
      <c r="A742" s="3" t="s">
        <v>8</v>
      </c>
      <c r="B742" s="3" t="str">
        <f>VLOOKUP(C742,'Class compilations'!A:B,2,FALSE)</f>
        <v>Hybrid Sedan</v>
      </c>
      <c r="C742" s="3" t="s">
        <v>9</v>
      </c>
      <c r="D742" s="3" t="s">
        <v>1301</v>
      </c>
      <c r="E742" s="3" t="s">
        <v>1513</v>
      </c>
      <c r="F742" s="3" t="e">
        <f>VLOOKUP(E742,'DFW to admin'!A:B,2,FALSE)</f>
        <v>#N/A</v>
      </c>
      <c r="G742" s="3" t="e">
        <f>VLOOKUP('Data - filter removed'!E742,Sheet10!B:C,2,FALSE)</f>
        <v>#N/A</v>
      </c>
      <c r="H742" s="2">
        <v>2014</v>
      </c>
      <c r="I742" s="3" t="s">
        <v>297</v>
      </c>
      <c r="J742" s="3" t="s">
        <v>298</v>
      </c>
      <c r="K742" s="3" t="s">
        <v>299</v>
      </c>
      <c r="L742" s="3" t="s">
        <v>1514</v>
      </c>
      <c r="M742" s="3" t="s">
        <v>1302</v>
      </c>
    </row>
    <row r="743" spans="1:13" x14ac:dyDescent="0.2">
      <c r="A743" s="3" t="s">
        <v>8</v>
      </c>
      <c r="B743" s="3" t="str">
        <f>VLOOKUP(C743,'Class compilations'!A:B,2,FALSE)</f>
        <v>Hybrid Sedan</v>
      </c>
      <c r="C743" s="3" t="s">
        <v>9</v>
      </c>
      <c r="D743" s="3" t="s">
        <v>1301</v>
      </c>
      <c r="E743" s="3" t="s">
        <v>1515</v>
      </c>
      <c r="F743" s="3" t="e">
        <f>VLOOKUP(E743,'DFW to admin'!A:B,2,FALSE)</f>
        <v>#N/A</v>
      </c>
      <c r="G743" s="3" t="e">
        <f>VLOOKUP('Data - filter removed'!E743,Sheet10!B:C,2,FALSE)</f>
        <v>#N/A</v>
      </c>
      <c r="H743" s="2">
        <v>2014</v>
      </c>
      <c r="I743" s="3" t="s">
        <v>297</v>
      </c>
      <c r="J743" s="3" t="s">
        <v>298</v>
      </c>
      <c r="K743" s="3" t="s">
        <v>299</v>
      </c>
      <c r="L743" s="3" t="s">
        <v>1516</v>
      </c>
      <c r="M743" s="3" t="s">
        <v>1302</v>
      </c>
    </row>
    <row r="744" spans="1:13" x14ac:dyDescent="0.2">
      <c r="A744" s="3" t="s">
        <v>8</v>
      </c>
      <c r="B744" s="3" t="str">
        <f>VLOOKUP(C744,'Class compilations'!A:B,2,FALSE)</f>
        <v>Hybrid Sedan</v>
      </c>
      <c r="C744" s="3" t="s">
        <v>9</v>
      </c>
      <c r="D744" s="3" t="s">
        <v>1301</v>
      </c>
      <c r="E744" s="3" t="s">
        <v>1517</v>
      </c>
      <c r="F744" s="3" t="e">
        <f>VLOOKUP(E744,'DFW to admin'!A:B,2,FALSE)</f>
        <v>#N/A</v>
      </c>
      <c r="G744" s="3" t="e">
        <f>VLOOKUP('Data - filter removed'!E744,Sheet10!B:C,2,FALSE)</f>
        <v>#N/A</v>
      </c>
      <c r="H744" s="2">
        <v>2014</v>
      </c>
      <c r="I744" s="3" t="s">
        <v>297</v>
      </c>
      <c r="J744" s="3" t="s">
        <v>298</v>
      </c>
      <c r="K744" s="3" t="s">
        <v>299</v>
      </c>
      <c r="L744" s="3" t="s">
        <v>1518</v>
      </c>
      <c r="M744" s="3" t="s">
        <v>1302</v>
      </c>
    </row>
    <row r="745" spans="1:13" x14ac:dyDescent="0.2">
      <c r="A745" s="3" t="s">
        <v>8</v>
      </c>
      <c r="B745" s="3" t="str">
        <f>VLOOKUP(C745,'Class compilations'!A:B,2,FALSE)</f>
        <v>Hybrid Sedan</v>
      </c>
      <c r="C745" s="3" t="s">
        <v>9</v>
      </c>
      <c r="D745" s="3" t="s">
        <v>1301</v>
      </c>
      <c r="E745" s="3" t="s">
        <v>1519</v>
      </c>
      <c r="F745" s="3" t="e">
        <f>VLOOKUP(E745,'DFW to admin'!A:B,2,FALSE)</f>
        <v>#N/A</v>
      </c>
      <c r="G745" s="3" t="e">
        <f>VLOOKUP('Data - filter removed'!E745,Sheet10!B:C,2,FALSE)</f>
        <v>#N/A</v>
      </c>
      <c r="H745" s="2">
        <v>2014</v>
      </c>
      <c r="I745" s="3" t="s">
        <v>297</v>
      </c>
      <c r="J745" s="3" t="s">
        <v>298</v>
      </c>
      <c r="K745" s="3" t="s">
        <v>299</v>
      </c>
      <c r="L745" s="3" t="s">
        <v>1520</v>
      </c>
      <c r="M745" s="3" t="s">
        <v>1302</v>
      </c>
    </row>
    <row r="746" spans="1:13" x14ac:dyDescent="0.2">
      <c r="A746" s="3" t="s">
        <v>8</v>
      </c>
      <c r="B746" s="3" t="str">
        <f>VLOOKUP(C746,'Class compilations'!A:B,2,FALSE)</f>
        <v>Hybrid Sedan</v>
      </c>
      <c r="C746" s="3" t="s">
        <v>9</v>
      </c>
      <c r="D746" s="3" t="s">
        <v>1301</v>
      </c>
      <c r="E746" s="3" t="s">
        <v>1521</v>
      </c>
      <c r="F746" s="3" t="e">
        <f>VLOOKUP(E746,'DFW to admin'!A:B,2,FALSE)</f>
        <v>#N/A</v>
      </c>
      <c r="G746" s="3" t="e">
        <f>VLOOKUP('Data - filter removed'!E746,Sheet10!B:C,2,FALSE)</f>
        <v>#N/A</v>
      </c>
      <c r="H746" s="2">
        <v>2014</v>
      </c>
      <c r="I746" s="3" t="s">
        <v>297</v>
      </c>
      <c r="J746" s="3" t="s">
        <v>298</v>
      </c>
      <c r="K746" s="3" t="s">
        <v>299</v>
      </c>
      <c r="L746" s="3" t="s">
        <v>1522</v>
      </c>
      <c r="M746" s="3" t="s">
        <v>1302</v>
      </c>
    </row>
    <row r="747" spans="1:13" x14ac:dyDescent="0.2">
      <c r="A747" s="3" t="s">
        <v>8</v>
      </c>
      <c r="B747" s="3" t="str">
        <f>VLOOKUP(C747,'Class compilations'!A:B,2,FALSE)</f>
        <v>Hybrid Sedan</v>
      </c>
      <c r="C747" s="3" t="s">
        <v>9</v>
      </c>
      <c r="D747" s="3" t="s">
        <v>1301</v>
      </c>
      <c r="E747" s="3" t="s">
        <v>1523</v>
      </c>
      <c r="F747" s="3" t="e">
        <f>VLOOKUP(E747,'DFW to admin'!A:B,2,FALSE)</f>
        <v>#N/A</v>
      </c>
      <c r="G747" s="3" t="e">
        <f>VLOOKUP('Data - filter removed'!E747,Sheet10!B:C,2,FALSE)</f>
        <v>#N/A</v>
      </c>
      <c r="H747" s="2">
        <v>2014</v>
      </c>
      <c r="I747" s="3" t="s">
        <v>297</v>
      </c>
      <c r="J747" s="3" t="s">
        <v>298</v>
      </c>
      <c r="K747" s="3" t="s">
        <v>299</v>
      </c>
      <c r="L747" s="3" t="s">
        <v>1524</v>
      </c>
      <c r="M747" s="3" t="s">
        <v>1302</v>
      </c>
    </row>
    <row r="748" spans="1:13" x14ac:dyDescent="0.2">
      <c r="A748" s="3" t="s">
        <v>8</v>
      </c>
      <c r="B748" s="3" t="str">
        <f>VLOOKUP(C748,'Class compilations'!A:B,2,FALSE)</f>
        <v>Hybrid Sedan</v>
      </c>
      <c r="C748" s="3" t="s">
        <v>9</v>
      </c>
      <c r="D748" s="3" t="s">
        <v>1301</v>
      </c>
      <c r="E748" s="3" t="s">
        <v>1525</v>
      </c>
      <c r="F748" s="3" t="e">
        <f>VLOOKUP(E748,'DFW to admin'!A:B,2,FALSE)</f>
        <v>#N/A</v>
      </c>
      <c r="G748" s="3" t="e">
        <f>VLOOKUP('Data - filter removed'!E748,Sheet10!B:C,2,FALSE)</f>
        <v>#N/A</v>
      </c>
      <c r="H748" s="2">
        <v>2014</v>
      </c>
      <c r="I748" s="3" t="s">
        <v>297</v>
      </c>
      <c r="J748" s="3" t="s">
        <v>298</v>
      </c>
      <c r="K748" s="3" t="s">
        <v>299</v>
      </c>
      <c r="L748" s="3" t="s">
        <v>1526</v>
      </c>
      <c r="M748" s="3" t="s">
        <v>1302</v>
      </c>
    </row>
    <row r="749" spans="1:13" x14ac:dyDescent="0.2">
      <c r="A749" s="3" t="s">
        <v>8</v>
      </c>
      <c r="B749" s="3" t="str">
        <f>VLOOKUP(C749,'Class compilations'!A:B,2,FALSE)</f>
        <v>Hybrid Sedan</v>
      </c>
      <c r="C749" s="3" t="s">
        <v>9</v>
      </c>
      <c r="D749" s="3" t="s">
        <v>1301</v>
      </c>
      <c r="E749" s="3" t="s">
        <v>1527</v>
      </c>
      <c r="F749" s="3" t="e">
        <f>VLOOKUP(E749,'DFW to admin'!A:B,2,FALSE)</f>
        <v>#N/A</v>
      </c>
      <c r="G749" s="3" t="e">
        <f>VLOOKUP('Data - filter removed'!E749,Sheet10!B:C,2,FALSE)</f>
        <v>#N/A</v>
      </c>
      <c r="H749" s="2">
        <v>2014</v>
      </c>
      <c r="I749" s="3" t="s">
        <v>297</v>
      </c>
      <c r="J749" s="3" t="s">
        <v>298</v>
      </c>
      <c r="K749" s="3" t="s">
        <v>299</v>
      </c>
      <c r="L749" s="3" t="s">
        <v>1528</v>
      </c>
      <c r="M749" s="3" t="s">
        <v>1302</v>
      </c>
    </row>
    <row r="750" spans="1:13" x14ac:dyDescent="0.2">
      <c r="A750" s="3" t="s">
        <v>8</v>
      </c>
      <c r="B750" s="3" t="str">
        <f>VLOOKUP(C750,'Class compilations'!A:B,2,FALSE)</f>
        <v>Hybrid Sedan</v>
      </c>
      <c r="C750" s="3" t="s">
        <v>9</v>
      </c>
      <c r="D750" s="3" t="s">
        <v>1301</v>
      </c>
      <c r="E750" s="3" t="s">
        <v>1529</v>
      </c>
      <c r="F750" s="3" t="e">
        <f>VLOOKUP(E750,'DFW to admin'!A:B,2,FALSE)</f>
        <v>#N/A</v>
      </c>
      <c r="G750" s="3" t="e">
        <f>VLOOKUP('Data - filter removed'!E750,Sheet10!B:C,2,FALSE)</f>
        <v>#N/A</v>
      </c>
      <c r="H750" s="2">
        <v>2014</v>
      </c>
      <c r="I750" s="3" t="s">
        <v>297</v>
      </c>
      <c r="J750" s="3" t="s">
        <v>298</v>
      </c>
      <c r="K750" s="3" t="s">
        <v>299</v>
      </c>
      <c r="L750" s="3" t="s">
        <v>1530</v>
      </c>
      <c r="M750" s="3" t="s">
        <v>1302</v>
      </c>
    </row>
    <row r="751" spans="1:13" x14ac:dyDescent="0.2">
      <c r="A751" s="3" t="s">
        <v>8</v>
      </c>
      <c r="B751" s="3" t="str">
        <f>VLOOKUP(C751,'Class compilations'!A:B,2,FALSE)</f>
        <v>Hybrid Sedan</v>
      </c>
      <c r="C751" s="3" t="s">
        <v>9</v>
      </c>
      <c r="D751" s="3" t="s">
        <v>1301</v>
      </c>
      <c r="E751" s="3" t="s">
        <v>1531</v>
      </c>
      <c r="F751" s="3" t="e">
        <f>VLOOKUP(E751,'DFW to admin'!A:B,2,FALSE)</f>
        <v>#N/A</v>
      </c>
      <c r="G751" s="3" t="e">
        <f>VLOOKUP('Data - filter removed'!E751,Sheet10!B:C,2,FALSE)</f>
        <v>#N/A</v>
      </c>
      <c r="H751" s="2">
        <v>2014</v>
      </c>
      <c r="I751" s="3" t="s">
        <v>64</v>
      </c>
      <c r="J751" s="3" t="s">
        <v>65</v>
      </c>
      <c r="K751" s="3" t="s">
        <v>9</v>
      </c>
      <c r="L751" s="3" t="s">
        <v>1532</v>
      </c>
      <c r="M751" s="3" t="s">
        <v>1302</v>
      </c>
    </row>
    <row r="752" spans="1:13" x14ac:dyDescent="0.2">
      <c r="A752" s="3" t="s">
        <v>8</v>
      </c>
      <c r="B752" s="3" t="str">
        <f>VLOOKUP(C752,'Class compilations'!A:B,2,FALSE)</f>
        <v>Hybrid Sedan</v>
      </c>
      <c r="C752" s="3" t="s">
        <v>9</v>
      </c>
      <c r="D752" s="3" t="s">
        <v>1301</v>
      </c>
      <c r="E752" s="3" t="s">
        <v>1533</v>
      </c>
      <c r="F752" s="3" t="e">
        <f>VLOOKUP(E752,'DFW to admin'!A:B,2,FALSE)</f>
        <v>#N/A</v>
      </c>
      <c r="G752" s="3" t="e">
        <f>VLOOKUP('Data - filter removed'!E752,Sheet10!B:C,2,FALSE)</f>
        <v>#N/A</v>
      </c>
      <c r="H752" s="2">
        <v>2014</v>
      </c>
      <c r="I752" s="3" t="s">
        <v>64</v>
      </c>
      <c r="J752" s="3" t="s">
        <v>65</v>
      </c>
      <c r="K752" s="3" t="s">
        <v>9</v>
      </c>
      <c r="L752" s="3" t="s">
        <v>1534</v>
      </c>
      <c r="M752" s="3" t="s">
        <v>1302</v>
      </c>
    </row>
    <row r="753" spans="1:13" x14ac:dyDescent="0.2">
      <c r="A753" s="3" t="s">
        <v>8</v>
      </c>
      <c r="B753" s="3" t="str">
        <f>VLOOKUP(C753,'Class compilations'!A:B,2,FALSE)</f>
        <v>Hybrid Sedan</v>
      </c>
      <c r="C753" s="3" t="s">
        <v>9</v>
      </c>
      <c r="D753" s="3" t="s">
        <v>1301</v>
      </c>
      <c r="E753" s="3" t="s">
        <v>1535</v>
      </c>
      <c r="F753" s="3" t="e">
        <f>VLOOKUP(E753,'DFW to admin'!A:B,2,FALSE)</f>
        <v>#N/A</v>
      </c>
      <c r="G753" s="3" t="e">
        <f>VLOOKUP('Data - filter removed'!E753,Sheet10!B:C,2,FALSE)</f>
        <v>#N/A</v>
      </c>
      <c r="H753" s="2">
        <v>2014</v>
      </c>
      <c r="I753" s="3" t="s">
        <v>64</v>
      </c>
      <c r="J753" s="3" t="s">
        <v>65</v>
      </c>
      <c r="K753" s="3" t="s">
        <v>9</v>
      </c>
      <c r="L753" s="3" t="s">
        <v>1536</v>
      </c>
      <c r="M753" s="3" t="s">
        <v>1302</v>
      </c>
    </row>
    <row r="754" spans="1:13" x14ac:dyDescent="0.2">
      <c r="A754" s="3" t="s">
        <v>8</v>
      </c>
      <c r="B754" s="3" t="str">
        <f>VLOOKUP(C754,'Class compilations'!A:B,2,FALSE)</f>
        <v>Hybrid Sedan</v>
      </c>
      <c r="C754" s="3" t="s">
        <v>9</v>
      </c>
      <c r="D754" s="3" t="s">
        <v>1301</v>
      </c>
      <c r="E754" s="3" t="s">
        <v>1537</v>
      </c>
      <c r="F754" s="3" t="e">
        <f>VLOOKUP(E754,'DFW to admin'!A:B,2,FALSE)</f>
        <v>#N/A</v>
      </c>
      <c r="G754" s="3" t="e">
        <f>VLOOKUP('Data - filter removed'!E754,Sheet10!B:C,2,FALSE)</f>
        <v>#N/A</v>
      </c>
      <c r="H754" s="2">
        <v>2015</v>
      </c>
      <c r="I754" s="3" t="s">
        <v>297</v>
      </c>
      <c r="J754" s="3" t="s">
        <v>298</v>
      </c>
      <c r="K754" s="3" t="s">
        <v>299</v>
      </c>
      <c r="L754" s="3" t="s">
        <v>1538</v>
      </c>
      <c r="M754" s="3" t="s">
        <v>1302</v>
      </c>
    </row>
    <row r="755" spans="1:13" x14ac:dyDescent="0.2">
      <c r="A755" s="3" t="s">
        <v>8</v>
      </c>
      <c r="B755" s="3" t="str">
        <f>VLOOKUP(C755,'Class compilations'!A:B,2,FALSE)</f>
        <v>Hybrid Sedan</v>
      </c>
      <c r="C755" s="3" t="s">
        <v>9</v>
      </c>
      <c r="D755" s="3" t="s">
        <v>1301</v>
      </c>
      <c r="E755" s="3" t="s">
        <v>1539</v>
      </c>
      <c r="F755" s="3" t="e">
        <f>VLOOKUP(E755,'DFW to admin'!A:B,2,FALSE)</f>
        <v>#N/A</v>
      </c>
      <c r="G755" s="3" t="e">
        <f>VLOOKUP('Data - filter removed'!E755,Sheet10!B:C,2,FALSE)</f>
        <v>#N/A</v>
      </c>
      <c r="H755" s="2">
        <v>2014</v>
      </c>
      <c r="I755" s="3" t="s">
        <v>64</v>
      </c>
      <c r="J755" s="3" t="s">
        <v>65</v>
      </c>
      <c r="K755" s="3" t="s">
        <v>9</v>
      </c>
      <c r="L755" s="3" t="s">
        <v>1540</v>
      </c>
      <c r="M755" s="3" t="s">
        <v>1302</v>
      </c>
    </row>
    <row r="756" spans="1:13" x14ac:dyDescent="0.2">
      <c r="A756" s="3" t="s">
        <v>8</v>
      </c>
      <c r="B756" s="3" t="str">
        <f>VLOOKUP(C756,'Class compilations'!A:B,2,FALSE)</f>
        <v>Hybrid Sedan</v>
      </c>
      <c r="C756" s="3" t="s">
        <v>9</v>
      </c>
      <c r="D756" s="3" t="s">
        <v>1301</v>
      </c>
      <c r="E756" s="3" t="s">
        <v>1541</v>
      </c>
      <c r="F756" s="3" t="e">
        <f>VLOOKUP(E756,'DFW to admin'!A:B,2,FALSE)</f>
        <v>#N/A</v>
      </c>
      <c r="G756" s="3" t="e">
        <f>VLOOKUP('Data - filter removed'!E756,Sheet10!B:C,2,FALSE)</f>
        <v>#N/A</v>
      </c>
      <c r="H756" s="2">
        <v>2015</v>
      </c>
      <c r="I756" s="3" t="s">
        <v>297</v>
      </c>
      <c r="J756" s="3" t="s">
        <v>298</v>
      </c>
      <c r="K756" s="3" t="s">
        <v>299</v>
      </c>
      <c r="L756" s="3" t="s">
        <v>1542</v>
      </c>
      <c r="M756" s="3" t="s">
        <v>1302</v>
      </c>
    </row>
    <row r="757" spans="1:13" x14ac:dyDescent="0.2">
      <c r="A757" s="3" t="s">
        <v>8</v>
      </c>
      <c r="B757" s="3" t="str">
        <f>VLOOKUP(C757,'Class compilations'!A:B,2,FALSE)</f>
        <v>Hybrid Sedan</v>
      </c>
      <c r="C757" s="3" t="s">
        <v>9</v>
      </c>
      <c r="D757" s="3" t="s">
        <v>1301</v>
      </c>
      <c r="E757" s="3" t="s">
        <v>1543</v>
      </c>
      <c r="F757" s="3" t="e">
        <f>VLOOKUP(E757,'DFW to admin'!A:B,2,FALSE)</f>
        <v>#N/A</v>
      </c>
      <c r="G757" s="3" t="e">
        <f>VLOOKUP('Data - filter removed'!E757,Sheet10!B:C,2,FALSE)</f>
        <v>#N/A</v>
      </c>
      <c r="H757" s="2">
        <v>2015</v>
      </c>
      <c r="I757" s="3" t="s">
        <v>297</v>
      </c>
      <c r="J757" s="3" t="s">
        <v>298</v>
      </c>
      <c r="K757" s="3" t="s">
        <v>299</v>
      </c>
      <c r="L757" s="3" t="s">
        <v>1544</v>
      </c>
      <c r="M757" s="3" t="s">
        <v>1302</v>
      </c>
    </row>
    <row r="758" spans="1:13" x14ac:dyDescent="0.2">
      <c r="A758" s="3" t="s">
        <v>8</v>
      </c>
      <c r="B758" s="3" t="str">
        <f>VLOOKUP(C758,'Class compilations'!A:B,2,FALSE)</f>
        <v>Hybrid Sedan</v>
      </c>
      <c r="C758" s="3" t="s">
        <v>9</v>
      </c>
      <c r="D758" s="3" t="s">
        <v>1301</v>
      </c>
      <c r="E758" s="3" t="s">
        <v>1545</v>
      </c>
      <c r="F758" s="3" t="e">
        <f>VLOOKUP(E758,'DFW to admin'!A:B,2,FALSE)</f>
        <v>#N/A</v>
      </c>
      <c r="G758" s="3" t="e">
        <f>VLOOKUP('Data - filter removed'!E758,Sheet10!B:C,2,FALSE)</f>
        <v>#N/A</v>
      </c>
      <c r="H758" s="2">
        <v>2015</v>
      </c>
      <c r="I758" s="3" t="s">
        <v>297</v>
      </c>
      <c r="J758" s="3" t="s">
        <v>298</v>
      </c>
      <c r="K758" s="3" t="s">
        <v>299</v>
      </c>
      <c r="L758" s="3" t="s">
        <v>1546</v>
      </c>
      <c r="M758" s="3" t="s">
        <v>1302</v>
      </c>
    </row>
    <row r="759" spans="1:13" x14ac:dyDescent="0.2">
      <c r="A759" s="3" t="s">
        <v>8</v>
      </c>
      <c r="B759" s="3" t="str">
        <f>VLOOKUP(C759,'Class compilations'!A:B,2,FALSE)</f>
        <v>Hybrid Sedan</v>
      </c>
      <c r="C759" s="3" t="s">
        <v>9</v>
      </c>
      <c r="D759" s="3" t="s">
        <v>1301</v>
      </c>
      <c r="E759" s="3" t="s">
        <v>1547</v>
      </c>
      <c r="F759" s="3" t="e">
        <f>VLOOKUP(E759,'DFW to admin'!A:B,2,FALSE)</f>
        <v>#N/A</v>
      </c>
      <c r="G759" s="3" t="e">
        <f>VLOOKUP('Data - filter removed'!E759,Sheet10!B:C,2,FALSE)</f>
        <v>#N/A</v>
      </c>
      <c r="H759" s="2">
        <v>2014</v>
      </c>
      <c r="I759" s="3" t="s">
        <v>64</v>
      </c>
      <c r="J759" s="3" t="s">
        <v>65</v>
      </c>
      <c r="K759" s="3" t="s">
        <v>9</v>
      </c>
      <c r="L759" s="3" t="s">
        <v>1548</v>
      </c>
      <c r="M759" s="3" t="s">
        <v>1302</v>
      </c>
    </row>
    <row r="760" spans="1:13" x14ac:dyDescent="0.2">
      <c r="A760" s="3" t="s">
        <v>8</v>
      </c>
      <c r="B760" s="3" t="str">
        <f>VLOOKUP(C760,'Class compilations'!A:B,2,FALSE)</f>
        <v>Hybrid Sedan</v>
      </c>
      <c r="C760" s="3" t="s">
        <v>9</v>
      </c>
      <c r="D760" s="3" t="s">
        <v>1301</v>
      </c>
      <c r="E760" s="3" t="s">
        <v>1549</v>
      </c>
      <c r="F760" s="3" t="e">
        <f>VLOOKUP(E760,'DFW to admin'!A:B,2,FALSE)</f>
        <v>#N/A</v>
      </c>
      <c r="G760" s="3" t="e">
        <f>VLOOKUP('Data - filter removed'!E760,Sheet10!B:C,2,FALSE)</f>
        <v>#N/A</v>
      </c>
      <c r="H760" s="2">
        <v>2015</v>
      </c>
      <c r="I760" s="3" t="s">
        <v>297</v>
      </c>
      <c r="J760" s="3" t="s">
        <v>298</v>
      </c>
      <c r="K760" s="3" t="s">
        <v>299</v>
      </c>
      <c r="L760" s="3" t="s">
        <v>1550</v>
      </c>
      <c r="M760" s="3" t="s">
        <v>1302</v>
      </c>
    </row>
    <row r="761" spans="1:13" x14ac:dyDescent="0.2">
      <c r="A761" s="3" t="s">
        <v>8</v>
      </c>
      <c r="B761" s="3" t="str">
        <f>VLOOKUP(C761,'Class compilations'!A:B,2,FALSE)</f>
        <v>Hybrid Sedan</v>
      </c>
      <c r="C761" s="3" t="s">
        <v>9</v>
      </c>
      <c r="D761" s="3" t="s">
        <v>1301</v>
      </c>
      <c r="E761" s="3" t="s">
        <v>1551</v>
      </c>
      <c r="F761" s="3" t="e">
        <f>VLOOKUP(E761,'DFW to admin'!A:B,2,FALSE)</f>
        <v>#N/A</v>
      </c>
      <c r="G761" s="3" t="e">
        <f>VLOOKUP('Data - filter removed'!E761,Sheet10!B:C,2,FALSE)</f>
        <v>#N/A</v>
      </c>
      <c r="H761" s="2">
        <v>2015</v>
      </c>
      <c r="I761" s="3" t="s">
        <v>64</v>
      </c>
      <c r="J761" s="3" t="s">
        <v>65</v>
      </c>
      <c r="K761" s="3" t="s">
        <v>9</v>
      </c>
      <c r="L761" s="3" t="s">
        <v>1552</v>
      </c>
      <c r="M761" s="3" t="s">
        <v>1302</v>
      </c>
    </row>
    <row r="762" spans="1:13" x14ac:dyDescent="0.2">
      <c r="A762" s="3" t="s">
        <v>8</v>
      </c>
      <c r="B762" s="3" t="str">
        <f>VLOOKUP(C762,'Class compilations'!A:B,2,FALSE)</f>
        <v>Hybrid Sedan</v>
      </c>
      <c r="C762" s="3" t="s">
        <v>9</v>
      </c>
      <c r="D762" s="3" t="s">
        <v>1301</v>
      </c>
      <c r="E762" s="3" t="s">
        <v>1553</v>
      </c>
      <c r="F762" s="3" t="e">
        <f>VLOOKUP(E762,'DFW to admin'!A:B,2,FALSE)</f>
        <v>#N/A</v>
      </c>
      <c r="G762" s="3" t="e">
        <f>VLOOKUP('Data - filter removed'!E762,Sheet10!B:C,2,FALSE)</f>
        <v>#N/A</v>
      </c>
      <c r="H762" s="2">
        <v>2015</v>
      </c>
      <c r="I762" s="3" t="s">
        <v>64</v>
      </c>
      <c r="J762" s="3" t="s">
        <v>65</v>
      </c>
      <c r="K762" s="3" t="s">
        <v>9</v>
      </c>
      <c r="L762" s="3" t="s">
        <v>1554</v>
      </c>
      <c r="M762" s="3" t="s">
        <v>1302</v>
      </c>
    </row>
    <row r="763" spans="1:13" x14ac:dyDescent="0.2">
      <c r="A763" s="3" t="s">
        <v>8</v>
      </c>
      <c r="B763" s="3" t="str">
        <f>VLOOKUP(C763,'Class compilations'!A:B,2,FALSE)</f>
        <v>Hybrid Sedan</v>
      </c>
      <c r="C763" s="3" t="s">
        <v>9</v>
      </c>
      <c r="D763" s="3" t="s">
        <v>1301</v>
      </c>
      <c r="E763" s="3" t="s">
        <v>1555</v>
      </c>
      <c r="F763" s="3" t="e">
        <f>VLOOKUP(E763,'DFW to admin'!A:B,2,FALSE)</f>
        <v>#N/A</v>
      </c>
      <c r="G763" s="3" t="e">
        <f>VLOOKUP('Data - filter removed'!E763,Sheet10!B:C,2,FALSE)</f>
        <v>#N/A</v>
      </c>
      <c r="H763" s="2">
        <v>2015</v>
      </c>
      <c r="I763" s="3" t="s">
        <v>64</v>
      </c>
      <c r="J763" s="3" t="s">
        <v>65</v>
      </c>
      <c r="K763" s="3" t="s">
        <v>9</v>
      </c>
      <c r="L763" s="3" t="s">
        <v>1556</v>
      </c>
      <c r="M763" s="3" t="s">
        <v>1302</v>
      </c>
    </row>
    <row r="764" spans="1:13" x14ac:dyDescent="0.2">
      <c r="A764" s="3" t="s">
        <v>8</v>
      </c>
      <c r="B764" s="3" t="str">
        <f>VLOOKUP(C764,'Class compilations'!A:B,2,FALSE)</f>
        <v>Hybrid Sedan</v>
      </c>
      <c r="C764" s="3" t="s">
        <v>9</v>
      </c>
      <c r="D764" s="3" t="s">
        <v>1301</v>
      </c>
      <c r="E764" s="3" t="s">
        <v>1557</v>
      </c>
      <c r="F764" s="3" t="e">
        <f>VLOOKUP(E764,'DFW to admin'!A:B,2,FALSE)</f>
        <v>#N/A</v>
      </c>
      <c r="G764" s="3" t="e">
        <f>VLOOKUP('Data - filter removed'!E764,Sheet10!B:C,2,FALSE)</f>
        <v>#N/A</v>
      </c>
      <c r="H764" s="2">
        <v>2015</v>
      </c>
      <c r="I764" s="3" t="s">
        <v>64</v>
      </c>
      <c r="J764" s="3" t="s">
        <v>65</v>
      </c>
      <c r="K764" s="3" t="s">
        <v>9</v>
      </c>
      <c r="L764" s="3" t="s">
        <v>1558</v>
      </c>
      <c r="M764" s="3" t="s">
        <v>1302</v>
      </c>
    </row>
    <row r="765" spans="1:13" x14ac:dyDescent="0.2">
      <c r="A765" s="3" t="s">
        <v>8</v>
      </c>
      <c r="B765" s="3" t="str">
        <f>VLOOKUP(C765,'Class compilations'!A:B,2,FALSE)</f>
        <v>Hybrid Sedan</v>
      </c>
      <c r="C765" s="3" t="s">
        <v>9</v>
      </c>
      <c r="D765" s="3" t="s">
        <v>1301</v>
      </c>
      <c r="E765" s="3" t="s">
        <v>1559</v>
      </c>
      <c r="F765" s="3" t="e">
        <f>VLOOKUP(E765,'DFW to admin'!A:B,2,FALSE)</f>
        <v>#N/A</v>
      </c>
      <c r="G765" s="3" t="e">
        <f>VLOOKUP('Data - filter removed'!E765,Sheet10!B:C,2,FALSE)</f>
        <v>#N/A</v>
      </c>
      <c r="H765" s="2">
        <v>2015</v>
      </c>
      <c r="I765" s="3" t="s">
        <v>64</v>
      </c>
      <c r="J765" s="3" t="s">
        <v>65</v>
      </c>
      <c r="K765" s="3" t="s">
        <v>9</v>
      </c>
      <c r="L765" s="3" t="s">
        <v>1560</v>
      </c>
      <c r="M765" s="3" t="s">
        <v>1302</v>
      </c>
    </row>
    <row r="766" spans="1:13" x14ac:dyDescent="0.2">
      <c r="A766" s="3" t="s">
        <v>8</v>
      </c>
      <c r="B766" s="3" t="str">
        <f>VLOOKUP(C766,'Class compilations'!A:B,2,FALSE)</f>
        <v>Hybrid Sedan</v>
      </c>
      <c r="C766" s="3" t="s">
        <v>9</v>
      </c>
      <c r="D766" s="3" t="s">
        <v>1301</v>
      </c>
      <c r="E766" s="3" t="s">
        <v>8020</v>
      </c>
      <c r="F766" s="3" t="e">
        <f>VLOOKUP(E766,'DFW to admin'!A:B,2,FALSE)</f>
        <v>#N/A</v>
      </c>
      <c r="G766" s="3" t="e">
        <f>VLOOKUP('Data - filter removed'!E766,Sheet10!B:C,2,FALSE)</f>
        <v>#N/A</v>
      </c>
      <c r="H766" s="2">
        <v>2015</v>
      </c>
      <c r="I766" s="3" t="s">
        <v>12</v>
      </c>
      <c r="J766" s="3" t="s">
        <v>13</v>
      </c>
      <c r="K766" s="3" t="s">
        <v>1223</v>
      </c>
      <c r="L766" s="3" t="s">
        <v>8021</v>
      </c>
      <c r="M766" s="3" t="s">
        <v>1302</v>
      </c>
    </row>
    <row r="767" spans="1:13" x14ac:dyDescent="0.2">
      <c r="A767" s="3" t="s">
        <v>8</v>
      </c>
      <c r="B767" s="3" t="str">
        <f>VLOOKUP(C767,'Class compilations'!A:B,2,FALSE)</f>
        <v>Hybrid Sedan</v>
      </c>
      <c r="C767" s="3" t="s">
        <v>9</v>
      </c>
      <c r="D767" s="3" t="s">
        <v>1301</v>
      </c>
      <c r="E767" s="3" t="s">
        <v>1561</v>
      </c>
      <c r="F767" s="3" t="e">
        <f>VLOOKUP(E767,'DFW to admin'!A:B,2,FALSE)</f>
        <v>#N/A</v>
      </c>
      <c r="G767" s="3" t="e">
        <f>VLOOKUP('Data - filter removed'!E767,Sheet10!B:C,2,FALSE)</f>
        <v>#N/A</v>
      </c>
      <c r="H767" s="2">
        <v>2015</v>
      </c>
      <c r="I767" s="3" t="s">
        <v>12</v>
      </c>
      <c r="J767" s="3" t="s">
        <v>13</v>
      </c>
      <c r="K767" s="3" t="s">
        <v>1223</v>
      </c>
      <c r="L767" s="3" t="s">
        <v>1562</v>
      </c>
      <c r="M767" s="3" t="s">
        <v>1302</v>
      </c>
    </row>
    <row r="768" spans="1:13" x14ac:dyDescent="0.2">
      <c r="A768" s="3" t="s">
        <v>8</v>
      </c>
      <c r="B768" s="3" t="str">
        <f>VLOOKUP(C768,'Class compilations'!A:B,2,FALSE)</f>
        <v>Hybrid Sedan</v>
      </c>
      <c r="C768" s="3" t="s">
        <v>9</v>
      </c>
      <c r="D768" s="3" t="s">
        <v>1301</v>
      </c>
      <c r="E768" s="3" t="s">
        <v>8022</v>
      </c>
      <c r="F768" s="3" t="e">
        <f>VLOOKUP(E768,'DFW to admin'!A:B,2,FALSE)</f>
        <v>#N/A</v>
      </c>
      <c r="G768" s="3" t="e">
        <f>VLOOKUP('Data - filter removed'!E768,Sheet10!B:C,2,FALSE)</f>
        <v>#N/A</v>
      </c>
      <c r="H768" s="2">
        <v>2015</v>
      </c>
      <c r="I768" s="3" t="s">
        <v>12</v>
      </c>
      <c r="J768" s="3" t="s">
        <v>13</v>
      </c>
      <c r="K768" s="3" t="s">
        <v>1223</v>
      </c>
      <c r="L768" s="3" t="s">
        <v>8023</v>
      </c>
      <c r="M768" s="3" t="s">
        <v>1302</v>
      </c>
    </row>
    <row r="769" spans="1:13" x14ac:dyDescent="0.2">
      <c r="A769" s="3" t="s">
        <v>8</v>
      </c>
      <c r="B769" s="3" t="str">
        <f>VLOOKUP(C769,'Class compilations'!A:B,2,FALSE)</f>
        <v>Hybrid Sedan</v>
      </c>
      <c r="C769" s="3" t="s">
        <v>9</v>
      </c>
      <c r="D769" s="3" t="s">
        <v>1301</v>
      </c>
      <c r="E769" s="3" t="s">
        <v>8024</v>
      </c>
      <c r="F769" s="3" t="e">
        <f>VLOOKUP(E769,'DFW to admin'!A:B,2,FALSE)</f>
        <v>#N/A</v>
      </c>
      <c r="G769" s="3" t="e">
        <f>VLOOKUP('Data - filter removed'!E769,Sheet10!B:C,2,FALSE)</f>
        <v>#N/A</v>
      </c>
      <c r="H769" s="2">
        <v>2015</v>
      </c>
      <c r="I769" s="3" t="s">
        <v>12</v>
      </c>
      <c r="J769" s="3" t="s">
        <v>13</v>
      </c>
      <c r="K769" s="3" t="s">
        <v>1223</v>
      </c>
      <c r="L769" s="3" t="s">
        <v>8025</v>
      </c>
      <c r="M769" s="3" t="s">
        <v>1302</v>
      </c>
    </row>
    <row r="770" spans="1:13" x14ac:dyDescent="0.2">
      <c r="A770" s="3" t="s">
        <v>8</v>
      </c>
      <c r="B770" s="3" t="str">
        <f>VLOOKUP(C770,'Class compilations'!A:B,2,FALSE)</f>
        <v>Hybrid Sedan</v>
      </c>
      <c r="C770" s="3" t="s">
        <v>9</v>
      </c>
      <c r="D770" s="3" t="s">
        <v>1301</v>
      </c>
      <c r="E770" s="3" t="s">
        <v>8026</v>
      </c>
      <c r="F770" s="3" t="e">
        <f>VLOOKUP(E770,'DFW to admin'!A:B,2,FALSE)</f>
        <v>#N/A</v>
      </c>
      <c r="G770" s="3" t="e">
        <f>VLOOKUP('Data - filter removed'!E770,Sheet10!B:C,2,FALSE)</f>
        <v>#N/A</v>
      </c>
      <c r="H770" s="2">
        <v>2015</v>
      </c>
      <c r="I770" s="3" t="s">
        <v>12</v>
      </c>
      <c r="J770" s="3" t="s">
        <v>13</v>
      </c>
      <c r="K770" s="3" t="s">
        <v>1223</v>
      </c>
      <c r="L770" s="3" t="s">
        <v>8027</v>
      </c>
      <c r="M770" s="3" t="s">
        <v>1302</v>
      </c>
    </row>
    <row r="771" spans="1:13" x14ac:dyDescent="0.2">
      <c r="B771" s="3" t="e">
        <f>VLOOKUP(C771,'Class compilations'!A:B,2,FALSE)</f>
        <v>#N/A</v>
      </c>
      <c r="D771" s="5" t="s">
        <v>7971</v>
      </c>
      <c r="E771" s="3">
        <f>SUBTOTAL(3,E637:E770)</f>
        <v>134</v>
      </c>
      <c r="F771" s="3" t="e">
        <f>VLOOKUP(E771,'DFW to admin'!A:B,2,FALSE)</f>
        <v>#N/A</v>
      </c>
      <c r="G771" s="3" t="e">
        <f>VLOOKUP('Data - filter removed'!E771,Sheet10!B:C,2,FALSE)</f>
        <v>#N/A</v>
      </c>
    </row>
    <row r="772" spans="1:13" x14ac:dyDescent="0.2">
      <c r="A772" s="3" t="s">
        <v>8</v>
      </c>
      <c r="B772" s="3" t="str">
        <f>VLOOKUP(C772,'Class compilations'!A:B,2,FALSE)</f>
        <v>Hybrid Sedan</v>
      </c>
      <c r="C772" s="3" t="s">
        <v>9</v>
      </c>
      <c r="D772" s="3" t="s">
        <v>1563</v>
      </c>
      <c r="E772" s="3" t="s">
        <v>11</v>
      </c>
      <c r="F772" s="3" t="e">
        <f>VLOOKUP(E772,'DFW to admin'!A:B,2,FALSE)</f>
        <v>#N/A</v>
      </c>
      <c r="G772" s="3" t="e">
        <f>VLOOKUP('Data - filter removed'!E772,Sheet10!B:C,2,FALSE)</f>
        <v>#N/A</v>
      </c>
      <c r="H772" s="2">
        <v>2005</v>
      </c>
      <c r="I772" s="3" t="s">
        <v>12</v>
      </c>
      <c r="J772" s="3" t="s">
        <v>13</v>
      </c>
      <c r="K772" s="3" t="s">
        <v>9</v>
      </c>
      <c r="L772" s="3" t="s">
        <v>14</v>
      </c>
      <c r="M772" s="3" t="s">
        <v>133</v>
      </c>
    </row>
    <row r="773" spans="1:13" x14ac:dyDescent="0.2">
      <c r="A773" s="3" t="s">
        <v>8</v>
      </c>
      <c r="B773" s="3" t="str">
        <f>VLOOKUP(C773,'Class compilations'!A:B,2,FALSE)</f>
        <v>Hybrid Sedan</v>
      </c>
      <c r="C773" s="3" t="s">
        <v>9</v>
      </c>
      <c r="D773" s="3" t="s">
        <v>1563</v>
      </c>
      <c r="E773" s="3" t="s">
        <v>1258</v>
      </c>
      <c r="F773" s="3" t="e">
        <f>VLOOKUP(E773,'DFW to admin'!A:B,2,FALSE)</f>
        <v>#N/A</v>
      </c>
      <c r="G773" s="3" t="e">
        <f>VLOOKUP('Data - filter removed'!E773,Sheet10!B:C,2,FALSE)</f>
        <v>#N/A</v>
      </c>
      <c r="H773" s="2">
        <v>2005</v>
      </c>
      <c r="I773" s="3" t="s">
        <v>12</v>
      </c>
      <c r="J773" s="3" t="s">
        <v>13</v>
      </c>
      <c r="K773" s="3" t="s">
        <v>9</v>
      </c>
      <c r="L773" s="3" t="s">
        <v>1259</v>
      </c>
      <c r="M773" s="3" t="s">
        <v>133</v>
      </c>
    </row>
    <row r="774" spans="1:13" x14ac:dyDescent="0.2">
      <c r="A774" s="3" t="s">
        <v>8</v>
      </c>
      <c r="B774" s="3" t="str">
        <f>VLOOKUP(C774,'Class compilations'!A:B,2,FALSE)</f>
        <v>Hybrid Sedan</v>
      </c>
      <c r="C774" s="3" t="s">
        <v>9</v>
      </c>
      <c r="D774" s="3" t="s">
        <v>1563</v>
      </c>
      <c r="E774" s="3" t="s">
        <v>59</v>
      </c>
      <c r="F774" s="3" t="e">
        <f>VLOOKUP(E774,'DFW to admin'!A:B,2,FALSE)</f>
        <v>#N/A</v>
      </c>
      <c r="G774" s="3" t="e">
        <f>VLOOKUP('Data - filter removed'!E774,Sheet10!B:C,2,FALSE)</f>
        <v>#N/A</v>
      </c>
      <c r="H774" s="2">
        <v>2006</v>
      </c>
      <c r="I774" s="3" t="s">
        <v>12</v>
      </c>
      <c r="J774" s="3" t="s">
        <v>13</v>
      </c>
      <c r="K774" s="3" t="s">
        <v>9</v>
      </c>
      <c r="L774" s="3" t="s">
        <v>60</v>
      </c>
      <c r="M774" s="3" t="s">
        <v>133</v>
      </c>
    </row>
    <row r="775" spans="1:13" x14ac:dyDescent="0.2">
      <c r="A775" s="3" t="s">
        <v>8</v>
      </c>
      <c r="B775" s="3" t="str">
        <f>VLOOKUP(C775,'Class compilations'!A:B,2,FALSE)</f>
        <v>Hybrid Sedan</v>
      </c>
      <c r="C775" s="3" t="s">
        <v>9</v>
      </c>
      <c r="D775" s="3" t="s">
        <v>1563</v>
      </c>
      <c r="E775" s="3" t="s">
        <v>79</v>
      </c>
      <c r="F775" s="3" t="e">
        <f>VLOOKUP(E775,'DFW to admin'!A:B,2,FALSE)</f>
        <v>#N/A</v>
      </c>
      <c r="G775" s="3" t="e">
        <f>VLOOKUP('Data - filter removed'!E775,Sheet10!B:C,2,FALSE)</f>
        <v>#N/A</v>
      </c>
      <c r="H775" s="2">
        <v>2007</v>
      </c>
      <c r="I775" s="3" t="s">
        <v>12</v>
      </c>
      <c r="J775" s="3" t="s">
        <v>13</v>
      </c>
      <c r="K775" s="3" t="s">
        <v>9</v>
      </c>
      <c r="L775" s="3" t="s">
        <v>80</v>
      </c>
      <c r="M775" s="3" t="s">
        <v>133</v>
      </c>
    </row>
    <row r="776" spans="1:13" x14ac:dyDescent="0.2">
      <c r="A776" s="3" t="s">
        <v>8</v>
      </c>
      <c r="B776" s="3" t="str">
        <f>VLOOKUP(C776,'Class compilations'!A:B,2,FALSE)</f>
        <v>Hybrid Sedan</v>
      </c>
      <c r="C776" s="3" t="s">
        <v>9</v>
      </c>
      <c r="D776" s="3" t="s">
        <v>1563</v>
      </c>
      <c r="E776" s="3" t="s">
        <v>1273</v>
      </c>
      <c r="F776" s="3" t="e">
        <f>VLOOKUP(E776,'DFW to admin'!A:B,2,FALSE)</f>
        <v>#N/A</v>
      </c>
      <c r="G776" s="3" t="e">
        <f>VLOOKUP('Data - filter removed'!E776,Sheet10!B:C,2,FALSE)</f>
        <v>#N/A</v>
      </c>
      <c r="H776" s="2">
        <v>2008</v>
      </c>
      <c r="I776" s="3" t="s">
        <v>12</v>
      </c>
      <c r="J776" s="3" t="s">
        <v>13</v>
      </c>
      <c r="K776" s="3" t="s">
        <v>9</v>
      </c>
      <c r="L776" s="3" t="s">
        <v>1274</v>
      </c>
      <c r="M776" s="3" t="s">
        <v>133</v>
      </c>
    </row>
    <row r="777" spans="1:13" x14ac:dyDescent="0.2">
      <c r="A777" s="3" t="s">
        <v>8</v>
      </c>
      <c r="B777" s="3" t="str">
        <f>VLOOKUP(C777,'Class compilations'!A:B,2,FALSE)</f>
        <v>Hybrid Sedan</v>
      </c>
      <c r="C777" s="3" t="s">
        <v>9</v>
      </c>
      <c r="D777" s="3" t="s">
        <v>1563</v>
      </c>
      <c r="E777" s="3" t="s">
        <v>151</v>
      </c>
      <c r="F777" s="3" t="e">
        <f>VLOOKUP(E777,'DFW to admin'!A:B,2,FALSE)</f>
        <v>#N/A</v>
      </c>
      <c r="G777" s="3" t="e">
        <f>VLOOKUP('Data - filter removed'!E777,Sheet10!B:C,2,FALSE)</f>
        <v>#N/A</v>
      </c>
      <c r="H777" s="2">
        <v>2008</v>
      </c>
      <c r="I777" s="3" t="s">
        <v>12</v>
      </c>
      <c r="J777" s="3" t="s">
        <v>13</v>
      </c>
      <c r="K777" s="3" t="s">
        <v>9</v>
      </c>
      <c r="L777" s="3" t="s">
        <v>152</v>
      </c>
      <c r="M777" s="3" t="s">
        <v>133</v>
      </c>
    </row>
    <row r="778" spans="1:13" x14ac:dyDescent="0.2">
      <c r="A778" s="3" t="s">
        <v>8</v>
      </c>
      <c r="B778" s="3" t="str">
        <f>VLOOKUP(C778,'Class compilations'!A:B,2,FALSE)</f>
        <v>Hybrid Sedan</v>
      </c>
      <c r="C778" s="3" t="s">
        <v>9</v>
      </c>
      <c r="D778" s="3" t="s">
        <v>1563</v>
      </c>
      <c r="E778" s="3" t="s">
        <v>155</v>
      </c>
      <c r="F778" s="3" t="e">
        <f>VLOOKUP(E778,'DFW to admin'!A:B,2,FALSE)</f>
        <v>#N/A</v>
      </c>
      <c r="G778" s="3" t="e">
        <f>VLOOKUP('Data - filter removed'!E778,Sheet10!B:C,2,FALSE)</f>
        <v>#N/A</v>
      </c>
      <c r="H778" s="2">
        <v>2008</v>
      </c>
      <c r="I778" s="3" t="s">
        <v>12</v>
      </c>
      <c r="J778" s="3" t="s">
        <v>13</v>
      </c>
      <c r="K778" s="3" t="s">
        <v>9</v>
      </c>
      <c r="L778" s="3" t="s">
        <v>156</v>
      </c>
      <c r="M778" s="3" t="s">
        <v>133</v>
      </c>
    </row>
    <row r="779" spans="1:13" x14ac:dyDescent="0.2">
      <c r="A779" s="3" t="s">
        <v>8</v>
      </c>
      <c r="B779" s="3" t="str">
        <f>VLOOKUP(C779,'Class compilations'!A:B,2,FALSE)</f>
        <v>Hybrid Sedan</v>
      </c>
      <c r="C779" s="3" t="s">
        <v>9</v>
      </c>
      <c r="D779" s="3" t="s">
        <v>1563</v>
      </c>
      <c r="E779" s="3" t="s">
        <v>165</v>
      </c>
      <c r="F779" s="3" t="e">
        <f>VLOOKUP(E779,'DFW to admin'!A:B,2,FALSE)</f>
        <v>#N/A</v>
      </c>
      <c r="G779" s="3" t="e">
        <f>VLOOKUP('Data - filter removed'!E779,Sheet10!B:C,2,FALSE)</f>
        <v>#N/A</v>
      </c>
      <c r="H779" s="2">
        <v>2008</v>
      </c>
      <c r="I779" s="3" t="s">
        <v>12</v>
      </c>
      <c r="J779" s="3" t="s">
        <v>13</v>
      </c>
      <c r="K779" s="3" t="s">
        <v>9</v>
      </c>
      <c r="L779" s="3" t="s">
        <v>166</v>
      </c>
      <c r="M779" s="3" t="s">
        <v>133</v>
      </c>
    </row>
    <row r="780" spans="1:13" x14ac:dyDescent="0.2">
      <c r="A780" s="3" t="s">
        <v>8</v>
      </c>
      <c r="B780" s="3" t="str">
        <f>VLOOKUP(C780,'Class compilations'!A:B,2,FALSE)</f>
        <v>Hybrid Sedan</v>
      </c>
      <c r="C780" s="3" t="s">
        <v>9</v>
      </c>
      <c r="D780" s="3" t="s">
        <v>1563</v>
      </c>
      <c r="E780" s="3" t="s">
        <v>210</v>
      </c>
      <c r="F780" s="3" t="e">
        <f>VLOOKUP(E780,'DFW to admin'!A:B,2,FALSE)</f>
        <v>#N/A</v>
      </c>
      <c r="G780" s="3" t="e">
        <f>VLOOKUP('Data - filter removed'!E780,Sheet10!B:C,2,FALSE)</f>
        <v>#N/A</v>
      </c>
      <c r="H780" s="2">
        <v>2008</v>
      </c>
      <c r="I780" s="3" t="s">
        <v>12</v>
      </c>
      <c r="J780" s="3" t="s">
        <v>13</v>
      </c>
      <c r="K780" s="3" t="s">
        <v>9</v>
      </c>
      <c r="L780" s="3" t="s">
        <v>211</v>
      </c>
      <c r="M780" s="3" t="s">
        <v>133</v>
      </c>
    </row>
    <row r="781" spans="1:13" x14ac:dyDescent="0.2">
      <c r="A781" s="3" t="s">
        <v>8</v>
      </c>
      <c r="B781" s="3" t="str">
        <f>VLOOKUP(C781,'Class compilations'!A:B,2,FALSE)</f>
        <v>Hybrid Sedan</v>
      </c>
      <c r="C781" s="3" t="s">
        <v>9</v>
      </c>
      <c r="D781" s="3" t="s">
        <v>1563</v>
      </c>
      <c r="E781" s="3" t="s">
        <v>1287</v>
      </c>
      <c r="F781" s="3" t="e">
        <f>VLOOKUP(E781,'DFW to admin'!A:B,2,FALSE)</f>
        <v>#N/A</v>
      </c>
      <c r="G781" s="3" t="e">
        <f>VLOOKUP('Data - filter removed'!E781,Sheet10!B:C,2,FALSE)</f>
        <v>#N/A</v>
      </c>
      <c r="H781" s="2">
        <v>2008</v>
      </c>
      <c r="I781" s="3" t="s">
        <v>64</v>
      </c>
      <c r="J781" s="3" t="s">
        <v>65</v>
      </c>
      <c r="K781" s="3" t="s">
        <v>9</v>
      </c>
      <c r="L781" s="3" t="s">
        <v>1288</v>
      </c>
      <c r="M781" s="3" t="s">
        <v>133</v>
      </c>
    </row>
    <row r="782" spans="1:13" x14ac:dyDescent="0.2">
      <c r="A782" s="3" t="s">
        <v>8</v>
      </c>
      <c r="B782" s="3" t="str">
        <f>VLOOKUP(C782,'Class compilations'!A:B,2,FALSE)</f>
        <v>Hybrid Sedan</v>
      </c>
      <c r="C782" s="3" t="s">
        <v>9</v>
      </c>
      <c r="D782" s="3" t="s">
        <v>1563</v>
      </c>
      <c r="E782" s="3" t="s">
        <v>2133</v>
      </c>
      <c r="F782" s="3" t="e">
        <f>VLOOKUP(E782,'DFW to admin'!A:B,2,FALSE)</f>
        <v>#N/A</v>
      </c>
      <c r="G782" s="3" t="e">
        <f>VLOOKUP('Data - filter removed'!E782,Sheet10!B:C,2,FALSE)</f>
        <v>#N/A</v>
      </c>
      <c r="H782" s="2">
        <v>2007</v>
      </c>
      <c r="I782" s="3" t="s">
        <v>12</v>
      </c>
      <c r="J782" s="3" t="s">
        <v>13</v>
      </c>
      <c r="K782" s="3" t="s">
        <v>9</v>
      </c>
      <c r="L782" s="3" t="s">
        <v>2134</v>
      </c>
      <c r="M782" s="3" t="s">
        <v>133</v>
      </c>
    </row>
    <row r="783" spans="1:13" x14ac:dyDescent="0.2">
      <c r="A783" s="3" t="s">
        <v>8</v>
      </c>
      <c r="B783" s="3" t="str">
        <f>VLOOKUP(C783,'Class compilations'!A:B,2,FALSE)</f>
        <v>Hybrid Sedan</v>
      </c>
      <c r="C783" s="3" t="s">
        <v>9</v>
      </c>
      <c r="D783" s="3" t="s">
        <v>1563</v>
      </c>
      <c r="E783" s="3" t="s">
        <v>1295</v>
      </c>
      <c r="F783" s="3" t="e">
        <f>VLOOKUP(E783,'DFW to admin'!A:B,2,FALSE)</f>
        <v>#N/A</v>
      </c>
      <c r="G783" s="3" t="e">
        <f>VLOOKUP('Data - filter removed'!E783,Sheet10!B:C,2,FALSE)</f>
        <v>#N/A</v>
      </c>
      <c r="H783" s="2">
        <v>2010</v>
      </c>
      <c r="I783" s="3" t="s">
        <v>64</v>
      </c>
      <c r="J783" s="3" t="s">
        <v>65</v>
      </c>
      <c r="K783" s="3" t="s">
        <v>9</v>
      </c>
      <c r="L783" s="3" t="s">
        <v>1296</v>
      </c>
      <c r="M783" s="3" t="s">
        <v>133</v>
      </c>
    </row>
    <row r="784" spans="1:13" x14ac:dyDescent="0.2">
      <c r="A784" s="3" t="s">
        <v>8</v>
      </c>
      <c r="B784" s="3" t="str">
        <f>VLOOKUP(C784,'Class compilations'!A:B,2,FALSE)</f>
        <v>Hybrid Sedan</v>
      </c>
      <c r="C784" s="3" t="s">
        <v>9</v>
      </c>
      <c r="D784" s="3" t="s">
        <v>1563</v>
      </c>
      <c r="E784" s="3" t="s">
        <v>1297</v>
      </c>
      <c r="F784" s="3" t="e">
        <f>VLOOKUP(E784,'DFW to admin'!A:B,2,FALSE)</f>
        <v>#N/A</v>
      </c>
      <c r="G784" s="3" t="e">
        <f>VLOOKUP('Data - filter removed'!E784,Sheet10!B:C,2,FALSE)</f>
        <v>#N/A</v>
      </c>
      <c r="H784" s="2">
        <v>2011</v>
      </c>
      <c r="I784" s="3" t="s">
        <v>12</v>
      </c>
      <c r="J784" s="3" t="s">
        <v>13</v>
      </c>
      <c r="K784" s="3" t="s">
        <v>9</v>
      </c>
      <c r="L784" s="3" t="s">
        <v>1298</v>
      </c>
      <c r="M784" s="3" t="s">
        <v>133</v>
      </c>
    </row>
    <row r="785" spans="1:13" x14ac:dyDescent="0.2">
      <c r="A785" s="3" t="s">
        <v>8</v>
      </c>
      <c r="B785" s="3" t="str">
        <f>VLOOKUP(C785,'Class compilations'!A:B,2,FALSE)</f>
        <v>Hybrid Sedan</v>
      </c>
      <c r="C785" s="3" t="s">
        <v>9</v>
      </c>
      <c r="D785" s="3" t="s">
        <v>1563</v>
      </c>
      <c r="E785" s="3" t="s">
        <v>563</v>
      </c>
      <c r="F785" s="3" t="e">
        <f>VLOOKUP(E785,'DFW to admin'!A:B,2,FALSE)</f>
        <v>#N/A</v>
      </c>
      <c r="G785" s="3" t="e">
        <f>VLOOKUP('Data - filter removed'!E785,Sheet10!B:C,2,FALSE)</f>
        <v>#N/A</v>
      </c>
      <c r="H785" s="2">
        <v>2014</v>
      </c>
      <c r="I785" s="3" t="s">
        <v>297</v>
      </c>
      <c r="J785" s="3" t="s">
        <v>298</v>
      </c>
      <c r="K785" s="3" t="s">
        <v>299</v>
      </c>
      <c r="L785" s="3" t="s">
        <v>564</v>
      </c>
      <c r="M785" s="3" t="s">
        <v>133</v>
      </c>
    </row>
    <row r="786" spans="1:13" x14ac:dyDescent="0.2">
      <c r="A786" s="3" t="s">
        <v>8</v>
      </c>
      <c r="B786" s="3" t="str">
        <f>VLOOKUP(C786,'Class compilations'!A:B,2,FALSE)</f>
        <v>Hybrid Sedan</v>
      </c>
      <c r="C786" s="3" t="s">
        <v>9</v>
      </c>
      <c r="D786" s="3" t="s">
        <v>1563</v>
      </c>
      <c r="E786" s="3" t="s">
        <v>1403</v>
      </c>
      <c r="F786" s="3" t="e">
        <f>VLOOKUP(E786,'DFW to admin'!A:B,2,FALSE)</f>
        <v>#N/A</v>
      </c>
      <c r="G786" s="3" t="e">
        <f>VLOOKUP('Data - filter removed'!E786,Sheet10!B:C,2,FALSE)</f>
        <v>#N/A</v>
      </c>
      <c r="H786" s="2">
        <v>2013</v>
      </c>
      <c r="I786" s="3" t="s">
        <v>297</v>
      </c>
      <c r="J786" s="3" t="s">
        <v>298</v>
      </c>
      <c r="K786" s="3" t="s">
        <v>299</v>
      </c>
      <c r="L786" s="3" t="s">
        <v>1404</v>
      </c>
      <c r="M786" s="3" t="s">
        <v>133</v>
      </c>
    </row>
    <row r="787" spans="1:13" x14ac:dyDescent="0.2">
      <c r="B787" s="3" t="e">
        <f>VLOOKUP(C787,'Class compilations'!A:B,2,FALSE)</f>
        <v>#N/A</v>
      </c>
      <c r="D787" s="5" t="s">
        <v>7972</v>
      </c>
      <c r="E787" s="3">
        <f>SUBTOTAL(3,E772:E786)</f>
        <v>15</v>
      </c>
      <c r="F787" s="3" t="e">
        <f>VLOOKUP(E787,'DFW to admin'!A:B,2,FALSE)</f>
        <v>#N/A</v>
      </c>
      <c r="G787" s="3" t="e">
        <f>VLOOKUP('Data - filter removed'!E787,Sheet10!B:C,2,FALSE)</f>
        <v>#N/A</v>
      </c>
    </row>
    <row r="788" spans="1:13" x14ac:dyDescent="0.2">
      <c r="A788" s="5" t="s">
        <v>7863</v>
      </c>
      <c r="B788" s="3" t="e">
        <f>VLOOKUP(C788,'Class compilations'!A:B,2,FALSE)</f>
        <v>#N/A</v>
      </c>
      <c r="E788" s="3">
        <f>SUBTOTAL(3,E2:E786)</f>
        <v>782</v>
      </c>
      <c r="F788" s="3" t="e">
        <f>VLOOKUP(E788,'DFW to admin'!A:B,2,FALSE)</f>
        <v>#N/A</v>
      </c>
      <c r="G788" s="3" t="e">
        <f>VLOOKUP('Data - filter removed'!E788,Sheet10!B:C,2,FALSE)</f>
        <v>#N/A</v>
      </c>
    </row>
    <row r="789" spans="1:13" x14ac:dyDescent="0.2">
      <c r="A789" s="3" t="s">
        <v>1572</v>
      </c>
      <c r="B789" s="3" t="str">
        <f>VLOOKUP(C789,'Class compilations'!A:B,2,FALSE)</f>
        <v>Hybrid Sedan</v>
      </c>
      <c r="C789" s="3" t="s">
        <v>1573</v>
      </c>
      <c r="D789" s="3" t="s">
        <v>10</v>
      </c>
      <c r="E789" s="3" t="s">
        <v>1574</v>
      </c>
      <c r="F789" s="3" t="e">
        <f>VLOOKUP(E789,'DFW to admin'!A:B,2,FALSE)</f>
        <v>#N/A</v>
      </c>
      <c r="G789" s="3" t="e">
        <f>VLOOKUP('Data - filter removed'!E789,Sheet10!B:C,2,FALSE)</f>
        <v>#N/A</v>
      </c>
      <c r="H789" s="2">
        <v>2009</v>
      </c>
      <c r="I789" s="3" t="s">
        <v>12</v>
      </c>
      <c r="J789" s="3" t="s">
        <v>1575</v>
      </c>
      <c r="K789" s="3" t="s">
        <v>1573</v>
      </c>
      <c r="L789" s="3" t="s">
        <v>1576</v>
      </c>
      <c r="M789" s="3" t="s">
        <v>26</v>
      </c>
    </row>
    <row r="790" spans="1:13" x14ac:dyDescent="0.2">
      <c r="A790" s="3" t="s">
        <v>1572</v>
      </c>
      <c r="B790" s="3" t="str">
        <f>VLOOKUP(C790,'Class compilations'!A:B,2,FALSE)</f>
        <v>Hybrid Sedan</v>
      </c>
      <c r="C790" s="3" t="s">
        <v>1573</v>
      </c>
      <c r="D790" s="3" t="s">
        <v>10</v>
      </c>
      <c r="E790" s="3" t="s">
        <v>1577</v>
      </c>
      <c r="F790" s="3" t="e">
        <f>VLOOKUP(E790,'DFW to admin'!A:B,2,FALSE)</f>
        <v>#N/A</v>
      </c>
      <c r="G790" s="3" t="e">
        <f>VLOOKUP('Data - filter removed'!E790,Sheet10!B:C,2,FALSE)</f>
        <v>#N/A</v>
      </c>
      <c r="H790" s="2">
        <v>2009</v>
      </c>
      <c r="I790" s="3" t="s">
        <v>12</v>
      </c>
      <c r="J790" s="3" t="s">
        <v>1575</v>
      </c>
      <c r="K790" s="3" t="s">
        <v>1573</v>
      </c>
      <c r="L790" s="3" t="s">
        <v>1578</v>
      </c>
      <c r="M790" s="3" t="s">
        <v>26</v>
      </c>
    </row>
    <row r="791" spans="1:13" x14ac:dyDescent="0.2">
      <c r="A791" s="3" t="s">
        <v>1572</v>
      </c>
      <c r="B791" s="3" t="str">
        <f>VLOOKUP(C791,'Class compilations'!A:B,2,FALSE)</f>
        <v>Hybrid Sedan</v>
      </c>
      <c r="C791" s="3" t="s">
        <v>1573</v>
      </c>
      <c r="D791" s="3" t="s">
        <v>10</v>
      </c>
      <c r="E791" s="3" t="s">
        <v>1579</v>
      </c>
      <c r="F791" s="3" t="e">
        <f>VLOOKUP(E791,'DFW to admin'!A:B,2,FALSE)</f>
        <v>#N/A</v>
      </c>
      <c r="G791" s="3" t="e">
        <f>VLOOKUP('Data - filter removed'!E791,Sheet10!B:C,2,FALSE)</f>
        <v>#N/A</v>
      </c>
      <c r="H791" s="2">
        <v>2009</v>
      </c>
      <c r="I791" s="3" t="s">
        <v>12</v>
      </c>
      <c r="J791" s="3" t="s">
        <v>1575</v>
      </c>
      <c r="K791" s="3" t="s">
        <v>1573</v>
      </c>
      <c r="L791" s="3" t="s">
        <v>1580</v>
      </c>
      <c r="M791" s="3" t="s">
        <v>26</v>
      </c>
    </row>
    <row r="792" spans="1:13" x14ac:dyDescent="0.2">
      <c r="A792" s="3" t="s">
        <v>1572</v>
      </c>
      <c r="B792" s="3" t="str">
        <f>VLOOKUP(C792,'Class compilations'!A:B,2,FALSE)</f>
        <v>Hybrid Sedan</v>
      </c>
      <c r="C792" s="3" t="s">
        <v>1573</v>
      </c>
      <c r="D792" s="3" t="s">
        <v>10</v>
      </c>
      <c r="E792" s="3" t="s">
        <v>1581</v>
      </c>
      <c r="F792" s="3" t="e">
        <f>VLOOKUP(E792,'DFW to admin'!A:B,2,FALSE)</f>
        <v>#N/A</v>
      </c>
      <c r="G792" s="3" t="e">
        <f>VLOOKUP('Data - filter removed'!E792,Sheet10!B:C,2,FALSE)</f>
        <v>#N/A</v>
      </c>
      <c r="H792" s="2">
        <v>2009</v>
      </c>
      <c r="I792" s="3" t="s">
        <v>12</v>
      </c>
      <c r="J792" s="3" t="s">
        <v>1575</v>
      </c>
      <c r="K792" s="3" t="s">
        <v>1573</v>
      </c>
      <c r="L792" s="3" t="s">
        <v>1582</v>
      </c>
      <c r="M792" s="3" t="s">
        <v>26</v>
      </c>
    </row>
    <row r="793" spans="1:13" x14ac:dyDescent="0.2">
      <c r="A793" s="3" t="s">
        <v>1572</v>
      </c>
      <c r="B793" s="3" t="str">
        <f>VLOOKUP(C793,'Class compilations'!A:B,2,FALSE)</f>
        <v>Hybrid Sedan</v>
      </c>
      <c r="C793" s="3" t="s">
        <v>1573</v>
      </c>
      <c r="D793" s="3" t="s">
        <v>10</v>
      </c>
      <c r="E793" s="3" t="s">
        <v>1583</v>
      </c>
      <c r="F793" s="3" t="e">
        <f>VLOOKUP(E793,'DFW to admin'!A:B,2,FALSE)</f>
        <v>#N/A</v>
      </c>
      <c r="G793" s="3" t="e">
        <f>VLOOKUP('Data - filter removed'!E793,Sheet10!B:C,2,FALSE)</f>
        <v>#N/A</v>
      </c>
      <c r="H793" s="2">
        <v>2009</v>
      </c>
      <c r="I793" s="3" t="s">
        <v>12</v>
      </c>
      <c r="J793" s="3" t="s">
        <v>1575</v>
      </c>
      <c r="K793" s="3" t="s">
        <v>1573</v>
      </c>
      <c r="L793" s="3" t="s">
        <v>1584</v>
      </c>
      <c r="M793" s="3" t="s">
        <v>26</v>
      </c>
    </row>
    <row r="794" spans="1:13" x14ac:dyDescent="0.2">
      <c r="A794" s="3" t="s">
        <v>1572</v>
      </c>
      <c r="B794" s="3" t="str">
        <f>VLOOKUP(C794,'Class compilations'!A:B,2,FALSE)</f>
        <v>Hybrid Sedan</v>
      </c>
      <c r="C794" s="3" t="s">
        <v>1573</v>
      </c>
      <c r="D794" s="3" t="s">
        <v>10</v>
      </c>
      <c r="E794" s="3" t="s">
        <v>1585</v>
      </c>
      <c r="F794" s="3" t="e">
        <f>VLOOKUP(E794,'DFW to admin'!A:B,2,FALSE)</f>
        <v>#N/A</v>
      </c>
      <c r="G794" s="3" t="e">
        <f>VLOOKUP('Data - filter removed'!E794,Sheet10!B:C,2,FALSE)</f>
        <v>#N/A</v>
      </c>
      <c r="H794" s="2">
        <v>2009</v>
      </c>
      <c r="I794" s="3" t="s">
        <v>12</v>
      </c>
      <c r="J794" s="3" t="s">
        <v>1575</v>
      </c>
      <c r="K794" s="3" t="s">
        <v>1573</v>
      </c>
      <c r="L794" s="3" t="s">
        <v>1586</v>
      </c>
      <c r="M794" s="3" t="s">
        <v>26</v>
      </c>
    </row>
    <row r="795" spans="1:13" x14ac:dyDescent="0.2">
      <c r="A795" s="3" t="s">
        <v>1572</v>
      </c>
      <c r="B795" s="3" t="str">
        <f>VLOOKUP(C795,'Class compilations'!A:B,2,FALSE)</f>
        <v>Hybrid Sedan</v>
      </c>
      <c r="C795" s="3" t="s">
        <v>1573</v>
      </c>
      <c r="D795" s="3" t="s">
        <v>10</v>
      </c>
      <c r="E795" s="3" t="s">
        <v>1587</v>
      </c>
      <c r="F795" s="3" t="e">
        <f>VLOOKUP(E795,'DFW to admin'!A:B,2,FALSE)</f>
        <v>#N/A</v>
      </c>
      <c r="G795" s="3" t="e">
        <f>VLOOKUP('Data - filter removed'!E795,Sheet10!B:C,2,FALSE)</f>
        <v>#N/A</v>
      </c>
      <c r="H795" s="2">
        <v>2009</v>
      </c>
      <c r="I795" s="3" t="s">
        <v>12</v>
      </c>
      <c r="J795" s="3" t="s">
        <v>1575</v>
      </c>
      <c r="K795" s="3" t="s">
        <v>1573</v>
      </c>
      <c r="L795" s="3" t="s">
        <v>1588</v>
      </c>
      <c r="M795" s="3" t="s">
        <v>26</v>
      </c>
    </row>
    <row r="796" spans="1:13" x14ac:dyDescent="0.2">
      <c r="A796" s="3" t="s">
        <v>1572</v>
      </c>
      <c r="B796" s="3" t="str">
        <f>VLOOKUP(C796,'Class compilations'!A:B,2,FALSE)</f>
        <v>Hybrid Sedan</v>
      </c>
      <c r="C796" s="3" t="s">
        <v>1573</v>
      </c>
      <c r="D796" s="3" t="s">
        <v>10</v>
      </c>
      <c r="E796" s="3" t="s">
        <v>1589</v>
      </c>
      <c r="F796" s="3" t="e">
        <f>VLOOKUP(E796,'DFW to admin'!A:B,2,FALSE)</f>
        <v>#N/A</v>
      </c>
      <c r="G796" s="3" t="e">
        <f>VLOOKUP('Data - filter removed'!E796,Sheet10!B:C,2,FALSE)</f>
        <v>#N/A</v>
      </c>
      <c r="H796" s="2">
        <v>2009</v>
      </c>
      <c r="I796" s="3" t="s">
        <v>12</v>
      </c>
      <c r="J796" s="3" t="s">
        <v>1575</v>
      </c>
      <c r="K796" s="3" t="s">
        <v>1573</v>
      </c>
      <c r="L796" s="3" t="s">
        <v>1590</v>
      </c>
      <c r="M796" s="3" t="s">
        <v>32</v>
      </c>
    </row>
    <row r="797" spans="1:13" x14ac:dyDescent="0.2">
      <c r="A797" s="3" t="s">
        <v>1572</v>
      </c>
      <c r="B797" s="3" t="str">
        <f>VLOOKUP(C797,'Class compilations'!A:B,2,FALSE)</f>
        <v>Hybrid Sedan</v>
      </c>
      <c r="C797" s="3" t="s">
        <v>1573</v>
      </c>
      <c r="D797" s="3" t="s">
        <v>10</v>
      </c>
      <c r="E797" s="3" t="s">
        <v>1591</v>
      </c>
      <c r="F797" s="3" t="e">
        <f>VLOOKUP(E797,'DFW to admin'!A:B,2,FALSE)</f>
        <v>#N/A</v>
      </c>
      <c r="G797" s="3" t="e">
        <f>VLOOKUP('Data - filter removed'!E797,Sheet10!B:C,2,FALSE)</f>
        <v>#N/A</v>
      </c>
      <c r="H797" s="2">
        <v>2009</v>
      </c>
      <c r="I797" s="3" t="s">
        <v>12</v>
      </c>
      <c r="J797" s="3" t="s">
        <v>1575</v>
      </c>
      <c r="K797" s="3" t="s">
        <v>1573</v>
      </c>
      <c r="L797" s="3" t="s">
        <v>1592</v>
      </c>
      <c r="M797" s="3" t="s">
        <v>32</v>
      </c>
    </row>
    <row r="798" spans="1:13" x14ac:dyDescent="0.2">
      <c r="A798" s="3" t="s">
        <v>1572</v>
      </c>
      <c r="B798" s="3" t="str">
        <f>VLOOKUP(C798,'Class compilations'!A:B,2,FALSE)</f>
        <v>Hybrid Sedan</v>
      </c>
      <c r="C798" s="3" t="s">
        <v>1573</v>
      </c>
      <c r="D798" s="3" t="s">
        <v>10</v>
      </c>
      <c r="E798" s="3" t="s">
        <v>1593</v>
      </c>
      <c r="F798" s="3" t="e">
        <f>VLOOKUP(E798,'DFW to admin'!A:B,2,FALSE)</f>
        <v>#N/A</v>
      </c>
      <c r="G798" s="3" t="e">
        <f>VLOOKUP('Data - filter removed'!E798,Sheet10!B:C,2,FALSE)</f>
        <v>#N/A</v>
      </c>
      <c r="H798" s="2">
        <v>2009</v>
      </c>
      <c r="I798" s="3" t="s">
        <v>12</v>
      </c>
      <c r="J798" s="3" t="s">
        <v>1575</v>
      </c>
      <c r="K798" s="3" t="s">
        <v>1573</v>
      </c>
      <c r="L798" s="3" t="s">
        <v>1594</v>
      </c>
      <c r="M798" s="3" t="s">
        <v>69</v>
      </c>
    </row>
    <row r="799" spans="1:13" x14ac:dyDescent="0.2">
      <c r="A799" s="3" t="s">
        <v>1572</v>
      </c>
      <c r="B799" s="3" t="str">
        <f>VLOOKUP(C799,'Class compilations'!A:B,2,FALSE)</f>
        <v>Hybrid Sedan</v>
      </c>
      <c r="C799" s="3" t="s">
        <v>1573</v>
      </c>
      <c r="D799" s="3" t="s">
        <v>10</v>
      </c>
      <c r="E799" s="3" t="s">
        <v>1595</v>
      </c>
      <c r="F799" s="3" t="e">
        <f>VLOOKUP(E799,'DFW to admin'!A:B,2,FALSE)</f>
        <v>#N/A</v>
      </c>
      <c r="G799" s="3" t="e">
        <f>VLOOKUP('Data - filter removed'!E799,Sheet10!B:C,2,FALSE)</f>
        <v>#N/A</v>
      </c>
      <c r="H799" s="2">
        <v>2009</v>
      </c>
      <c r="I799" s="3" t="s">
        <v>12</v>
      </c>
      <c r="J799" s="3" t="s">
        <v>1575</v>
      </c>
      <c r="K799" s="3" t="s">
        <v>1573</v>
      </c>
      <c r="L799" s="3" t="s">
        <v>1596</v>
      </c>
      <c r="M799" s="3" t="s">
        <v>26</v>
      </c>
    </row>
    <row r="800" spans="1:13" x14ac:dyDescent="0.2">
      <c r="A800" s="3" t="s">
        <v>1572</v>
      </c>
      <c r="B800" s="3" t="str">
        <f>VLOOKUP(C800,'Class compilations'!A:B,2,FALSE)</f>
        <v>Hybrid Sedan</v>
      </c>
      <c r="C800" s="3" t="s">
        <v>1573</v>
      </c>
      <c r="D800" s="3" t="s">
        <v>10</v>
      </c>
      <c r="E800" s="3" t="s">
        <v>1597</v>
      </c>
      <c r="F800" s="3" t="e">
        <f>VLOOKUP(E800,'DFW to admin'!A:B,2,FALSE)</f>
        <v>#N/A</v>
      </c>
      <c r="G800" s="3" t="e">
        <f>VLOOKUP('Data - filter removed'!E800,Sheet10!B:C,2,FALSE)</f>
        <v>#N/A</v>
      </c>
      <c r="H800" s="2">
        <v>2009</v>
      </c>
      <c r="I800" s="3" t="s">
        <v>12</v>
      </c>
      <c r="J800" s="3" t="s">
        <v>1575</v>
      </c>
      <c r="K800" s="3" t="s">
        <v>1573</v>
      </c>
      <c r="L800" s="3" t="s">
        <v>1598</v>
      </c>
      <c r="M800" s="3" t="s">
        <v>26</v>
      </c>
    </row>
    <row r="801" spans="1:13" x14ac:dyDescent="0.2">
      <c r="A801" s="3" t="s">
        <v>1572</v>
      </c>
      <c r="B801" s="3" t="str">
        <f>VLOOKUP(C801,'Class compilations'!A:B,2,FALSE)</f>
        <v>Hybrid Sedan</v>
      </c>
      <c r="C801" s="3" t="s">
        <v>1573</v>
      </c>
      <c r="D801" s="3" t="s">
        <v>10</v>
      </c>
      <c r="E801" s="3" t="s">
        <v>1599</v>
      </c>
      <c r="F801" s="3" t="e">
        <f>VLOOKUP(E801,'DFW to admin'!A:B,2,FALSE)</f>
        <v>#N/A</v>
      </c>
      <c r="G801" s="3" t="e">
        <f>VLOOKUP('Data - filter removed'!E801,Sheet10!B:C,2,FALSE)</f>
        <v>#N/A</v>
      </c>
      <c r="H801" s="2">
        <v>2009</v>
      </c>
      <c r="I801" s="3" t="s">
        <v>12</v>
      </c>
      <c r="J801" s="3" t="s">
        <v>1575</v>
      </c>
      <c r="K801" s="3" t="s">
        <v>1573</v>
      </c>
      <c r="L801" s="3" t="s">
        <v>1600</v>
      </c>
      <c r="M801" s="3" t="s">
        <v>26</v>
      </c>
    </row>
    <row r="802" spans="1:13" x14ac:dyDescent="0.2">
      <c r="A802" s="3" t="s">
        <v>1572</v>
      </c>
      <c r="B802" s="3" t="str">
        <f>VLOOKUP(C802,'Class compilations'!A:B,2,FALSE)</f>
        <v>Hybrid Sedan</v>
      </c>
      <c r="C802" s="3" t="s">
        <v>1573</v>
      </c>
      <c r="D802" s="3" t="s">
        <v>10</v>
      </c>
      <c r="E802" s="3" t="s">
        <v>1601</v>
      </c>
      <c r="F802" s="3" t="e">
        <f>VLOOKUP(E802,'DFW to admin'!A:B,2,FALSE)</f>
        <v>#N/A</v>
      </c>
      <c r="G802" s="3" t="e">
        <f>VLOOKUP('Data - filter removed'!E802,Sheet10!B:C,2,FALSE)</f>
        <v>#N/A</v>
      </c>
      <c r="H802" s="2">
        <v>2009</v>
      </c>
      <c r="I802" s="3" t="s">
        <v>12</v>
      </c>
      <c r="J802" s="3" t="s">
        <v>1575</v>
      </c>
      <c r="K802" s="3" t="s">
        <v>1573</v>
      </c>
      <c r="L802" s="3" t="s">
        <v>1602</v>
      </c>
      <c r="M802" s="3" t="s">
        <v>26</v>
      </c>
    </row>
    <row r="803" spans="1:13" x14ac:dyDescent="0.2">
      <c r="A803" s="3" t="s">
        <v>1572</v>
      </c>
      <c r="B803" s="3" t="str">
        <f>VLOOKUP(C803,'Class compilations'!A:B,2,FALSE)</f>
        <v>Hybrid Sedan</v>
      </c>
      <c r="C803" s="3" t="s">
        <v>1573</v>
      </c>
      <c r="D803" s="3" t="s">
        <v>10</v>
      </c>
      <c r="E803" s="3" t="s">
        <v>1603</v>
      </c>
      <c r="F803" s="3" t="e">
        <f>VLOOKUP(E803,'DFW to admin'!A:B,2,FALSE)</f>
        <v>#N/A</v>
      </c>
      <c r="G803" s="3" t="e">
        <f>VLOOKUP('Data - filter removed'!E803,Sheet10!B:C,2,FALSE)</f>
        <v>#N/A</v>
      </c>
      <c r="H803" s="2">
        <v>2009</v>
      </c>
      <c r="I803" s="3" t="s">
        <v>12</v>
      </c>
      <c r="J803" s="3" t="s">
        <v>1575</v>
      </c>
      <c r="K803" s="3" t="s">
        <v>1573</v>
      </c>
      <c r="L803" s="3" t="s">
        <v>1604</v>
      </c>
      <c r="M803" s="3" t="s">
        <v>26</v>
      </c>
    </row>
    <row r="804" spans="1:13" x14ac:dyDescent="0.2">
      <c r="A804" s="3" t="s">
        <v>1572</v>
      </c>
      <c r="B804" s="3" t="str">
        <f>VLOOKUP(C804,'Class compilations'!A:B,2,FALSE)</f>
        <v>Hybrid Sedan</v>
      </c>
      <c r="C804" s="3" t="s">
        <v>1573</v>
      </c>
      <c r="D804" s="3" t="s">
        <v>10</v>
      </c>
      <c r="E804" s="3" t="s">
        <v>1605</v>
      </c>
      <c r="F804" s="3" t="e">
        <f>VLOOKUP(E804,'DFW to admin'!A:B,2,FALSE)</f>
        <v>#N/A</v>
      </c>
      <c r="G804" s="3" t="e">
        <f>VLOOKUP('Data - filter removed'!E804,Sheet10!B:C,2,FALSE)</f>
        <v>#N/A</v>
      </c>
      <c r="H804" s="2">
        <v>2009</v>
      </c>
      <c r="I804" s="3" t="s">
        <v>12</v>
      </c>
      <c r="J804" s="3" t="s">
        <v>1575</v>
      </c>
      <c r="K804" s="3" t="s">
        <v>1573</v>
      </c>
      <c r="L804" s="3" t="s">
        <v>1606</v>
      </c>
      <c r="M804" s="3" t="s">
        <v>26</v>
      </c>
    </row>
    <row r="805" spans="1:13" x14ac:dyDescent="0.2">
      <c r="A805" s="3" t="s">
        <v>1572</v>
      </c>
      <c r="B805" s="3" t="str">
        <f>VLOOKUP(C805,'Class compilations'!A:B,2,FALSE)</f>
        <v>Hybrid Sedan</v>
      </c>
      <c r="C805" s="3" t="s">
        <v>1573</v>
      </c>
      <c r="D805" s="3" t="s">
        <v>10</v>
      </c>
      <c r="E805" s="3" t="s">
        <v>1607</v>
      </c>
      <c r="F805" s="3" t="e">
        <f>VLOOKUP(E805,'DFW to admin'!A:B,2,FALSE)</f>
        <v>#N/A</v>
      </c>
      <c r="G805" s="3" t="e">
        <f>VLOOKUP('Data - filter removed'!E805,Sheet10!B:C,2,FALSE)</f>
        <v>#N/A</v>
      </c>
      <c r="H805" s="2">
        <v>2009</v>
      </c>
      <c r="I805" s="3" t="s">
        <v>12</v>
      </c>
      <c r="J805" s="3" t="s">
        <v>1575</v>
      </c>
      <c r="K805" s="3" t="s">
        <v>1573</v>
      </c>
      <c r="L805" s="3" t="s">
        <v>1608</v>
      </c>
      <c r="M805" s="3" t="s">
        <v>26</v>
      </c>
    </row>
    <row r="806" spans="1:13" x14ac:dyDescent="0.2">
      <c r="A806" s="3" t="s">
        <v>1572</v>
      </c>
      <c r="B806" s="3" t="str">
        <f>VLOOKUP(C806,'Class compilations'!A:B,2,FALSE)</f>
        <v>Hybrid Sedan</v>
      </c>
      <c r="C806" s="3" t="s">
        <v>1573</v>
      </c>
      <c r="D806" s="3" t="s">
        <v>10</v>
      </c>
      <c r="E806" s="3" t="s">
        <v>1609</v>
      </c>
      <c r="F806" s="3" t="e">
        <f>VLOOKUP(E806,'DFW to admin'!A:B,2,FALSE)</f>
        <v>#N/A</v>
      </c>
      <c r="G806" s="3" t="e">
        <f>VLOOKUP('Data - filter removed'!E806,Sheet10!B:C,2,FALSE)</f>
        <v>#N/A</v>
      </c>
      <c r="H806" s="2">
        <v>2009</v>
      </c>
      <c r="I806" s="3" t="s">
        <v>12</v>
      </c>
      <c r="J806" s="3" t="s">
        <v>1575</v>
      </c>
      <c r="K806" s="3" t="s">
        <v>1573</v>
      </c>
      <c r="L806" s="3" t="s">
        <v>1610</v>
      </c>
      <c r="M806" s="3" t="s">
        <v>26</v>
      </c>
    </row>
    <row r="807" spans="1:13" x14ac:dyDescent="0.2">
      <c r="A807" s="3" t="s">
        <v>1572</v>
      </c>
      <c r="B807" s="3" t="str">
        <f>VLOOKUP(C807,'Class compilations'!A:B,2,FALSE)</f>
        <v>Hybrid Sedan</v>
      </c>
      <c r="C807" s="3" t="s">
        <v>1573</v>
      </c>
      <c r="D807" s="3" t="s">
        <v>10</v>
      </c>
      <c r="E807" s="3" t="s">
        <v>1611</v>
      </c>
      <c r="F807" s="3" t="e">
        <f>VLOOKUP(E807,'DFW to admin'!A:B,2,FALSE)</f>
        <v>#N/A</v>
      </c>
      <c r="G807" s="3" t="e">
        <f>VLOOKUP('Data - filter removed'!E807,Sheet10!B:C,2,FALSE)</f>
        <v>#N/A</v>
      </c>
      <c r="H807" s="2">
        <v>2009</v>
      </c>
      <c r="I807" s="3" t="s">
        <v>12</v>
      </c>
      <c r="J807" s="3" t="s">
        <v>1575</v>
      </c>
      <c r="K807" s="3" t="s">
        <v>1573</v>
      </c>
      <c r="L807" s="3" t="s">
        <v>1612</v>
      </c>
      <c r="M807" s="3" t="s">
        <v>26</v>
      </c>
    </row>
    <row r="808" spans="1:13" x14ac:dyDescent="0.2">
      <c r="A808" s="3" t="s">
        <v>1572</v>
      </c>
      <c r="B808" s="3" t="str">
        <f>VLOOKUP(C808,'Class compilations'!A:B,2,FALSE)</f>
        <v>Hybrid Sedan</v>
      </c>
      <c r="C808" s="3" t="s">
        <v>1573</v>
      </c>
      <c r="D808" s="3" t="s">
        <v>10</v>
      </c>
      <c r="E808" s="3" t="s">
        <v>1613</v>
      </c>
      <c r="F808" s="3" t="e">
        <f>VLOOKUP(E808,'DFW to admin'!A:B,2,FALSE)</f>
        <v>#N/A</v>
      </c>
      <c r="G808" s="3" t="e">
        <f>VLOOKUP('Data - filter removed'!E808,Sheet10!B:C,2,FALSE)</f>
        <v>#N/A</v>
      </c>
      <c r="H808" s="2">
        <v>2009</v>
      </c>
      <c r="I808" s="3" t="s">
        <v>12</v>
      </c>
      <c r="J808" s="3" t="s">
        <v>1575</v>
      </c>
      <c r="K808" s="3" t="s">
        <v>1573</v>
      </c>
      <c r="L808" s="3" t="s">
        <v>1614</v>
      </c>
      <c r="M808" s="3" t="s">
        <v>26</v>
      </c>
    </row>
    <row r="809" spans="1:13" x14ac:dyDescent="0.2">
      <c r="A809" s="3" t="s">
        <v>1572</v>
      </c>
      <c r="B809" s="3" t="str">
        <f>VLOOKUP(C809,'Class compilations'!A:B,2,FALSE)</f>
        <v>Hybrid Sedan</v>
      </c>
      <c r="C809" s="3" t="s">
        <v>1573</v>
      </c>
      <c r="D809" s="3" t="s">
        <v>10</v>
      </c>
      <c r="E809" s="3" t="s">
        <v>1615</v>
      </c>
      <c r="F809" s="3" t="e">
        <f>VLOOKUP(E809,'DFW to admin'!A:B,2,FALSE)</f>
        <v>#N/A</v>
      </c>
      <c r="G809" s="3" t="e">
        <f>VLOOKUP('Data - filter removed'!E809,Sheet10!B:C,2,FALSE)</f>
        <v>#N/A</v>
      </c>
      <c r="H809" s="2">
        <v>2009</v>
      </c>
      <c r="I809" s="3" t="s">
        <v>12</v>
      </c>
      <c r="J809" s="3" t="s">
        <v>1575</v>
      </c>
      <c r="K809" s="3" t="s">
        <v>1573</v>
      </c>
      <c r="L809" s="3" t="s">
        <v>1616</v>
      </c>
      <c r="M809" s="3" t="s">
        <v>26</v>
      </c>
    </row>
    <row r="810" spans="1:13" x14ac:dyDescent="0.2">
      <c r="A810" s="3" t="s">
        <v>1572</v>
      </c>
      <c r="B810" s="3" t="str">
        <f>VLOOKUP(C810,'Class compilations'!A:B,2,FALSE)</f>
        <v>Hybrid Sedan</v>
      </c>
      <c r="C810" s="3" t="s">
        <v>1573</v>
      </c>
      <c r="D810" s="3" t="s">
        <v>10</v>
      </c>
      <c r="E810" s="3" t="s">
        <v>1617</v>
      </c>
      <c r="F810" s="3" t="e">
        <f>VLOOKUP(E810,'DFW to admin'!A:B,2,FALSE)</f>
        <v>#N/A</v>
      </c>
      <c r="G810" s="3" t="e">
        <f>VLOOKUP('Data - filter removed'!E810,Sheet10!B:C,2,FALSE)</f>
        <v>#N/A</v>
      </c>
      <c r="H810" s="2">
        <v>2009</v>
      </c>
      <c r="I810" s="3" t="s">
        <v>12</v>
      </c>
      <c r="J810" s="3" t="s">
        <v>1575</v>
      </c>
      <c r="K810" s="3" t="s">
        <v>1573</v>
      </c>
      <c r="L810" s="3" t="s">
        <v>1618</v>
      </c>
      <c r="M810" s="3" t="s">
        <v>26</v>
      </c>
    </row>
    <row r="811" spans="1:13" x14ac:dyDescent="0.2">
      <c r="A811" s="3" t="s">
        <v>1572</v>
      </c>
      <c r="B811" s="3" t="str">
        <f>VLOOKUP(C811,'Class compilations'!A:B,2,FALSE)</f>
        <v>Hybrid Sedan</v>
      </c>
      <c r="C811" s="3" t="s">
        <v>1573</v>
      </c>
      <c r="D811" s="3" t="s">
        <v>10</v>
      </c>
      <c r="E811" s="3" t="s">
        <v>1619</v>
      </c>
      <c r="F811" s="3" t="e">
        <f>VLOOKUP(E811,'DFW to admin'!A:B,2,FALSE)</f>
        <v>#N/A</v>
      </c>
      <c r="G811" s="3" t="e">
        <f>VLOOKUP('Data - filter removed'!E811,Sheet10!B:C,2,FALSE)</f>
        <v>#N/A</v>
      </c>
      <c r="H811" s="2">
        <v>2009</v>
      </c>
      <c r="I811" s="3" t="s">
        <v>12</v>
      </c>
      <c r="J811" s="3" t="s">
        <v>1575</v>
      </c>
      <c r="K811" s="3" t="s">
        <v>1573</v>
      </c>
      <c r="L811" s="3" t="s">
        <v>1620</v>
      </c>
      <c r="M811" s="3" t="s">
        <v>26</v>
      </c>
    </row>
    <row r="812" spans="1:13" x14ac:dyDescent="0.2">
      <c r="A812" s="3" t="s">
        <v>1572</v>
      </c>
      <c r="B812" s="3" t="str">
        <f>VLOOKUP(C812,'Class compilations'!A:B,2,FALSE)</f>
        <v>Hybrid Sedan</v>
      </c>
      <c r="C812" s="3" t="s">
        <v>1573</v>
      </c>
      <c r="D812" s="3" t="s">
        <v>10</v>
      </c>
      <c r="E812" s="3" t="s">
        <v>1621</v>
      </c>
      <c r="F812" s="3" t="e">
        <f>VLOOKUP(E812,'DFW to admin'!A:B,2,FALSE)</f>
        <v>#N/A</v>
      </c>
      <c r="G812" s="3" t="e">
        <f>VLOOKUP('Data - filter removed'!E812,Sheet10!B:C,2,FALSE)</f>
        <v>#N/A</v>
      </c>
      <c r="H812" s="2">
        <v>2009</v>
      </c>
      <c r="I812" s="3" t="s">
        <v>12</v>
      </c>
      <c r="J812" s="3" t="s">
        <v>1575</v>
      </c>
      <c r="K812" s="3" t="s">
        <v>1573</v>
      </c>
      <c r="L812" s="3" t="s">
        <v>1622</v>
      </c>
      <c r="M812" s="3" t="s">
        <v>26</v>
      </c>
    </row>
    <row r="813" spans="1:13" x14ac:dyDescent="0.2">
      <c r="A813" s="3" t="s">
        <v>1572</v>
      </c>
      <c r="B813" s="3" t="str">
        <f>VLOOKUP(C813,'Class compilations'!A:B,2,FALSE)</f>
        <v>Hybrid Sedan</v>
      </c>
      <c r="C813" s="3" t="s">
        <v>1573</v>
      </c>
      <c r="D813" s="3" t="s">
        <v>10</v>
      </c>
      <c r="E813" s="3" t="s">
        <v>1623</v>
      </c>
      <c r="F813" s="3" t="e">
        <f>VLOOKUP(E813,'DFW to admin'!A:B,2,FALSE)</f>
        <v>#N/A</v>
      </c>
      <c r="G813" s="3" t="e">
        <f>VLOOKUP('Data - filter removed'!E813,Sheet10!B:C,2,FALSE)</f>
        <v>#N/A</v>
      </c>
      <c r="H813" s="2">
        <v>2009</v>
      </c>
      <c r="I813" s="3" t="s">
        <v>12</v>
      </c>
      <c r="J813" s="3" t="s">
        <v>1575</v>
      </c>
      <c r="K813" s="3" t="s">
        <v>1573</v>
      </c>
      <c r="L813" s="3" t="s">
        <v>1624</v>
      </c>
      <c r="M813" s="3" t="s">
        <v>26</v>
      </c>
    </row>
    <row r="814" spans="1:13" x14ac:dyDescent="0.2">
      <c r="A814" s="3" t="s">
        <v>1572</v>
      </c>
      <c r="B814" s="3" t="str">
        <f>VLOOKUP(C814,'Class compilations'!A:B,2,FALSE)</f>
        <v>Hybrid Sedan</v>
      </c>
      <c r="C814" s="3" t="s">
        <v>1573</v>
      </c>
      <c r="D814" s="3" t="s">
        <v>10</v>
      </c>
      <c r="E814" s="3" t="s">
        <v>1625</v>
      </c>
      <c r="F814" s="3" t="e">
        <f>VLOOKUP(E814,'DFW to admin'!A:B,2,FALSE)</f>
        <v>#N/A</v>
      </c>
      <c r="G814" s="3" t="e">
        <f>VLOOKUP('Data - filter removed'!E814,Sheet10!B:C,2,FALSE)</f>
        <v>#N/A</v>
      </c>
      <c r="H814" s="2">
        <v>2013</v>
      </c>
      <c r="I814" s="3" t="s">
        <v>297</v>
      </c>
      <c r="J814" s="3" t="s">
        <v>1626</v>
      </c>
      <c r="K814" s="3" t="s">
        <v>1573</v>
      </c>
      <c r="L814" s="3" t="s">
        <v>1627</v>
      </c>
      <c r="M814" s="3" t="s">
        <v>268</v>
      </c>
    </row>
    <row r="815" spans="1:13" x14ac:dyDescent="0.2">
      <c r="A815" s="3" t="s">
        <v>1572</v>
      </c>
      <c r="B815" s="3" t="str">
        <f>VLOOKUP(C815,'Class compilations'!A:B,2,FALSE)</f>
        <v>Hybrid Sedan</v>
      </c>
      <c r="C815" s="3" t="s">
        <v>1573</v>
      </c>
      <c r="D815" s="3" t="s">
        <v>10</v>
      </c>
      <c r="E815" s="3" t="s">
        <v>1628</v>
      </c>
      <c r="F815" s="3" t="e">
        <f>VLOOKUP(E815,'DFW to admin'!A:B,2,FALSE)</f>
        <v>#N/A</v>
      </c>
      <c r="G815" s="3" t="e">
        <f>VLOOKUP('Data - filter removed'!E815,Sheet10!B:C,2,FALSE)</f>
        <v>#N/A</v>
      </c>
      <c r="H815" s="2">
        <v>2012</v>
      </c>
      <c r="I815" s="3" t="s">
        <v>297</v>
      </c>
      <c r="J815" s="3" t="s">
        <v>1626</v>
      </c>
      <c r="K815" s="3" t="s">
        <v>1573</v>
      </c>
      <c r="L815" s="3" t="s">
        <v>1629</v>
      </c>
      <c r="M815" s="3" t="s">
        <v>35</v>
      </c>
    </row>
    <row r="816" spans="1:13" x14ac:dyDescent="0.2">
      <c r="A816" s="3" t="s">
        <v>1572</v>
      </c>
      <c r="B816" s="3" t="str">
        <f>VLOOKUP(C816,'Class compilations'!A:B,2,FALSE)</f>
        <v>Hybrid Sedan</v>
      </c>
      <c r="C816" s="3" t="s">
        <v>1573</v>
      </c>
      <c r="D816" s="3" t="s">
        <v>10</v>
      </c>
      <c r="E816" s="3" t="s">
        <v>1630</v>
      </c>
      <c r="F816" s="3" t="e">
        <f>VLOOKUP(E816,'DFW to admin'!A:B,2,FALSE)</f>
        <v>#N/A</v>
      </c>
      <c r="G816" s="3" t="e">
        <f>VLOOKUP('Data - filter removed'!E816,Sheet10!B:C,2,FALSE)</f>
        <v>#N/A</v>
      </c>
      <c r="H816" s="2">
        <v>2012</v>
      </c>
      <c r="I816" s="3" t="s">
        <v>297</v>
      </c>
      <c r="J816" s="3" t="s">
        <v>1626</v>
      </c>
      <c r="K816" s="3" t="s">
        <v>1573</v>
      </c>
      <c r="L816" s="3" t="s">
        <v>1631</v>
      </c>
      <c r="M816" s="3" t="s">
        <v>18</v>
      </c>
    </row>
    <row r="817" spans="1:13" x14ac:dyDescent="0.2">
      <c r="A817" s="3" t="s">
        <v>1572</v>
      </c>
      <c r="B817" s="3" t="str">
        <f>VLOOKUP(C817,'Class compilations'!A:B,2,FALSE)</f>
        <v>Hybrid Sedan</v>
      </c>
      <c r="C817" s="3" t="s">
        <v>1573</v>
      </c>
      <c r="D817" s="3" t="s">
        <v>10</v>
      </c>
      <c r="E817" s="3" t="s">
        <v>1632</v>
      </c>
      <c r="F817" s="3" t="e">
        <f>VLOOKUP(E817,'DFW to admin'!A:B,2,FALSE)</f>
        <v>#N/A</v>
      </c>
      <c r="G817" s="3" t="e">
        <f>VLOOKUP('Data - filter removed'!E817,Sheet10!B:C,2,FALSE)</f>
        <v>#N/A</v>
      </c>
      <c r="H817" s="2">
        <v>2012</v>
      </c>
      <c r="I817" s="3" t="s">
        <v>297</v>
      </c>
      <c r="J817" s="3" t="s">
        <v>1626</v>
      </c>
      <c r="K817" s="3" t="s">
        <v>1573</v>
      </c>
      <c r="L817" s="3" t="s">
        <v>1633</v>
      </c>
      <c r="M817" s="3" t="s">
        <v>35</v>
      </c>
    </row>
    <row r="818" spans="1:13" x14ac:dyDescent="0.2">
      <c r="A818" s="3" t="s">
        <v>1572</v>
      </c>
      <c r="B818" s="3" t="str">
        <f>VLOOKUP(C818,'Class compilations'!A:B,2,FALSE)</f>
        <v>Hybrid Sedan</v>
      </c>
      <c r="C818" s="3" t="s">
        <v>1573</v>
      </c>
      <c r="D818" s="3" t="s">
        <v>10</v>
      </c>
      <c r="E818" s="3" t="s">
        <v>1634</v>
      </c>
      <c r="F818" s="3" t="e">
        <f>VLOOKUP(E818,'DFW to admin'!A:B,2,FALSE)</f>
        <v>#N/A</v>
      </c>
      <c r="G818" s="3" t="e">
        <f>VLOOKUP('Data - filter removed'!E818,Sheet10!B:C,2,FALSE)</f>
        <v>#N/A</v>
      </c>
      <c r="H818" s="2">
        <v>2012</v>
      </c>
      <c r="I818" s="3" t="s">
        <v>297</v>
      </c>
      <c r="J818" s="3" t="s">
        <v>1626</v>
      </c>
      <c r="K818" s="3" t="s">
        <v>1573</v>
      </c>
      <c r="L818" s="3" t="s">
        <v>1635</v>
      </c>
      <c r="M818" s="3" t="s">
        <v>35</v>
      </c>
    </row>
    <row r="819" spans="1:13" x14ac:dyDescent="0.2">
      <c r="A819" s="3" t="s">
        <v>1572</v>
      </c>
      <c r="B819" s="3" t="str">
        <f>VLOOKUP(C819,'Class compilations'!A:B,2,FALSE)</f>
        <v>Hybrid Sedan</v>
      </c>
      <c r="C819" s="3" t="s">
        <v>1573</v>
      </c>
      <c r="D819" s="3" t="s">
        <v>10</v>
      </c>
      <c r="E819" s="3" t="s">
        <v>1636</v>
      </c>
      <c r="F819" s="3" t="e">
        <f>VLOOKUP(E819,'DFW to admin'!A:B,2,FALSE)</f>
        <v>#N/A</v>
      </c>
      <c r="G819" s="3" t="e">
        <f>VLOOKUP('Data - filter removed'!E819,Sheet10!B:C,2,FALSE)</f>
        <v>#N/A</v>
      </c>
      <c r="H819" s="2">
        <v>2012</v>
      </c>
      <c r="I819" s="3" t="s">
        <v>297</v>
      </c>
      <c r="J819" s="3" t="s">
        <v>1626</v>
      </c>
      <c r="K819" s="3" t="s">
        <v>1573</v>
      </c>
      <c r="L819" s="3" t="s">
        <v>1637</v>
      </c>
      <c r="M819" s="3" t="s">
        <v>35</v>
      </c>
    </row>
    <row r="820" spans="1:13" x14ac:dyDescent="0.2">
      <c r="A820" s="3" t="s">
        <v>1572</v>
      </c>
      <c r="B820" s="3" t="str">
        <f>VLOOKUP(C820,'Class compilations'!A:B,2,FALSE)</f>
        <v>Hybrid Sedan</v>
      </c>
      <c r="C820" s="3" t="s">
        <v>1573</v>
      </c>
      <c r="D820" s="3" t="s">
        <v>10</v>
      </c>
      <c r="E820" s="3" t="s">
        <v>1638</v>
      </c>
      <c r="F820" s="3" t="e">
        <f>VLOOKUP(E820,'DFW to admin'!A:B,2,FALSE)</f>
        <v>#N/A</v>
      </c>
      <c r="G820" s="3" t="e">
        <f>VLOOKUP('Data - filter removed'!E820,Sheet10!B:C,2,FALSE)</f>
        <v>#N/A</v>
      </c>
      <c r="H820" s="2">
        <v>2012</v>
      </c>
      <c r="I820" s="3" t="s">
        <v>297</v>
      </c>
      <c r="J820" s="3" t="s">
        <v>1626</v>
      </c>
      <c r="K820" s="3" t="s">
        <v>1573</v>
      </c>
      <c r="L820" s="3" t="s">
        <v>1639</v>
      </c>
      <c r="M820" s="3" t="s">
        <v>35</v>
      </c>
    </row>
    <row r="821" spans="1:13" x14ac:dyDescent="0.2">
      <c r="A821" s="3" t="s">
        <v>1572</v>
      </c>
      <c r="B821" s="3" t="str">
        <f>VLOOKUP(C821,'Class compilations'!A:B,2,FALSE)</f>
        <v>Hybrid Sedan</v>
      </c>
      <c r="C821" s="3" t="s">
        <v>1573</v>
      </c>
      <c r="D821" s="3" t="s">
        <v>10</v>
      </c>
      <c r="E821" s="3" t="s">
        <v>1640</v>
      </c>
      <c r="F821" s="3" t="e">
        <f>VLOOKUP(E821,'DFW to admin'!A:B,2,FALSE)</f>
        <v>#N/A</v>
      </c>
      <c r="G821" s="3" t="e">
        <f>VLOOKUP('Data - filter removed'!E821,Sheet10!B:C,2,FALSE)</f>
        <v>#N/A</v>
      </c>
      <c r="H821" s="2">
        <v>2012</v>
      </c>
      <c r="I821" s="3" t="s">
        <v>297</v>
      </c>
      <c r="J821" s="3" t="s">
        <v>1626</v>
      </c>
      <c r="K821" s="3" t="s">
        <v>1573</v>
      </c>
      <c r="L821" s="3" t="s">
        <v>1641</v>
      </c>
      <c r="M821" s="3" t="s">
        <v>35</v>
      </c>
    </row>
    <row r="822" spans="1:13" x14ac:dyDescent="0.2">
      <c r="A822" s="3" t="s">
        <v>1572</v>
      </c>
      <c r="B822" s="3" t="str">
        <f>VLOOKUP(C822,'Class compilations'!A:B,2,FALSE)</f>
        <v>Hybrid Sedan</v>
      </c>
      <c r="C822" s="3" t="s">
        <v>1573</v>
      </c>
      <c r="D822" s="3" t="s">
        <v>10</v>
      </c>
      <c r="E822" s="3" t="s">
        <v>1642</v>
      </c>
      <c r="F822" s="3" t="e">
        <f>VLOOKUP(E822,'DFW to admin'!A:B,2,FALSE)</f>
        <v>#N/A</v>
      </c>
      <c r="G822" s="3" t="str">
        <f>VLOOKUP('Data - filter removed'!E822,Sheet10!B:C,2,FALSE)</f>
        <v>Division of Vocational Rehabilitation</v>
      </c>
      <c r="H822" s="2">
        <v>2008</v>
      </c>
      <c r="I822" s="3" t="s">
        <v>12</v>
      </c>
      <c r="J822" s="3" t="s">
        <v>1575</v>
      </c>
      <c r="K822" s="3" t="s">
        <v>1573</v>
      </c>
      <c r="L822" s="3" t="s">
        <v>1643</v>
      </c>
      <c r="M822" s="3" t="s">
        <v>29</v>
      </c>
    </row>
    <row r="823" spans="1:13" x14ac:dyDescent="0.2">
      <c r="A823" s="3" t="s">
        <v>1572</v>
      </c>
      <c r="B823" s="3" t="str">
        <f>VLOOKUP(C823,'Class compilations'!A:B,2,FALSE)</f>
        <v>Hybrid Sedan</v>
      </c>
      <c r="C823" s="3" t="s">
        <v>1573</v>
      </c>
      <c r="D823" s="3" t="s">
        <v>10</v>
      </c>
      <c r="E823" s="3" t="s">
        <v>1644</v>
      </c>
      <c r="F823" s="3" t="e">
        <f>VLOOKUP(E823,'DFW to admin'!A:B,2,FALSE)</f>
        <v>#N/A</v>
      </c>
      <c r="G823" s="3" t="str">
        <f>VLOOKUP('Data - filter removed'!E823,Sheet10!B:C,2,FALSE)</f>
        <v>Division of Vocational Rehabilitation</v>
      </c>
      <c r="H823" s="2">
        <v>2008</v>
      </c>
      <c r="I823" s="3" t="s">
        <v>12</v>
      </c>
      <c r="J823" s="3" t="s">
        <v>1575</v>
      </c>
      <c r="K823" s="3" t="s">
        <v>1573</v>
      </c>
      <c r="L823" s="3" t="s">
        <v>1645</v>
      </c>
      <c r="M823" s="3" t="s">
        <v>29</v>
      </c>
    </row>
    <row r="824" spans="1:13" x14ac:dyDescent="0.2">
      <c r="A824" s="3" t="s">
        <v>1572</v>
      </c>
      <c r="B824" s="3" t="str">
        <f>VLOOKUP(C824,'Class compilations'!A:B,2,FALSE)</f>
        <v>Hybrid Sedan</v>
      </c>
      <c r="C824" s="3" t="s">
        <v>1573</v>
      </c>
      <c r="D824" s="3" t="s">
        <v>10</v>
      </c>
      <c r="E824" s="3" t="s">
        <v>1646</v>
      </c>
      <c r="F824" s="3" t="e">
        <f>VLOOKUP(E824,'DFW to admin'!A:B,2,FALSE)</f>
        <v>#N/A</v>
      </c>
      <c r="G824" s="3" t="str">
        <f>VLOOKUP('Data - filter removed'!E824,Sheet10!B:C,2,FALSE)</f>
        <v>Division of Vocational Rehabilitation</v>
      </c>
      <c r="H824" s="2">
        <v>2008</v>
      </c>
      <c r="I824" s="3" t="s">
        <v>12</v>
      </c>
      <c r="J824" s="3" t="s">
        <v>1575</v>
      </c>
      <c r="K824" s="3" t="s">
        <v>1573</v>
      </c>
      <c r="L824" s="3" t="s">
        <v>1647</v>
      </c>
      <c r="M824" s="3" t="s">
        <v>29</v>
      </c>
    </row>
    <row r="825" spans="1:13" x14ac:dyDescent="0.2">
      <c r="A825" s="3" t="s">
        <v>1572</v>
      </c>
      <c r="B825" s="3" t="str">
        <f>VLOOKUP(C825,'Class compilations'!A:B,2,FALSE)</f>
        <v>Hybrid Sedan</v>
      </c>
      <c r="C825" s="3" t="s">
        <v>1573</v>
      </c>
      <c r="D825" s="3" t="s">
        <v>10</v>
      </c>
      <c r="E825" s="3" t="s">
        <v>1648</v>
      </c>
      <c r="F825" s="3" t="e">
        <f>VLOOKUP(E825,'DFW to admin'!A:B,2,FALSE)</f>
        <v>#N/A</v>
      </c>
      <c r="G825" s="3" t="str">
        <f>VLOOKUP('Data - filter removed'!E825,Sheet10!B:C,2,FALSE)</f>
        <v>Division of Vocational Rehabilitation</v>
      </c>
      <c r="H825" s="2">
        <v>2008</v>
      </c>
      <c r="I825" s="3" t="s">
        <v>12</v>
      </c>
      <c r="J825" s="3" t="s">
        <v>1575</v>
      </c>
      <c r="K825" s="3" t="s">
        <v>1573</v>
      </c>
      <c r="L825" s="3" t="s">
        <v>1649</v>
      </c>
      <c r="M825" s="3" t="s">
        <v>29</v>
      </c>
    </row>
    <row r="826" spans="1:13" x14ac:dyDescent="0.2">
      <c r="A826" s="3" t="s">
        <v>1572</v>
      </c>
      <c r="B826" s="3" t="str">
        <f>VLOOKUP(C826,'Class compilations'!A:B,2,FALSE)</f>
        <v>Hybrid Sedan</v>
      </c>
      <c r="C826" s="3" t="s">
        <v>1573</v>
      </c>
      <c r="D826" s="3" t="s">
        <v>10</v>
      </c>
      <c r="E826" s="3" t="s">
        <v>1650</v>
      </c>
      <c r="F826" s="3" t="e">
        <f>VLOOKUP(E826,'DFW to admin'!A:B,2,FALSE)</f>
        <v>#N/A</v>
      </c>
      <c r="G826" s="3" t="str">
        <f>VLOOKUP('Data - filter removed'!E826,Sheet10!B:C,2,FALSE)</f>
        <v>Division of Vocational Rehabilitation</v>
      </c>
      <c r="H826" s="2">
        <v>2008</v>
      </c>
      <c r="I826" s="3" t="s">
        <v>12</v>
      </c>
      <c r="J826" s="3" t="s">
        <v>1575</v>
      </c>
      <c r="K826" s="3" t="s">
        <v>1573</v>
      </c>
      <c r="L826" s="3" t="s">
        <v>1651</v>
      </c>
      <c r="M826" s="3" t="s">
        <v>29</v>
      </c>
    </row>
    <row r="827" spans="1:13" x14ac:dyDescent="0.2">
      <c r="A827" s="3" t="s">
        <v>1572</v>
      </c>
      <c r="B827" s="3" t="str">
        <f>VLOOKUP(C827,'Class compilations'!A:B,2,FALSE)</f>
        <v>Hybrid Sedan</v>
      </c>
      <c r="C827" s="3" t="s">
        <v>1573</v>
      </c>
      <c r="D827" s="3" t="s">
        <v>10</v>
      </c>
      <c r="E827" s="3" t="s">
        <v>1652</v>
      </c>
      <c r="F827" s="3" t="e">
        <f>VLOOKUP(E827,'DFW to admin'!A:B,2,FALSE)</f>
        <v>#N/A</v>
      </c>
      <c r="G827" s="3" t="str">
        <f>VLOOKUP('Data - filter removed'!E827,Sheet10!B:C,2,FALSE)</f>
        <v>Division of Vocational Rehabilitation</v>
      </c>
      <c r="H827" s="2">
        <v>2008</v>
      </c>
      <c r="I827" s="3" t="s">
        <v>12</v>
      </c>
      <c r="J827" s="3" t="s">
        <v>1575</v>
      </c>
      <c r="K827" s="3" t="s">
        <v>1573</v>
      </c>
      <c r="L827" s="3" t="s">
        <v>1653</v>
      </c>
      <c r="M827" s="3" t="s">
        <v>29</v>
      </c>
    </row>
    <row r="828" spans="1:13" x14ac:dyDescent="0.2">
      <c r="A828" s="3" t="s">
        <v>1572</v>
      </c>
      <c r="B828" s="3" t="str">
        <f>VLOOKUP(C828,'Class compilations'!A:B,2,FALSE)</f>
        <v>Hybrid Sedan</v>
      </c>
      <c r="C828" s="3" t="s">
        <v>1573</v>
      </c>
      <c r="D828" s="3" t="s">
        <v>10</v>
      </c>
      <c r="E828" s="3" t="s">
        <v>1654</v>
      </c>
      <c r="F828" s="3" t="e">
        <f>VLOOKUP(E828,'DFW to admin'!A:B,2,FALSE)</f>
        <v>#N/A</v>
      </c>
      <c r="G828" s="3" t="str">
        <f>VLOOKUP('Data - filter removed'!E828,Sheet10!B:C,2,FALSE)</f>
        <v>Division of Vocational Rehabilitation</v>
      </c>
      <c r="H828" s="2">
        <v>2008</v>
      </c>
      <c r="I828" s="3" t="s">
        <v>12</v>
      </c>
      <c r="J828" s="3" t="s">
        <v>1575</v>
      </c>
      <c r="K828" s="3" t="s">
        <v>1573</v>
      </c>
      <c r="L828" s="3" t="s">
        <v>1655</v>
      </c>
      <c r="M828" s="3" t="s">
        <v>29</v>
      </c>
    </row>
    <row r="829" spans="1:13" x14ac:dyDescent="0.2">
      <c r="A829" s="3" t="s">
        <v>1572</v>
      </c>
      <c r="B829" s="3" t="str">
        <f>VLOOKUP(C829,'Class compilations'!A:B,2,FALSE)</f>
        <v>Hybrid Sedan</v>
      </c>
      <c r="C829" s="3" t="s">
        <v>1573</v>
      </c>
      <c r="D829" s="3" t="s">
        <v>10</v>
      </c>
      <c r="E829" s="3" t="s">
        <v>1656</v>
      </c>
      <c r="F829" s="3" t="e">
        <f>VLOOKUP(E829,'DFW to admin'!A:B,2,FALSE)</f>
        <v>#N/A</v>
      </c>
      <c r="G829" s="3" t="str">
        <f>VLOOKUP('Data - filter removed'!E829,Sheet10!B:C,2,FALSE)</f>
        <v>Division of Vocational Rehabilitation</v>
      </c>
      <c r="H829" s="2">
        <v>2008</v>
      </c>
      <c r="I829" s="3" t="s">
        <v>12</v>
      </c>
      <c r="J829" s="3" t="s">
        <v>1575</v>
      </c>
      <c r="K829" s="3" t="s">
        <v>1573</v>
      </c>
      <c r="L829" s="3" t="s">
        <v>1657</v>
      </c>
      <c r="M829" s="3" t="s">
        <v>29</v>
      </c>
    </row>
    <row r="830" spans="1:13" x14ac:dyDescent="0.2">
      <c r="A830" s="3" t="s">
        <v>1572</v>
      </c>
      <c r="B830" s="3" t="str">
        <f>VLOOKUP(C830,'Class compilations'!A:B,2,FALSE)</f>
        <v>Hybrid Sedan</v>
      </c>
      <c r="C830" s="3" t="s">
        <v>1573</v>
      </c>
      <c r="D830" s="3" t="s">
        <v>10</v>
      </c>
      <c r="E830" s="3" t="s">
        <v>1658</v>
      </c>
      <c r="F830" s="3" t="e">
        <f>VLOOKUP(E830,'DFW to admin'!A:B,2,FALSE)</f>
        <v>#N/A</v>
      </c>
      <c r="G830" s="3" t="str">
        <f>VLOOKUP('Data - filter removed'!E830,Sheet10!B:C,2,FALSE)</f>
        <v>Division of Vocational Rehabilitation</v>
      </c>
      <c r="H830" s="2">
        <v>2008</v>
      </c>
      <c r="I830" s="3" t="s">
        <v>12</v>
      </c>
      <c r="J830" s="3" t="s">
        <v>1575</v>
      </c>
      <c r="K830" s="3" t="s">
        <v>1573</v>
      </c>
      <c r="L830" s="3" t="s">
        <v>1659</v>
      </c>
      <c r="M830" s="3" t="s">
        <v>29</v>
      </c>
    </row>
    <row r="831" spans="1:13" x14ac:dyDescent="0.2">
      <c r="A831" s="3" t="s">
        <v>1572</v>
      </c>
      <c r="B831" s="3" t="str">
        <f>VLOOKUP(C831,'Class compilations'!A:B,2,FALSE)</f>
        <v>Hybrid Sedan</v>
      </c>
      <c r="C831" s="3" t="s">
        <v>1573</v>
      </c>
      <c r="D831" s="3" t="s">
        <v>10</v>
      </c>
      <c r="E831" s="3" t="s">
        <v>1660</v>
      </c>
      <c r="F831" s="3" t="e">
        <f>VLOOKUP(E831,'DFW to admin'!A:B,2,FALSE)</f>
        <v>#N/A</v>
      </c>
      <c r="G831" s="3" t="str">
        <f>VLOOKUP('Data - filter removed'!E831,Sheet10!B:C,2,FALSE)</f>
        <v>Division of Vocational Rehabilitation</v>
      </c>
      <c r="H831" s="2">
        <v>2008</v>
      </c>
      <c r="I831" s="3" t="s">
        <v>12</v>
      </c>
      <c r="J831" s="3" t="s">
        <v>1575</v>
      </c>
      <c r="K831" s="3" t="s">
        <v>1573</v>
      </c>
      <c r="L831" s="3" t="s">
        <v>1661</v>
      </c>
      <c r="M831" s="3" t="s">
        <v>29</v>
      </c>
    </row>
    <row r="832" spans="1:13" x14ac:dyDescent="0.2">
      <c r="A832" s="3" t="s">
        <v>1572</v>
      </c>
      <c r="B832" s="3" t="str">
        <f>VLOOKUP(C832,'Class compilations'!A:B,2,FALSE)</f>
        <v>Hybrid Sedan</v>
      </c>
      <c r="C832" s="3" t="s">
        <v>1573</v>
      </c>
      <c r="D832" s="3" t="s">
        <v>10</v>
      </c>
      <c r="E832" s="3" t="s">
        <v>1662</v>
      </c>
      <c r="F832" s="3" t="e">
        <f>VLOOKUP(E832,'DFW to admin'!A:B,2,FALSE)</f>
        <v>#N/A</v>
      </c>
      <c r="G832" s="3" t="str">
        <f>VLOOKUP('Data - filter removed'!E832,Sheet10!B:C,2,FALSE)</f>
        <v>Division of Vocational Rehabilitation</v>
      </c>
      <c r="H832" s="2">
        <v>2008</v>
      </c>
      <c r="I832" s="3" t="s">
        <v>12</v>
      </c>
      <c r="J832" s="3" t="s">
        <v>1575</v>
      </c>
      <c r="K832" s="3" t="s">
        <v>1573</v>
      </c>
      <c r="L832" s="3" t="s">
        <v>1663</v>
      </c>
      <c r="M832" s="3" t="s">
        <v>29</v>
      </c>
    </row>
    <row r="833" spans="1:13" x14ac:dyDescent="0.2">
      <c r="A833" s="3" t="s">
        <v>1572</v>
      </c>
      <c r="B833" s="3" t="str">
        <f>VLOOKUP(C833,'Class compilations'!A:B,2,FALSE)</f>
        <v>Hybrid Sedan</v>
      </c>
      <c r="C833" s="3" t="s">
        <v>1573</v>
      </c>
      <c r="D833" s="3" t="s">
        <v>10</v>
      </c>
      <c r="E833" s="3" t="s">
        <v>1664</v>
      </c>
      <c r="F833" s="3" t="e">
        <f>VLOOKUP(E833,'DFW to admin'!A:B,2,FALSE)</f>
        <v>#N/A</v>
      </c>
      <c r="G833" s="3" t="str">
        <f>VLOOKUP('Data - filter removed'!E833,Sheet10!B:C,2,FALSE)</f>
        <v>Division of Vocational Rehabilitation</v>
      </c>
      <c r="H833" s="2">
        <v>2008</v>
      </c>
      <c r="I833" s="3" t="s">
        <v>12</v>
      </c>
      <c r="J833" s="3" t="s">
        <v>1575</v>
      </c>
      <c r="K833" s="3" t="s">
        <v>1573</v>
      </c>
      <c r="L833" s="3" t="s">
        <v>1665</v>
      </c>
      <c r="M833" s="3" t="s">
        <v>29</v>
      </c>
    </row>
    <row r="834" spans="1:13" x14ac:dyDescent="0.2">
      <c r="A834" s="3" t="s">
        <v>1572</v>
      </c>
      <c r="B834" s="3" t="str">
        <f>VLOOKUP(C834,'Class compilations'!A:B,2,FALSE)</f>
        <v>Hybrid Sedan</v>
      </c>
      <c r="C834" s="3" t="s">
        <v>1573</v>
      </c>
      <c r="D834" s="3" t="s">
        <v>10</v>
      </c>
      <c r="E834" s="3" t="s">
        <v>1666</v>
      </c>
      <c r="F834" s="3" t="e">
        <f>VLOOKUP(E834,'DFW to admin'!A:B,2,FALSE)</f>
        <v>#N/A</v>
      </c>
      <c r="G834" s="3" t="str">
        <f>VLOOKUP('Data - filter removed'!E834,Sheet10!B:C,2,FALSE)</f>
        <v>Division of Vocational Rehabilitation</v>
      </c>
      <c r="H834" s="2">
        <v>2008</v>
      </c>
      <c r="I834" s="3" t="s">
        <v>12</v>
      </c>
      <c r="J834" s="3" t="s">
        <v>1575</v>
      </c>
      <c r="K834" s="3" t="s">
        <v>1573</v>
      </c>
      <c r="L834" s="3" t="s">
        <v>1667</v>
      </c>
      <c r="M834" s="3" t="s">
        <v>29</v>
      </c>
    </row>
    <row r="835" spans="1:13" x14ac:dyDescent="0.2">
      <c r="A835" s="3" t="s">
        <v>1572</v>
      </c>
      <c r="B835" s="3" t="str">
        <f>VLOOKUP(C835,'Class compilations'!A:B,2,FALSE)</f>
        <v>Hybrid Sedan</v>
      </c>
      <c r="C835" s="3" t="s">
        <v>1573</v>
      </c>
      <c r="D835" s="3" t="s">
        <v>10</v>
      </c>
      <c r="E835" s="3" t="s">
        <v>1668</v>
      </c>
      <c r="F835" s="3" t="e">
        <f>VLOOKUP(E835,'DFW to admin'!A:B,2,FALSE)</f>
        <v>#N/A</v>
      </c>
      <c r="G835" s="3" t="str">
        <f>VLOOKUP('Data - filter removed'!E835,Sheet10!B:C,2,FALSE)</f>
        <v>Division of Vocational Rehabilitation</v>
      </c>
      <c r="H835" s="2">
        <v>2008</v>
      </c>
      <c r="I835" s="3" t="s">
        <v>12</v>
      </c>
      <c r="J835" s="3" t="s">
        <v>1575</v>
      </c>
      <c r="K835" s="3" t="s">
        <v>1573</v>
      </c>
      <c r="L835" s="3" t="s">
        <v>1669</v>
      </c>
      <c r="M835" s="3" t="s">
        <v>29</v>
      </c>
    </row>
    <row r="836" spans="1:13" x14ac:dyDescent="0.2">
      <c r="A836" s="3" t="s">
        <v>1572</v>
      </c>
      <c r="B836" s="3" t="str">
        <f>VLOOKUP(C836,'Class compilations'!A:B,2,FALSE)</f>
        <v>Hybrid Sedan</v>
      </c>
      <c r="C836" s="3" t="s">
        <v>1573</v>
      </c>
      <c r="D836" s="3" t="s">
        <v>10</v>
      </c>
      <c r="E836" s="3" t="s">
        <v>1670</v>
      </c>
      <c r="F836" s="3" t="e">
        <f>VLOOKUP(E836,'DFW to admin'!A:B,2,FALSE)</f>
        <v>#N/A</v>
      </c>
      <c r="G836" s="3" t="e">
        <f>VLOOKUP('Data - filter removed'!E836,Sheet10!B:C,2,FALSE)</f>
        <v>#N/A</v>
      </c>
      <c r="H836" s="2">
        <v>2013</v>
      </c>
      <c r="I836" s="3" t="s">
        <v>297</v>
      </c>
      <c r="J836" s="3" t="s">
        <v>1626</v>
      </c>
      <c r="K836" s="3" t="s">
        <v>1573</v>
      </c>
      <c r="L836" s="3" t="s">
        <v>1671</v>
      </c>
      <c r="M836" s="3" t="s">
        <v>133</v>
      </c>
    </row>
    <row r="837" spans="1:13" x14ac:dyDescent="0.2">
      <c r="A837" s="3" t="s">
        <v>1572</v>
      </c>
      <c r="B837" s="3" t="str">
        <f>VLOOKUP(C837,'Class compilations'!A:B,2,FALSE)</f>
        <v>Hybrid Sedan</v>
      </c>
      <c r="C837" s="3" t="s">
        <v>1573</v>
      </c>
      <c r="D837" s="3" t="s">
        <v>10</v>
      </c>
      <c r="E837" s="3" t="s">
        <v>1672</v>
      </c>
      <c r="F837" s="3" t="e">
        <f>VLOOKUP(E837,'DFW to admin'!A:B,2,FALSE)</f>
        <v>#N/A</v>
      </c>
      <c r="G837" s="3" t="str">
        <f>VLOOKUP('Data - filter removed'!E837,Sheet10!B:C,2,FALSE)</f>
        <v>Aging and Disability Services Administration</v>
      </c>
      <c r="H837" s="2">
        <v>2013</v>
      </c>
      <c r="I837" s="3" t="s">
        <v>297</v>
      </c>
      <c r="J837" s="3" t="s">
        <v>1626</v>
      </c>
      <c r="K837" s="3" t="s">
        <v>1573</v>
      </c>
      <c r="L837" s="3" t="s">
        <v>1673</v>
      </c>
      <c r="M837" s="3" t="s">
        <v>29</v>
      </c>
    </row>
    <row r="838" spans="1:13" x14ac:dyDescent="0.2">
      <c r="A838" s="3" t="s">
        <v>1572</v>
      </c>
      <c r="B838" s="3" t="str">
        <f>VLOOKUP(C838,'Class compilations'!A:B,2,FALSE)</f>
        <v>Hybrid Sedan</v>
      </c>
      <c r="C838" s="3" t="s">
        <v>1573</v>
      </c>
      <c r="D838" s="3" t="s">
        <v>10</v>
      </c>
      <c r="E838" s="3" t="s">
        <v>1674</v>
      </c>
      <c r="F838" s="3" t="e">
        <f>VLOOKUP(E838,'DFW to admin'!A:B,2,FALSE)</f>
        <v>#N/A</v>
      </c>
      <c r="G838" s="3" t="e">
        <f>VLOOKUP('Data - filter removed'!E838,Sheet10!B:C,2,FALSE)</f>
        <v>#N/A</v>
      </c>
      <c r="H838" s="2">
        <v>2012</v>
      </c>
      <c r="I838" s="3" t="s">
        <v>297</v>
      </c>
      <c r="J838" s="3" t="s">
        <v>1626</v>
      </c>
      <c r="K838" s="3" t="s">
        <v>1573</v>
      </c>
      <c r="L838" s="3" t="s">
        <v>1675</v>
      </c>
      <c r="M838" s="3" t="s">
        <v>1676</v>
      </c>
    </row>
    <row r="839" spans="1:13" x14ac:dyDescent="0.2">
      <c r="A839" s="3" t="s">
        <v>1572</v>
      </c>
      <c r="B839" s="3" t="str">
        <f>VLOOKUP(C839,'Class compilations'!A:B,2,FALSE)</f>
        <v>Hybrid Sedan</v>
      </c>
      <c r="C839" s="3" t="s">
        <v>1573</v>
      </c>
      <c r="D839" s="3" t="s">
        <v>10</v>
      </c>
      <c r="E839" s="3" t="s">
        <v>1677</v>
      </c>
      <c r="F839" s="3" t="e">
        <f>VLOOKUP(E839,'DFW to admin'!A:B,2,FALSE)</f>
        <v>#N/A</v>
      </c>
      <c r="G839" s="3" t="e">
        <f>VLOOKUP('Data - filter removed'!E839,Sheet10!B:C,2,FALSE)</f>
        <v>#N/A</v>
      </c>
      <c r="H839" s="2">
        <v>2012</v>
      </c>
      <c r="I839" s="3" t="s">
        <v>297</v>
      </c>
      <c r="J839" s="3" t="s">
        <v>1626</v>
      </c>
      <c r="K839" s="3" t="s">
        <v>1573</v>
      </c>
      <c r="L839" s="3" t="s">
        <v>1678</v>
      </c>
      <c r="M839" s="3" t="s">
        <v>18</v>
      </c>
    </row>
    <row r="840" spans="1:13" x14ac:dyDescent="0.2">
      <c r="A840" s="3" t="s">
        <v>1572</v>
      </c>
      <c r="B840" s="3" t="str">
        <f>VLOOKUP(C840,'Class compilations'!A:B,2,FALSE)</f>
        <v>Hybrid Sedan</v>
      </c>
      <c r="C840" s="3" t="s">
        <v>1573</v>
      </c>
      <c r="D840" s="3" t="s">
        <v>10</v>
      </c>
      <c r="E840" s="3" t="s">
        <v>1679</v>
      </c>
      <c r="F840" s="3" t="e">
        <f>VLOOKUP(E840,'DFW to admin'!A:B,2,FALSE)</f>
        <v>#N/A</v>
      </c>
      <c r="G840" s="3" t="e">
        <f>VLOOKUP('Data - filter removed'!E840,Sheet10!B:C,2,FALSE)</f>
        <v>#N/A</v>
      </c>
      <c r="H840" s="2">
        <v>2012</v>
      </c>
      <c r="I840" s="3" t="s">
        <v>297</v>
      </c>
      <c r="J840" s="3" t="s">
        <v>1626</v>
      </c>
      <c r="K840" s="3" t="s">
        <v>1573</v>
      </c>
      <c r="L840" s="3" t="s">
        <v>1680</v>
      </c>
      <c r="M840" s="3" t="s">
        <v>599</v>
      </c>
    </row>
    <row r="841" spans="1:13" x14ac:dyDescent="0.2">
      <c r="A841" s="3" t="s">
        <v>1572</v>
      </c>
      <c r="B841" s="3" t="str">
        <f>VLOOKUP(C841,'Class compilations'!A:B,2,FALSE)</f>
        <v>Hybrid Sedan</v>
      </c>
      <c r="C841" s="3" t="s">
        <v>1573</v>
      </c>
      <c r="D841" s="3" t="s">
        <v>10</v>
      </c>
      <c r="E841" s="3" t="s">
        <v>1681</v>
      </c>
      <c r="F841" s="3" t="e">
        <f>VLOOKUP(E841,'DFW to admin'!A:B,2,FALSE)</f>
        <v>#N/A</v>
      </c>
      <c r="G841" s="3" t="str">
        <f>VLOOKUP('Data - filter removed'!E841,Sheet10!B:C,2,FALSE)</f>
        <v>Office of Fraud Accountability</v>
      </c>
      <c r="H841" s="2">
        <v>2012</v>
      </c>
      <c r="I841" s="3" t="s">
        <v>297</v>
      </c>
      <c r="J841" s="3" t="s">
        <v>1626</v>
      </c>
      <c r="K841" s="3" t="s">
        <v>1573</v>
      </c>
      <c r="L841" s="3" t="s">
        <v>1682</v>
      </c>
      <c r="M841" s="3" t="s">
        <v>29</v>
      </c>
    </row>
    <row r="842" spans="1:13" x14ac:dyDescent="0.2">
      <c r="A842" s="3" t="s">
        <v>1572</v>
      </c>
      <c r="B842" s="3" t="str">
        <f>VLOOKUP(C842,'Class compilations'!A:B,2,FALSE)</f>
        <v>Hybrid Sedan</v>
      </c>
      <c r="C842" s="3" t="s">
        <v>1573</v>
      </c>
      <c r="D842" s="3" t="s">
        <v>10</v>
      </c>
      <c r="E842" s="3" t="s">
        <v>1683</v>
      </c>
      <c r="F842" s="3" t="e">
        <f>VLOOKUP(E842,'DFW to admin'!A:B,2,FALSE)</f>
        <v>#N/A</v>
      </c>
      <c r="G842" s="3" t="str">
        <f>VLOOKUP('Data - filter removed'!E842,Sheet10!B:C,2,FALSE)</f>
        <v>Office of Fraud Accountability</v>
      </c>
      <c r="H842" s="2">
        <v>2012</v>
      </c>
      <c r="I842" s="3" t="s">
        <v>297</v>
      </c>
      <c r="J842" s="3" t="s">
        <v>1626</v>
      </c>
      <c r="K842" s="3" t="s">
        <v>1573</v>
      </c>
      <c r="L842" s="3" t="s">
        <v>1684</v>
      </c>
      <c r="M842" s="3" t="s">
        <v>29</v>
      </c>
    </row>
    <row r="843" spans="1:13" x14ac:dyDescent="0.2">
      <c r="A843" s="3" t="s">
        <v>1572</v>
      </c>
      <c r="B843" s="3" t="str">
        <f>VLOOKUP(C843,'Class compilations'!A:B,2,FALSE)</f>
        <v>Hybrid Sedan</v>
      </c>
      <c r="C843" s="3" t="s">
        <v>1573</v>
      </c>
      <c r="D843" s="3" t="s">
        <v>10</v>
      </c>
      <c r="E843" s="3" t="s">
        <v>1685</v>
      </c>
      <c r="F843" s="3" t="e">
        <f>VLOOKUP(E843,'DFW to admin'!A:B,2,FALSE)</f>
        <v>#N/A</v>
      </c>
      <c r="G843" s="3" t="str">
        <f>VLOOKUP('Data - filter removed'!E843,Sheet10!B:C,2,FALSE)</f>
        <v>Office of Fraud Accountability</v>
      </c>
      <c r="H843" s="2">
        <v>2012</v>
      </c>
      <c r="I843" s="3" t="s">
        <v>297</v>
      </c>
      <c r="J843" s="3" t="s">
        <v>1626</v>
      </c>
      <c r="K843" s="3" t="s">
        <v>1573</v>
      </c>
      <c r="L843" s="3" t="s">
        <v>1686</v>
      </c>
      <c r="M843" s="3" t="s">
        <v>29</v>
      </c>
    </row>
    <row r="844" spans="1:13" x14ac:dyDescent="0.2">
      <c r="A844" s="3" t="s">
        <v>1572</v>
      </c>
      <c r="B844" s="3" t="str">
        <f>VLOOKUP(C844,'Class compilations'!A:B,2,FALSE)</f>
        <v>Hybrid Sedan</v>
      </c>
      <c r="C844" s="3" t="s">
        <v>1573</v>
      </c>
      <c r="D844" s="3" t="s">
        <v>10</v>
      </c>
      <c r="E844" s="3" t="s">
        <v>1687</v>
      </c>
      <c r="F844" s="3" t="e">
        <f>VLOOKUP(E844,'DFW to admin'!A:B,2,FALSE)</f>
        <v>#N/A</v>
      </c>
      <c r="G844" s="3" t="str">
        <f>VLOOKUP('Data - filter removed'!E844,Sheet10!B:C,2,FALSE)</f>
        <v>Office of Fraud Accountability</v>
      </c>
      <c r="H844" s="2">
        <v>2012</v>
      </c>
      <c r="I844" s="3" t="s">
        <v>297</v>
      </c>
      <c r="J844" s="3" t="s">
        <v>1626</v>
      </c>
      <c r="K844" s="3" t="s">
        <v>1573</v>
      </c>
      <c r="L844" s="3" t="s">
        <v>1688</v>
      </c>
      <c r="M844" s="3" t="s">
        <v>29</v>
      </c>
    </row>
    <row r="845" spans="1:13" x14ac:dyDescent="0.2">
      <c r="A845" s="3" t="s">
        <v>1572</v>
      </c>
      <c r="B845" s="3" t="str">
        <f>VLOOKUP(C845,'Class compilations'!A:B,2,FALSE)</f>
        <v>Hybrid Sedan</v>
      </c>
      <c r="C845" s="3" t="s">
        <v>1573</v>
      </c>
      <c r="D845" s="3" t="s">
        <v>10</v>
      </c>
      <c r="E845" s="3" t="s">
        <v>1689</v>
      </c>
      <c r="F845" s="3" t="e">
        <f>VLOOKUP(E845,'DFW to admin'!A:B,2,FALSE)</f>
        <v>#N/A</v>
      </c>
      <c r="G845" s="3" t="e">
        <f>VLOOKUP('Data - filter removed'!E845,Sheet10!B:C,2,FALSE)</f>
        <v>#N/A</v>
      </c>
      <c r="H845" s="2">
        <v>2012</v>
      </c>
      <c r="I845" s="3" t="s">
        <v>297</v>
      </c>
      <c r="J845" s="3" t="s">
        <v>1626</v>
      </c>
      <c r="K845" s="3" t="s">
        <v>1573</v>
      </c>
      <c r="L845" s="3" t="s">
        <v>1690</v>
      </c>
      <c r="M845" s="3" t="s">
        <v>35</v>
      </c>
    </row>
    <row r="846" spans="1:13" x14ac:dyDescent="0.2">
      <c r="A846" s="3" t="s">
        <v>1572</v>
      </c>
      <c r="B846" s="3" t="str">
        <f>VLOOKUP(C846,'Class compilations'!A:B,2,FALSE)</f>
        <v>Hybrid Sedan</v>
      </c>
      <c r="C846" s="3" t="s">
        <v>1573</v>
      </c>
      <c r="D846" s="3" t="s">
        <v>10</v>
      </c>
      <c r="E846" s="3" t="s">
        <v>1691</v>
      </c>
      <c r="F846" s="3" t="e">
        <f>VLOOKUP(E846,'DFW to admin'!A:B,2,FALSE)</f>
        <v>#N/A</v>
      </c>
      <c r="G846" s="3" t="e">
        <f>VLOOKUP('Data - filter removed'!E846,Sheet10!B:C,2,FALSE)</f>
        <v>#N/A</v>
      </c>
      <c r="H846" s="2">
        <v>2012</v>
      </c>
      <c r="I846" s="3" t="s">
        <v>297</v>
      </c>
      <c r="J846" s="3" t="s">
        <v>1626</v>
      </c>
      <c r="K846" s="3" t="s">
        <v>1573</v>
      </c>
      <c r="L846" s="3" t="s">
        <v>1692</v>
      </c>
      <c r="M846" s="3" t="s">
        <v>133</v>
      </c>
    </row>
    <row r="847" spans="1:13" x14ac:dyDescent="0.2">
      <c r="A847" s="3" t="s">
        <v>1572</v>
      </c>
      <c r="B847" s="3" t="str">
        <f>VLOOKUP(C847,'Class compilations'!A:B,2,FALSE)</f>
        <v>Hybrid Sedan</v>
      </c>
      <c r="C847" s="3" t="s">
        <v>1573</v>
      </c>
      <c r="D847" s="3" t="s">
        <v>10</v>
      </c>
      <c r="E847" s="3" t="s">
        <v>1693</v>
      </c>
      <c r="F847" s="3" t="e">
        <f>VLOOKUP(E847,'DFW to admin'!A:B,2,FALSE)</f>
        <v>#N/A</v>
      </c>
      <c r="G847" s="3" t="e">
        <f>VLOOKUP('Data - filter removed'!E847,Sheet10!B:C,2,FALSE)</f>
        <v>#N/A</v>
      </c>
      <c r="H847" s="2">
        <v>2013</v>
      </c>
      <c r="I847" s="3" t="s">
        <v>297</v>
      </c>
      <c r="J847" s="3" t="s">
        <v>1626</v>
      </c>
      <c r="K847" s="3" t="s">
        <v>1573</v>
      </c>
      <c r="L847" s="3" t="s">
        <v>1694</v>
      </c>
      <c r="M847" s="3" t="s">
        <v>1038</v>
      </c>
    </row>
    <row r="848" spans="1:13" x14ac:dyDescent="0.2">
      <c r="A848" s="3" t="s">
        <v>1572</v>
      </c>
      <c r="B848" s="3" t="str">
        <f>VLOOKUP(C848,'Class compilations'!A:B,2,FALSE)</f>
        <v>Hybrid Sedan</v>
      </c>
      <c r="C848" s="3" t="s">
        <v>1573</v>
      </c>
      <c r="D848" s="3" t="s">
        <v>10</v>
      </c>
      <c r="E848" s="3" t="s">
        <v>1695</v>
      </c>
      <c r="F848" s="3" t="e">
        <f>VLOOKUP(E848,'DFW to admin'!A:B,2,FALSE)</f>
        <v>#N/A</v>
      </c>
      <c r="G848" s="3" t="e">
        <f>VLOOKUP('Data - filter removed'!E848,Sheet10!B:C,2,FALSE)</f>
        <v>#N/A</v>
      </c>
      <c r="H848" s="2">
        <v>2013</v>
      </c>
      <c r="I848" s="3" t="s">
        <v>297</v>
      </c>
      <c r="J848" s="3" t="s">
        <v>1626</v>
      </c>
      <c r="K848" s="3" t="s">
        <v>1573</v>
      </c>
      <c r="L848" s="3" t="s">
        <v>1696</v>
      </c>
      <c r="M848" s="3" t="s">
        <v>1038</v>
      </c>
    </row>
    <row r="849" spans="1:13" x14ac:dyDescent="0.2">
      <c r="A849" s="3" t="s">
        <v>1572</v>
      </c>
      <c r="B849" s="3" t="str">
        <f>VLOOKUP(C849,'Class compilations'!A:B,2,FALSE)</f>
        <v>Hybrid Sedan</v>
      </c>
      <c r="C849" s="3" t="s">
        <v>1573</v>
      </c>
      <c r="D849" s="3" t="s">
        <v>10</v>
      </c>
      <c r="E849" s="3" t="s">
        <v>1697</v>
      </c>
      <c r="F849" s="3" t="e">
        <f>VLOOKUP(E849,'DFW to admin'!A:B,2,FALSE)</f>
        <v>#N/A</v>
      </c>
      <c r="G849" s="3" t="e">
        <f>VLOOKUP('Data - filter removed'!E849,Sheet10!B:C,2,FALSE)</f>
        <v>#N/A</v>
      </c>
      <c r="H849" s="2">
        <v>2013</v>
      </c>
      <c r="I849" s="3" t="s">
        <v>297</v>
      </c>
      <c r="J849" s="3" t="s">
        <v>1626</v>
      </c>
      <c r="K849" s="3" t="s">
        <v>1573</v>
      </c>
      <c r="L849" s="3" t="s">
        <v>1698</v>
      </c>
      <c r="M849" s="3" t="s">
        <v>1038</v>
      </c>
    </row>
    <row r="850" spans="1:13" x14ac:dyDescent="0.2">
      <c r="A850" s="3" t="s">
        <v>1572</v>
      </c>
      <c r="B850" s="3" t="str">
        <f>VLOOKUP(C850,'Class compilations'!A:B,2,FALSE)</f>
        <v>Hybrid Sedan</v>
      </c>
      <c r="C850" s="3" t="s">
        <v>1573</v>
      </c>
      <c r="D850" s="3" t="s">
        <v>10</v>
      </c>
      <c r="E850" s="3" t="s">
        <v>1699</v>
      </c>
      <c r="F850" s="3" t="e">
        <f>VLOOKUP(E850,'DFW to admin'!A:B,2,FALSE)</f>
        <v>#N/A</v>
      </c>
      <c r="G850" s="3" t="e">
        <f>VLOOKUP('Data - filter removed'!E850,Sheet10!B:C,2,FALSE)</f>
        <v>#N/A</v>
      </c>
      <c r="H850" s="2">
        <v>2014</v>
      </c>
      <c r="I850" s="3" t="s">
        <v>297</v>
      </c>
      <c r="J850" s="3" t="s">
        <v>1626</v>
      </c>
      <c r="K850" s="3" t="s">
        <v>1573</v>
      </c>
      <c r="L850" s="3" t="s">
        <v>1700</v>
      </c>
      <c r="M850" s="3" t="s">
        <v>35</v>
      </c>
    </row>
    <row r="851" spans="1:13" x14ac:dyDescent="0.2">
      <c r="A851" s="3" t="s">
        <v>1572</v>
      </c>
      <c r="B851" s="3" t="str">
        <f>VLOOKUP(C851,'Class compilations'!A:B,2,FALSE)</f>
        <v>Hybrid Sedan</v>
      </c>
      <c r="C851" s="3" t="s">
        <v>1573</v>
      </c>
      <c r="D851" s="3" t="s">
        <v>10</v>
      </c>
      <c r="E851" s="3" t="s">
        <v>1701</v>
      </c>
      <c r="F851" s="3" t="e">
        <f>VLOOKUP(E851,'DFW to admin'!A:B,2,FALSE)</f>
        <v>#N/A</v>
      </c>
      <c r="G851" s="3" t="e">
        <f>VLOOKUP('Data - filter removed'!E851,Sheet10!B:C,2,FALSE)</f>
        <v>#N/A</v>
      </c>
      <c r="H851" s="2">
        <v>2013</v>
      </c>
      <c r="I851" s="3" t="s">
        <v>297</v>
      </c>
      <c r="J851" s="3" t="s">
        <v>1626</v>
      </c>
      <c r="K851" s="3" t="s">
        <v>1573</v>
      </c>
      <c r="L851" s="3" t="s">
        <v>1702</v>
      </c>
      <c r="M851" s="3" t="s">
        <v>26</v>
      </c>
    </row>
    <row r="852" spans="1:13" x14ac:dyDescent="0.2">
      <c r="A852" s="3" t="s">
        <v>1572</v>
      </c>
      <c r="B852" s="3" t="str">
        <f>VLOOKUP(C852,'Class compilations'!A:B,2,FALSE)</f>
        <v>Hybrid Sedan</v>
      </c>
      <c r="C852" s="3" t="s">
        <v>1573</v>
      </c>
      <c r="D852" s="3" t="s">
        <v>10</v>
      </c>
      <c r="E852" s="3" t="s">
        <v>1703</v>
      </c>
      <c r="F852" s="3" t="e">
        <f>VLOOKUP(E852,'DFW to admin'!A:B,2,FALSE)</f>
        <v>#N/A</v>
      </c>
      <c r="G852" s="3" t="e">
        <f>VLOOKUP('Data - filter removed'!E852,Sheet10!B:C,2,FALSE)</f>
        <v>#N/A</v>
      </c>
      <c r="H852" s="2">
        <v>2013</v>
      </c>
      <c r="I852" s="3" t="s">
        <v>297</v>
      </c>
      <c r="J852" s="3" t="s">
        <v>1626</v>
      </c>
      <c r="K852" s="3" t="s">
        <v>1573</v>
      </c>
      <c r="L852" s="3" t="s">
        <v>1704</v>
      </c>
      <c r="M852" s="3" t="s">
        <v>26</v>
      </c>
    </row>
    <row r="853" spans="1:13" x14ac:dyDescent="0.2">
      <c r="A853" s="3" t="s">
        <v>1572</v>
      </c>
      <c r="B853" s="3" t="str">
        <f>VLOOKUP(C853,'Class compilations'!A:B,2,FALSE)</f>
        <v>Hybrid Sedan</v>
      </c>
      <c r="C853" s="3" t="s">
        <v>1573</v>
      </c>
      <c r="D853" s="3" t="s">
        <v>10</v>
      </c>
      <c r="E853" s="3" t="s">
        <v>1705</v>
      </c>
      <c r="F853" s="3" t="e">
        <f>VLOOKUP(E853,'DFW to admin'!A:B,2,FALSE)</f>
        <v>#N/A</v>
      </c>
      <c r="G853" s="3" t="e">
        <f>VLOOKUP('Data - filter removed'!E853,Sheet10!B:C,2,FALSE)</f>
        <v>#N/A</v>
      </c>
      <c r="H853" s="2">
        <v>2012</v>
      </c>
      <c r="I853" s="3" t="s">
        <v>297</v>
      </c>
      <c r="J853" s="3" t="s">
        <v>1626</v>
      </c>
      <c r="K853" s="3" t="s">
        <v>1573</v>
      </c>
      <c r="L853" s="3" t="s">
        <v>1706</v>
      </c>
      <c r="M853" s="3" t="s">
        <v>26</v>
      </c>
    </row>
    <row r="854" spans="1:13" x14ac:dyDescent="0.2">
      <c r="A854" s="3" t="s">
        <v>1572</v>
      </c>
      <c r="B854" s="3" t="str">
        <f>VLOOKUP(C854,'Class compilations'!A:B,2,FALSE)</f>
        <v>Hybrid Sedan</v>
      </c>
      <c r="C854" s="3" t="s">
        <v>1573</v>
      </c>
      <c r="D854" s="3" t="s">
        <v>10</v>
      </c>
      <c r="E854" s="3" t="s">
        <v>1707</v>
      </c>
      <c r="F854" s="3" t="e">
        <f>VLOOKUP(E854,'DFW to admin'!A:B,2,FALSE)</f>
        <v>#N/A</v>
      </c>
      <c r="G854" s="3" t="e">
        <f>VLOOKUP('Data - filter removed'!E854,Sheet10!B:C,2,FALSE)</f>
        <v>#N/A</v>
      </c>
      <c r="H854" s="2">
        <v>2013</v>
      </c>
      <c r="I854" s="3" t="s">
        <v>297</v>
      </c>
      <c r="J854" s="3" t="s">
        <v>1626</v>
      </c>
      <c r="K854" s="3" t="s">
        <v>1573</v>
      </c>
      <c r="L854" s="3" t="s">
        <v>1708</v>
      </c>
      <c r="M854" s="3" t="s">
        <v>26</v>
      </c>
    </row>
    <row r="855" spans="1:13" x14ac:dyDescent="0.2">
      <c r="A855" s="3" t="s">
        <v>1572</v>
      </c>
      <c r="B855" s="3" t="str">
        <f>VLOOKUP(C855,'Class compilations'!A:B,2,FALSE)</f>
        <v>Hybrid Sedan</v>
      </c>
      <c r="C855" s="3" t="s">
        <v>1573</v>
      </c>
      <c r="D855" s="3" t="s">
        <v>10</v>
      </c>
      <c r="E855" s="3" t="s">
        <v>1709</v>
      </c>
      <c r="F855" s="3" t="e">
        <f>VLOOKUP(E855,'DFW to admin'!A:B,2,FALSE)</f>
        <v>#N/A</v>
      </c>
      <c r="G855" s="3" t="e">
        <f>VLOOKUP('Data - filter removed'!E855,Sheet10!B:C,2,FALSE)</f>
        <v>#N/A</v>
      </c>
      <c r="H855" s="2">
        <v>2013</v>
      </c>
      <c r="I855" s="3" t="s">
        <v>297</v>
      </c>
      <c r="J855" s="3" t="s">
        <v>1626</v>
      </c>
      <c r="K855" s="3" t="s">
        <v>1573</v>
      </c>
      <c r="L855" s="3" t="s">
        <v>1710</v>
      </c>
      <c r="M855" s="3" t="s">
        <v>26</v>
      </c>
    </row>
    <row r="856" spans="1:13" x14ac:dyDescent="0.2">
      <c r="A856" s="3" t="s">
        <v>1572</v>
      </c>
      <c r="B856" s="3" t="str">
        <f>VLOOKUP(C856,'Class compilations'!A:B,2,FALSE)</f>
        <v>Hybrid Sedan</v>
      </c>
      <c r="C856" s="3" t="s">
        <v>1573</v>
      </c>
      <c r="D856" s="3" t="s">
        <v>10</v>
      </c>
      <c r="E856" s="3" t="s">
        <v>1711</v>
      </c>
      <c r="F856" s="3" t="e">
        <f>VLOOKUP(E856,'DFW to admin'!A:B,2,FALSE)</f>
        <v>#N/A</v>
      </c>
      <c r="G856" s="3" t="e">
        <f>VLOOKUP('Data - filter removed'!E856,Sheet10!B:C,2,FALSE)</f>
        <v>#N/A</v>
      </c>
      <c r="H856" s="2">
        <v>2013</v>
      </c>
      <c r="I856" s="3" t="s">
        <v>297</v>
      </c>
      <c r="J856" s="3" t="s">
        <v>1626</v>
      </c>
      <c r="K856" s="3" t="s">
        <v>1573</v>
      </c>
      <c r="L856" s="3" t="s">
        <v>1712</v>
      </c>
      <c r="M856" s="3" t="s">
        <v>26</v>
      </c>
    </row>
    <row r="857" spans="1:13" x14ac:dyDescent="0.2">
      <c r="A857" s="3" t="s">
        <v>1572</v>
      </c>
      <c r="B857" s="3" t="str">
        <f>VLOOKUP(C857,'Class compilations'!A:B,2,FALSE)</f>
        <v>Hybrid Sedan</v>
      </c>
      <c r="C857" s="3" t="s">
        <v>1573</v>
      </c>
      <c r="D857" s="3" t="s">
        <v>10</v>
      </c>
      <c r="E857" s="3" t="s">
        <v>1713</v>
      </c>
      <c r="F857" s="3" t="e">
        <f>VLOOKUP(E857,'DFW to admin'!A:B,2,FALSE)</f>
        <v>#N/A</v>
      </c>
      <c r="G857" s="3" t="e">
        <f>VLOOKUP('Data - filter removed'!E857,Sheet10!B:C,2,FALSE)</f>
        <v>#N/A</v>
      </c>
      <c r="H857" s="2">
        <v>2013</v>
      </c>
      <c r="I857" s="3" t="s">
        <v>297</v>
      </c>
      <c r="J857" s="3" t="s">
        <v>1626</v>
      </c>
      <c r="K857" s="3" t="s">
        <v>1573</v>
      </c>
      <c r="L857" s="3" t="s">
        <v>1714</v>
      </c>
      <c r="M857" s="3" t="s">
        <v>1038</v>
      </c>
    </row>
    <row r="858" spans="1:13" x14ac:dyDescent="0.2">
      <c r="A858" s="3" t="s">
        <v>1572</v>
      </c>
      <c r="B858" s="3" t="str">
        <f>VLOOKUP(C858,'Class compilations'!A:B,2,FALSE)</f>
        <v>Hybrid Sedan</v>
      </c>
      <c r="C858" s="3" t="s">
        <v>1573</v>
      </c>
      <c r="D858" s="3" t="s">
        <v>10</v>
      </c>
      <c r="E858" s="3" t="s">
        <v>1715</v>
      </c>
      <c r="F858" s="3" t="e">
        <f>VLOOKUP(E858,'DFW to admin'!A:B,2,FALSE)</f>
        <v>#N/A</v>
      </c>
      <c r="G858" s="3" t="e">
        <f>VLOOKUP('Data - filter removed'!E858,Sheet10!B:C,2,FALSE)</f>
        <v>#N/A</v>
      </c>
      <c r="H858" s="2">
        <v>2014</v>
      </c>
      <c r="I858" s="3" t="s">
        <v>297</v>
      </c>
      <c r="J858" s="3" t="s">
        <v>1626</v>
      </c>
      <c r="K858" s="3" t="s">
        <v>1573</v>
      </c>
      <c r="L858" s="3" t="s">
        <v>1716</v>
      </c>
      <c r="M858" s="3" t="s">
        <v>35</v>
      </c>
    </row>
    <row r="859" spans="1:13" x14ac:dyDescent="0.2">
      <c r="A859" s="3" t="s">
        <v>1572</v>
      </c>
      <c r="B859" s="3" t="str">
        <f>VLOOKUP(C859,'Class compilations'!A:B,2,FALSE)</f>
        <v>Hybrid Sedan</v>
      </c>
      <c r="C859" s="3" t="s">
        <v>1573</v>
      </c>
      <c r="D859" s="3" t="s">
        <v>10</v>
      </c>
      <c r="E859" s="3" t="s">
        <v>1717</v>
      </c>
      <c r="F859" s="3" t="e">
        <f>VLOOKUP(E859,'DFW to admin'!A:B,2,FALSE)</f>
        <v>#N/A</v>
      </c>
      <c r="G859" s="3" t="e">
        <f>VLOOKUP('Data - filter removed'!E859,Sheet10!B:C,2,FALSE)</f>
        <v>#N/A</v>
      </c>
      <c r="H859" s="2">
        <v>2014</v>
      </c>
      <c r="I859" s="3" t="s">
        <v>297</v>
      </c>
      <c r="J859" s="3" t="s">
        <v>1626</v>
      </c>
      <c r="K859" s="3" t="s">
        <v>1573</v>
      </c>
      <c r="L859" s="3" t="s">
        <v>1718</v>
      </c>
      <c r="M859" s="3" t="s">
        <v>35</v>
      </c>
    </row>
    <row r="860" spans="1:13" x14ac:dyDescent="0.2">
      <c r="A860" s="3" t="s">
        <v>1572</v>
      </c>
      <c r="B860" s="3" t="str">
        <f>VLOOKUP(C860,'Class compilations'!A:B,2,FALSE)</f>
        <v>Hybrid Sedan</v>
      </c>
      <c r="C860" s="3" t="s">
        <v>1573</v>
      </c>
      <c r="D860" s="3" t="s">
        <v>10</v>
      </c>
      <c r="E860" s="3" t="s">
        <v>1719</v>
      </c>
      <c r="F860" s="3" t="e">
        <f>VLOOKUP(E860,'DFW to admin'!A:B,2,FALSE)</f>
        <v>#N/A</v>
      </c>
      <c r="G860" s="3" t="e">
        <f>VLOOKUP('Data - filter removed'!E860,Sheet10!B:C,2,FALSE)</f>
        <v>#N/A</v>
      </c>
      <c r="H860" s="2">
        <v>2014</v>
      </c>
      <c r="I860" s="3" t="s">
        <v>297</v>
      </c>
      <c r="J860" s="3" t="s">
        <v>1626</v>
      </c>
      <c r="K860" s="3" t="s">
        <v>1573</v>
      </c>
      <c r="L860" s="3" t="s">
        <v>8028</v>
      </c>
      <c r="M860" s="3" t="s">
        <v>18</v>
      </c>
    </row>
    <row r="861" spans="1:13" x14ac:dyDescent="0.2">
      <c r="A861" s="3" t="s">
        <v>1572</v>
      </c>
      <c r="B861" s="3" t="str">
        <f>VLOOKUP(C861,'Class compilations'!A:B,2,FALSE)</f>
        <v>Hybrid Sedan</v>
      </c>
      <c r="C861" s="3" t="s">
        <v>1573</v>
      </c>
      <c r="D861" s="3" t="s">
        <v>10</v>
      </c>
      <c r="E861" s="3" t="s">
        <v>1720</v>
      </c>
      <c r="F861" s="3" t="e">
        <f>VLOOKUP(E861,'DFW to admin'!A:B,2,FALSE)</f>
        <v>#N/A</v>
      </c>
      <c r="G861" s="3" t="e">
        <f>VLOOKUP('Data - filter removed'!E861,Sheet10!B:C,2,FALSE)</f>
        <v>#N/A</v>
      </c>
      <c r="H861" s="2">
        <v>2014</v>
      </c>
      <c r="I861" s="3" t="s">
        <v>297</v>
      </c>
      <c r="J861" s="3" t="s">
        <v>1626</v>
      </c>
      <c r="K861" s="3" t="s">
        <v>1573</v>
      </c>
      <c r="L861" s="3" t="s">
        <v>1721</v>
      </c>
      <c r="M861" s="3" t="s">
        <v>599</v>
      </c>
    </row>
    <row r="862" spans="1:13" x14ac:dyDescent="0.2">
      <c r="A862" s="3" t="s">
        <v>1572</v>
      </c>
      <c r="B862" s="3" t="str">
        <f>VLOOKUP(C862,'Class compilations'!A:B,2,FALSE)</f>
        <v>Hybrid Sedan</v>
      </c>
      <c r="C862" s="3" t="s">
        <v>1573</v>
      </c>
      <c r="D862" s="3" t="s">
        <v>10</v>
      </c>
      <c r="E862" s="3" t="s">
        <v>1722</v>
      </c>
      <c r="F862" s="3" t="e">
        <f>VLOOKUP(E862,'DFW to admin'!A:B,2,FALSE)</f>
        <v>#N/A</v>
      </c>
      <c r="G862" s="3" t="e">
        <f>VLOOKUP('Data - filter removed'!E862,Sheet10!B:C,2,FALSE)</f>
        <v>#N/A</v>
      </c>
      <c r="H862" s="2">
        <v>2015</v>
      </c>
      <c r="I862" s="3" t="s">
        <v>297</v>
      </c>
      <c r="J862" s="3" t="s">
        <v>1626</v>
      </c>
      <c r="K862" s="3" t="s">
        <v>1573</v>
      </c>
      <c r="L862" s="3" t="s">
        <v>1723</v>
      </c>
      <c r="M862" s="3" t="s">
        <v>599</v>
      </c>
    </row>
    <row r="863" spans="1:13" x14ac:dyDescent="0.2">
      <c r="A863" s="3" t="s">
        <v>1572</v>
      </c>
      <c r="B863" s="3" t="str">
        <f>VLOOKUP(C863,'Class compilations'!A:B,2,FALSE)</f>
        <v>Hybrid Sedan</v>
      </c>
      <c r="C863" s="3" t="s">
        <v>1573</v>
      </c>
      <c r="D863" s="3" t="s">
        <v>10</v>
      </c>
      <c r="E863" s="3" t="s">
        <v>1724</v>
      </c>
      <c r="F863" s="3" t="e">
        <f>VLOOKUP(E863,'DFW to admin'!A:B,2,FALSE)</f>
        <v>#N/A</v>
      </c>
      <c r="G863" s="3" t="e">
        <f>VLOOKUP('Data - filter removed'!E863,Sheet10!B:C,2,FALSE)</f>
        <v>#N/A</v>
      </c>
      <c r="H863" s="2">
        <v>2014</v>
      </c>
      <c r="I863" s="3" t="s">
        <v>297</v>
      </c>
      <c r="J863" s="3" t="s">
        <v>1626</v>
      </c>
      <c r="K863" s="3" t="s">
        <v>1573</v>
      </c>
      <c r="L863" s="3" t="s">
        <v>1725</v>
      </c>
      <c r="M863" s="3" t="s">
        <v>599</v>
      </c>
    </row>
    <row r="864" spans="1:13" x14ac:dyDescent="0.2">
      <c r="A864" s="3" t="s">
        <v>1572</v>
      </c>
      <c r="B864" s="3" t="str">
        <f>VLOOKUP(C864,'Class compilations'!A:B,2,FALSE)</f>
        <v>Hybrid Sedan</v>
      </c>
      <c r="C864" s="3" t="s">
        <v>1573</v>
      </c>
      <c r="D864" s="3" t="s">
        <v>10</v>
      </c>
      <c r="E864" s="3" t="s">
        <v>1726</v>
      </c>
      <c r="F864" s="3" t="e">
        <f>VLOOKUP(E864,'DFW to admin'!A:B,2,FALSE)</f>
        <v>#N/A</v>
      </c>
      <c r="G864" s="3" t="e">
        <f>VLOOKUP('Data - filter removed'!E864,Sheet10!B:C,2,FALSE)</f>
        <v>#N/A</v>
      </c>
      <c r="H864" s="2">
        <v>2014</v>
      </c>
      <c r="I864" s="3" t="s">
        <v>297</v>
      </c>
      <c r="J864" s="3" t="s">
        <v>1626</v>
      </c>
      <c r="K864" s="3" t="s">
        <v>1573</v>
      </c>
      <c r="L864" s="3" t="s">
        <v>1727</v>
      </c>
      <c r="M864" s="3" t="s">
        <v>26</v>
      </c>
    </row>
    <row r="865" spans="1:13" x14ac:dyDescent="0.2">
      <c r="A865" s="3" t="s">
        <v>1572</v>
      </c>
      <c r="B865" s="3" t="str">
        <f>VLOOKUP(C865,'Class compilations'!A:B,2,FALSE)</f>
        <v>Hybrid Sedan</v>
      </c>
      <c r="C865" s="3" t="s">
        <v>1573</v>
      </c>
      <c r="D865" s="3" t="s">
        <v>10</v>
      </c>
      <c r="E865" s="3" t="s">
        <v>1728</v>
      </c>
      <c r="F865" s="3" t="e">
        <f>VLOOKUP(E865,'DFW to admin'!A:B,2,FALSE)</f>
        <v>#N/A</v>
      </c>
      <c r="G865" s="3" t="e">
        <f>VLOOKUP('Data - filter removed'!E865,Sheet10!B:C,2,FALSE)</f>
        <v>#N/A</v>
      </c>
      <c r="H865" s="2">
        <v>2014</v>
      </c>
      <c r="I865" s="3" t="s">
        <v>297</v>
      </c>
      <c r="J865" s="3" t="s">
        <v>1626</v>
      </c>
      <c r="K865" s="3" t="s">
        <v>1573</v>
      </c>
      <c r="L865" s="3" t="s">
        <v>1729</v>
      </c>
      <c r="M865" s="3" t="s">
        <v>26</v>
      </c>
    </row>
    <row r="866" spans="1:13" x14ac:dyDescent="0.2">
      <c r="A866" s="3" t="s">
        <v>1572</v>
      </c>
      <c r="B866" s="3" t="str">
        <f>VLOOKUP(C866,'Class compilations'!A:B,2,FALSE)</f>
        <v>Hybrid Sedan</v>
      </c>
      <c r="C866" s="3" t="s">
        <v>1573</v>
      </c>
      <c r="D866" s="3" t="s">
        <v>10</v>
      </c>
      <c r="E866" s="3" t="s">
        <v>1730</v>
      </c>
      <c r="F866" s="3" t="e">
        <f>VLOOKUP(E866,'DFW to admin'!A:B,2,FALSE)</f>
        <v>#N/A</v>
      </c>
      <c r="G866" s="3" t="e">
        <f>VLOOKUP('Data - filter removed'!E866,Sheet10!B:C,2,FALSE)</f>
        <v>#N/A</v>
      </c>
      <c r="H866" s="2">
        <v>2014</v>
      </c>
      <c r="I866" s="3" t="s">
        <v>297</v>
      </c>
      <c r="J866" s="3" t="s">
        <v>1626</v>
      </c>
      <c r="K866" s="3" t="s">
        <v>1573</v>
      </c>
      <c r="L866" s="3" t="s">
        <v>1731</v>
      </c>
      <c r="M866" s="3" t="s">
        <v>26</v>
      </c>
    </row>
    <row r="867" spans="1:13" x14ac:dyDescent="0.2">
      <c r="A867" s="3" t="s">
        <v>1572</v>
      </c>
      <c r="B867" s="3" t="str">
        <f>VLOOKUP(C867,'Class compilations'!A:B,2,FALSE)</f>
        <v>Hybrid Sedan</v>
      </c>
      <c r="C867" s="3" t="s">
        <v>1573</v>
      </c>
      <c r="D867" s="3" t="s">
        <v>10</v>
      </c>
      <c r="E867" s="3" t="s">
        <v>1732</v>
      </c>
      <c r="F867" s="3" t="e">
        <f>VLOOKUP(E867,'DFW to admin'!A:B,2,FALSE)</f>
        <v>#N/A</v>
      </c>
      <c r="G867" s="3" t="e">
        <f>VLOOKUP('Data - filter removed'!E867,Sheet10!B:C,2,FALSE)</f>
        <v>#N/A</v>
      </c>
      <c r="H867" s="2">
        <v>2014</v>
      </c>
      <c r="I867" s="3" t="s">
        <v>297</v>
      </c>
      <c r="J867" s="3" t="s">
        <v>1626</v>
      </c>
      <c r="K867" s="3" t="s">
        <v>1573</v>
      </c>
      <c r="L867" s="3" t="s">
        <v>1733</v>
      </c>
      <c r="M867" s="3" t="s">
        <v>26</v>
      </c>
    </row>
    <row r="868" spans="1:13" x14ac:dyDescent="0.2">
      <c r="A868" s="3" t="s">
        <v>1572</v>
      </c>
      <c r="B868" s="3" t="str">
        <f>VLOOKUP(C868,'Class compilations'!A:B,2,FALSE)</f>
        <v>Hybrid Sedan</v>
      </c>
      <c r="C868" s="3" t="s">
        <v>1573</v>
      </c>
      <c r="D868" s="3" t="s">
        <v>10</v>
      </c>
      <c r="E868" s="3" t="s">
        <v>1734</v>
      </c>
      <c r="F868" s="3" t="e">
        <f>VLOOKUP(E868,'DFW to admin'!A:B,2,FALSE)</f>
        <v>#N/A</v>
      </c>
      <c r="G868" s="3" t="e">
        <f>VLOOKUP('Data - filter removed'!E868,Sheet10!B:C,2,FALSE)</f>
        <v>#N/A</v>
      </c>
      <c r="H868" s="2">
        <v>2014</v>
      </c>
      <c r="I868" s="3" t="s">
        <v>297</v>
      </c>
      <c r="J868" s="3" t="s">
        <v>1626</v>
      </c>
      <c r="K868" s="3" t="s">
        <v>1573</v>
      </c>
      <c r="L868" s="3" t="s">
        <v>1735</v>
      </c>
      <c r="M868" s="3" t="s">
        <v>26</v>
      </c>
    </row>
    <row r="869" spans="1:13" x14ac:dyDescent="0.2">
      <c r="A869" s="3" t="s">
        <v>1572</v>
      </c>
      <c r="B869" s="3" t="str">
        <f>VLOOKUP(C869,'Class compilations'!A:B,2,FALSE)</f>
        <v>Hybrid Sedan</v>
      </c>
      <c r="C869" s="3" t="s">
        <v>1573</v>
      </c>
      <c r="D869" s="3" t="s">
        <v>10</v>
      </c>
      <c r="E869" s="3" t="s">
        <v>1736</v>
      </c>
      <c r="F869" s="3" t="e">
        <f>VLOOKUP(E869,'DFW to admin'!A:B,2,FALSE)</f>
        <v>#N/A</v>
      </c>
      <c r="G869" s="3" t="e">
        <f>VLOOKUP('Data - filter removed'!E869,Sheet10!B:C,2,FALSE)</f>
        <v>#N/A</v>
      </c>
      <c r="H869" s="2">
        <v>2014</v>
      </c>
      <c r="I869" s="3" t="s">
        <v>297</v>
      </c>
      <c r="J869" s="3" t="s">
        <v>1626</v>
      </c>
      <c r="K869" s="3" t="s">
        <v>1573</v>
      </c>
      <c r="L869" s="3" t="s">
        <v>1737</v>
      </c>
      <c r="M869" s="3" t="s">
        <v>26</v>
      </c>
    </row>
    <row r="870" spans="1:13" x14ac:dyDescent="0.2">
      <c r="A870" s="3" t="s">
        <v>1572</v>
      </c>
      <c r="B870" s="3" t="str">
        <f>VLOOKUP(C870,'Class compilations'!A:B,2,FALSE)</f>
        <v>Hybrid Sedan</v>
      </c>
      <c r="C870" s="3" t="s">
        <v>1573</v>
      </c>
      <c r="D870" s="3" t="s">
        <v>10</v>
      </c>
      <c r="E870" s="3" t="s">
        <v>1738</v>
      </c>
      <c r="F870" s="3" t="e">
        <f>VLOOKUP(E870,'DFW to admin'!A:B,2,FALSE)</f>
        <v>#N/A</v>
      </c>
      <c r="G870" s="3" t="e">
        <f>VLOOKUP('Data - filter removed'!E870,Sheet10!B:C,2,FALSE)</f>
        <v>#N/A</v>
      </c>
      <c r="H870" s="2">
        <v>2014</v>
      </c>
      <c r="I870" s="3" t="s">
        <v>297</v>
      </c>
      <c r="J870" s="3" t="s">
        <v>1626</v>
      </c>
      <c r="K870" s="3" t="s">
        <v>1573</v>
      </c>
      <c r="L870" s="3" t="s">
        <v>1739</v>
      </c>
      <c r="M870" s="3" t="s">
        <v>26</v>
      </c>
    </row>
    <row r="871" spans="1:13" x14ac:dyDescent="0.2">
      <c r="A871" s="3" t="s">
        <v>1572</v>
      </c>
      <c r="B871" s="3" t="str">
        <f>VLOOKUP(C871,'Class compilations'!A:B,2,FALSE)</f>
        <v>Hybrid Sedan</v>
      </c>
      <c r="C871" s="3" t="s">
        <v>1573</v>
      </c>
      <c r="D871" s="3" t="s">
        <v>10</v>
      </c>
      <c r="E871" s="3" t="s">
        <v>1740</v>
      </c>
      <c r="F871" s="3" t="e">
        <f>VLOOKUP(E871,'DFW to admin'!A:B,2,FALSE)</f>
        <v>#N/A</v>
      </c>
      <c r="G871" s="3" t="e">
        <f>VLOOKUP('Data - filter removed'!E871,Sheet10!B:C,2,FALSE)</f>
        <v>#N/A</v>
      </c>
      <c r="H871" s="2">
        <v>2014</v>
      </c>
      <c r="I871" s="3" t="s">
        <v>297</v>
      </c>
      <c r="J871" s="3" t="s">
        <v>1626</v>
      </c>
      <c r="K871" s="3" t="s">
        <v>1573</v>
      </c>
      <c r="L871" s="3" t="s">
        <v>1741</v>
      </c>
      <c r="M871" s="3" t="s">
        <v>26</v>
      </c>
    </row>
    <row r="872" spans="1:13" x14ac:dyDescent="0.2">
      <c r="A872" s="3" t="s">
        <v>1572</v>
      </c>
      <c r="B872" s="3" t="str">
        <f>VLOOKUP(C872,'Class compilations'!A:B,2,FALSE)</f>
        <v>Hybrid Sedan</v>
      </c>
      <c r="C872" s="3" t="s">
        <v>1573</v>
      </c>
      <c r="D872" s="3" t="s">
        <v>10</v>
      </c>
      <c r="E872" s="3" t="s">
        <v>1742</v>
      </c>
      <c r="F872" s="3" t="e">
        <f>VLOOKUP(E872,'DFW to admin'!A:B,2,FALSE)</f>
        <v>#N/A</v>
      </c>
      <c r="G872" s="3" t="e">
        <f>VLOOKUP('Data - filter removed'!E872,Sheet10!B:C,2,FALSE)</f>
        <v>#N/A</v>
      </c>
      <c r="H872" s="2">
        <v>2014</v>
      </c>
      <c r="I872" s="3" t="s">
        <v>297</v>
      </c>
      <c r="J872" s="3" t="s">
        <v>1626</v>
      </c>
      <c r="K872" s="3" t="s">
        <v>1573</v>
      </c>
      <c r="L872" s="3" t="s">
        <v>1743</v>
      </c>
      <c r="M872" s="3" t="s">
        <v>74</v>
      </c>
    </row>
    <row r="873" spans="1:13" x14ac:dyDescent="0.2">
      <c r="A873" s="3" t="s">
        <v>1572</v>
      </c>
      <c r="B873" s="3" t="str">
        <f>VLOOKUP(C873,'Class compilations'!A:B,2,FALSE)</f>
        <v>Hybrid Sedan</v>
      </c>
      <c r="C873" s="3" t="s">
        <v>1573</v>
      </c>
      <c r="D873" s="3" t="s">
        <v>10</v>
      </c>
      <c r="E873" s="3" t="s">
        <v>1744</v>
      </c>
      <c r="F873" s="3" t="e">
        <f>VLOOKUP(E873,'DFW to admin'!A:B,2,FALSE)</f>
        <v>#N/A</v>
      </c>
      <c r="G873" s="3" t="e">
        <f>VLOOKUP('Data - filter removed'!E873,Sheet10!B:C,2,FALSE)</f>
        <v>#N/A</v>
      </c>
      <c r="H873" s="2">
        <v>2014</v>
      </c>
      <c r="I873" s="3" t="s">
        <v>297</v>
      </c>
      <c r="J873" s="3" t="s">
        <v>1626</v>
      </c>
      <c r="K873" s="3" t="s">
        <v>1573</v>
      </c>
      <c r="L873" s="3" t="s">
        <v>1745</v>
      </c>
      <c r="M873" s="3" t="s">
        <v>268</v>
      </c>
    </row>
    <row r="874" spans="1:13" x14ac:dyDescent="0.2">
      <c r="A874" s="3" t="s">
        <v>1572</v>
      </c>
      <c r="B874" s="3" t="str">
        <f>VLOOKUP(C874,'Class compilations'!A:B,2,FALSE)</f>
        <v>Hybrid Sedan</v>
      </c>
      <c r="C874" s="3" t="s">
        <v>1573</v>
      </c>
      <c r="D874" s="3" t="s">
        <v>10</v>
      </c>
      <c r="E874" s="3" t="s">
        <v>1746</v>
      </c>
      <c r="F874" s="3" t="e">
        <f>VLOOKUP(E874,'DFW to admin'!A:B,2,FALSE)</f>
        <v>#N/A</v>
      </c>
      <c r="G874" s="3" t="e">
        <f>VLOOKUP('Data - filter removed'!E874,Sheet10!B:C,2,FALSE)</f>
        <v>#N/A</v>
      </c>
      <c r="H874" s="2">
        <v>2014</v>
      </c>
      <c r="I874" s="3" t="s">
        <v>297</v>
      </c>
      <c r="J874" s="3" t="s">
        <v>1626</v>
      </c>
      <c r="K874" s="3" t="s">
        <v>1573</v>
      </c>
      <c r="L874" s="3" t="s">
        <v>1747</v>
      </c>
      <c r="M874" s="3" t="s">
        <v>268</v>
      </c>
    </row>
    <row r="875" spans="1:13" x14ac:dyDescent="0.2">
      <c r="A875" s="3" t="s">
        <v>1572</v>
      </c>
      <c r="B875" s="3" t="str">
        <f>VLOOKUP(C875,'Class compilations'!A:B,2,FALSE)</f>
        <v>Hybrid Sedan</v>
      </c>
      <c r="C875" s="3" t="s">
        <v>1573</v>
      </c>
      <c r="D875" s="3" t="s">
        <v>10</v>
      </c>
      <c r="E875" s="3" t="s">
        <v>1748</v>
      </c>
      <c r="F875" s="3" t="str">
        <f>VLOOKUP(E875,'DFW to admin'!A:B,2,FALSE)</f>
        <v>Fish</v>
      </c>
      <c r="G875" s="3" t="e">
        <f>VLOOKUP('Data - filter removed'!E875,Sheet10!B:C,2,FALSE)</f>
        <v>#N/A</v>
      </c>
      <c r="H875" s="2">
        <v>2014</v>
      </c>
      <c r="I875" s="3" t="s">
        <v>297</v>
      </c>
      <c r="J875" s="3" t="s">
        <v>1626</v>
      </c>
      <c r="K875" s="3" t="s">
        <v>1573</v>
      </c>
      <c r="L875" s="3" t="s">
        <v>1749</v>
      </c>
      <c r="M875" s="3" t="s">
        <v>136</v>
      </c>
    </row>
    <row r="876" spans="1:13" x14ac:dyDescent="0.2">
      <c r="A876" s="3" t="s">
        <v>1572</v>
      </c>
      <c r="B876" s="3" t="str">
        <f>VLOOKUP(C876,'Class compilations'!A:B,2,FALSE)</f>
        <v>Hybrid Sedan</v>
      </c>
      <c r="C876" s="3" t="s">
        <v>1573</v>
      </c>
      <c r="D876" s="3" t="s">
        <v>10</v>
      </c>
      <c r="E876" s="3" t="s">
        <v>1750</v>
      </c>
      <c r="F876" s="3" t="e">
        <f>VLOOKUP(E876,'DFW to admin'!A:B,2,FALSE)</f>
        <v>#N/A</v>
      </c>
      <c r="G876" s="3" t="e">
        <f>VLOOKUP('Data - filter removed'!E876,Sheet10!B:C,2,FALSE)</f>
        <v>#N/A</v>
      </c>
      <c r="H876" s="2">
        <v>2014</v>
      </c>
      <c r="I876" s="3" t="s">
        <v>297</v>
      </c>
      <c r="J876" s="3" t="s">
        <v>1626</v>
      </c>
      <c r="K876" s="3" t="s">
        <v>1573</v>
      </c>
      <c r="L876" s="3" t="s">
        <v>1751</v>
      </c>
      <c r="M876" s="3" t="s">
        <v>81</v>
      </c>
    </row>
    <row r="877" spans="1:13" x14ac:dyDescent="0.2">
      <c r="A877" s="3" t="s">
        <v>1572</v>
      </c>
      <c r="B877" s="3" t="str">
        <f>VLOOKUP(C877,'Class compilations'!A:B,2,FALSE)</f>
        <v>Hybrid Sedan</v>
      </c>
      <c r="C877" s="3" t="s">
        <v>1573</v>
      </c>
      <c r="D877" s="3" t="s">
        <v>10</v>
      </c>
      <c r="E877" s="3" t="s">
        <v>1752</v>
      </c>
      <c r="F877" s="3" t="e">
        <f>VLOOKUP(E877,'DFW to admin'!A:B,2,FALSE)</f>
        <v>#N/A</v>
      </c>
      <c r="G877" s="3" t="e">
        <f>VLOOKUP('Data - filter removed'!E877,Sheet10!B:C,2,FALSE)</f>
        <v>#N/A</v>
      </c>
      <c r="H877" s="2">
        <v>2014</v>
      </c>
      <c r="I877" s="3" t="s">
        <v>297</v>
      </c>
      <c r="J877" s="3" t="s">
        <v>1626</v>
      </c>
      <c r="K877" s="3" t="s">
        <v>1573</v>
      </c>
      <c r="L877" s="3" t="s">
        <v>1753</v>
      </c>
      <c r="M877" s="3" t="s">
        <v>81</v>
      </c>
    </row>
    <row r="878" spans="1:13" x14ac:dyDescent="0.2">
      <c r="A878" s="3" t="s">
        <v>1572</v>
      </c>
      <c r="B878" s="3" t="str">
        <f>VLOOKUP(C878,'Class compilations'!A:B,2,FALSE)</f>
        <v>Hybrid Sedan</v>
      </c>
      <c r="C878" s="3" t="s">
        <v>1573</v>
      </c>
      <c r="D878" s="3" t="s">
        <v>10</v>
      </c>
      <c r="E878" s="3" t="s">
        <v>1754</v>
      </c>
      <c r="F878" s="3" t="e">
        <f>VLOOKUP(E878,'DFW to admin'!A:B,2,FALSE)</f>
        <v>#N/A</v>
      </c>
      <c r="G878" s="3" t="e">
        <f>VLOOKUP('Data - filter removed'!E878,Sheet10!B:C,2,FALSE)</f>
        <v>#N/A</v>
      </c>
      <c r="H878" s="2">
        <v>2014</v>
      </c>
      <c r="I878" s="3" t="s">
        <v>297</v>
      </c>
      <c r="J878" s="3" t="s">
        <v>1626</v>
      </c>
      <c r="K878" s="3" t="s">
        <v>1573</v>
      </c>
      <c r="L878" s="3" t="s">
        <v>1755</v>
      </c>
      <c r="M878" s="3" t="s">
        <v>81</v>
      </c>
    </row>
    <row r="879" spans="1:13" x14ac:dyDescent="0.2">
      <c r="A879" s="3" t="s">
        <v>1572</v>
      </c>
      <c r="B879" s="3" t="str">
        <f>VLOOKUP(C879,'Class compilations'!A:B,2,FALSE)</f>
        <v>Hybrid Sedan</v>
      </c>
      <c r="C879" s="3" t="s">
        <v>1573</v>
      </c>
      <c r="D879" s="3" t="s">
        <v>10</v>
      </c>
      <c r="E879" s="3" t="s">
        <v>1756</v>
      </c>
      <c r="F879" s="3" t="e">
        <f>VLOOKUP(E879,'DFW to admin'!A:B,2,FALSE)</f>
        <v>#N/A</v>
      </c>
      <c r="G879" s="3" t="e">
        <f>VLOOKUP('Data - filter removed'!E879,Sheet10!B:C,2,FALSE)</f>
        <v>#N/A</v>
      </c>
      <c r="H879" s="2">
        <v>2014</v>
      </c>
      <c r="I879" s="3" t="s">
        <v>297</v>
      </c>
      <c r="J879" s="3" t="s">
        <v>1626</v>
      </c>
      <c r="K879" s="3" t="s">
        <v>1573</v>
      </c>
      <c r="L879" s="3" t="s">
        <v>1757</v>
      </c>
      <c r="M879" s="3" t="s">
        <v>81</v>
      </c>
    </row>
    <row r="880" spans="1:13" x14ac:dyDescent="0.2">
      <c r="A880" s="3" t="s">
        <v>1572</v>
      </c>
      <c r="B880" s="3" t="str">
        <f>VLOOKUP(C880,'Class compilations'!A:B,2,FALSE)</f>
        <v>Hybrid Sedan</v>
      </c>
      <c r="C880" s="3" t="s">
        <v>1573</v>
      </c>
      <c r="D880" s="3" t="s">
        <v>10</v>
      </c>
      <c r="E880" s="3" t="s">
        <v>1758</v>
      </c>
      <c r="F880" s="3" t="e">
        <f>VLOOKUP(E880,'DFW to admin'!A:B,2,FALSE)</f>
        <v>#N/A</v>
      </c>
      <c r="G880" s="3" t="e">
        <f>VLOOKUP('Data - filter removed'!E880,Sheet10!B:C,2,FALSE)</f>
        <v>#N/A</v>
      </c>
      <c r="H880" s="2">
        <v>2014</v>
      </c>
      <c r="I880" s="3" t="s">
        <v>297</v>
      </c>
      <c r="J880" s="3" t="s">
        <v>1626</v>
      </c>
      <c r="K880" s="3" t="s">
        <v>1573</v>
      </c>
      <c r="L880" s="3" t="s">
        <v>1759</v>
      </c>
      <c r="M880" s="3" t="s">
        <v>599</v>
      </c>
    </row>
    <row r="881" spans="1:13" x14ac:dyDescent="0.2">
      <c r="A881" s="3" t="s">
        <v>1572</v>
      </c>
      <c r="B881" s="3" t="str">
        <f>VLOOKUP(C881,'Class compilations'!A:B,2,FALSE)</f>
        <v>Hybrid Sedan</v>
      </c>
      <c r="C881" s="3" t="s">
        <v>1573</v>
      </c>
      <c r="D881" s="3" t="s">
        <v>10</v>
      </c>
      <c r="E881" s="3" t="s">
        <v>1760</v>
      </c>
      <c r="F881" s="3" t="e">
        <f>VLOOKUP(E881,'DFW to admin'!A:B,2,FALSE)</f>
        <v>#N/A</v>
      </c>
      <c r="G881" s="3" t="e">
        <f>VLOOKUP('Data - filter removed'!E881,Sheet10!B:C,2,FALSE)</f>
        <v>#N/A</v>
      </c>
      <c r="H881" s="2">
        <v>2014</v>
      </c>
      <c r="I881" s="3" t="s">
        <v>297</v>
      </c>
      <c r="J881" s="3" t="s">
        <v>1626</v>
      </c>
      <c r="K881" s="3" t="s">
        <v>1573</v>
      </c>
      <c r="L881" s="3" t="s">
        <v>1761</v>
      </c>
      <c r="M881" s="3" t="s">
        <v>599</v>
      </c>
    </row>
    <row r="882" spans="1:13" x14ac:dyDescent="0.2">
      <c r="A882" s="3" t="s">
        <v>1572</v>
      </c>
      <c r="B882" s="3" t="str">
        <f>VLOOKUP(C882,'Class compilations'!A:B,2,FALSE)</f>
        <v>Hybrid Sedan</v>
      </c>
      <c r="C882" s="3" t="s">
        <v>1573</v>
      </c>
      <c r="D882" s="3" t="s">
        <v>10</v>
      </c>
      <c r="E882" s="3" t="s">
        <v>1762</v>
      </c>
      <c r="F882" s="3" t="e">
        <f>VLOOKUP(E882,'DFW to admin'!A:B,2,FALSE)</f>
        <v>#N/A</v>
      </c>
      <c r="G882" s="3" t="e">
        <f>VLOOKUP('Data - filter removed'!E882,Sheet10!B:C,2,FALSE)</f>
        <v>#N/A</v>
      </c>
      <c r="H882" s="2">
        <v>2014</v>
      </c>
      <c r="I882" s="3" t="s">
        <v>297</v>
      </c>
      <c r="J882" s="3" t="s">
        <v>1626</v>
      </c>
      <c r="K882" s="3" t="s">
        <v>1573</v>
      </c>
      <c r="L882" s="3" t="s">
        <v>1763</v>
      </c>
      <c r="M882" s="3" t="s">
        <v>599</v>
      </c>
    </row>
    <row r="883" spans="1:13" x14ac:dyDescent="0.2">
      <c r="A883" s="3" t="s">
        <v>1572</v>
      </c>
      <c r="B883" s="3" t="str">
        <f>VLOOKUP(C883,'Class compilations'!A:B,2,FALSE)</f>
        <v>Hybrid Sedan</v>
      </c>
      <c r="C883" s="3" t="s">
        <v>1573</v>
      </c>
      <c r="D883" s="3" t="s">
        <v>10</v>
      </c>
      <c r="E883" s="3" t="s">
        <v>1764</v>
      </c>
      <c r="F883" s="3" t="e">
        <f>VLOOKUP(E883,'DFW to admin'!A:B,2,FALSE)</f>
        <v>#N/A</v>
      </c>
      <c r="G883" s="3" t="e">
        <f>VLOOKUP('Data - filter removed'!E883,Sheet10!B:C,2,FALSE)</f>
        <v>#N/A</v>
      </c>
      <c r="H883" s="2">
        <v>2014</v>
      </c>
      <c r="I883" s="3" t="s">
        <v>297</v>
      </c>
      <c r="J883" s="3" t="s">
        <v>1626</v>
      </c>
      <c r="K883" s="3" t="s">
        <v>1573</v>
      </c>
      <c r="L883" s="3" t="s">
        <v>1765</v>
      </c>
      <c r="M883" s="3" t="s">
        <v>599</v>
      </c>
    </row>
    <row r="884" spans="1:13" x14ac:dyDescent="0.2">
      <c r="A884" s="3" t="s">
        <v>1572</v>
      </c>
      <c r="B884" s="3" t="str">
        <f>VLOOKUP(C884,'Class compilations'!A:B,2,FALSE)</f>
        <v>Hybrid Sedan</v>
      </c>
      <c r="C884" s="3" t="s">
        <v>1573</v>
      </c>
      <c r="D884" s="3" t="s">
        <v>10</v>
      </c>
      <c r="E884" s="3" t="s">
        <v>1766</v>
      </c>
      <c r="F884" s="3" t="str">
        <f>VLOOKUP(E884,'DFW to admin'!A:B,2,FALSE)</f>
        <v>Fish</v>
      </c>
      <c r="G884" s="3" t="e">
        <f>VLOOKUP('Data - filter removed'!E884,Sheet10!B:C,2,FALSE)</f>
        <v>#N/A</v>
      </c>
      <c r="H884" s="2">
        <v>2014</v>
      </c>
      <c r="I884" s="3" t="s">
        <v>297</v>
      </c>
      <c r="J884" s="3" t="s">
        <v>1626</v>
      </c>
      <c r="K884" s="3" t="s">
        <v>1573</v>
      </c>
      <c r="L884" s="3" t="s">
        <v>1767</v>
      </c>
      <c r="M884" s="3" t="s">
        <v>136</v>
      </c>
    </row>
    <row r="885" spans="1:13" x14ac:dyDescent="0.2">
      <c r="A885" s="3" t="s">
        <v>1572</v>
      </c>
      <c r="B885" s="3" t="str">
        <f>VLOOKUP(C885,'Class compilations'!A:B,2,FALSE)</f>
        <v>Hybrid Sedan</v>
      </c>
      <c r="C885" s="3" t="s">
        <v>1573</v>
      </c>
      <c r="D885" s="3" t="s">
        <v>10</v>
      </c>
      <c r="E885" s="3" t="s">
        <v>1768</v>
      </c>
      <c r="F885" s="3" t="e">
        <f>VLOOKUP(E885,'DFW to admin'!A:B,2,FALSE)</f>
        <v>#N/A</v>
      </c>
      <c r="G885" s="3" t="str">
        <f>VLOOKUP('Data - filter removed'!E885,Sheet10!B:C,2,FALSE)</f>
        <v>Management Services</v>
      </c>
      <c r="H885" s="2">
        <v>2014</v>
      </c>
      <c r="I885" s="3" t="s">
        <v>297</v>
      </c>
      <c r="J885" s="3" t="s">
        <v>1626</v>
      </c>
      <c r="K885" s="3" t="s">
        <v>1573</v>
      </c>
      <c r="L885" s="3" t="s">
        <v>1769</v>
      </c>
      <c r="M885" s="3" t="s">
        <v>29</v>
      </c>
    </row>
    <row r="886" spans="1:13" x14ac:dyDescent="0.2">
      <c r="A886" s="3" t="s">
        <v>1572</v>
      </c>
      <c r="B886" s="3" t="str">
        <f>VLOOKUP(C886,'Class compilations'!A:B,2,FALSE)</f>
        <v>Hybrid Sedan</v>
      </c>
      <c r="C886" s="3" t="s">
        <v>1573</v>
      </c>
      <c r="D886" s="3" t="s">
        <v>10</v>
      </c>
      <c r="E886" s="3" t="s">
        <v>1770</v>
      </c>
      <c r="F886" s="3" t="e">
        <f>VLOOKUP(E886,'DFW to admin'!A:B,2,FALSE)</f>
        <v>#N/A</v>
      </c>
      <c r="G886" s="3" t="e">
        <f>VLOOKUP('Data - filter removed'!E886,Sheet10!B:C,2,FALSE)</f>
        <v>#N/A</v>
      </c>
      <c r="H886" s="2">
        <v>2014</v>
      </c>
      <c r="I886" s="3" t="s">
        <v>297</v>
      </c>
      <c r="J886" s="3" t="s">
        <v>1626</v>
      </c>
      <c r="K886" s="3" t="s">
        <v>1573</v>
      </c>
      <c r="L886" s="3" t="s">
        <v>1771</v>
      </c>
      <c r="M886" s="3" t="s">
        <v>35</v>
      </c>
    </row>
    <row r="887" spans="1:13" x14ac:dyDescent="0.2">
      <c r="A887" s="3" t="s">
        <v>1572</v>
      </c>
      <c r="B887" s="3" t="str">
        <f>VLOOKUP(C887,'Class compilations'!A:B,2,FALSE)</f>
        <v>Hybrid Sedan</v>
      </c>
      <c r="C887" s="3" t="s">
        <v>1573</v>
      </c>
      <c r="D887" s="3" t="s">
        <v>10</v>
      </c>
      <c r="E887" s="3" t="s">
        <v>1772</v>
      </c>
      <c r="F887" s="3" t="e">
        <f>VLOOKUP(E887,'DFW to admin'!A:B,2,FALSE)</f>
        <v>#N/A</v>
      </c>
      <c r="G887" s="3" t="e">
        <f>VLOOKUP('Data - filter removed'!E887,Sheet10!B:C,2,FALSE)</f>
        <v>#N/A</v>
      </c>
      <c r="H887" s="2">
        <v>2014</v>
      </c>
      <c r="I887" s="3" t="s">
        <v>297</v>
      </c>
      <c r="J887" s="3" t="s">
        <v>1626</v>
      </c>
      <c r="K887" s="3" t="s">
        <v>1573</v>
      </c>
      <c r="L887" s="3" t="s">
        <v>1773</v>
      </c>
      <c r="M887" s="3" t="s">
        <v>26</v>
      </c>
    </row>
    <row r="888" spans="1:13" x14ac:dyDescent="0.2">
      <c r="A888" s="3" t="s">
        <v>1572</v>
      </c>
      <c r="B888" s="3" t="str">
        <f>VLOOKUP(C888,'Class compilations'!A:B,2,FALSE)</f>
        <v>Hybrid Sedan</v>
      </c>
      <c r="C888" s="3" t="s">
        <v>1573</v>
      </c>
      <c r="D888" s="3" t="s">
        <v>10</v>
      </c>
      <c r="E888" s="3" t="s">
        <v>1774</v>
      </c>
      <c r="F888" s="3" t="e">
        <f>VLOOKUP(E888,'DFW to admin'!A:B,2,FALSE)</f>
        <v>#N/A</v>
      </c>
      <c r="G888" s="3" t="e">
        <f>VLOOKUP('Data - filter removed'!E888,Sheet10!B:C,2,FALSE)</f>
        <v>#N/A</v>
      </c>
      <c r="H888" s="2">
        <v>2014</v>
      </c>
      <c r="I888" s="3" t="s">
        <v>297</v>
      </c>
      <c r="J888" s="3" t="s">
        <v>1626</v>
      </c>
      <c r="K888" s="3" t="s">
        <v>1573</v>
      </c>
      <c r="L888" s="3" t="s">
        <v>1775</v>
      </c>
      <c r="M888" s="3" t="s">
        <v>599</v>
      </c>
    </row>
    <row r="889" spans="1:13" x14ac:dyDescent="0.2">
      <c r="A889" s="3" t="s">
        <v>1572</v>
      </c>
      <c r="B889" s="3" t="str">
        <f>VLOOKUP(C889,'Class compilations'!A:B,2,FALSE)</f>
        <v>Hybrid Sedan</v>
      </c>
      <c r="C889" s="3" t="s">
        <v>1573</v>
      </c>
      <c r="D889" s="3" t="s">
        <v>10</v>
      </c>
      <c r="E889" s="3" t="s">
        <v>1776</v>
      </c>
      <c r="F889" s="3" t="e">
        <f>VLOOKUP(E889,'DFW to admin'!A:B,2,FALSE)</f>
        <v>#N/A</v>
      </c>
      <c r="G889" s="3" t="e">
        <f>VLOOKUP('Data - filter removed'!E889,Sheet10!B:C,2,FALSE)</f>
        <v>#N/A</v>
      </c>
      <c r="H889" s="2">
        <v>2014</v>
      </c>
      <c r="I889" s="3" t="s">
        <v>297</v>
      </c>
      <c r="J889" s="3" t="s">
        <v>1626</v>
      </c>
      <c r="K889" s="3" t="s">
        <v>1573</v>
      </c>
      <c r="L889" s="3" t="s">
        <v>1777</v>
      </c>
      <c r="M889" s="3" t="s">
        <v>599</v>
      </c>
    </row>
    <row r="890" spans="1:13" x14ac:dyDescent="0.2">
      <c r="A890" s="3" t="s">
        <v>1572</v>
      </c>
      <c r="B890" s="3" t="str">
        <f>VLOOKUP(C890,'Class compilations'!A:B,2,FALSE)</f>
        <v>Hybrid Sedan</v>
      </c>
      <c r="C890" s="3" t="s">
        <v>1573</v>
      </c>
      <c r="D890" s="3" t="s">
        <v>10</v>
      </c>
      <c r="E890" s="3" t="s">
        <v>1778</v>
      </c>
      <c r="F890" s="3" t="e">
        <f>VLOOKUP(E890,'DFW to admin'!A:B,2,FALSE)</f>
        <v>#N/A</v>
      </c>
      <c r="G890" s="3" t="e">
        <f>VLOOKUP('Data - filter removed'!E890,Sheet10!B:C,2,FALSE)</f>
        <v>#N/A</v>
      </c>
      <c r="H890" s="2">
        <v>2014</v>
      </c>
      <c r="I890" s="3" t="s">
        <v>297</v>
      </c>
      <c r="J890" s="3" t="s">
        <v>1626</v>
      </c>
      <c r="K890" s="3" t="s">
        <v>1573</v>
      </c>
      <c r="L890" s="3" t="s">
        <v>1779</v>
      </c>
      <c r="M890" s="3" t="s">
        <v>599</v>
      </c>
    </row>
    <row r="891" spans="1:13" x14ac:dyDescent="0.2">
      <c r="A891" s="3" t="s">
        <v>1572</v>
      </c>
      <c r="B891" s="3" t="str">
        <f>VLOOKUP(C891,'Class compilations'!A:B,2,FALSE)</f>
        <v>Hybrid Sedan</v>
      </c>
      <c r="C891" s="3" t="s">
        <v>1573</v>
      </c>
      <c r="D891" s="3" t="s">
        <v>10</v>
      </c>
      <c r="E891" s="3" t="s">
        <v>1780</v>
      </c>
      <c r="F891" s="3" t="e">
        <f>VLOOKUP(E891,'DFW to admin'!A:B,2,FALSE)</f>
        <v>#N/A</v>
      </c>
      <c r="G891" s="3" t="e">
        <f>VLOOKUP('Data - filter removed'!E891,Sheet10!B:C,2,FALSE)</f>
        <v>#N/A</v>
      </c>
      <c r="H891" s="2">
        <v>2014</v>
      </c>
      <c r="I891" s="3" t="s">
        <v>297</v>
      </c>
      <c r="J891" s="3" t="s">
        <v>1626</v>
      </c>
      <c r="K891" s="3" t="s">
        <v>1573</v>
      </c>
      <c r="L891" s="3" t="s">
        <v>1781</v>
      </c>
      <c r="M891" s="3" t="s">
        <v>599</v>
      </c>
    </row>
    <row r="892" spans="1:13" x14ac:dyDescent="0.2">
      <c r="A892" s="3" t="s">
        <v>1572</v>
      </c>
      <c r="B892" s="3" t="str">
        <f>VLOOKUP(C892,'Class compilations'!A:B,2,FALSE)</f>
        <v>Hybrid Sedan</v>
      </c>
      <c r="C892" s="3" t="s">
        <v>1573</v>
      </c>
      <c r="D892" s="3" t="s">
        <v>10</v>
      </c>
      <c r="E892" s="3" t="s">
        <v>1782</v>
      </c>
      <c r="F892" s="3" t="e">
        <f>VLOOKUP(E892,'DFW to admin'!A:B,2,FALSE)</f>
        <v>#N/A</v>
      </c>
      <c r="G892" s="3" t="e">
        <f>VLOOKUP('Data - filter removed'!E892,Sheet10!B:C,2,FALSE)</f>
        <v>#N/A</v>
      </c>
      <c r="H892" s="2">
        <v>2014</v>
      </c>
      <c r="I892" s="3" t="s">
        <v>297</v>
      </c>
      <c r="J892" s="3" t="s">
        <v>1626</v>
      </c>
      <c r="K892" s="3" t="s">
        <v>1573</v>
      </c>
      <c r="L892" s="3" t="s">
        <v>1783</v>
      </c>
      <c r="M892" s="3" t="s">
        <v>599</v>
      </c>
    </row>
    <row r="893" spans="1:13" x14ac:dyDescent="0.2">
      <c r="A893" s="3" t="s">
        <v>1572</v>
      </c>
      <c r="B893" s="3" t="str">
        <f>VLOOKUP(C893,'Class compilations'!A:B,2,FALSE)</f>
        <v>Hybrid Sedan</v>
      </c>
      <c r="C893" s="3" t="s">
        <v>1573</v>
      </c>
      <c r="D893" s="3" t="s">
        <v>10</v>
      </c>
      <c r="E893" s="3" t="s">
        <v>1784</v>
      </c>
      <c r="F893" s="3" t="e">
        <f>VLOOKUP(E893,'DFW to admin'!A:B,2,FALSE)</f>
        <v>#N/A</v>
      </c>
      <c r="G893" s="3" t="e">
        <f>VLOOKUP('Data - filter removed'!E893,Sheet10!B:C,2,FALSE)</f>
        <v>#N/A</v>
      </c>
      <c r="H893" s="2">
        <v>2014</v>
      </c>
      <c r="I893" s="3" t="s">
        <v>297</v>
      </c>
      <c r="J893" s="3" t="s">
        <v>1626</v>
      </c>
      <c r="K893" s="3" t="s">
        <v>1573</v>
      </c>
      <c r="L893" s="3" t="s">
        <v>1785</v>
      </c>
      <c r="M893" s="3" t="s">
        <v>599</v>
      </c>
    </row>
    <row r="894" spans="1:13" x14ac:dyDescent="0.2">
      <c r="A894" s="3" t="s">
        <v>1572</v>
      </c>
      <c r="B894" s="3" t="str">
        <f>VLOOKUP(C894,'Class compilations'!A:B,2,FALSE)</f>
        <v>Hybrid Sedan</v>
      </c>
      <c r="C894" s="3" t="s">
        <v>1573</v>
      </c>
      <c r="D894" s="3" t="s">
        <v>10</v>
      </c>
      <c r="E894" s="3" t="s">
        <v>1786</v>
      </c>
      <c r="F894" s="3" t="e">
        <f>VLOOKUP(E894,'DFW to admin'!A:B,2,FALSE)</f>
        <v>#N/A</v>
      </c>
      <c r="G894" s="3" t="e">
        <f>VLOOKUP('Data - filter removed'!E894,Sheet10!B:C,2,FALSE)</f>
        <v>#N/A</v>
      </c>
      <c r="H894" s="2">
        <v>2014</v>
      </c>
      <c r="I894" s="3" t="s">
        <v>297</v>
      </c>
      <c r="J894" s="3" t="s">
        <v>1626</v>
      </c>
      <c r="K894" s="3" t="s">
        <v>1573</v>
      </c>
      <c r="L894" s="3" t="s">
        <v>1787</v>
      </c>
      <c r="M894" s="3" t="s">
        <v>599</v>
      </c>
    </row>
    <row r="895" spans="1:13" x14ac:dyDescent="0.2">
      <c r="A895" s="3" t="s">
        <v>1572</v>
      </c>
      <c r="B895" s="3" t="str">
        <f>VLOOKUP(C895,'Class compilations'!A:B,2,FALSE)</f>
        <v>Hybrid Sedan</v>
      </c>
      <c r="C895" s="3" t="s">
        <v>1573</v>
      </c>
      <c r="D895" s="3" t="s">
        <v>10</v>
      </c>
      <c r="E895" s="3" t="s">
        <v>1788</v>
      </c>
      <c r="F895" s="3" t="e">
        <f>VLOOKUP(E895,'DFW to admin'!A:B,2,FALSE)</f>
        <v>#N/A</v>
      </c>
      <c r="G895" s="3" t="e">
        <f>VLOOKUP('Data - filter removed'!E895,Sheet10!B:C,2,FALSE)</f>
        <v>#N/A</v>
      </c>
      <c r="H895" s="2">
        <v>2014</v>
      </c>
      <c r="I895" s="3" t="s">
        <v>297</v>
      </c>
      <c r="J895" s="3" t="s">
        <v>1626</v>
      </c>
      <c r="K895" s="3" t="s">
        <v>1573</v>
      </c>
      <c r="L895" s="3" t="s">
        <v>1789</v>
      </c>
      <c r="M895" s="3" t="s">
        <v>599</v>
      </c>
    </row>
    <row r="896" spans="1:13" x14ac:dyDescent="0.2">
      <c r="A896" s="3" t="s">
        <v>1572</v>
      </c>
      <c r="B896" s="3" t="str">
        <f>VLOOKUP(C896,'Class compilations'!A:B,2,FALSE)</f>
        <v>Hybrid Sedan</v>
      </c>
      <c r="C896" s="3" t="s">
        <v>1573</v>
      </c>
      <c r="D896" s="3" t="s">
        <v>10</v>
      </c>
      <c r="E896" s="3" t="s">
        <v>1790</v>
      </c>
      <c r="F896" s="3" t="e">
        <f>VLOOKUP(E896,'DFW to admin'!A:B,2,FALSE)</f>
        <v>#N/A</v>
      </c>
      <c r="G896" s="3" t="e">
        <f>VLOOKUP('Data - filter removed'!E896,Sheet10!B:C,2,FALSE)</f>
        <v>#N/A</v>
      </c>
      <c r="H896" s="2">
        <v>2014</v>
      </c>
      <c r="I896" s="3" t="s">
        <v>297</v>
      </c>
      <c r="J896" s="3" t="s">
        <v>1626</v>
      </c>
      <c r="K896" s="3" t="s">
        <v>1573</v>
      </c>
      <c r="L896" s="3" t="s">
        <v>1791</v>
      </c>
      <c r="M896" s="3" t="s">
        <v>599</v>
      </c>
    </row>
    <row r="897" spans="1:13" x14ac:dyDescent="0.2">
      <c r="A897" s="3" t="s">
        <v>1572</v>
      </c>
      <c r="B897" s="3" t="str">
        <f>VLOOKUP(C897,'Class compilations'!A:B,2,FALSE)</f>
        <v>Hybrid Sedan</v>
      </c>
      <c r="C897" s="3" t="s">
        <v>1573</v>
      </c>
      <c r="D897" s="3" t="s">
        <v>10</v>
      </c>
      <c r="E897" s="3" t="s">
        <v>1792</v>
      </c>
      <c r="F897" s="3" t="e">
        <f>VLOOKUP(E897,'DFW to admin'!A:B,2,FALSE)</f>
        <v>#N/A</v>
      </c>
      <c r="G897" s="3" t="e">
        <f>VLOOKUP('Data - filter removed'!E897,Sheet10!B:C,2,FALSE)</f>
        <v>#N/A</v>
      </c>
      <c r="H897" s="2">
        <v>2014</v>
      </c>
      <c r="I897" s="3" t="s">
        <v>297</v>
      </c>
      <c r="J897" s="3" t="s">
        <v>1626</v>
      </c>
      <c r="K897" s="3" t="s">
        <v>1573</v>
      </c>
      <c r="L897" s="3" t="s">
        <v>1793</v>
      </c>
      <c r="M897" s="3" t="s">
        <v>599</v>
      </c>
    </row>
    <row r="898" spans="1:13" x14ac:dyDescent="0.2">
      <c r="A898" s="3" t="s">
        <v>1572</v>
      </c>
      <c r="B898" s="3" t="str">
        <f>VLOOKUP(C898,'Class compilations'!A:B,2,FALSE)</f>
        <v>Hybrid Sedan</v>
      </c>
      <c r="C898" s="3" t="s">
        <v>1573</v>
      </c>
      <c r="D898" s="3" t="s">
        <v>10</v>
      </c>
      <c r="E898" s="3" t="s">
        <v>1794</v>
      </c>
      <c r="F898" s="3" t="e">
        <f>VLOOKUP(E898,'DFW to admin'!A:B,2,FALSE)</f>
        <v>#N/A</v>
      </c>
      <c r="G898" s="3" t="e">
        <f>VLOOKUP('Data - filter removed'!E898,Sheet10!B:C,2,FALSE)</f>
        <v>#N/A</v>
      </c>
      <c r="H898" s="2">
        <v>2015</v>
      </c>
      <c r="I898" s="3" t="s">
        <v>297</v>
      </c>
      <c r="J898" s="3" t="s">
        <v>1626</v>
      </c>
      <c r="K898" s="3" t="s">
        <v>1573</v>
      </c>
      <c r="L898" s="3" t="s">
        <v>1795</v>
      </c>
      <c r="M898" s="3" t="s">
        <v>26</v>
      </c>
    </row>
    <row r="899" spans="1:13" x14ac:dyDescent="0.2">
      <c r="A899" s="3" t="s">
        <v>1572</v>
      </c>
      <c r="B899" s="3" t="str">
        <f>VLOOKUP(C899,'Class compilations'!A:B,2,FALSE)</f>
        <v>Hybrid Sedan</v>
      </c>
      <c r="C899" s="3" t="s">
        <v>1573</v>
      </c>
      <c r="D899" s="3" t="s">
        <v>10</v>
      </c>
      <c r="E899" s="3" t="s">
        <v>1796</v>
      </c>
      <c r="F899" s="3" t="e">
        <f>VLOOKUP(E899,'DFW to admin'!A:B,2,FALSE)</f>
        <v>#N/A</v>
      </c>
      <c r="G899" s="3" t="e">
        <f>VLOOKUP('Data - filter removed'!E899,Sheet10!B:C,2,FALSE)</f>
        <v>#N/A</v>
      </c>
      <c r="H899" s="2">
        <v>2015</v>
      </c>
      <c r="I899" s="3" t="s">
        <v>297</v>
      </c>
      <c r="J899" s="3" t="s">
        <v>1626</v>
      </c>
      <c r="K899" s="3" t="s">
        <v>1573</v>
      </c>
      <c r="L899" s="3" t="s">
        <v>1797</v>
      </c>
      <c r="M899" s="3" t="s">
        <v>26</v>
      </c>
    </row>
    <row r="900" spans="1:13" x14ac:dyDescent="0.2">
      <c r="A900" s="3" t="s">
        <v>1572</v>
      </c>
      <c r="B900" s="3" t="str">
        <f>VLOOKUP(C900,'Class compilations'!A:B,2,FALSE)</f>
        <v>Hybrid Sedan</v>
      </c>
      <c r="C900" s="3" t="s">
        <v>1573</v>
      </c>
      <c r="D900" s="3" t="s">
        <v>10</v>
      </c>
      <c r="E900" s="3" t="s">
        <v>1798</v>
      </c>
      <c r="F900" s="3" t="e">
        <f>VLOOKUP(E900,'DFW to admin'!A:B,2,FALSE)</f>
        <v>#N/A</v>
      </c>
      <c r="G900" s="3" t="e">
        <f>VLOOKUP('Data - filter removed'!E900,Sheet10!B:C,2,FALSE)</f>
        <v>#N/A</v>
      </c>
      <c r="H900" s="2">
        <v>2015</v>
      </c>
      <c r="I900" s="3" t="s">
        <v>297</v>
      </c>
      <c r="J900" s="3" t="s">
        <v>1626</v>
      </c>
      <c r="K900" s="3" t="s">
        <v>1573</v>
      </c>
      <c r="L900" s="3" t="s">
        <v>1799</v>
      </c>
      <c r="M900" s="3" t="s">
        <v>26</v>
      </c>
    </row>
    <row r="901" spans="1:13" x14ac:dyDescent="0.2">
      <c r="A901" s="3" t="s">
        <v>1572</v>
      </c>
      <c r="B901" s="3" t="str">
        <f>VLOOKUP(C901,'Class compilations'!A:B,2,FALSE)</f>
        <v>Hybrid Sedan</v>
      </c>
      <c r="C901" s="3" t="s">
        <v>1573</v>
      </c>
      <c r="D901" s="3" t="s">
        <v>10</v>
      </c>
      <c r="E901" s="3" t="s">
        <v>1800</v>
      </c>
      <c r="F901" s="3" t="e">
        <f>VLOOKUP(E901,'DFW to admin'!A:B,2,FALSE)</f>
        <v>#N/A</v>
      </c>
      <c r="G901" s="3" t="e">
        <f>VLOOKUP('Data - filter removed'!E901,Sheet10!B:C,2,FALSE)</f>
        <v>#N/A</v>
      </c>
      <c r="H901" s="2">
        <v>2014</v>
      </c>
      <c r="I901" s="3" t="s">
        <v>297</v>
      </c>
      <c r="J901" s="3" t="s">
        <v>1626</v>
      </c>
      <c r="K901" s="3" t="s">
        <v>1573</v>
      </c>
      <c r="L901" s="3" t="s">
        <v>1801</v>
      </c>
      <c r="M901" s="3" t="s">
        <v>599</v>
      </c>
    </row>
    <row r="902" spans="1:13" x14ac:dyDescent="0.2">
      <c r="A902" s="3" t="s">
        <v>1572</v>
      </c>
      <c r="B902" s="3" t="str">
        <f>VLOOKUP(C902,'Class compilations'!A:B,2,FALSE)</f>
        <v>Hybrid Sedan</v>
      </c>
      <c r="C902" s="3" t="s">
        <v>1573</v>
      </c>
      <c r="D902" s="3" t="s">
        <v>10</v>
      </c>
      <c r="E902" s="3" t="s">
        <v>1802</v>
      </c>
      <c r="F902" s="3" t="e">
        <f>VLOOKUP(E902,'DFW to admin'!A:B,2,FALSE)</f>
        <v>#N/A</v>
      </c>
      <c r="G902" s="3" t="e">
        <f>VLOOKUP('Data - filter removed'!E902,Sheet10!B:C,2,FALSE)</f>
        <v>#N/A</v>
      </c>
      <c r="H902" s="2">
        <v>2014</v>
      </c>
      <c r="I902" s="3" t="s">
        <v>297</v>
      </c>
      <c r="J902" s="3" t="s">
        <v>1626</v>
      </c>
      <c r="K902" s="3" t="s">
        <v>1573</v>
      </c>
      <c r="L902" s="3" t="s">
        <v>1803</v>
      </c>
      <c r="M902" s="3" t="s">
        <v>599</v>
      </c>
    </row>
    <row r="903" spans="1:13" x14ac:dyDescent="0.2">
      <c r="A903" s="3" t="s">
        <v>1572</v>
      </c>
      <c r="B903" s="3" t="str">
        <f>VLOOKUP(C903,'Class compilations'!A:B,2,FALSE)</f>
        <v>Hybrid Sedan</v>
      </c>
      <c r="C903" s="3" t="s">
        <v>1573</v>
      </c>
      <c r="D903" s="3" t="s">
        <v>10</v>
      </c>
      <c r="E903" s="3" t="s">
        <v>1804</v>
      </c>
      <c r="F903" s="3" t="e">
        <f>VLOOKUP(E903,'DFW to admin'!A:B,2,FALSE)</f>
        <v>#N/A</v>
      </c>
      <c r="G903" s="3" t="e">
        <f>VLOOKUP('Data - filter removed'!E903,Sheet10!B:C,2,FALSE)</f>
        <v>#N/A</v>
      </c>
      <c r="H903" s="2">
        <v>2014</v>
      </c>
      <c r="I903" s="3" t="s">
        <v>297</v>
      </c>
      <c r="J903" s="3" t="s">
        <v>1626</v>
      </c>
      <c r="K903" s="3" t="s">
        <v>1573</v>
      </c>
      <c r="L903" s="3" t="s">
        <v>1805</v>
      </c>
      <c r="M903" s="3" t="s">
        <v>35</v>
      </c>
    </row>
    <row r="904" spans="1:13" x14ac:dyDescent="0.2">
      <c r="A904" s="3" t="s">
        <v>1572</v>
      </c>
      <c r="B904" s="3" t="str">
        <f>VLOOKUP(C904,'Class compilations'!A:B,2,FALSE)</f>
        <v>Hybrid Sedan</v>
      </c>
      <c r="C904" s="3" t="s">
        <v>1573</v>
      </c>
      <c r="D904" s="3" t="s">
        <v>10</v>
      </c>
      <c r="E904" s="3" t="s">
        <v>1806</v>
      </c>
      <c r="F904" s="3" t="e">
        <f>VLOOKUP(E904,'DFW to admin'!A:B,2,FALSE)</f>
        <v>#N/A</v>
      </c>
      <c r="G904" s="3" t="e">
        <f>VLOOKUP('Data - filter removed'!E904,Sheet10!B:C,2,FALSE)</f>
        <v>#N/A</v>
      </c>
      <c r="H904" s="2">
        <v>2014</v>
      </c>
      <c r="I904" s="3" t="s">
        <v>297</v>
      </c>
      <c r="J904" s="3" t="s">
        <v>1626</v>
      </c>
      <c r="K904" s="3" t="s">
        <v>1573</v>
      </c>
      <c r="L904" s="3" t="s">
        <v>1807</v>
      </c>
      <c r="M904" s="3" t="s">
        <v>35</v>
      </c>
    </row>
    <row r="905" spans="1:13" x14ac:dyDescent="0.2">
      <c r="A905" s="3" t="s">
        <v>1572</v>
      </c>
      <c r="B905" s="3" t="str">
        <f>VLOOKUP(C905,'Class compilations'!A:B,2,FALSE)</f>
        <v>Hybrid Sedan</v>
      </c>
      <c r="C905" s="3" t="s">
        <v>1573</v>
      </c>
      <c r="D905" s="3" t="s">
        <v>10</v>
      </c>
      <c r="E905" s="3" t="s">
        <v>1808</v>
      </c>
      <c r="F905" s="3" t="e">
        <f>VLOOKUP(E905,'DFW to admin'!A:B,2,FALSE)</f>
        <v>#N/A</v>
      </c>
      <c r="G905" s="3" t="str">
        <f>VLOOKUP('Data - filter removed'!E905,Sheet10!B:C,2,FALSE)</f>
        <v>Children's Administration</v>
      </c>
      <c r="H905" s="2">
        <v>2014</v>
      </c>
      <c r="I905" s="3" t="s">
        <v>12</v>
      </c>
      <c r="J905" s="3" t="s">
        <v>1575</v>
      </c>
      <c r="K905" s="3" t="s">
        <v>1573</v>
      </c>
      <c r="L905" s="3" t="s">
        <v>1809</v>
      </c>
      <c r="M905" s="3" t="s">
        <v>29</v>
      </c>
    </row>
    <row r="906" spans="1:13" x14ac:dyDescent="0.2">
      <c r="A906" s="3" t="s">
        <v>1572</v>
      </c>
      <c r="B906" s="3" t="str">
        <f>VLOOKUP(C906,'Class compilations'!A:B,2,FALSE)</f>
        <v>Hybrid Sedan</v>
      </c>
      <c r="C906" s="3" t="s">
        <v>1573</v>
      </c>
      <c r="D906" s="3" t="s">
        <v>10</v>
      </c>
      <c r="E906" s="3" t="s">
        <v>1810</v>
      </c>
      <c r="F906" s="3" t="e">
        <f>VLOOKUP(E906,'DFW to admin'!A:B,2,FALSE)</f>
        <v>#N/A</v>
      </c>
      <c r="G906" s="3" t="str">
        <f>VLOOKUP('Data - filter removed'!E906,Sheet10!B:C,2,FALSE)</f>
        <v>Children's Administration</v>
      </c>
      <c r="H906" s="2">
        <v>2014</v>
      </c>
      <c r="I906" s="3" t="s">
        <v>12</v>
      </c>
      <c r="J906" s="3" t="s">
        <v>1575</v>
      </c>
      <c r="K906" s="3" t="s">
        <v>1573</v>
      </c>
      <c r="L906" s="3" t="s">
        <v>1811</v>
      </c>
      <c r="M906" s="3" t="s">
        <v>29</v>
      </c>
    </row>
    <row r="907" spans="1:13" x14ac:dyDescent="0.2">
      <c r="A907" s="3" t="s">
        <v>1572</v>
      </c>
      <c r="B907" s="3" t="str">
        <f>VLOOKUP(C907,'Class compilations'!A:B,2,FALSE)</f>
        <v>Hybrid Sedan</v>
      </c>
      <c r="C907" s="3" t="s">
        <v>1573</v>
      </c>
      <c r="D907" s="3" t="s">
        <v>10</v>
      </c>
      <c r="E907" s="3" t="s">
        <v>1812</v>
      </c>
      <c r="F907" s="3" t="e">
        <f>VLOOKUP(E907,'DFW to admin'!A:B,2,FALSE)</f>
        <v>#N/A</v>
      </c>
      <c r="G907" s="3" t="str">
        <f>VLOOKUP('Data - filter removed'!E907,Sheet10!B:C,2,FALSE)</f>
        <v>Children's Administration</v>
      </c>
      <c r="H907" s="2">
        <v>2014</v>
      </c>
      <c r="I907" s="3" t="s">
        <v>12</v>
      </c>
      <c r="J907" s="3" t="s">
        <v>1575</v>
      </c>
      <c r="K907" s="3" t="s">
        <v>1573</v>
      </c>
      <c r="L907" s="3" t="s">
        <v>1813</v>
      </c>
      <c r="M907" s="3" t="s">
        <v>29</v>
      </c>
    </row>
    <row r="908" spans="1:13" x14ac:dyDescent="0.2">
      <c r="A908" s="3" t="s">
        <v>1572</v>
      </c>
      <c r="B908" s="3" t="str">
        <f>VLOOKUP(C908,'Class compilations'!A:B,2,FALSE)</f>
        <v>Hybrid Sedan</v>
      </c>
      <c r="C908" s="3" t="s">
        <v>1573</v>
      </c>
      <c r="D908" s="3" t="s">
        <v>10</v>
      </c>
      <c r="E908" s="3" t="s">
        <v>1814</v>
      </c>
      <c r="F908" s="3" t="e">
        <f>VLOOKUP(E908,'DFW to admin'!A:B,2,FALSE)</f>
        <v>#N/A</v>
      </c>
      <c r="G908" s="3" t="str">
        <f>VLOOKUP('Data - filter removed'!E908,Sheet10!B:C,2,FALSE)</f>
        <v>Children's Administration</v>
      </c>
      <c r="H908" s="2">
        <v>2014</v>
      </c>
      <c r="I908" s="3" t="s">
        <v>12</v>
      </c>
      <c r="J908" s="3" t="s">
        <v>1575</v>
      </c>
      <c r="K908" s="3" t="s">
        <v>1573</v>
      </c>
      <c r="L908" s="3" t="s">
        <v>1815</v>
      </c>
      <c r="M908" s="3" t="s">
        <v>29</v>
      </c>
    </row>
    <row r="909" spans="1:13" x14ac:dyDescent="0.2">
      <c r="A909" s="3" t="s">
        <v>1572</v>
      </c>
      <c r="B909" s="3" t="str">
        <f>VLOOKUP(C909,'Class compilations'!A:B,2,FALSE)</f>
        <v>Hybrid Sedan</v>
      </c>
      <c r="C909" s="3" t="s">
        <v>1573</v>
      </c>
      <c r="D909" s="3" t="s">
        <v>10</v>
      </c>
      <c r="E909" s="3" t="s">
        <v>1816</v>
      </c>
      <c r="F909" s="3" t="e">
        <f>VLOOKUP(E909,'DFW to admin'!A:B,2,FALSE)</f>
        <v>#N/A</v>
      </c>
      <c r="G909" s="3" t="e">
        <f>VLOOKUP('Data - filter removed'!E909,Sheet10!B:C,2,FALSE)</f>
        <v>#N/A</v>
      </c>
      <c r="H909" s="2">
        <v>2014</v>
      </c>
      <c r="I909" s="3" t="s">
        <v>12</v>
      </c>
      <c r="J909" s="3" t="s">
        <v>1575</v>
      </c>
      <c r="K909" s="3" t="s">
        <v>1573</v>
      </c>
      <c r="L909" s="3" t="s">
        <v>1817</v>
      </c>
      <c r="M909" s="3" t="s">
        <v>81</v>
      </c>
    </row>
    <row r="910" spans="1:13" x14ac:dyDescent="0.2">
      <c r="A910" s="3" t="s">
        <v>1572</v>
      </c>
      <c r="B910" s="3" t="str">
        <f>VLOOKUP(C910,'Class compilations'!A:B,2,FALSE)</f>
        <v>Hybrid Sedan</v>
      </c>
      <c r="C910" s="3" t="s">
        <v>1573</v>
      </c>
      <c r="D910" s="3" t="s">
        <v>10</v>
      </c>
      <c r="E910" s="3" t="s">
        <v>1818</v>
      </c>
      <c r="F910" s="3" t="e">
        <f>VLOOKUP(E910,'DFW to admin'!A:B,2,FALSE)</f>
        <v>#N/A</v>
      </c>
      <c r="G910" s="3" t="e">
        <f>VLOOKUP('Data - filter removed'!E910,Sheet10!B:C,2,FALSE)</f>
        <v>#N/A</v>
      </c>
      <c r="H910" s="2">
        <v>2014</v>
      </c>
      <c r="I910" s="3" t="s">
        <v>12</v>
      </c>
      <c r="J910" s="3" t="s">
        <v>1575</v>
      </c>
      <c r="K910" s="3" t="s">
        <v>1573</v>
      </c>
      <c r="L910" s="3" t="s">
        <v>1819</v>
      </c>
      <c r="M910" s="3" t="s">
        <v>81</v>
      </c>
    </row>
    <row r="911" spans="1:13" x14ac:dyDescent="0.2">
      <c r="A911" s="3" t="s">
        <v>1572</v>
      </c>
      <c r="B911" s="3" t="str">
        <f>VLOOKUP(C911,'Class compilations'!A:B,2,FALSE)</f>
        <v>Hybrid Sedan</v>
      </c>
      <c r="C911" s="3" t="s">
        <v>1573</v>
      </c>
      <c r="D911" s="3" t="s">
        <v>10</v>
      </c>
      <c r="E911" s="3" t="s">
        <v>1820</v>
      </c>
      <c r="F911" s="3" t="e">
        <f>VLOOKUP(E911,'DFW to admin'!A:B,2,FALSE)</f>
        <v>#N/A</v>
      </c>
      <c r="G911" s="3" t="e">
        <f>VLOOKUP('Data - filter removed'!E911,Sheet10!B:C,2,FALSE)</f>
        <v>#N/A</v>
      </c>
      <c r="H911" s="2">
        <v>2014</v>
      </c>
      <c r="I911" s="3" t="s">
        <v>12</v>
      </c>
      <c r="J911" s="3" t="s">
        <v>1575</v>
      </c>
      <c r="K911" s="3" t="s">
        <v>1573</v>
      </c>
      <c r="L911" s="3" t="s">
        <v>1821</v>
      </c>
      <c r="M911" s="3" t="s">
        <v>81</v>
      </c>
    </row>
    <row r="912" spans="1:13" x14ac:dyDescent="0.2">
      <c r="A912" s="3" t="s">
        <v>1572</v>
      </c>
      <c r="B912" s="3" t="str">
        <f>VLOOKUP(C912,'Class compilations'!A:B,2,FALSE)</f>
        <v>Hybrid Sedan</v>
      </c>
      <c r="C912" s="3" t="s">
        <v>1573</v>
      </c>
      <c r="D912" s="3" t="s">
        <v>10</v>
      </c>
      <c r="E912" s="3" t="s">
        <v>1822</v>
      </c>
      <c r="F912" s="3" t="e">
        <f>VLOOKUP(E912,'DFW to admin'!A:B,2,FALSE)</f>
        <v>#N/A</v>
      </c>
      <c r="G912" s="3" t="e">
        <f>VLOOKUP('Data - filter removed'!E912,Sheet10!B:C,2,FALSE)</f>
        <v>#N/A</v>
      </c>
      <c r="H912" s="2">
        <v>2014</v>
      </c>
      <c r="I912" s="3" t="s">
        <v>12</v>
      </c>
      <c r="J912" s="3" t="s">
        <v>1575</v>
      </c>
      <c r="K912" s="3" t="s">
        <v>1573</v>
      </c>
      <c r="L912" s="3" t="s">
        <v>1823</v>
      </c>
      <c r="M912" s="3" t="s">
        <v>81</v>
      </c>
    </row>
    <row r="913" spans="1:13" x14ac:dyDescent="0.2">
      <c r="A913" s="3" t="s">
        <v>1572</v>
      </c>
      <c r="B913" s="3" t="str">
        <f>VLOOKUP(C913,'Class compilations'!A:B,2,FALSE)</f>
        <v>Hybrid Sedan</v>
      </c>
      <c r="C913" s="3" t="s">
        <v>1573</v>
      </c>
      <c r="D913" s="3" t="s">
        <v>10</v>
      </c>
      <c r="E913" s="3" t="s">
        <v>1824</v>
      </c>
      <c r="F913" s="3" t="e">
        <f>VLOOKUP(E913,'DFW to admin'!A:B,2,FALSE)</f>
        <v>#N/A</v>
      </c>
      <c r="G913" s="3" t="str">
        <f>VLOOKUP('Data - filter removed'!E913,Sheet10!B:C,2,FALSE)</f>
        <v>Juvenile Justice and Rehabilitation</v>
      </c>
      <c r="H913" s="2">
        <v>2014</v>
      </c>
      <c r="I913" s="3" t="s">
        <v>12</v>
      </c>
      <c r="J913" s="3" t="s">
        <v>1575</v>
      </c>
      <c r="K913" s="3" t="s">
        <v>1573</v>
      </c>
      <c r="L913" s="3" t="s">
        <v>1825</v>
      </c>
      <c r="M913" s="3" t="s">
        <v>29</v>
      </c>
    </row>
    <row r="914" spans="1:13" x14ac:dyDescent="0.2">
      <c r="A914" s="3" t="s">
        <v>1572</v>
      </c>
      <c r="B914" s="3" t="str">
        <f>VLOOKUP(C914,'Class compilations'!A:B,2,FALSE)</f>
        <v>Hybrid Sedan</v>
      </c>
      <c r="C914" s="3" t="s">
        <v>1573</v>
      </c>
      <c r="D914" s="3" t="s">
        <v>10</v>
      </c>
      <c r="E914" s="3" t="s">
        <v>1826</v>
      </c>
      <c r="F914" s="3" t="e">
        <f>VLOOKUP(E914,'DFW to admin'!A:B,2,FALSE)</f>
        <v>#N/A</v>
      </c>
      <c r="G914" s="3" t="e">
        <f>VLOOKUP('Data - filter removed'!E914,Sheet10!B:C,2,FALSE)</f>
        <v>#N/A</v>
      </c>
      <c r="H914" s="2">
        <v>2014</v>
      </c>
      <c r="I914" s="3" t="s">
        <v>12</v>
      </c>
      <c r="J914" s="3" t="s">
        <v>1575</v>
      </c>
      <c r="K914" s="3" t="s">
        <v>1573</v>
      </c>
      <c r="L914" s="3" t="s">
        <v>1827</v>
      </c>
      <c r="M914" s="3" t="s">
        <v>420</v>
      </c>
    </row>
    <row r="915" spans="1:13" x14ac:dyDescent="0.2">
      <c r="A915" s="3" t="s">
        <v>1572</v>
      </c>
      <c r="B915" s="3" t="str">
        <f>VLOOKUP(C915,'Class compilations'!A:B,2,FALSE)</f>
        <v>Hybrid Sedan</v>
      </c>
      <c r="C915" s="3" t="s">
        <v>1573</v>
      </c>
      <c r="D915" s="3" t="s">
        <v>10</v>
      </c>
      <c r="E915" s="3" t="s">
        <v>1828</v>
      </c>
      <c r="F915" s="3" t="str">
        <f>VLOOKUP(E915,'DFW to admin'!A:B,2,FALSE)</f>
        <v>Camp</v>
      </c>
      <c r="G915" s="3" t="e">
        <f>VLOOKUP('Data - filter removed'!E915,Sheet10!B:C,2,FALSE)</f>
        <v>#N/A</v>
      </c>
      <c r="H915" s="2">
        <v>2015</v>
      </c>
      <c r="I915" s="3" t="s">
        <v>297</v>
      </c>
      <c r="J915" s="3" t="s">
        <v>1626</v>
      </c>
      <c r="K915" s="3" t="s">
        <v>1573</v>
      </c>
      <c r="L915" s="3" t="s">
        <v>1829</v>
      </c>
      <c r="M915" s="3" t="s">
        <v>136</v>
      </c>
    </row>
    <row r="916" spans="1:13" x14ac:dyDescent="0.2">
      <c r="A916" s="3" t="s">
        <v>1572</v>
      </c>
      <c r="B916" s="3" t="str">
        <f>VLOOKUP(C916,'Class compilations'!A:B,2,FALSE)</f>
        <v>Hybrid Sedan</v>
      </c>
      <c r="C916" s="3" t="s">
        <v>1573</v>
      </c>
      <c r="D916" s="3" t="s">
        <v>10</v>
      </c>
      <c r="E916" s="3" t="s">
        <v>1830</v>
      </c>
      <c r="F916" s="3" t="e">
        <f>VLOOKUP(E916,'DFW to admin'!A:B,2,FALSE)</f>
        <v>#N/A</v>
      </c>
      <c r="G916" s="3" t="e">
        <f>VLOOKUP('Data - filter removed'!E916,Sheet10!B:C,2,FALSE)</f>
        <v>#N/A</v>
      </c>
      <c r="H916" s="2">
        <v>2014</v>
      </c>
      <c r="I916" s="3" t="s">
        <v>12</v>
      </c>
      <c r="J916" s="3" t="s">
        <v>1575</v>
      </c>
      <c r="K916" s="3" t="s">
        <v>1573</v>
      </c>
      <c r="L916" s="3" t="s">
        <v>1831</v>
      </c>
      <c r="M916" s="3" t="s">
        <v>1038</v>
      </c>
    </row>
    <row r="917" spans="1:13" x14ac:dyDescent="0.2">
      <c r="A917" s="3" t="s">
        <v>1572</v>
      </c>
      <c r="B917" s="3" t="str">
        <f>VLOOKUP(C917,'Class compilations'!A:B,2,FALSE)</f>
        <v>Hybrid Sedan</v>
      </c>
      <c r="C917" s="3" t="s">
        <v>1573</v>
      </c>
      <c r="D917" s="3" t="s">
        <v>10</v>
      </c>
      <c r="E917" s="3" t="s">
        <v>1832</v>
      </c>
      <c r="F917" s="3" t="e">
        <f>VLOOKUP(E917,'DFW to admin'!A:B,2,FALSE)</f>
        <v>#N/A</v>
      </c>
      <c r="G917" s="3" t="e">
        <f>VLOOKUP('Data - filter removed'!E917,Sheet10!B:C,2,FALSE)</f>
        <v>#N/A</v>
      </c>
      <c r="H917" s="2">
        <v>2014</v>
      </c>
      <c r="I917" s="3" t="s">
        <v>12</v>
      </c>
      <c r="J917" s="3" t="s">
        <v>1575</v>
      </c>
      <c r="K917" s="3" t="s">
        <v>1573</v>
      </c>
      <c r="L917" s="3" t="s">
        <v>1833</v>
      </c>
      <c r="M917" s="3" t="s">
        <v>1038</v>
      </c>
    </row>
    <row r="918" spans="1:13" x14ac:dyDescent="0.2">
      <c r="A918" s="3" t="s">
        <v>1572</v>
      </c>
      <c r="B918" s="3" t="str">
        <f>VLOOKUP(C918,'Class compilations'!A:B,2,FALSE)</f>
        <v>Hybrid Sedan</v>
      </c>
      <c r="C918" s="3" t="s">
        <v>1573</v>
      </c>
      <c r="D918" s="3" t="s">
        <v>10</v>
      </c>
      <c r="E918" s="3" t="s">
        <v>1834</v>
      </c>
      <c r="F918" s="3" t="e">
        <f>VLOOKUP(E918,'DFW to admin'!A:B,2,FALSE)</f>
        <v>#N/A</v>
      </c>
      <c r="G918" s="3" t="e">
        <f>VLOOKUP('Data - filter removed'!E918,Sheet10!B:C,2,FALSE)</f>
        <v>#N/A</v>
      </c>
      <c r="H918" s="2">
        <v>2014</v>
      </c>
      <c r="I918" s="3" t="s">
        <v>12</v>
      </c>
      <c r="J918" s="3" t="s">
        <v>1575</v>
      </c>
      <c r="K918" s="3" t="s">
        <v>1573</v>
      </c>
      <c r="L918" s="3" t="s">
        <v>1835</v>
      </c>
      <c r="M918" s="3" t="s">
        <v>1038</v>
      </c>
    </row>
    <row r="919" spans="1:13" x14ac:dyDescent="0.2">
      <c r="A919" s="3" t="s">
        <v>1572</v>
      </c>
      <c r="B919" s="3" t="str">
        <f>VLOOKUP(C919,'Class compilations'!A:B,2,FALSE)</f>
        <v>Hybrid Sedan</v>
      </c>
      <c r="C919" s="3" t="s">
        <v>1573</v>
      </c>
      <c r="D919" s="3" t="s">
        <v>10</v>
      </c>
      <c r="E919" s="3" t="s">
        <v>1836</v>
      </c>
      <c r="F919" s="3" t="e">
        <f>VLOOKUP(E919,'DFW to admin'!A:B,2,FALSE)</f>
        <v>#N/A</v>
      </c>
      <c r="G919" s="3" t="e">
        <f>VLOOKUP('Data - filter removed'!E919,Sheet10!B:C,2,FALSE)</f>
        <v>#N/A</v>
      </c>
      <c r="H919" s="2">
        <v>2014</v>
      </c>
      <c r="I919" s="3" t="s">
        <v>12</v>
      </c>
      <c r="J919" s="3" t="s">
        <v>1575</v>
      </c>
      <c r="K919" s="3" t="s">
        <v>1573</v>
      </c>
      <c r="L919" s="3" t="s">
        <v>1837</v>
      </c>
      <c r="M919" s="3" t="s">
        <v>1038</v>
      </c>
    </row>
    <row r="920" spans="1:13" x14ac:dyDescent="0.2">
      <c r="A920" s="3" t="s">
        <v>1572</v>
      </c>
      <c r="B920" s="3" t="str">
        <f>VLOOKUP(C920,'Class compilations'!A:B,2,FALSE)</f>
        <v>Hybrid Sedan</v>
      </c>
      <c r="C920" s="3" t="s">
        <v>1573</v>
      </c>
      <c r="D920" s="3" t="s">
        <v>10</v>
      </c>
      <c r="E920" s="3" t="s">
        <v>1838</v>
      </c>
      <c r="F920" s="3" t="e">
        <f>VLOOKUP(E920,'DFW to admin'!A:B,2,FALSE)</f>
        <v>#N/A</v>
      </c>
      <c r="G920" s="3" t="e">
        <f>VLOOKUP('Data - filter removed'!E920,Sheet10!B:C,2,FALSE)</f>
        <v>#N/A</v>
      </c>
      <c r="H920" s="2">
        <v>2014</v>
      </c>
      <c r="I920" s="3" t="s">
        <v>12</v>
      </c>
      <c r="J920" s="3" t="s">
        <v>1575</v>
      </c>
      <c r="K920" s="3" t="s">
        <v>1573</v>
      </c>
      <c r="L920" s="3" t="s">
        <v>1839</v>
      </c>
      <c r="M920" s="3" t="s">
        <v>1038</v>
      </c>
    </row>
    <row r="921" spans="1:13" x14ac:dyDescent="0.2">
      <c r="A921" s="3" t="s">
        <v>1572</v>
      </c>
      <c r="B921" s="3" t="str">
        <f>VLOOKUP(C921,'Class compilations'!A:B,2,FALSE)</f>
        <v>Hybrid Sedan</v>
      </c>
      <c r="C921" s="3" t="s">
        <v>1573</v>
      </c>
      <c r="D921" s="3" t="s">
        <v>10</v>
      </c>
      <c r="E921" s="3" t="s">
        <v>1840</v>
      </c>
      <c r="F921" s="3" t="e">
        <f>VLOOKUP(E921,'DFW to admin'!A:B,2,FALSE)</f>
        <v>#N/A</v>
      </c>
      <c r="G921" s="3" t="e">
        <f>VLOOKUP('Data - filter removed'!E921,Sheet10!B:C,2,FALSE)</f>
        <v>#N/A</v>
      </c>
      <c r="H921" s="2">
        <v>2014</v>
      </c>
      <c r="I921" s="3" t="s">
        <v>12</v>
      </c>
      <c r="J921" s="3" t="s">
        <v>1575</v>
      </c>
      <c r="K921" s="3" t="s">
        <v>1573</v>
      </c>
      <c r="L921" s="3" t="s">
        <v>1841</v>
      </c>
      <c r="M921" s="3" t="s">
        <v>1038</v>
      </c>
    </row>
    <row r="922" spans="1:13" x14ac:dyDescent="0.2">
      <c r="A922" s="3" t="s">
        <v>1572</v>
      </c>
      <c r="B922" s="3" t="str">
        <f>VLOOKUP(C922,'Class compilations'!A:B,2,FALSE)</f>
        <v>Hybrid Sedan</v>
      </c>
      <c r="C922" s="3" t="s">
        <v>1573</v>
      </c>
      <c r="D922" s="3" t="s">
        <v>10</v>
      </c>
      <c r="E922" s="3" t="s">
        <v>1842</v>
      </c>
      <c r="F922" s="3" t="e">
        <f>VLOOKUP(E922,'DFW to admin'!A:B,2,FALSE)</f>
        <v>#N/A</v>
      </c>
      <c r="G922" s="3" t="e">
        <f>VLOOKUP('Data - filter removed'!E922,Sheet10!B:C,2,FALSE)</f>
        <v>#N/A</v>
      </c>
      <c r="H922" s="2">
        <v>2014</v>
      </c>
      <c r="I922" s="3" t="s">
        <v>12</v>
      </c>
      <c r="J922" s="3" t="s">
        <v>1575</v>
      </c>
      <c r="K922" s="3" t="s">
        <v>1573</v>
      </c>
      <c r="L922" s="3" t="s">
        <v>1843</v>
      </c>
      <c r="M922" s="3" t="s">
        <v>1038</v>
      </c>
    </row>
    <row r="923" spans="1:13" x14ac:dyDescent="0.2">
      <c r="A923" s="3" t="s">
        <v>1572</v>
      </c>
      <c r="B923" s="3" t="str">
        <f>VLOOKUP(C923,'Class compilations'!A:B,2,FALSE)</f>
        <v>Hybrid Sedan</v>
      </c>
      <c r="C923" s="3" t="s">
        <v>1573</v>
      </c>
      <c r="D923" s="3" t="s">
        <v>10</v>
      </c>
      <c r="E923" s="3" t="s">
        <v>1844</v>
      </c>
      <c r="F923" s="3" t="e">
        <f>VLOOKUP(E923,'DFW to admin'!A:B,2,FALSE)</f>
        <v>#N/A</v>
      </c>
      <c r="G923" s="3" t="e">
        <f>VLOOKUP('Data - filter removed'!E923,Sheet10!B:C,2,FALSE)</f>
        <v>#N/A</v>
      </c>
      <c r="H923" s="2">
        <v>2014</v>
      </c>
      <c r="I923" s="3" t="s">
        <v>12</v>
      </c>
      <c r="J923" s="3" t="s">
        <v>1575</v>
      </c>
      <c r="K923" s="3" t="s">
        <v>1573</v>
      </c>
      <c r="L923" s="3" t="s">
        <v>1845</v>
      </c>
      <c r="M923" s="3" t="s">
        <v>1038</v>
      </c>
    </row>
    <row r="924" spans="1:13" x14ac:dyDescent="0.2">
      <c r="A924" s="3" t="s">
        <v>1572</v>
      </c>
      <c r="B924" s="3" t="str">
        <f>VLOOKUP(C924,'Class compilations'!A:B,2,FALSE)</f>
        <v>Hybrid Sedan</v>
      </c>
      <c r="C924" s="3" t="s">
        <v>1573</v>
      </c>
      <c r="D924" s="3" t="s">
        <v>10</v>
      </c>
      <c r="E924" s="3" t="s">
        <v>1846</v>
      </c>
      <c r="F924" s="3" t="e">
        <f>VLOOKUP(E924,'DFW to admin'!A:B,2,FALSE)</f>
        <v>#N/A</v>
      </c>
      <c r="G924" s="3" t="e">
        <f>VLOOKUP('Data - filter removed'!E924,Sheet10!B:C,2,FALSE)</f>
        <v>#N/A</v>
      </c>
      <c r="H924" s="2">
        <v>2014</v>
      </c>
      <c r="I924" s="3" t="s">
        <v>12</v>
      </c>
      <c r="J924" s="3" t="s">
        <v>1575</v>
      </c>
      <c r="K924" s="3" t="s">
        <v>1573</v>
      </c>
      <c r="L924" s="3" t="s">
        <v>1847</v>
      </c>
      <c r="M924" s="3" t="s">
        <v>26</v>
      </c>
    </row>
    <row r="925" spans="1:13" x14ac:dyDescent="0.2">
      <c r="A925" s="3" t="s">
        <v>1572</v>
      </c>
      <c r="B925" s="3" t="str">
        <f>VLOOKUP(C925,'Class compilations'!A:B,2,FALSE)</f>
        <v>Hybrid Sedan</v>
      </c>
      <c r="C925" s="3" t="s">
        <v>1573</v>
      </c>
      <c r="D925" s="3" t="s">
        <v>10</v>
      </c>
      <c r="E925" s="3" t="s">
        <v>1848</v>
      </c>
      <c r="F925" s="3" t="e">
        <f>VLOOKUP(E925,'DFW to admin'!A:B,2,FALSE)</f>
        <v>#N/A</v>
      </c>
      <c r="G925" s="3" t="e">
        <f>VLOOKUP('Data - filter removed'!E925,Sheet10!B:C,2,FALSE)</f>
        <v>#N/A</v>
      </c>
      <c r="H925" s="2">
        <v>2014</v>
      </c>
      <c r="I925" s="3" t="s">
        <v>12</v>
      </c>
      <c r="J925" s="3" t="s">
        <v>1575</v>
      </c>
      <c r="K925" s="3" t="s">
        <v>1573</v>
      </c>
      <c r="L925" s="3" t="s">
        <v>1849</v>
      </c>
      <c r="M925" s="3" t="s">
        <v>35</v>
      </c>
    </row>
    <row r="926" spans="1:13" x14ac:dyDescent="0.2">
      <c r="A926" s="3" t="s">
        <v>1572</v>
      </c>
      <c r="B926" s="3" t="str">
        <f>VLOOKUP(C926,'Class compilations'!A:B,2,FALSE)</f>
        <v>Hybrid Sedan</v>
      </c>
      <c r="C926" s="3" t="s">
        <v>1573</v>
      </c>
      <c r="D926" s="3" t="s">
        <v>10</v>
      </c>
      <c r="E926" s="3" t="s">
        <v>1850</v>
      </c>
      <c r="F926" s="3" t="e">
        <f>VLOOKUP(E926,'DFW to admin'!A:B,2,FALSE)</f>
        <v>#N/A</v>
      </c>
      <c r="G926" s="3" t="str">
        <f>VLOOKUP('Data - filter removed'!E926,Sheet10!B:C,2,FALSE)</f>
        <v>Children's Administration</v>
      </c>
      <c r="H926" s="2">
        <v>2014</v>
      </c>
      <c r="I926" s="3" t="s">
        <v>12</v>
      </c>
      <c r="J926" s="3" t="s">
        <v>1575</v>
      </c>
      <c r="K926" s="3" t="s">
        <v>1573</v>
      </c>
      <c r="L926" s="3" t="s">
        <v>1851</v>
      </c>
      <c r="M926" s="3" t="s">
        <v>29</v>
      </c>
    </row>
    <row r="927" spans="1:13" x14ac:dyDescent="0.2">
      <c r="A927" s="3" t="s">
        <v>1572</v>
      </c>
      <c r="B927" s="3" t="str">
        <f>VLOOKUP(C927,'Class compilations'!A:B,2,FALSE)</f>
        <v>Hybrid Sedan</v>
      </c>
      <c r="C927" s="3" t="s">
        <v>1573</v>
      </c>
      <c r="D927" s="3" t="s">
        <v>10</v>
      </c>
      <c r="E927" s="3" t="s">
        <v>1852</v>
      </c>
      <c r="F927" s="3" t="e">
        <f>VLOOKUP(E927,'DFW to admin'!A:B,2,FALSE)</f>
        <v>#N/A</v>
      </c>
      <c r="G927" s="3" t="str">
        <f>VLOOKUP('Data - filter removed'!E927,Sheet10!B:C,2,FALSE)</f>
        <v>Children's Administration</v>
      </c>
      <c r="H927" s="2">
        <v>2014</v>
      </c>
      <c r="I927" s="3" t="s">
        <v>12</v>
      </c>
      <c r="J927" s="3" t="s">
        <v>1575</v>
      </c>
      <c r="K927" s="3" t="s">
        <v>1573</v>
      </c>
      <c r="L927" s="3" t="s">
        <v>1853</v>
      </c>
      <c r="M927" s="3" t="s">
        <v>29</v>
      </c>
    </row>
    <row r="928" spans="1:13" x14ac:dyDescent="0.2">
      <c r="A928" s="3" t="s">
        <v>1572</v>
      </c>
      <c r="B928" s="3" t="str">
        <f>VLOOKUP(C928,'Class compilations'!A:B,2,FALSE)</f>
        <v>Hybrid Sedan</v>
      </c>
      <c r="C928" s="3" t="s">
        <v>1573</v>
      </c>
      <c r="D928" s="3" t="s">
        <v>10</v>
      </c>
      <c r="E928" s="3" t="s">
        <v>1854</v>
      </c>
      <c r="F928" s="3" t="e">
        <f>VLOOKUP(E928,'DFW to admin'!A:B,2,FALSE)</f>
        <v>#N/A</v>
      </c>
      <c r="G928" s="3" t="str">
        <f>VLOOKUP('Data - filter removed'!E928,Sheet10!B:C,2,FALSE)</f>
        <v>Children's Administration</v>
      </c>
      <c r="H928" s="2">
        <v>2014</v>
      </c>
      <c r="I928" s="3" t="s">
        <v>12</v>
      </c>
      <c r="J928" s="3" t="s">
        <v>1575</v>
      </c>
      <c r="K928" s="3" t="s">
        <v>1573</v>
      </c>
      <c r="L928" s="3" t="s">
        <v>1855</v>
      </c>
      <c r="M928" s="3" t="s">
        <v>29</v>
      </c>
    </row>
    <row r="929" spans="1:13" x14ac:dyDescent="0.2">
      <c r="A929" s="3" t="s">
        <v>1572</v>
      </c>
      <c r="B929" s="3" t="str">
        <f>VLOOKUP(C929,'Class compilations'!A:B,2,FALSE)</f>
        <v>Hybrid Sedan</v>
      </c>
      <c r="C929" s="3" t="s">
        <v>1573</v>
      </c>
      <c r="D929" s="3" t="s">
        <v>10</v>
      </c>
      <c r="E929" s="3" t="s">
        <v>1856</v>
      </c>
      <c r="F929" s="3" t="e">
        <f>VLOOKUP(E929,'DFW to admin'!A:B,2,FALSE)</f>
        <v>#N/A</v>
      </c>
      <c r="G929" s="3" t="str">
        <f>VLOOKUP('Data - filter removed'!E929,Sheet10!B:C,2,FALSE)</f>
        <v>Children's Administration</v>
      </c>
      <c r="H929" s="2">
        <v>2014</v>
      </c>
      <c r="I929" s="3" t="s">
        <v>12</v>
      </c>
      <c r="J929" s="3" t="s">
        <v>1575</v>
      </c>
      <c r="K929" s="3" t="s">
        <v>1573</v>
      </c>
      <c r="L929" s="3" t="s">
        <v>1857</v>
      </c>
      <c r="M929" s="3" t="s">
        <v>29</v>
      </c>
    </row>
    <row r="930" spans="1:13" x14ac:dyDescent="0.2">
      <c r="A930" s="3" t="s">
        <v>1572</v>
      </c>
      <c r="B930" s="3" t="str">
        <f>VLOOKUP(C930,'Class compilations'!A:B,2,FALSE)</f>
        <v>Hybrid Sedan</v>
      </c>
      <c r="C930" s="3" t="s">
        <v>1573</v>
      </c>
      <c r="D930" s="3" t="s">
        <v>10</v>
      </c>
      <c r="E930" s="3" t="s">
        <v>1858</v>
      </c>
      <c r="F930" s="3" t="e">
        <f>VLOOKUP(E930,'DFW to admin'!A:B,2,FALSE)</f>
        <v>#N/A</v>
      </c>
      <c r="G930" s="3" t="str">
        <f>VLOOKUP('Data - filter removed'!E930,Sheet10!B:C,2,FALSE)</f>
        <v>Children's Administration</v>
      </c>
      <c r="H930" s="2">
        <v>2014</v>
      </c>
      <c r="I930" s="3" t="s">
        <v>12</v>
      </c>
      <c r="J930" s="3" t="s">
        <v>1575</v>
      </c>
      <c r="K930" s="3" t="s">
        <v>1573</v>
      </c>
      <c r="L930" s="3" t="s">
        <v>1859</v>
      </c>
      <c r="M930" s="3" t="s">
        <v>29</v>
      </c>
    </row>
    <row r="931" spans="1:13" x14ac:dyDescent="0.2">
      <c r="A931" s="3" t="s">
        <v>1572</v>
      </c>
      <c r="B931" s="3" t="str">
        <f>VLOOKUP(C931,'Class compilations'!A:B,2,FALSE)</f>
        <v>Hybrid Sedan</v>
      </c>
      <c r="C931" s="3" t="s">
        <v>1573</v>
      </c>
      <c r="D931" s="3" t="s">
        <v>10</v>
      </c>
      <c r="E931" s="3" t="s">
        <v>1860</v>
      </c>
      <c r="F931" s="3" t="e">
        <f>VLOOKUP(E931,'DFW to admin'!A:B,2,FALSE)</f>
        <v>#N/A</v>
      </c>
      <c r="G931" s="3" t="str">
        <f>VLOOKUP('Data - filter removed'!E931,Sheet10!B:C,2,FALSE)</f>
        <v>Children's Administration</v>
      </c>
      <c r="H931" s="2">
        <v>2014</v>
      </c>
      <c r="I931" s="3" t="s">
        <v>12</v>
      </c>
      <c r="J931" s="3" t="s">
        <v>1575</v>
      </c>
      <c r="K931" s="3" t="s">
        <v>1573</v>
      </c>
      <c r="L931" s="3" t="s">
        <v>1861</v>
      </c>
      <c r="M931" s="3" t="s">
        <v>29</v>
      </c>
    </row>
    <row r="932" spans="1:13" x14ac:dyDescent="0.2">
      <c r="A932" s="3" t="s">
        <v>1572</v>
      </c>
      <c r="B932" s="3" t="str">
        <f>VLOOKUP(C932,'Class compilations'!A:B,2,FALSE)</f>
        <v>Hybrid Sedan</v>
      </c>
      <c r="C932" s="3" t="s">
        <v>1573</v>
      </c>
      <c r="D932" s="3" t="s">
        <v>10</v>
      </c>
      <c r="E932" s="3" t="s">
        <v>1862</v>
      </c>
      <c r="F932" s="3" t="e">
        <f>VLOOKUP(E932,'DFW to admin'!A:B,2,FALSE)</f>
        <v>#N/A</v>
      </c>
      <c r="G932" s="3" t="str">
        <f>VLOOKUP('Data - filter removed'!E932,Sheet10!B:C,2,FALSE)</f>
        <v>Children's Administration</v>
      </c>
      <c r="H932" s="2">
        <v>2014</v>
      </c>
      <c r="I932" s="3" t="s">
        <v>12</v>
      </c>
      <c r="J932" s="3" t="s">
        <v>1575</v>
      </c>
      <c r="K932" s="3" t="s">
        <v>1573</v>
      </c>
      <c r="L932" s="3" t="s">
        <v>1863</v>
      </c>
      <c r="M932" s="3" t="s">
        <v>29</v>
      </c>
    </row>
    <row r="933" spans="1:13" x14ac:dyDescent="0.2">
      <c r="A933" s="3" t="s">
        <v>1572</v>
      </c>
      <c r="B933" s="3" t="str">
        <f>VLOOKUP(C933,'Class compilations'!A:B,2,FALSE)</f>
        <v>Hybrid Sedan</v>
      </c>
      <c r="C933" s="3" t="s">
        <v>1573</v>
      </c>
      <c r="D933" s="3" t="s">
        <v>10</v>
      </c>
      <c r="E933" s="3" t="s">
        <v>1864</v>
      </c>
      <c r="F933" s="3" t="e">
        <f>VLOOKUP(E933,'DFW to admin'!A:B,2,FALSE)</f>
        <v>#N/A</v>
      </c>
      <c r="G933" s="3" t="str">
        <f>VLOOKUP('Data - filter removed'!E933,Sheet10!B:C,2,FALSE)</f>
        <v>Children's Administration</v>
      </c>
      <c r="H933" s="2">
        <v>2014</v>
      </c>
      <c r="I933" s="3" t="s">
        <v>12</v>
      </c>
      <c r="J933" s="3" t="s">
        <v>1575</v>
      </c>
      <c r="K933" s="3" t="s">
        <v>1573</v>
      </c>
      <c r="L933" s="3" t="s">
        <v>1865</v>
      </c>
      <c r="M933" s="3" t="s">
        <v>29</v>
      </c>
    </row>
    <row r="934" spans="1:13" x14ac:dyDescent="0.2">
      <c r="A934" s="3" t="s">
        <v>1572</v>
      </c>
      <c r="B934" s="3" t="str">
        <f>VLOOKUP(C934,'Class compilations'!A:B,2,FALSE)</f>
        <v>Hybrid Sedan</v>
      </c>
      <c r="C934" s="3" t="s">
        <v>1573</v>
      </c>
      <c r="D934" s="3" t="s">
        <v>10</v>
      </c>
      <c r="E934" s="3" t="s">
        <v>1866</v>
      </c>
      <c r="F934" s="3" t="e">
        <f>VLOOKUP(E934,'DFW to admin'!A:B,2,FALSE)</f>
        <v>#N/A</v>
      </c>
      <c r="G934" s="3" t="str">
        <f>VLOOKUP('Data - filter removed'!E934,Sheet10!B:C,2,FALSE)</f>
        <v>Children's Administration</v>
      </c>
      <c r="H934" s="2">
        <v>2014</v>
      </c>
      <c r="I934" s="3" t="s">
        <v>12</v>
      </c>
      <c r="J934" s="3" t="s">
        <v>1575</v>
      </c>
      <c r="K934" s="3" t="s">
        <v>1573</v>
      </c>
      <c r="L934" s="3" t="s">
        <v>1867</v>
      </c>
      <c r="M934" s="3" t="s">
        <v>29</v>
      </c>
    </row>
    <row r="935" spans="1:13" x14ac:dyDescent="0.2">
      <c r="A935" s="3" t="s">
        <v>1572</v>
      </c>
      <c r="B935" s="3" t="str">
        <f>VLOOKUP(C935,'Class compilations'!A:B,2,FALSE)</f>
        <v>Hybrid Sedan</v>
      </c>
      <c r="C935" s="3" t="s">
        <v>1573</v>
      </c>
      <c r="D935" s="3" t="s">
        <v>10</v>
      </c>
      <c r="E935" s="3" t="s">
        <v>1868</v>
      </c>
      <c r="F935" s="3" t="e">
        <f>VLOOKUP(E935,'DFW to admin'!A:B,2,FALSE)</f>
        <v>#N/A</v>
      </c>
      <c r="G935" s="3" t="str">
        <f>VLOOKUP('Data - filter removed'!E935,Sheet10!B:C,2,FALSE)</f>
        <v>Children's Administration</v>
      </c>
      <c r="H935" s="2">
        <v>2014</v>
      </c>
      <c r="I935" s="3" t="s">
        <v>12</v>
      </c>
      <c r="J935" s="3" t="s">
        <v>1575</v>
      </c>
      <c r="K935" s="3" t="s">
        <v>1573</v>
      </c>
      <c r="L935" s="3" t="s">
        <v>1869</v>
      </c>
      <c r="M935" s="3" t="s">
        <v>29</v>
      </c>
    </row>
    <row r="936" spans="1:13" x14ac:dyDescent="0.2">
      <c r="A936" s="3" t="s">
        <v>1572</v>
      </c>
      <c r="B936" s="3" t="str">
        <f>VLOOKUP(C936,'Class compilations'!A:B,2,FALSE)</f>
        <v>Hybrid Sedan</v>
      </c>
      <c r="C936" s="3" t="s">
        <v>1573</v>
      </c>
      <c r="D936" s="3" t="s">
        <v>10</v>
      </c>
      <c r="E936" s="3" t="s">
        <v>1870</v>
      </c>
      <c r="F936" s="3" t="e">
        <f>VLOOKUP(E936,'DFW to admin'!A:B,2,FALSE)</f>
        <v>#N/A</v>
      </c>
      <c r="G936" s="3" t="e">
        <f>VLOOKUP('Data - filter removed'!E936,Sheet10!B:C,2,FALSE)</f>
        <v>#N/A</v>
      </c>
      <c r="H936" s="2">
        <v>2015</v>
      </c>
      <c r="I936" s="3" t="s">
        <v>297</v>
      </c>
      <c r="J936" s="3" t="s">
        <v>1626</v>
      </c>
      <c r="K936" s="3" t="s">
        <v>1573</v>
      </c>
      <c r="L936" s="3" t="s">
        <v>1871</v>
      </c>
      <c r="M936" s="3" t="s">
        <v>599</v>
      </c>
    </row>
    <row r="937" spans="1:13" x14ac:dyDescent="0.2">
      <c r="A937" s="3" t="s">
        <v>1572</v>
      </c>
      <c r="B937" s="3" t="str">
        <f>VLOOKUP(C937,'Class compilations'!A:B,2,FALSE)</f>
        <v>Hybrid Sedan</v>
      </c>
      <c r="C937" s="3" t="s">
        <v>1573</v>
      </c>
      <c r="D937" s="3" t="s">
        <v>10</v>
      </c>
      <c r="E937" s="3" t="s">
        <v>1872</v>
      </c>
      <c r="F937" s="3" t="e">
        <f>VLOOKUP(E937,'DFW to admin'!A:B,2,FALSE)</f>
        <v>#N/A</v>
      </c>
      <c r="G937" s="3" t="e">
        <f>VLOOKUP('Data - filter removed'!E937,Sheet10!B:C,2,FALSE)</f>
        <v>#N/A</v>
      </c>
      <c r="H937" s="2">
        <v>2015</v>
      </c>
      <c r="I937" s="3" t="s">
        <v>297</v>
      </c>
      <c r="J937" s="3" t="s">
        <v>1626</v>
      </c>
      <c r="K937" s="3" t="s">
        <v>1573</v>
      </c>
      <c r="L937" s="3" t="s">
        <v>1873</v>
      </c>
      <c r="M937" s="3" t="s">
        <v>26</v>
      </c>
    </row>
    <row r="938" spans="1:13" x14ac:dyDescent="0.2">
      <c r="A938" s="3" t="s">
        <v>1572</v>
      </c>
      <c r="B938" s="3" t="str">
        <f>VLOOKUP(C938,'Class compilations'!A:B,2,FALSE)</f>
        <v>Hybrid Sedan</v>
      </c>
      <c r="C938" s="3" t="s">
        <v>1573</v>
      </c>
      <c r="D938" s="3" t="s">
        <v>10</v>
      </c>
      <c r="E938" s="3" t="s">
        <v>1874</v>
      </c>
      <c r="F938" s="3" t="e">
        <f>VLOOKUP(E938,'DFW to admin'!A:B,2,FALSE)</f>
        <v>#N/A</v>
      </c>
      <c r="G938" s="3" t="e">
        <f>VLOOKUP('Data - filter removed'!E938,Sheet10!B:C,2,FALSE)</f>
        <v>#N/A</v>
      </c>
      <c r="H938" s="2">
        <v>2015</v>
      </c>
      <c r="I938" s="3" t="s">
        <v>297</v>
      </c>
      <c r="J938" s="3" t="s">
        <v>1626</v>
      </c>
      <c r="K938" s="3" t="s">
        <v>1573</v>
      </c>
      <c r="L938" s="3" t="s">
        <v>1875</v>
      </c>
      <c r="M938" s="3" t="s">
        <v>26</v>
      </c>
    </row>
    <row r="939" spans="1:13" x14ac:dyDescent="0.2">
      <c r="A939" s="3" t="s">
        <v>1572</v>
      </c>
      <c r="B939" s="3" t="str">
        <f>VLOOKUP(C939,'Class compilations'!A:B,2,FALSE)</f>
        <v>Hybrid Sedan</v>
      </c>
      <c r="C939" s="3" t="s">
        <v>1573</v>
      </c>
      <c r="D939" s="3" t="s">
        <v>10</v>
      </c>
      <c r="E939" s="3" t="s">
        <v>1876</v>
      </c>
      <c r="F939" s="3" t="e">
        <f>VLOOKUP(E939,'DFW to admin'!A:B,2,FALSE)</f>
        <v>#N/A</v>
      </c>
      <c r="G939" s="3" t="e">
        <f>VLOOKUP('Data - filter removed'!E939,Sheet10!B:C,2,FALSE)</f>
        <v>#N/A</v>
      </c>
      <c r="H939" s="2">
        <v>2015</v>
      </c>
      <c r="I939" s="3" t="s">
        <v>297</v>
      </c>
      <c r="J939" s="3" t="s">
        <v>1626</v>
      </c>
      <c r="K939" s="3" t="s">
        <v>1573</v>
      </c>
      <c r="L939" s="3" t="s">
        <v>1877</v>
      </c>
      <c r="M939" s="3" t="s">
        <v>26</v>
      </c>
    </row>
    <row r="940" spans="1:13" x14ac:dyDescent="0.2">
      <c r="A940" s="3" t="s">
        <v>1572</v>
      </c>
      <c r="B940" s="3" t="str">
        <f>VLOOKUP(C940,'Class compilations'!A:B,2,FALSE)</f>
        <v>Hybrid Sedan</v>
      </c>
      <c r="C940" s="3" t="s">
        <v>1573</v>
      </c>
      <c r="D940" s="3" t="s">
        <v>10</v>
      </c>
      <c r="E940" s="3" t="s">
        <v>1878</v>
      </c>
      <c r="F940" s="3" t="e">
        <f>VLOOKUP(E940,'DFW to admin'!A:B,2,FALSE)</f>
        <v>#N/A</v>
      </c>
      <c r="G940" s="3" t="e">
        <f>VLOOKUP('Data - filter removed'!E940,Sheet10!B:C,2,FALSE)</f>
        <v>#N/A</v>
      </c>
      <c r="H940" s="2">
        <v>2015</v>
      </c>
      <c r="I940" s="3" t="s">
        <v>297</v>
      </c>
      <c r="J940" s="3" t="s">
        <v>1626</v>
      </c>
      <c r="K940" s="3" t="s">
        <v>1573</v>
      </c>
      <c r="L940" s="3" t="s">
        <v>1879</v>
      </c>
      <c r="M940" s="3" t="s">
        <v>26</v>
      </c>
    </row>
    <row r="941" spans="1:13" x14ac:dyDescent="0.2">
      <c r="A941" s="3" t="s">
        <v>1572</v>
      </c>
      <c r="B941" s="3" t="str">
        <f>VLOOKUP(C941,'Class compilations'!A:B,2,FALSE)</f>
        <v>Hybrid Sedan</v>
      </c>
      <c r="C941" s="3" t="s">
        <v>1573</v>
      </c>
      <c r="D941" s="3" t="s">
        <v>10</v>
      </c>
      <c r="E941" s="3" t="s">
        <v>1880</v>
      </c>
      <c r="F941" s="3" t="e">
        <f>VLOOKUP(E941,'DFW to admin'!A:B,2,FALSE)</f>
        <v>#N/A</v>
      </c>
      <c r="G941" s="3" t="e">
        <f>VLOOKUP('Data - filter removed'!E941,Sheet10!B:C,2,FALSE)</f>
        <v>#N/A</v>
      </c>
      <c r="H941" s="2">
        <v>2015</v>
      </c>
      <c r="I941" s="3" t="s">
        <v>297</v>
      </c>
      <c r="J941" s="3" t="s">
        <v>1626</v>
      </c>
      <c r="K941" s="3" t="s">
        <v>1573</v>
      </c>
      <c r="L941" s="3" t="s">
        <v>1881</v>
      </c>
      <c r="M941" s="3" t="s">
        <v>26</v>
      </c>
    </row>
    <row r="942" spans="1:13" x14ac:dyDescent="0.2">
      <c r="A942" s="3" t="s">
        <v>1572</v>
      </c>
      <c r="B942" s="3" t="str">
        <f>VLOOKUP(C942,'Class compilations'!A:B,2,FALSE)</f>
        <v>Hybrid Sedan</v>
      </c>
      <c r="C942" s="3" t="s">
        <v>1573</v>
      </c>
      <c r="D942" s="3" t="s">
        <v>10</v>
      </c>
      <c r="E942" s="3" t="s">
        <v>1882</v>
      </c>
      <c r="F942" s="3" t="e">
        <f>VLOOKUP(E942,'DFW to admin'!A:B,2,FALSE)</f>
        <v>#N/A</v>
      </c>
      <c r="G942" s="3" t="e">
        <f>VLOOKUP('Data - filter removed'!E942,Sheet10!B:C,2,FALSE)</f>
        <v>#N/A</v>
      </c>
      <c r="H942" s="2">
        <v>2015</v>
      </c>
      <c r="I942" s="3" t="s">
        <v>297</v>
      </c>
      <c r="J942" s="3" t="s">
        <v>1626</v>
      </c>
      <c r="K942" s="3" t="s">
        <v>1573</v>
      </c>
      <c r="L942" s="3" t="s">
        <v>1883</v>
      </c>
      <c r="M942" s="3" t="s">
        <v>26</v>
      </c>
    </row>
    <row r="943" spans="1:13" x14ac:dyDescent="0.2">
      <c r="A943" s="3" t="s">
        <v>1572</v>
      </c>
      <c r="B943" s="3" t="str">
        <f>VLOOKUP(C943,'Class compilations'!A:B,2,FALSE)</f>
        <v>Hybrid Sedan</v>
      </c>
      <c r="C943" s="3" t="s">
        <v>1573</v>
      </c>
      <c r="D943" s="3" t="s">
        <v>10</v>
      </c>
      <c r="E943" s="3" t="s">
        <v>1884</v>
      </c>
      <c r="F943" s="3" t="e">
        <f>VLOOKUP(E943,'DFW to admin'!A:B,2,FALSE)</f>
        <v>#N/A</v>
      </c>
      <c r="G943" s="3" t="e">
        <f>VLOOKUP('Data - filter removed'!E943,Sheet10!B:C,2,FALSE)</f>
        <v>#N/A</v>
      </c>
      <c r="H943" s="2">
        <v>2015</v>
      </c>
      <c r="I943" s="3" t="s">
        <v>297</v>
      </c>
      <c r="J943" s="3" t="s">
        <v>1626</v>
      </c>
      <c r="K943" s="3" t="s">
        <v>1573</v>
      </c>
      <c r="L943" s="3" t="s">
        <v>1885</v>
      </c>
      <c r="M943" s="3" t="s">
        <v>26</v>
      </c>
    </row>
    <row r="944" spans="1:13" x14ac:dyDescent="0.2">
      <c r="A944" s="3" t="s">
        <v>1572</v>
      </c>
      <c r="B944" s="3" t="str">
        <f>VLOOKUP(C944,'Class compilations'!A:B,2,FALSE)</f>
        <v>Hybrid Sedan</v>
      </c>
      <c r="C944" s="3" t="s">
        <v>1573</v>
      </c>
      <c r="D944" s="3" t="s">
        <v>10</v>
      </c>
      <c r="E944" s="3" t="s">
        <v>1886</v>
      </c>
      <c r="F944" s="3" t="e">
        <f>VLOOKUP(E944,'DFW to admin'!A:B,2,FALSE)</f>
        <v>#N/A</v>
      </c>
      <c r="G944" s="3" t="e">
        <f>VLOOKUP('Data - filter removed'!E944,Sheet10!B:C,2,FALSE)</f>
        <v>#N/A</v>
      </c>
      <c r="H944" s="2">
        <v>2015</v>
      </c>
      <c r="I944" s="3" t="s">
        <v>297</v>
      </c>
      <c r="J944" s="3" t="s">
        <v>1626</v>
      </c>
      <c r="K944" s="3" t="s">
        <v>1573</v>
      </c>
      <c r="L944" s="3" t="s">
        <v>1887</v>
      </c>
      <c r="M944" s="3" t="s">
        <v>26</v>
      </c>
    </row>
    <row r="945" spans="1:13" x14ac:dyDescent="0.2">
      <c r="A945" s="3" t="s">
        <v>1572</v>
      </c>
      <c r="B945" s="3" t="str">
        <f>VLOOKUP(C945,'Class compilations'!A:B,2,FALSE)</f>
        <v>Hybrid Sedan</v>
      </c>
      <c r="C945" s="3" t="s">
        <v>1573</v>
      </c>
      <c r="D945" s="3" t="s">
        <v>10</v>
      </c>
      <c r="E945" s="3" t="s">
        <v>1888</v>
      </c>
      <c r="F945" s="3" t="e">
        <f>VLOOKUP(E945,'DFW to admin'!A:B,2,FALSE)</f>
        <v>#N/A</v>
      </c>
      <c r="G945" s="3" t="e">
        <f>VLOOKUP('Data - filter removed'!E945,Sheet10!B:C,2,FALSE)</f>
        <v>#N/A</v>
      </c>
      <c r="H945" s="2">
        <v>2015</v>
      </c>
      <c r="I945" s="3" t="s">
        <v>297</v>
      </c>
      <c r="J945" s="3" t="s">
        <v>1626</v>
      </c>
      <c r="K945" s="3" t="s">
        <v>1573</v>
      </c>
      <c r="L945" s="3" t="s">
        <v>1889</v>
      </c>
      <c r="M945" s="3" t="s">
        <v>35</v>
      </c>
    </row>
    <row r="946" spans="1:13" x14ac:dyDescent="0.2">
      <c r="A946" s="3" t="s">
        <v>1572</v>
      </c>
      <c r="B946" s="3" t="str">
        <f>VLOOKUP(C946,'Class compilations'!A:B,2,FALSE)</f>
        <v>Hybrid Sedan</v>
      </c>
      <c r="C946" s="3" t="s">
        <v>1573</v>
      </c>
      <c r="D946" s="3" t="s">
        <v>10</v>
      </c>
      <c r="E946" s="3" t="s">
        <v>1890</v>
      </c>
      <c r="F946" s="3" t="e">
        <f>VLOOKUP(E946,'DFW to admin'!A:B,2,FALSE)</f>
        <v>#N/A</v>
      </c>
      <c r="G946" s="3" t="e">
        <f>VLOOKUP('Data - filter removed'!E946,Sheet10!B:C,2,FALSE)</f>
        <v>#N/A</v>
      </c>
      <c r="H946" s="2">
        <v>2015</v>
      </c>
      <c r="I946" s="3" t="s">
        <v>297</v>
      </c>
      <c r="J946" s="3" t="s">
        <v>1626</v>
      </c>
      <c r="K946" s="3" t="s">
        <v>1573</v>
      </c>
      <c r="L946" s="3" t="s">
        <v>1891</v>
      </c>
      <c r="M946" s="3" t="s">
        <v>35</v>
      </c>
    </row>
    <row r="947" spans="1:13" x14ac:dyDescent="0.2">
      <c r="A947" s="3" t="s">
        <v>1572</v>
      </c>
      <c r="B947" s="3" t="str">
        <f>VLOOKUP(C947,'Class compilations'!A:B,2,FALSE)</f>
        <v>Hybrid Sedan</v>
      </c>
      <c r="C947" s="3" t="s">
        <v>1573</v>
      </c>
      <c r="D947" s="3" t="s">
        <v>10</v>
      </c>
      <c r="E947" s="3" t="s">
        <v>1892</v>
      </c>
      <c r="F947" s="3" t="e">
        <f>VLOOKUP(E947,'DFW to admin'!A:B,2,FALSE)</f>
        <v>#N/A</v>
      </c>
      <c r="G947" s="3" t="e">
        <f>VLOOKUP('Data - filter removed'!E947,Sheet10!B:C,2,FALSE)</f>
        <v>#N/A</v>
      </c>
      <c r="H947" s="2">
        <v>2015</v>
      </c>
      <c r="I947" s="3" t="s">
        <v>297</v>
      </c>
      <c r="J947" s="3" t="s">
        <v>1626</v>
      </c>
      <c r="K947" s="3" t="s">
        <v>1573</v>
      </c>
      <c r="L947" s="3" t="s">
        <v>1893</v>
      </c>
      <c r="M947" s="3" t="s">
        <v>599</v>
      </c>
    </row>
    <row r="948" spans="1:13" x14ac:dyDescent="0.2">
      <c r="A948" s="3" t="s">
        <v>1572</v>
      </c>
      <c r="B948" s="3" t="str">
        <f>VLOOKUP(C948,'Class compilations'!A:B,2,FALSE)</f>
        <v>Hybrid Sedan</v>
      </c>
      <c r="C948" s="3" t="s">
        <v>1573</v>
      </c>
      <c r="D948" s="3" t="s">
        <v>10</v>
      </c>
      <c r="E948" s="3" t="s">
        <v>1894</v>
      </c>
      <c r="F948" s="3" t="e">
        <f>VLOOKUP(E948,'DFW to admin'!A:B,2,FALSE)</f>
        <v>#N/A</v>
      </c>
      <c r="G948" s="3" t="e">
        <f>VLOOKUP('Data - filter removed'!E948,Sheet10!B:C,2,FALSE)</f>
        <v>#N/A</v>
      </c>
      <c r="H948" s="2">
        <v>2015</v>
      </c>
      <c r="I948" s="3" t="s">
        <v>297</v>
      </c>
      <c r="J948" s="3" t="s">
        <v>1626</v>
      </c>
      <c r="K948" s="3" t="s">
        <v>1573</v>
      </c>
      <c r="L948" s="3" t="s">
        <v>1895</v>
      </c>
      <c r="M948" s="3" t="s">
        <v>599</v>
      </c>
    </row>
    <row r="949" spans="1:13" x14ac:dyDescent="0.2">
      <c r="A949" s="3" t="s">
        <v>1572</v>
      </c>
      <c r="B949" s="3" t="str">
        <f>VLOOKUP(C949,'Class compilations'!A:B,2,FALSE)</f>
        <v>Hybrid Sedan</v>
      </c>
      <c r="C949" s="3" t="s">
        <v>1573</v>
      </c>
      <c r="D949" s="3" t="s">
        <v>10</v>
      </c>
      <c r="E949" s="3" t="s">
        <v>1896</v>
      </c>
      <c r="F949" s="3" t="e">
        <f>VLOOKUP(E949,'DFW to admin'!A:B,2,FALSE)</f>
        <v>#N/A</v>
      </c>
      <c r="G949" s="3" t="e">
        <f>VLOOKUP('Data - filter removed'!E949,Sheet10!B:C,2,FALSE)</f>
        <v>#N/A</v>
      </c>
      <c r="H949" s="2">
        <v>2014</v>
      </c>
      <c r="I949" s="3" t="s">
        <v>297</v>
      </c>
      <c r="J949" s="3" t="s">
        <v>1626</v>
      </c>
      <c r="K949" s="3" t="s">
        <v>1573</v>
      </c>
      <c r="L949" s="3" t="s">
        <v>1897</v>
      </c>
      <c r="M949" s="3" t="s">
        <v>35</v>
      </c>
    </row>
    <row r="950" spans="1:13" x14ac:dyDescent="0.2">
      <c r="A950" s="3" t="s">
        <v>1572</v>
      </c>
      <c r="B950" s="3" t="str">
        <f>VLOOKUP(C950,'Class compilations'!A:B,2,FALSE)</f>
        <v>Hybrid Sedan</v>
      </c>
      <c r="C950" s="3" t="s">
        <v>1573</v>
      </c>
      <c r="D950" s="3" t="s">
        <v>10</v>
      </c>
      <c r="E950" s="3" t="s">
        <v>1898</v>
      </c>
      <c r="F950" s="3" t="e">
        <f>VLOOKUP(E950,'DFW to admin'!A:B,2,FALSE)</f>
        <v>#N/A</v>
      </c>
      <c r="G950" s="3" t="e">
        <f>VLOOKUP('Data - filter removed'!E950,Sheet10!B:C,2,FALSE)</f>
        <v>#N/A</v>
      </c>
      <c r="H950" s="2">
        <v>2014</v>
      </c>
      <c r="I950" s="3" t="s">
        <v>12</v>
      </c>
      <c r="J950" s="3" t="s">
        <v>1575</v>
      </c>
      <c r="K950" s="3" t="s">
        <v>1573</v>
      </c>
      <c r="L950" s="3" t="s">
        <v>1899</v>
      </c>
      <c r="M950" s="3" t="s">
        <v>599</v>
      </c>
    </row>
    <row r="951" spans="1:13" x14ac:dyDescent="0.2">
      <c r="A951" s="3" t="s">
        <v>1572</v>
      </c>
      <c r="B951" s="3" t="str">
        <f>VLOOKUP(C951,'Class compilations'!A:B,2,FALSE)</f>
        <v>Hybrid Sedan</v>
      </c>
      <c r="C951" s="3" t="s">
        <v>1573</v>
      </c>
      <c r="D951" s="3" t="s">
        <v>10</v>
      </c>
      <c r="E951" s="3" t="s">
        <v>1900</v>
      </c>
      <c r="F951" s="3" t="e">
        <f>VLOOKUP(E951,'DFW to admin'!A:B,2,FALSE)</f>
        <v>#N/A</v>
      </c>
      <c r="G951" s="3" t="e">
        <f>VLOOKUP('Data - filter removed'!E951,Sheet10!B:C,2,FALSE)</f>
        <v>#N/A</v>
      </c>
      <c r="H951" s="2">
        <v>2015</v>
      </c>
      <c r="I951" s="3" t="s">
        <v>297</v>
      </c>
      <c r="J951" s="3" t="s">
        <v>1626</v>
      </c>
      <c r="K951" s="3" t="s">
        <v>1573</v>
      </c>
      <c r="L951" s="3" t="s">
        <v>1901</v>
      </c>
      <c r="M951" s="3" t="s">
        <v>35</v>
      </c>
    </row>
    <row r="952" spans="1:13" x14ac:dyDescent="0.2">
      <c r="A952" s="3" t="s">
        <v>1572</v>
      </c>
      <c r="B952" s="3" t="str">
        <f>VLOOKUP(C952,'Class compilations'!A:B,2,FALSE)</f>
        <v>Hybrid Sedan</v>
      </c>
      <c r="C952" s="3" t="s">
        <v>1573</v>
      </c>
      <c r="D952" s="3" t="s">
        <v>10</v>
      </c>
      <c r="E952" s="3" t="s">
        <v>1902</v>
      </c>
      <c r="F952" s="3" t="e">
        <f>VLOOKUP(E952,'DFW to admin'!A:B,2,FALSE)</f>
        <v>#N/A</v>
      </c>
      <c r="G952" s="3" t="e">
        <f>VLOOKUP('Data - filter removed'!E952,Sheet10!B:C,2,FALSE)</f>
        <v>#N/A</v>
      </c>
      <c r="H952" s="2">
        <v>2015</v>
      </c>
      <c r="I952" s="3" t="s">
        <v>297</v>
      </c>
      <c r="J952" s="3" t="s">
        <v>1626</v>
      </c>
      <c r="K952" s="3" t="s">
        <v>1573</v>
      </c>
      <c r="L952" s="3" t="s">
        <v>1903</v>
      </c>
      <c r="M952" s="3" t="s">
        <v>35</v>
      </c>
    </row>
    <row r="953" spans="1:13" x14ac:dyDescent="0.2">
      <c r="A953" s="3" t="s">
        <v>1572</v>
      </c>
      <c r="B953" s="3" t="str">
        <f>VLOOKUP(C953,'Class compilations'!A:B,2,FALSE)</f>
        <v>Hybrid Sedan</v>
      </c>
      <c r="C953" s="3" t="s">
        <v>1573</v>
      </c>
      <c r="D953" s="3" t="s">
        <v>10</v>
      </c>
      <c r="E953" s="3" t="s">
        <v>1904</v>
      </c>
      <c r="F953" s="3" t="e">
        <f>VLOOKUP(E953,'DFW to admin'!A:B,2,FALSE)</f>
        <v>#N/A</v>
      </c>
      <c r="G953" s="3" t="e">
        <f>VLOOKUP('Data - filter removed'!E953,Sheet10!B:C,2,FALSE)</f>
        <v>#N/A</v>
      </c>
      <c r="H953" s="2">
        <v>2015</v>
      </c>
      <c r="I953" s="3" t="s">
        <v>297</v>
      </c>
      <c r="J953" s="3" t="s">
        <v>1626</v>
      </c>
      <c r="K953" s="3" t="s">
        <v>1573</v>
      </c>
      <c r="L953" s="3" t="s">
        <v>1905</v>
      </c>
      <c r="M953" s="3" t="s">
        <v>35</v>
      </c>
    </row>
    <row r="954" spans="1:13" x14ac:dyDescent="0.2">
      <c r="A954" s="3" t="s">
        <v>1572</v>
      </c>
      <c r="B954" s="3" t="str">
        <f>VLOOKUP(C954,'Class compilations'!A:B,2,FALSE)</f>
        <v>Hybrid Sedan</v>
      </c>
      <c r="C954" s="3" t="s">
        <v>1573</v>
      </c>
      <c r="D954" s="3" t="s">
        <v>10</v>
      </c>
      <c r="E954" s="3" t="s">
        <v>1906</v>
      </c>
      <c r="F954" s="3" t="e">
        <f>VLOOKUP(E954,'DFW to admin'!A:B,2,FALSE)</f>
        <v>#N/A</v>
      </c>
      <c r="G954" s="3" t="e">
        <f>VLOOKUP('Data - filter removed'!E954,Sheet10!B:C,2,FALSE)</f>
        <v>#N/A</v>
      </c>
      <c r="H954" s="2">
        <v>2015</v>
      </c>
      <c r="I954" s="3" t="s">
        <v>297</v>
      </c>
      <c r="J954" s="3" t="s">
        <v>1626</v>
      </c>
      <c r="K954" s="3" t="s">
        <v>1573</v>
      </c>
      <c r="L954" s="3" t="s">
        <v>1907</v>
      </c>
      <c r="M954" s="3" t="s">
        <v>35</v>
      </c>
    </row>
    <row r="955" spans="1:13" x14ac:dyDescent="0.2">
      <c r="A955" s="3" t="s">
        <v>1572</v>
      </c>
      <c r="B955" s="3" t="str">
        <f>VLOOKUP(C955,'Class compilations'!A:B,2,FALSE)</f>
        <v>Hybrid Sedan</v>
      </c>
      <c r="C955" s="3" t="s">
        <v>1573</v>
      </c>
      <c r="D955" s="3" t="s">
        <v>10</v>
      </c>
      <c r="E955" s="3" t="s">
        <v>1908</v>
      </c>
      <c r="F955" s="3" t="e">
        <f>VLOOKUP(E955,'DFW to admin'!A:B,2,FALSE)</f>
        <v>#N/A</v>
      </c>
      <c r="G955" s="3" t="e">
        <f>VLOOKUP('Data - filter removed'!E955,Sheet10!B:C,2,FALSE)</f>
        <v>#N/A</v>
      </c>
      <c r="H955" s="2">
        <v>2015</v>
      </c>
      <c r="I955" s="3" t="s">
        <v>297</v>
      </c>
      <c r="J955" s="3" t="s">
        <v>1626</v>
      </c>
      <c r="K955" s="3" t="s">
        <v>1573</v>
      </c>
      <c r="L955" s="3" t="s">
        <v>1909</v>
      </c>
      <c r="M955" s="3" t="s">
        <v>35</v>
      </c>
    </row>
    <row r="956" spans="1:13" x14ac:dyDescent="0.2">
      <c r="A956" s="3" t="s">
        <v>1572</v>
      </c>
      <c r="B956" s="3" t="str">
        <f>VLOOKUP(C956,'Class compilations'!A:B,2,FALSE)</f>
        <v>Hybrid Sedan</v>
      </c>
      <c r="C956" s="3" t="s">
        <v>1573</v>
      </c>
      <c r="D956" s="3" t="s">
        <v>10</v>
      </c>
      <c r="E956" s="3" t="s">
        <v>1910</v>
      </c>
      <c r="F956" s="3" t="e">
        <f>VLOOKUP(E956,'DFW to admin'!A:B,2,FALSE)</f>
        <v>#N/A</v>
      </c>
      <c r="G956" s="3" t="e">
        <f>VLOOKUP('Data - filter removed'!E956,Sheet10!B:C,2,FALSE)</f>
        <v>#N/A</v>
      </c>
      <c r="H956" s="2">
        <v>2015</v>
      </c>
      <c r="I956" s="3" t="s">
        <v>297</v>
      </c>
      <c r="J956" s="3" t="s">
        <v>1626</v>
      </c>
      <c r="K956" s="3" t="s">
        <v>1573</v>
      </c>
      <c r="L956" s="3" t="s">
        <v>1911</v>
      </c>
      <c r="M956" s="3" t="s">
        <v>35</v>
      </c>
    </row>
    <row r="957" spans="1:13" x14ac:dyDescent="0.2">
      <c r="A957" s="3" t="s">
        <v>1572</v>
      </c>
      <c r="B957" s="3" t="str">
        <f>VLOOKUP(C957,'Class compilations'!A:B,2,FALSE)</f>
        <v>Hybrid Sedan</v>
      </c>
      <c r="C957" s="3" t="s">
        <v>1573</v>
      </c>
      <c r="D957" s="3" t="s">
        <v>10</v>
      </c>
      <c r="E957" s="3" t="s">
        <v>1912</v>
      </c>
      <c r="F957" s="3" t="e">
        <f>VLOOKUP(E957,'DFW to admin'!A:B,2,FALSE)</f>
        <v>#N/A</v>
      </c>
      <c r="G957" s="3" t="e">
        <f>VLOOKUP('Data - filter removed'!E957,Sheet10!B:C,2,FALSE)</f>
        <v>#N/A</v>
      </c>
      <c r="H957" s="2">
        <v>2014</v>
      </c>
      <c r="I957" s="3" t="s">
        <v>12</v>
      </c>
      <c r="J957" s="3" t="s">
        <v>1575</v>
      </c>
      <c r="K957" s="3" t="s">
        <v>1573</v>
      </c>
      <c r="L957" s="3" t="s">
        <v>1913</v>
      </c>
      <c r="M957" s="3" t="s">
        <v>35</v>
      </c>
    </row>
    <row r="958" spans="1:13" x14ac:dyDescent="0.2">
      <c r="A958" s="3" t="s">
        <v>1572</v>
      </c>
      <c r="B958" s="3" t="str">
        <f>VLOOKUP(C958,'Class compilations'!A:B,2,FALSE)</f>
        <v>Hybrid Sedan</v>
      </c>
      <c r="C958" s="3" t="s">
        <v>1573</v>
      </c>
      <c r="D958" s="3" t="s">
        <v>10</v>
      </c>
      <c r="E958" s="3" t="s">
        <v>1914</v>
      </c>
      <c r="F958" s="3" t="e">
        <f>VLOOKUP(E958,'DFW to admin'!A:B,2,FALSE)</f>
        <v>#N/A</v>
      </c>
      <c r="G958" s="3" t="e">
        <f>VLOOKUP('Data - filter removed'!E958,Sheet10!B:C,2,FALSE)</f>
        <v>#N/A</v>
      </c>
      <c r="H958" s="2">
        <v>2015</v>
      </c>
      <c r="I958" s="3" t="s">
        <v>12</v>
      </c>
      <c r="J958" s="3" t="s">
        <v>1575</v>
      </c>
      <c r="K958" s="3" t="s">
        <v>1573</v>
      </c>
      <c r="L958" s="3" t="s">
        <v>1915</v>
      </c>
      <c r="M958" s="3" t="s">
        <v>420</v>
      </c>
    </row>
    <row r="959" spans="1:13" x14ac:dyDescent="0.2">
      <c r="A959" s="3" t="s">
        <v>1572</v>
      </c>
      <c r="B959" s="3" t="str">
        <f>VLOOKUP(C959,'Class compilations'!A:B,2,FALSE)</f>
        <v>Hybrid Sedan</v>
      </c>
      <c r="C959" s="3" t="s">
        <v>1573</v>
      </c>
      <c r="D959" s="3" t="s">
        <v>10</v>
      </c>
      <c r="E959" s="3" t="s">
        <v>1916</v>
      </c>
      <c r="F959" s="3" t="e">
        <f>VLOOKUP(E959,'DFW to admin'!A:B,2,FALSE)</f>
        <v>#N/A</v>
      </c>
      <c r="G959" s="3" t="str">
        <f>VLOOKUP('Data - filter removed'!E959,Sheet10!B:C,2,FALSE)</f>
        <v>Children's Administration</v>
      </c>
      <c r="H959" s="2">
        <v>2015</v>
      </c>
      <c r="I959" s="3" t="s">
        <v>297</v>
      </c>
      <c r="J959" s="3" t="s">
        <v>1626</v>
      </c>
      <c r="K959" s="3" t="s">
        <v>1573</v>
      </c>
      <c r="L959" s="3" t="s">
        <v>1917</v>
      </c>
      <c r="M959" s="3" t="s">
        <v>29</v>
      </c>
    </row>
    <row r="960" spans="1:13" x14ac:dyDescent="0.2">
      <c r="A960" s="3" t="s">
        <v>1572</v>
      </c>
      <c r="B960" s="3" t="str">
        <f>VLOOKUP(C960,'Class compilations'!A:B,2,FALSE)</f>
        <v>Hybrid Sedan</v>
      </c>
      <c r="C960" s="3" t="s">
        <v>1573</v>
      </c>
      <c r="D960" s="3" t="s">
        <v>10</v>
      </c>
      <c r="E960" s="3" t="s">
        <v>1918</v>
      </c>
      <c r="F960" s="3" t="e">
        <f>VLOOKUP(E960,'DFW to admin'!A:B,2,FALSE)</f>
        <v>#N/A</v>
      </c>
      <c r="G960" s="3" t="str">
        <f>VLOOKUP('Data - filter removed'!E960,Sheet10!B:C,2,FALSE)</f>
        <v>Children's Administration</v>
      </c>
      <c r="H960" s="2">
        <v>2015</v>
      </c>
      <c r="I960" s="3" t="s">
        <v>297</v>
      </c>
      <c r="J960" s="3" t="s">
        <v>1626</v>
      </c>
      <c r="K960" s="3" t="s">
        <v>1573</v>
      </c>
      <c r="L960" s="3" t="s">
        <v>1919</v>
      </c>
      <c r="M960" s="3" t="s">
        <v>29</v>
      </c>
    </row>
    <row r="961" spans="1:13" x14ac:dyDescent="0.2">
      <c r="A961" s="3" t="s">
        <v>1572</v>
      </c>
      <c r="B961" s="3" t="str">
        <f>VLOOKUP(C961,'Class compilations'!A:B,2,FALSE)</f>
        <v>Hybrid Sedan</v>
      </c>
      <c r="C961" s="3" t="s">
        <v>1573</v>
      </c>
      <c r="D961" s="3" t="s">
        <v>10</v>
      </c>
      <c r="E961" s="3" t="s">
        <v>1920</v>
      </c>
      <c r="F961" s="3" t="e">
        <f>VLOOKUP(E961,'DFW to admin'!A:B,2,FALSE)</f>
        <v>#N/A</v>
      </c>
      <c r="G961" s="3" t="e">
        <f>VLOOKUP('Data - filter removed'!E961,Sheet10!B:C,2,FALSE)</f>
        <v>#N/A</v>
      </c>
      <c r="H961" s="2">
        <v>2014</v>
      </c>
      <c r="I961" s="3" t="s">
        <v>12</v>
      </c>
      <c r="J961" s="3" t="s">
        <v>1575</v>
      </c>
      <c r="K961" s="3" t="s">
        <v>1573</v>
      </c>
      <c r="L961" s="3" t="s">
        <v>1921</v>
      </c>
      <c r="M961" s="3" t="s">
        <v>599</v>
      </c>
    </row>
    <row r="962" spans="1:13" x14ac:dyDescent="0.2">
      <c r="A962" s="3" t="s">
        <v>1572</v>
      </c>
      <c r="B962" s="3" t="str">
        <f>VLOOKUP(C962,'Class compilations'!A:B,2,FALSE)</f>
        <v>Hybrid Sedan</v>
      </c>
      <c r="C962" s="3" t="s">
        <v>1573</v>
      </c>
      <c r="D962" s="3" t="s">
        <v>10</v>
      </c>
      <c r="E962" s="3" t="s">
        <v>1922</v>
      </c>
      <c r="F962" s="3" t="e">
        <f>VLOOKUP(E962,'DFW to admin'!A:B,2,FALSE)</f>
        <v>#N/A</v>
      </c>
      <c r="G962" s="3" t="e">
        <f>VLOOKUP('Data - filter removed'!E962,Sheet10!B:C,2,FALSE)</f>
        <v>#N/A</v>
      </c>
      <c r="H962" s="2">
        <v>2015</v>
      </c>
      <c r="I962" s="3" t="s">
        <v>12</v>
      </c>
      <c r="J962" s="3" t="s">
        <v>1575</v>
      </c>
      <c r="K962" s="3" t="s">
        <v>1573</v>
      </c>
      <c r="L962" s="3" t="s">
        <v>1923</v>
      </c>
      <c r="M962" s="3" t="s">
        <v>599</v>
      </c>
    </row>
    <row r="963" spans="1:13" x14ac:dyDescent="0.2">
      <c r="A963" s="3" t="s">
        <v>1572</v>
      </c>
      <c r="B963" s="3" t="str">
        <f>VLOOKUP(C963,'Class compilations'!A:B,2,FALSE)</f>
        <v>Hybrid Sedan</v>
      </c>
      <c r="C963" s="3" t="s">
        <v>1573</v>
      </c>
      <c r="D963" s="3" t="s">
        <v>10</v>
      </c>
      <c r="E963" s="3" t="s">
        <v>1924</v>
      </c>
      <c r="F963" s="3" t="e">
        <f>VLOOKUP(E963,'DFW to admin'!A:B,2,FALSE)</f>
        <v>#N/A</v>
      </c>
      <c r="G963" s="3" t="e">
        <f>VLOOKUP('Data - filter removed'!E963,Sheet10!B:C,2,FALSE)</f>
        <v>#N/A</v>
      </c>
      <c r="H963" s="2">
        <v>2015</v>
      </c>
      <c r="I963" s="3" t="s">
        <v>297</v>
      </c>
      <c r="J963" s="3" t="s">
        <v>1626</v>
      </c>
      <c r="K963" s="3" t="s">
        <v>1573</v>
      </c>
      <c r="L963" s="3" t="s">
        <v>1925</v>
      </c>
      <c r="M963" s="3" t="s">
        <v>599</v>
      </c>
    </row>
    <row r="964" spans="1:13" x14ac:dyDescent="0.2">
      <c r="A964" s="3" t="s">
        <v>1572</v>
      </c>
      <c r="B964" s="3" t="str">
        <f>VLOOKUP(C964,'Class compilations'!A:B,2,FALSE)</f>
        <v>Hybrid Sedan</v>
      </c>
      <c r="C964" s="3" t="s">
        <v>1573</v>
      </c>
      <c r="D964" s="3" t="s">
        <v>10</v>
      </c>
      <c r="E964" s="3" t="s">
        <v>1926</v>
      </c>
      <c r="F964" s="3" t="e">
        <f>VLOOKUP(E964,'DFW to admin'!A:B,2,FALSE)</f>
        <v>#N/A</v>
      </c>
      <c r="G964" s="3" t="e">
        <f>VLOOKUP('Data - filter removed'!E964,Sheet10!B:C,2,FALSE)</f>
        <v>#N/A</v>
      </c>
      <c r="H964" s="2">
        <v>2015</v>
      </c>
      <c r="I964" s="3" t="s">
        <v>297</v>
      </c>
      <c r="J964" s="3" t="s">
        <v>1626</v>
      </c>
      <c r="K964" s="3" t="s">
        <v>1573</v>
      </c>
      <c r="L964" s="3" t="s">
        <v>1927</v>
      </c>
      <c r="M964" s="3" t="s">
        <v>599</v>
      </c>
    </row>
    <row r="965" spans="1:13" x14ac:dyDescent="0.2">
      <c r="A965" s="3" t="s">
        <v>1572</v>
      </c>
      <c r="B965" s="3" t="str">
        <f>VLOOKUP(C965,'Class compilations'!A:B,2,FALSE)</f>
        <v>Hybrid Sedan</v>
      </c>
      <c r="C965" s="3" t="s">
        <v>1573</v>
      </c>
      <c r="D965" s="3" t="s">
        <v>10</v>
      </c>
      <c r="E965" s="3" t="s">
        <v>1928</v>
      </c>
      <c r="F965" s="3" t="e">
        <f>VLOOKUP(E965,'DFW to admin'!A:B,2,FALSE)</f>
        <v>#N/A</v>
      </c>
      <c r="G965" s="3" t="e">
        <f>VLOOKUP('Data - filter removed'!E965,Sheet10!B:C,2,FALSE)</f>
        <v>#N/A</v>
      </c>
      <c r="H965" s="2">
        <v>2015</v>
      </c>
      <c r="I965" s="3" t="s">
        <v>297</v>
      </c>
      <c r="J965" s="3" t="s">
        <v>1626</v>
      </c>
      <c r="K965" s="3" t="s">
        <v>1573</v>
      </c>
      <c r="L965" s="3" t="s">
        <v>1929</v>
      </c>
      <c r="M965" s="3" t="s">
        <v>599</v>
      </c>
    </row>
    <row r="966" spans="1:13" x14ac:dyDescent="0.2">
      <c r="A966" s="3" t="s">
        <v>1572</v>
      </c>
      <c r="B966" s="3" t="str">
        <f>VLOOKUP(C966,'Class compilations'!A:B,2,FALSE)</f>
        <v>Hybrid Sedan</v>
      </c>
      <c r="C966" s="3" t="s">
        <v>1573</v>
      </c>
      <c r="D966" s="3" t="s">
        <v>10</v>
      </c>
      <c r="E966" s="3" t="s">
        <v>1930</v>
      </c>
      <c r="F966" s="3" t="e">
        <f>VLOOKUP(E966,'DFW to admin'!A:B,2,FALSE)</f>
        <v>#N/A</v>
      </c>
      <c r="G966" s="3" t="e">
        <f>VLOOKUP('Data - filter removed'!E966,Sheet10!B:C,2,FALSE)</f>
        <v>#N/A</v>
      </c>
      <c r="H966" s="2">
        <v>2015</v>
      </c>
      <c r="I966" s="3" t="s">
        <v>297</v>
      </c>
      <c r="J966" s="3" t="s">
        <v>1626</v>
      </c>
      <c r="K966" s="3" t="s">
        <v>1573</v>
      </c>
      <c r="L966" s="3" t="s">
        <v>1931</v>
      </c>
      <c r="M966" s="3" t="s">
        <v>35</v>
      </c>
    </row>
    <row r="967" spans="1:13" x14ac:dyDescent="0.2">
      <c r="A967" s="3" t="s">
        <v>1572</v>
      </c>
      <c r="B967" s="3" t="str">
        <f>VLOOKUP(C967,'Class compilations'!A:B,2,FALSE)</f>
        <v>Hybrid Sedan</v>
      </c>
      <c r="C967" s="3" t="s">
        <v>1573</v>
      </c>
      <c r="D967" s="3" t="s">
        <v>10</v>
      </c>
      <c r="E967" s="3" t="s">
        <v>1932</v>
      </c>
      <c r="F967" s="3" t="e">
        <f>VLOOKUP(E967,'DFW to admin'!A:B,2,FALSE)</f>
        <v>#N/A</v>
      </c>
      <c r="G967" s="3" t="e">
        <f>VLOOKUP('Data - filter removed'!E967,Sheet10!B:C,2,FALSE)</f>
        <v>#N/A</v>
      </c>
      <c r="H967" s="2">
        <v>2015</v>
      </c>
      <c r="I967" s="3" t="s">
        <v>297</v>
      </c>
      <c r="J967" s="3" t="s">
        <v>1626</v>
      </c>
      <c r="K967" s="3" t="s">
        <v>1573</v>
      </c>
      <c r="L967" s="3" t="s">
        <v>1933</v>
      </c>
      <c r="M967" s="3" t="s">
        <v>35</v>
      </c>
    </row>
    <row r="968" spans="1:13" x14ac:dyDescent="0.2">
      <c r="A968" s="3" t="s">
        <v>1572</v>
      </c>
      <c r="B968" s="3" t="str">
        <f>VLOOKUP(C968,'Class compilations'!A:B,2,FALSE)</f>
        <v>Hybrid Sedan</v>
      </c>
      <c r="C968" s="3" t="s">
        <v>1573</v>
      </c>
      <c r="D968" s="3" t="s">
        <v>10</v>
      </c>
      <c r="E968" s="3" t="s">
        <v>1934</v>
      </c>
      <c r="F968" s="3" t="e">
        <f>VLOOKUP(E968,'DFW to admin'!A:B,2,FALSE)</f>
        <v>#N/A</v>
      </c>
      <c r="G968" s="3" t="e">
        <f>VLOOKUP('Data - filter removed'!E968,Sheet10!B:C,2,FALSE)</f>
        <v>#N/A</v>
      </c>
      <c r="H968" s="2">
        <v>2015</v>
      </c>
      <c r="I968" s="3" t="s">
        <v>297</v>
      </c>
      <c r="J968" s="3" t="s">
        <v>1626</v>
      </c>
      <c r="K968" s="3" t="s">
        <v>1573</v>
      </c>
      <c r="L968" s="3" t="s">
        <v>1935</v>
      </c>
      <c r="M968" s="3" t="s">
        <v>35</v>
      </c>
    </row>
    <row r="969" spans="1:13" x14ac:dyDescent="0.2">
      <c r="A969" s="3" t="s">
        <v>1572</v>
      </c>
      <c r="B969" s="3" t="str">
        <f>VLOOKUP(C969,'Class compilations'!A:B,2,FALSE)</f>
        <v>Hybrid Sedan</v>
      </c>
      <c r="C969" s="3" t="s">
        <v>1573</v>
      </c>
      <c r="D969" s="3" t="s">
        <v>10</v>
      </c>
      <c r="E969" s="3" t="s">
        <v>1936</v>
      </c>
      <c r="F969" s="3" t="e">
        <f>VLOOKUP(E969,'DFW to admin'!A:B,2,FALSE)</f>
        <v>#N/A</v>
      </c>
      <c r="G969" s="3" t="str">
        <f>VLOOKUP('Data - filter removed'!E969,Sheet10!B:C,2,FALSE)</f>
        <v>Children's Administration</v>
      </c>
      <c r="H969" s="2">
        <v>2015</v>
      </c>
      <c r="I969" s="3" t="s">
        <v>12</v>
      </c>
      <c r="J969" s="3" t="s">
        <v>1575</v>
      </c>
      <c r="K969" s="3" t="s">
        <v>1573</v>
      </c>
      <c r="L969" s="3" t="s">
        <v>1937</v>
      </c>
      <c r="M969" s="3" t="s">
        <v>29</v>
      </c>
    </row>
    <row r="970" spans="1:13" x14ac:dyDescent="0.2">
      <c r="A970" s="3" t="s">
        <v>1572</v>
      </c>
      <c r="B970" s="3" t="str">
        <f>VLOOKUP(C970,'Class compilations'!A:B,2,FALSE)</f>
        <v>Hybrid Sedan</v>
      </c>
      <c r="C970" s="3" t="s">
        <v>1573</v>
      </c>
      <c r="D970" s="3" t="s">
        <v>10</v>
      </c>
      <c r="E970" s="3" t="s">
        <v>1938</v>
      </c>
      <c r="F970" s="3" t="e">
        <f>VLOOKUP(E970,'DFW to admin'!A:B,2,FALSE)</f>
        <v>#N/A</v>
      </c>
      <c r="G970" s="3" t="str">
        <f>VLOOKUP('Data - filter removed'!E970,Sheet10!B:C,2,FALSE)</f>
        <v>Children's Administration</v>
      </c>
      <c r="H970" s="2">
        <v>2015</v>
      </c>
      <c r="I970" s="3" t="s">
        <v>12</v>
      </c>
      <c r="J970" s="3" t="s">
        <v>1575</v>
      </c>
      <c r="K970" s="3" t="s">
        <v>1573</v>
      </c>
      <c r="L970" s="3" t="s">
        <v>1939</v>
      </c>
      <c r="M970" s="3" t="s">
        <v>29</v>
      </c>
    </row>
    <row r="971" spans="1:13" x14ac:dyDescent="0.2">
      <c r="A971" s="3" t="s">
        <v>1572</v>
      </c>
      <c r="B971" s="3" t="str">
        <f>VLOOKUP(C971,'Class compilations'!A:B,2,FALSE)</f>
        <v>Hybrid Sedan</v>
      </c>
      <c r="C971" s="3" t="s">
        <v>1573</v>
      </c>
      <c r="D971" s="3" t="s">
        <v>10</v>
      </c>
      <c r="E971" s="3" t="s">
        <v>1940</v>
      </c>
      <c r="F971" s="3" t="e">
        <f>VLOOKUP(E971,'DFW to admin'!A:B,2,FALSE)</f>
        <v>#N/A</v>
      </c>
      <c r="G971" s="3" t="str">
        <f>VLOOKUP('Data - filter removed'!E971,Sheet10!B:C,2,FALSE)</f>
        <v>Children's Administration</v>
      </c>
      <c r="H971" s="2">
        <v>2015</v>
      </c>
      <c r="I971" s="3" t="s">
        <v>12</v>
      </c>
      <c r="J971" s="3" t="s">
        <v>1575</v>
      </c>
      <c r="K971" s="3" t="s">
        <v>1573</v>
      </c>
      <c r="L971" s="3" t="s">
        <v>1941</v>
      </c>
      <c r="M971" s="3" t="s">
        <v>29</v>
      </c>
    </row>
    <row r="972" spans="1:13" x14ac:dyDescent="0.2">
      <c r="A972" s="3" t="s">
        <v>1572</v>
      </c>
      <c r="B972" s="3" t="str">
        <f>VLOOKUP(C972,'Class compilations'!A:B,2,FALSE)</f>
        <v>Hybrid Sedan</v>
      </c>
      <c r="C972" s="3" t="s">
        <v>1573</v>
      </c>
      <c r="D972" s="3" t="s">
        <v>10</v>
      </c>
      <c r="E972" s="3" t="s">
        <v>1942</v>
      </c>
      <c r="F972" s="3" t="e">
        <f>VLOOKUP(E972,'DFW to admin'!A:B,2,FALSE)</f>
        <v>#N/A</v>
      </c>
      <c r="G972" s="3" t="e">
        <f>VLOOKUP('Data - filter removed'!E972,Sheet10!B:C,2,FALSE)</f>
        <v>#N/A</v>
      </c>
      <c r="H972" s="2">
        <v>2015</v>
      </c>
      <c r="I972" s="3" t="s">
        <v>297</v>
      </c>
      <c r="J972" s="3" t="s">
        <v>1626</v>
      </c>
      <c r="K972" s="3" t="s">
        <v>1573</v>
      </c>
      <c r="L972" s="3" t="s">
        <v>1943</v>
      </c>
      <c r="M972" s="3" t="s">
        <v>35</v>
      </c>
    </row>
    <row r="973" spans="1:13" x14ac:dyDescent="0.2">
      <c r="A973" s="3" t="s">
        <v>1572</v>
      </c>
      <c r="B973" s="3" t="str">
        <f>VLOOKUP(C973,'Class compilations'!A:B,2,FALSE)</f>
        <v>Hybrid Sedan</v>
      </c>
      <c r="C973" s="3" t="s">
        <v>1573</v>
      </c>
      <c r="D973" s="3" t="s">
        <v>10</v>
      </c>
      <c r="E973" s="3" t="s">
        <v>1944</v>
      </c>
      <c r="F973" s="3" t="e">
        <f>VLOOKUP(E973,'DFW to admin'!A:B,2,FALSE)</f>
        <v>#N/A</v>
      </c>
      <c r="G973" s="3" t="e">
        <f>VLOOKUP('Data - filter removed'!E973,Sheet10!B:C,2,FALSE)</f>
        <v>#N/A</v>
      </c>
      <c r="H973" s="2">
        <v>2015</v>
      </c>
      <c r="I973" s="3" t="s">
        <v>297</v>
      </c>
      <c r="J973" s="3" t="s">
        <v>1626</v>
      </c>
      <c r="K973" s="3" t="s">
        <v>1573</v>
      </c>
      <c r="L973" s="3" t="s">
        <v>1945</v>
      </c>
      <c r="M973" s="3" t="s">
        <v>35</v>
      </c>
    </row>
    <row r="974" spans="1:13" x14ac:dyDescent="0.2">
      <c r="A974" s="3" t="s">
        <v>1572</v>
      </c>
      <c r="B974" s="3" t="str">
        <f>VLOOKUP(C974,'Class compilations'!A:B,2,FALSE)</f>
        <v>Hybrid Sedan</v>
      </c>
      <c r="C974" s="3" t="s">
        <v>1573</v>
      </c>
      <c r="D974" s="3" t="s">
        <v>10</v>
      </c>
      <c r="E974" s="3" t="s">
        <v>1946</v>
      </c>
      <c r="F974" s="3" t="e">
        <f>VLOOKUP(E974,'DFW to admin'!A:B,2,FALSE)</f>
        <v>#N/A</v>
      </c>
      <c r="G974" s="3" t="e">
        <f>VLOOKUP('Data - filter removed'!E974,Sheet10!B:C,2,FALSE)</f>
        <v>#N/A</v>
      </c>
      <c r="H974" s="2">
        <v>2015</v>
      </c>
      <c r="I974" s="3" t="s">
        <v>297</v>
      </c>
      <c r="J974" s="3" t="s">
        <v>1626</v>
      </c>
      <c r="K974" s="3" t="s">
        <v>1573</v>
      </c>
      <c r="L974" s="3" t="s">
        <v>1947</v>
      </c>
      <c r="M974" s="3" t="s">
        <v>35</v>
      </c>
    </row>
    <row r="975" spans="1:13" x14ac:dyDescent="0.2">
      <c r="A975" s="3" t="s">
        <v>1572</v>
      </c>
      <c r="B975" s="3" t="str">
        <f>VLOOKUP(C975,'Class compilations'!A:B,2,FALSE)</f>
        <v>Hybrid Sedan</v>
      </c>
      <c r="C975" s="3" t="s">
        <v>1573</v>
      </c>
      <c r="D975" s="3" t="s">
        <v>10</v>
      </c>
      <c r="E975" s="3" t="s">
        <v>1948</v>
      </c>
      <c r="F975" s="3" t="e">
        <f>VLOOKUP(E975,'DFW to admin'!A:B,2,FALSE)</f>
        <v>#N/A</v>
      </c>
      <c r="G975" s="3" t="e">
        <f>VLOOKUP('Data - filter removed'!E975,Sheet10!B:C,2,FALSE)</f>
        <v>#N/A</v>
      </c>
      <c r="H975" s="2">
        <v>2015</v>
      </c>
      <c r="I975" s="3" t="s">
        <v>12</v>
      </c>
      <c r="J975" s="3" t="s">
        <v>1575</v>
      </c>
      <c r="K975" s="3" t="s">
        <v>1573</v>
      </c>
      <c r="L975" s="3" t="s">
        <v>1949</v>
      </c>
      <c r="M975" s="3" t="s">
        <v>81</v>
      </c>
    </row>
    <row r="976" spans="1:13" x14ac:dyDescent="0.2">
      <c r="A976" s="3" t="s">
        <v>1572</v>
      </c>
      <c r="B976" s="3" t="str">
        <f>VLOOKUP(C976,'Class compilations'!A:B,2,FALSE)</f>
        <v>Hybrid Sedan</v>
      </c>
      <c r="C976" s="3" t="s">
        <v>1573</v>
      </c>
      <c r="D976" s="3" t="s">
        <v>10</v>
      </c>
      <c r="E976" s="3" t="s">
        <v>1950</v>
      </c>
      <c r="F976" s="3" t="e">
        <f>VLOOKUP(E976,'DFW to admin'!A:B,2,FALSE)</f>
        <v>#N/A</v>
      </c>
      <c r="G976" s="3" t="e">
        <f>VLOOKUP('Data - filter removed'!E976,Sheet10!B:C,2,FALSE)</f>
        <v>#N/A</v>
      </c>
      <c r="H976" s="2">
        <v>2015</v>
      </c>
      <c r="I976" s="3" t="s">
        <v>12</v>
      </c>
      <c r="J976" s="3" t="s">
        <v>1575</v>
      </c>
      <c r="K976" s="3" t="s">
        <v>1573</v>
      </c>
      <c r="L976" s="3" t="s">
        <v>1951</v>
      </c>
      <c r="M976" s="3" t="s">
        <v>26</v>
      </c>
    </row>
    <row r="977" spans="1:13" x14ac:dyDescent="0.2">
      <c r="A977" s="3" t="s">
        <v>1572</v>
      </c>
      <c r="B977" s="3" t="str">
        <f>VLOOKUP(C977,'Class compilations'!A:B,2,FALSE)</f>
        <v>Hybrid Sedan</v>
      </c>
      <c r="C977" s="3" t="s">
        <v>1573</v>
      </c>
      <c r="D977" s="3" t="s">
        <v>10</v>
      </c>
      <c r="E977" s="3" t="s">
        <v>1952</v>
      </c>
      <c r="F977" s="3" t="e">
        <f>VLOOKUP(E977,'DFW to admin'!A:B,2,FALSE)</f>
        <v>#N/A</v>
      </c>
      <c r="G977" s="3" t="e">
        <f>VLOOKUP('Data - filter removed'!E977,Sheet10!B:C,2,FALSE)</f>
        <v>#N/A</v>
      </c>
      <c r="H977" s="2">
        <v>2015</v>
      </c>
      <c r="I977" s="3" t="s">
        <v>12</v>
      </c>
      <c r="J977" s="3" t="s">
        <v>1575</v>
      </c>
      <c r="K977" s="3" t="s">
        <v>1573</v>
      </c>
      <c r="L977" s="3" t="s">
        <v>1953</v>
      </c>
      <c r="M977" s="3" t="s">
        <v>26</v>
      </c>
    </row>
    <row r="978" spans="1:13" x14ac:dyDescent="0.2">
      <c r="A978" s="3" t="s">
        <v>1572</v>
      </c>
      <c r="B978" s="3" t="str">
        <f>VLOOKUP(C978,'Class compilations'!A:B,2,FALSE)</f>
        <v>Hybrid Sedan</v>
      </c>
      <c r="C978" s="3" t="s">
        <v>1573</v>
      </c>
      <c r="D978" s="3" t="s">
        <v>10</v>
      </c>
      <c r="E978" s="3" t="s">
        <v>1954</v>
      </c>
      <c r="F978" s="3" t="e">
        <f>VLOOKUP(E978,'DFW to admin'!A:B,2,FALSE)</f>
        <v>#N/A</v>
      </c>
      <c r="G978" s="3" t="e">
        <f>VLOOKUP('Data - filter removed'!E978,Sheet10!B:C,2,FALSE)</f>
        <v>#N/A</v>
      </c>
      <c r="H978" s="2">
        <v>2015</v>
      </c>
      <c r="I978" s="3" t="s">
        <v>12</v>
      </c>
      <c r="J978" s="3" t="s">
        <v>1575</v>
      </c>
      <c r="K978" s="3" t="s">
        <v>1573</v>
      </c>
      <c r="L978" s="3" t="s">
        <v>1955</v>
      </c>
      <c r="M978" s="3" t="s">
        <v>26</v>
      </c>
    </row>
    <row r="979" spans="1:13" x14ac:dyDescent="0.2">
      <c r="A979" s="3" t="s">
        <v>1572</v>
      </c>
      <c r="B979" s="3" t="str">
        <f>VLOOKUP(C979,'Class compilations'!A:B,2,FALSE)</f>
        <v>Hybrid Sedan</v>
      </c>
      <c r="C979" s="3" t="s">
        <v>1573</v>
      </c>
      <c r="D979" s="3" t="s">
        <v>10</v>
      </c>
      <c r="E979" s="3" t="s">
        <v>1956</v>
      </c>
      <c r="F979" s="3" t="e">
        <f>VLOOKUP(E979,'DFW to admin'!A:B,2,FALSE)</f>
        <v>#N/A</v>
      </c>
      <c r="G979" s="3" t="e">
        <f>VLOOKUP('Data - filter removed'!E979,Sheet10!B:C,2,FALSE)</f>
        <v>#N/A</v>
      </c>
      <c r="H979" s="2">
        <v>2015</v>
      </c>
      <c r="I979" s="3" t="s">
        <v>297</v>
      </c>
      <c r="J979" s="3" t="s">
        <v>1626</v>
      </c>
      <c r="K979" s="3" t="s">
        <v>1573</v>
      </c>
      <c r="L979" s="3" t="s">
        <v>1957</v>
      </c>
      <c r="M979" s="3" t="s">
        <v>40</v>
      </c>
    </row>
    <row r="980" spans="1:13" x14ac:dyDescent="0.2">
      <c r="A980" s="3" t="s">
        <v>1572</v>
      </c>
      <c r="B980" s="3" t="str">
        <f>VLOOKUP(C980,'Class compilations'!A:B,2,FALSE)</f>
        <v>Hybrid Sedan</v>
      </c>
      <c r="C980" s="3" t="s">
        <v>1573</v>
      </c>
      <c r="D980" s="3" t="s">
        <v>10</v>
      </c>
      <c r="E980" s="3" t="s">
        <v>1958</v>
      </c>
      <c r="F980" s="3" t="e">
        <f>VLOOKUP(E980,'DFW to admin'!A:B,2,FALSE)</f>
        <v>#N/A</v>
      </c>
      <c r="G980" s="3" t="e">
        <f>VLOOKUP('Data - filter removed'!E980,Sheet10!B:C,2,FALSE)</f>
        <v>#N/A</v>
      </c>
      <c r="H980" s="2">
        <v>2015</v>
      </c>
      <c r="I980" s="3" t="s">
        <v>12</v>
      </c>
      <c r="J980" s="3" t="s">
        <v>1575</v>
      </c>
      <c r="K980" s="3" t="s">
        <v>1573</v>
      </c>
      <c r="L980" s="3" t="s">
        <v>1959</v>
      </c>
      <c r="M980" s="3" t="s">
        <v>1038</v>
      </c>
    </row>
    <row r="981" spans="1:13" x14ac:dyDescent="0.2">
      <c r="A981" s="3" t="s">
        <v>1572</v>
      </c>
      <c r="B981" s="3" t="str">
        <f>VLOOKUP(C981,'Class compilations'!A:B,2,FALSE)</f>
        <v>Hybrid Sedan</v>
      </c>
      <c r="C981" s="3" t="s">
        <v>1573</v>
      </c>
      <c r="D981" s="3" t="s">
        <v>10</v>
      </c>
      <c r="E981" s="3" t="s">
        <v>1960</v>
      </c>
      <c r="F981" s="3" t="e">
        <f>VLOOKUP(E981,'DFW to admin'!A:B,2,FALSE)</f>
        <v>#N/A</v>
      </c>
      <c r="G981" s="3" t="e">
        <f>VLOOKUP('Data - filter removed'!E981,Sheet10!B:C,2,FALSE)</f>
        <v>#N/A</v>
      </c>
      <c r="H981" s="2">
        <v>2015</v>
      </c>
      <c r="I981" s="3" t="s">
        <v>12</v>
      </c>
      <c r="J981" s="3" t="s">
        <v>1575</v>
      </c>
      <c r="K981" s="3" t="s">
        <v>1573</v>
      </c>
      <c r="L981" s="3" t="s">
        <v>1961</v>
      </c>
      <c r="M981" s="3" t="s">
        <v>1038</v>
      </c>
    </row>
    <row r="982" spans="1:13" x14ac:dyDescent="0.2">
      <c r="A982" s="3" t="s">
        <v>1572</v>
      </c>
      <c r="B982" s="3" t="str">
        <f>VLOOKUP(C982,'Class compilations'!A:B,2,FALSE)</f>
        <v>Hybrid Sedan</v>
      </c>
      <c r="C982" s="3" t="s">
        <v>1573</v>
      </c>
      <c r="D982" s="3" t="s">
        <v>10</v>
      </c>
      <c r="E982" s="3" t="s">
        <v>1962</v>
      </c>
      <c r="F982" s="3" t="e">
        <f>VLOOKUP(E982,'DFW to admin'!A:B,2,FALSE)</f>
        <v>#N/A</v>
      </c>
      <c r="G982" s="3" t="e">
        <f>VLOOKUP('Data - filter removed'!E982,Sheet10!B:C,2,FALSE)</f>
        <v>#N/A</v>
      </c>
      <c r="H982" s="2">
        <v>2015</v>
      </c>
      <c r="I982" s="3" t="s">
        <v>12</v>
      </c>
      <c r="J982" s="3" t="s">
        <v>1575</v>
      </c>
      <c r="K982" s="3" t="s">
        <v>1573</v>
      </c>
      <c r="L982" s="3" t="s">
        <v>1963</v>
      </c>
      <c r="M982" s="3" t="s">
        <v>1038</v>
      </c>
    </row>
    <row r="983" spans="1:13" x14ac:dyDescent="0.2">
      <c r="A983" s="3" t="s">
        <v>1572</v>
      </c>
      <c r="B983" s="3" t="str">
        <f>VLOOKUP(C983,'Class compilations'!A:B,2,FALSE)</f>
        <v>Hybrid Sedan</v>
      </c>
      <c r="C983" s="3" t="s">
        <v>1573</v>
      </c>
      <c r="D983" s="3" t="s">
        <v>10</v>
      </c>
      <c r="E983" s="3" t="s">
        <v>1964</v>
      </c>
      <c r="F983" s="3" t="e">
        <f>VLOOKUP(E983,'DFW to admin'!A:B,2,FALSE)</f>
        <v>#N/A</v>
      </c>
      <c r="G983" s="3" t="e">
        <f>VLOOKUP('Data - filter removed'!E983,Sheet10!B:C,2,FALSE)</f>
        <v>#N/A</v>
      </c>
      <c r="H983" s="2">
        <v>2015</v>
      </c>
      <c r="I983" s="3" t="s">
        <v>12</v>
      </c>
      <c r="J983" s="3" t="s">
        <v>1575</v>
      </c>
      <c r="K983" s="3" t="s">
        <v>1573</v>
      </c>
      <c r="L983" s="3" t="s">
        <v>1965</v>
      </c>
      <c r="M983" s="3" t="s">
        <v>1038</v>
      </c>
    </row>
    <row r="984" spans="1:13" x14ac:dyDescent="0.2">
      <c r="A984" s="3" t="s">
        <v>1572</v>
      </c>
      <c r="B984" s="3" t="str">
        <f>VLOOKUP(C984,'Class compilations'!A:B,2,FALSE)</f>
        <v>Hybrid Sedan</v>
      </c>
      <c r="C984" s="3" t="s">
        <v>1573</v>
      </c>
      <c r="D984" s="3" t="s">
        <v>10</v>
      </c>
      <c r="E984" s="3" t="s">
        <v>1966</v>
      </c>
      <c r="F984" s="3" t="e">
        <f>VLOOKUP(E984,'DFW to admin'!A:B,2,FALSE)</f>
        <v>#N/A</v>
      </c>
      <c r="G984" s="3" t="e">
        <f>VLOOKUP('Data - filter removed'!E984,Sheet10!B:C,2,FALSE)</f>
        <v>#N/A</v>
      </c>
      <c r="H984" s="2">
        <v>2015</v>
      </c>
      <c r="I984" s="3" t="s">
        <v>12</v>
      </c>
      <c r="J984" s="3" t="s">
        <v>1575</v>
      </c>
      <c r="K984" s="3" t="s">
        <v>1573</v>
      </c>
      <c r="L984" s="3" t="s">
        <v>1967</v>
      </c>
      <c r="M984" s="3" t="s">
        <v>1038</v>
      </c>
    </row>
    <row r="985" spans="1:13" x14ac:dyDescent="0.2">
      <c r="A985" s="3" t="s">
        <v>1572</v>
      </c>
      <c r="B985" s="3" t="str">
        <f>VLOOKUP(C985,'Class compilations'!A:B,2,FALSE)</f>
        <v>Hybrid Sedan</v>
      </c>
      <c r="C985" s="3" t="s">
        <v>1573</v>
      </c>
      <c r="D985" s="3" t="s">
        <v>10</v>
      </c>
      <c r="E985" s="3" t="s">
        <v>1968</v>
      </c>
      <c r="F985" s="3" t="e">
        <f>VLOOKUP(E985,'DFW to admin'!A:B,2,FALSE)</f>
        <v>#N/A</v>
      </c>
      <c r="G985" s="3" t="e">
        <f>VLOOKUP('Data - filter removed'!E985,Sheet10!B:C,2,FALSE)</f>
        <v>#N/A</v>
      </c>
      <c r="H985" s="2">
        <v>2015</v>
      </c>
      <c r="I985" s="3" t="s">
        <v>12</v>
      </c>
      <c r="J985" s="3" t="s">
        <v>1575</v>
      </c>
      <c r="K985" s="3" t="s">
        <v>1573</v>
      </c>
      <c r="L985" s="3" t="s">
        <v>1969</v>
      </c>
      <c r="M985" s="3" t="s">
        <v>1038</v>
      </c>
    </row>
    <row r="986" spans="1:13" x14ac:dyDescent="0.2">
      <c r="A986" s="3" t="s">
        <v>1572</v>
      </c>
      <c r="B986" s="3" t="str">
        <f>VLOOKUP(C986,'Class compilations'!A:B,2,FALSE)</f>
        <v>Hybrid Sedan</v>
      </c>
      <c r="C986" s="3" t="s">
        <v>1573</v>
      </c>
      <c r="D986" s="3" t="s">
        <v>10</v>
      </c>
      <c r="E986" s="3" t="s">
        <v>1970</v>
      </c>
      <c r="F986" s="3" t="e">
        <f>VLOOKUP(E986,'DFW to admin'!A:B,2,FALSE)</f>
        <v>#N/A</v>
      </c>
      <c r="G986" s="3" t="e">
        <f>VLOOKUP('Data - filter removed'!E986,Sheet10!B:C,2,FALSE)</f>
        <v>#N/A</v>
      </c>
      <c r="H986" s="2">
        <v>2015</v>
      </c>
      <c r="I986" s="3" t="s">
        <v>297</v>
      </c>
      <c r="J986" s="3" t="s">
        <v>1626</v>
      </c>
      <c r="K986" s="3" t="s">
        <v>1573</v>
      </c>
      <c r="L986" s="3" t="s">
        <v>1971</v>
      </c>
      <c r="M986" s="3" t="s">
        <v>26</v>
      </c>
    </row>
    <row r="987" spans="1:13" x14ac:dyDescent="0.2">
      <c r="A987" s="3" t="s">
        <v>1572</v>
      </c>
      <c r="B987" s="3" t="str">
        <f>VLOOKUP(C987,'Class compilations'!A:B,2,FALSE)</f>
        <v>Hybrid Sedan</v>
      </c>
      <c r="C987" s="3" t="s">
        <v>1573</v>
      </c>
      <c r="D987" s="3" t="s">
        <v>10</v>
      </c>
      <c r="E987" s="3" t="s">
        <v>1972</v>
      </c>
      <c r="F987" s="3" t="e">
        <f>VLOOKUP(E987,'DFW to admin'!A:B,2,FALSE)</f>
        <v>#N/A</v>
      </c>
      <c r="G987" s="3" t="str">
        <f>VLOOKUP('Data - filter removed'!E987,Sheet10!B:C,2,FALSE)</f>
        <v>Children's Administration</v>
      </c>
      <c r="H987" s="2">
        <v>2015</v>
      </c>
      <c r="I987" s="3" t="s">
        <v>12</v>
      </c>
      <c r="J987" s="3" t="s">
        <v>1575</v>
      </c>
      <c r="K987" s="3" t="s">
        <v>1573</v>
      </c>
      <c r="L987" s="3" t="s">
        <v>1973</v>
      </c>
      <c r="M987" s="3" t="s">
        <v>29</v>
      </c>
    </row>
    <row r="988" spans="1:13" x14ac:dyDescent="0.2">
      <c r="A988" s="3" t="s">
        <v>1572</v>
      </c>
      <c r="B988" s="3" t="str">
        <f>VLOOKUP(C988,'Class compilations'!A:B,2,FALSE)</f>
        <v>Hybrid Sedan</v>
      </c>
      <c r="C988" s="3" t="s">
        <v>1573</v>
      </c>
      <c r="D988" s="3" t="s">
        <v>10</v>
      </c>
      <c r="E988" s="3" t="s">
        <v>1974</v>
      </c>
      <c r="F988" s="3" t="e">
        <f>VLOOKUP(E988,'DFW to admin'!A:B,2,FALSE)</f>
        <v>#N/A</v>
      </c>
      <c r="G988" s="3" t="str">
        <f>VLOOKUP('Data - filter removed'!E988,Sheet10!B:C,2,FALSE)</f>
        <v>Children's Administration</v>
      </c>
      <c r="H988" s="2">
        <v>2015</v>
      </c>
      <c r="I988" s="3" t="s">
        <v>12</v>
      </c>
      <c r="J988" s="3" t="s">
        <v>1575</v>
      </c>
      <c r="K988" s="3" t="s">
        <v>1573</v>
      </c>
      <c r="L988" s="3" t="s">
        <v>1975</v>
      </c>
      <c r="M988" s="3" t="s">
        <v>29</v>
      </c>
    </row>
    <row r="989" spans="1:13" x14ac:dyDescent="0.2">
      <c r="A989" s="3" t="s">
        <v>1572</v>
      </c>
      <c r="B989" s="3" t="str">
        <f>VLOOKUP(C989,'Class compilations'!A:B,2,FALSE)</f>
        <v>Hybrid Sedan</v>
      </c>
      <c r="C989" s="3" t="s">
        <v>1573</v>
      </c>
      <c r="D989" s="3" t="s">
        <v>10</v>
      </c>
      <c r="E989" s="3" t="s">
        <v>1976</v>
      </c>
      <c r="F989" s="3" t="e">
        <f>VLOOKUP(E989,'DFW to admin'!A:B,2,FALSE)</f>
        <v>#N/A</v>
      </c>
      <c r="G989" s="3" t="str">
        <f>VLOOKUP('Data - filter removed'!E989,Sheet10!B:C,2,FALSE)</f>
        <v>Children's Administration</v>
      </c>
      <c r="H989" s="2">
        <v>2015</v>
      </c>
      <c r="I989" s="3" t="s">
        <v>12</v>
      </c>
      <c r="J989" s="3" t="s">
        <v>1575</v>
      </c>
      <c r="K989" s="3" t="s">
        <v>1573</v>
      </c>
      <c r="L989" s="3" t="s">
        <v>1977</v>
      </c>
      <c r="M989" s="3" t="s">
        <v>29</v>
      </c>
    </row>
    <row r="990" spans="1:13" x14ac:dyDescent="0.2">
      <c r="A990" s="3" t="s">
        <v>1572</v>
      </c>
      <c r="B990" s="3" t="str">
        <f>VLOOKUP(C990,'Class compilations'!A:B,2,FALSE)</f>
        <v>Hybrid Sedan</v>
      </c>
      <c r="C990" s="3" t="s">
        <v>1573</v>
      </c>
      <c r="D990" s="3" t="s">
        <v>10</v>
      </c>
      <c r="E990" s="3" t="s">
        <v>1978</v>
      </c>
      <c r="F990" s="3" t="e">
        <f>VLOOKUP(E990,'DFW to admin'!A:B,2,FALSE)</f>
        <v>#N/A</v>
      </c>
      <c r="G990" s="3" t="e">
        <f>VLOOKUP('Data - filter removed'!E990,Sheet10!B:C,2,FALSE)</f>
        <v>#N/A</v>
      </c>
      <c r="H990" s="2">
        <v>2015</v>
      </c>
      <c r="I990" s="3" t="s">
        <v>12</v>
      </c>
      <c r="J990" s="3" t="s">
        <v>1575</v>
      </c>
      <c r="K990" s="3" t="s">
        <v>1573</v>
      </c>
      <c r="L990" s="3" t="s">
        <v>1979</v>
      </c>
      <c r="M990" s="3" t="s">
        <v>223</v>
      </c>
    </row>
    <row r="991" spans="1:13" x14ac:dyDescent="0.2">
      <c r="A991" s="3" t="s">
        <v>1572</v>
      </c>
      <c r="B991" s="3" t="str">
        <f>VLOOKUP(C991,'Class compilations'!A:B,2,FALSE)</f>
        <v>Hybrid Sedan</v>
      </c>
      <c r="C991" s="3" t="s">
        <v>1573</v>
      </c>
      <c r="D991" s="3" t="s">
        <v>10</v>
      </c>
      <c r="E991" s="3" t="s">
        <v>1980</v>
      </c>
      <c r="F991" s="3" t="e">
        <f>VLOOKUP(E991,'DFW to admin'!A:B,2,FALSE)</f>
        <v>#N/A</v>
      </c>
      <c r="G991" s="3" t="e">
        <f>VLOOKUP('Data - filter removed'!E991,Sheet10!B:C,2,FALSE)</f>
        <v>#N/A</v>
      </c>
      <c r="H991" s="2">
        <v>2015</v>
      </c>
      <c r="I991" s="3" t="s">
        <v>12</v>
      </c>
      <c r="J991" s="3" t="s">
        <v>1575</v>
      </c>
      <c r="K991" s="3" t="s">
        <v>1573</v>
      </c>
      <c r="L991" s="3" t="s">
        <v>1981</v>
      </c>
      <c r="M991" s="3" t="s">
        <v>223</v>
      </c>
    </row>
    <row r="992" spans="1:13" x14ac:dyDescent="0.2">
      <c r="A992" s="3" t="s">
        <v>1572</v>
      </c>
      <c r="B992" s="3" t="str">
        <f>VLOOKUP(C992,'Class compilations'!A:B,2,FALSE)</f>
        <v>Hybrid Sedan</v>
      </c>
      <c r="C992" s="3" t="s">
        <v>1573</v>
      </c>
      <c r="D992" s="3" t="s">
        <v>10</v>
      </c>
      <c r="E992" s="3" t="s">
        <v>1984</v>
      </c>
      <c r="F992" s="3" t="e">
        <f>VLOOKUP(E992,'DFW to admin'!A:B,2,FALSE)</f>
        <v>#N/A</v>
      </c>
      <c r="G992" s="3" t="e">
        <f>VLOOKUP('Data - filter removed'!E992,Sheet10!B:C,2,FALSE)</f>
        <v>#N/A</v>
      </c>
      <c r="H992" s="2">
        <v>2015</v>
      </c>
      <c r="I992" s="3" t="s">
        <v>12</v>
      </c>
      <c r="J992" s="3" t="s">
        <v>1575</v>
      </c>
      <c r="K992" s="3" t="s">
        <v>1573</v>
      </c>
      <c r="L992" s="3" t="s">
        <v>1985</v>
      </c>
      <c r="M992" s="3" t="s">
        <v>599</v>
      </c>
    </row>
    <row r="993" spans="1:13" x14ac:dyDescent="0.2">
      <c r="A993" s="3" t="s">
        <v>1572</v>
      </c>
      <c r="B993" s="3" t="str">
        <f>VLOOKUP(C993,'Class compilations'!A:B,2,FALSE)</f>
        <v>Hybrid Sedan</v>
      </c>
      <c r="C993" s="3" t="s">
        <v>1573</v>
      </c>
      <c r="D993" s="3" t="s">
        <v>10</v>
      </c>
      <c r="E993" s="3" t="s">
        <v>1986</v>
      </c>
      <c r="F993" s="3" t="e">
        <f>VLOOKUP(E993,'DFW to admin'!A:B,2,FALSE)</f>
        <v>#N/A</v>
      </c>
      <c r="G993" s="3" t="e">
        <f>VLOOKUP('Data - filter removed'!E993,Sheet10!B:C,2,FALSE)</f>
        <v>#N/A</v>
      </c>
      <c r="H993" s="2">
        <v>2015</v>
      </c>
      <c r="I993" s="3" t="s">
        <v>12</v>
      </c>
      <c r="J993" s="3" t="s">
        <v>1575</v>
      </c>
      <c r="K993" s="3" t="s">
        <v>1573</v>
      </c>
      <c r="L993" s="3" t="s">
        <v>1987</v>
      </c>
      <c r="M993" s="3" t="s">
        <v>599</v>
      </c>
    </row>
    <row r="994" spans="1:13" x14ac:dyDescent="0.2">
      <c r="A994" s="3" t="s">
        <v>1572</v>
      </c>
      <c r="B994" s="3" t="str">
        <f>VLOOKUP(C994,'Class compilations'!A:B,2,FALSE)</f>
        <v>Hybrid Sedan</v>
      </c>
      <c r="C994" s="3" t="s">
        <v>1573</v>
      </c>
      <c r="D994" s="3" t="s">
        <v>10</v>
      </c>
      <c r="E994" s="3" t="s">
        <v>1988</v>
      </c>
      <c r="F994" s="3" t="e">
        <f>VLOOKUP(E994,'DFW to admin'!A:B,2,FALSE)</f>
        <v>#N/A</v>
      </c>
      <c r="G994" s="3" t="e">
        <f>VLOOKUP('Data - filter removed'!E994,Sheet10!B:C,2,FALSE)</f>
        <v>#N/A</v>
      </c>
      <c r="H994" s="2">
        <v>2015</v>
      </c>
      <c r="I994" s="3" t="s">
        <v>12</v>
      </c>
      <c r="J994" s="3" t="s">
        <v>1575</v>
      </c>
      <c r="K994" s="3" t="s">
        <v>1573</v>
      </c>
      <c r="L994" s="3" t="s">
        <v>1989</v>
      </c>
      <c r="M994" s="3" t="s">
        <v>26</v>
      </c>
    </row>
    <row r="995" spans="1:13" x14ac:dyDescent="0.2">
      <c r="A995" s="3" t="s">
        <v>1572</v>
      </c>
      <c r="B995" s="3" t="str">
        <f>VLOOKUP(C995,'Class compilations'!A:B,2,FALSE)</f>
        <v>Hybrid Sedan</v>
      </c>
      <c r="C995" s="3" t="s">
        <v>1573</v>
      </c>
      <c r="D995" s="3" t="s">
        <v>10</v>
      </c>
      <c r="E995" s="3" t="s">
        <v>1990</v>
      </c>
      <c r="F995" s="3" t="e">
        <f>VLOOKUP(E995,'DFW to admin'!A:B,2,FALSE)</f>
        <v>#N/A</v>
      </c>
      <c r="G995" s="3" t="e">
        <f>VLOOKUP('Data - filter removed'!E995,Sheet10!B:C,2,FALSE)</f>
        <v>#N/A</v>
      </c>
      <c r="H995" s="2">
        <v>2015</v>
      </c>
      <c r="I995" s="3" t="s">
        <v>12</v>
      </c>
      <c r="J995" s="3" t="s">
        <v>1575</v>
      </c>
      <c r="K995" s="3" t="s">
        <v>1573</v>
      </c>
      <c r="L995" s="3" t="s">
        <v>1991</v>
      </c>
      <c r="M995" s="3" t="s">
        <v>26</v>
      </c>
    </row>
    <row r="996" spans="1:13" x14ac:dyDescent="0.2">
      <c r="A996" s="3" t="s">
        <v>1572</v>
      </c>
      <c r="B996" s="3" t="str">
        <f>VLOOKUP(C996,'Class compilations'!A:B,2,FALSE)</f>
        <v>Hybrid Sedan</v>
      </c>
      <c r="C996" s="3" t="s">
        <v>1573</v>
      </c>
      <c r="D996" s="3" t="s">
        <v>10</v>
      </c>
      <c r="E996" s="3" t="s">
        <v>1992</v>
      </c>
      <c r="F996" s="3" t="e">
        <f>VLOOKUP(E996,'DFW to admin'!A:B,2,FALSE)</f>
        <v>#N/A</v>
      </c>
      <c r="G996" s="3" t="e">
        <f>VLOOKUP('Data - filter removed'!E996,Sheet10!B:C,2,FALSE)</f>
        <v>#N/A</v>
      </c>
      <c r="H996" s="2">
        <v>2016</v>
      </c>
      <c r="I996" s="3" t="s">
        <v>297</v>
      </c>
      <c r="J996" s="3" t="s">
        <v>1626</v>
      </c>
      <c r="K996" s="3" t="s">
        <v>1573</v>
      </c>
      <c r="L996" s="3" t="s">
        <v>1993</v>
      </c>
      <c r="M996" s="3" t="s">
        <v>40</v>
      </c>
    </row>
    <row r="997" spans="1:13" x14ac:dyDescent="0.2">
      <c r="A997" s="3" t="s">
        <v>1572</v>
      </c>
      <c r="B997" s="3" t="str">
        <f>VLOOKUP(C997,'Class compilations'!A:B,2,FALSE)</f>
        <v>Hybrid Sedan</v>
      </c>
      <c r="C997" s="3" t="s">
        <v>1573</v>
      </c>
      <c r="D997" s="3" t="s">
        <v>10</v>
      </c>
      <c r="E997" s="3" t="s">
        <v>1994</v>
      </c>
      <c r="F997" s="3" t="e">
        <f>VLOOKUP(E997,'DFW to admin'!A:B,2,FALSE)</f>
        <v>#N/A</v>
      </c>
      <c r="G997" s="3" t="e">
        <f>VLOOKUP('Data - filter removed'!E997,Sheet10!B:C,2,FALSE)</f>
        <v>#N/A</v>
      </c>
      <c r="H997" s="2">
        <v>2016</v>
      </c>
      <c r="I997" s="3" t="s">
        <v>297</v>
      </c>
      <c r="J997" s="3" t="s">
        <v>1626</v>
      </c>
      <c r="K997" s="3" t="s">
        <v>1573</v>
      </c>
      <c r="L997" s="3" t="s">
        <v>1995</v>
      </c>
      <c r="M997" s="3" t="s">
        <v>599</v>
      </c>
    </row>
    <row r="998" spans="1:13" x14ac:dyDescent="0.2">
      <c r="A998" s="3" t="s">
        <v>1572</v>
      </c>
      <c r="B998" s="3" t="str">
        <f>VLOOKUP(C998,'Class compilations'!A:B,2,FALSE)</f>
        <v>Hybrid Sedan</v>
      </c>
      <c r="C998" s="3" t="s">
        <v>1573</v>
      </c>
      <c r="D998" s="3" t="s">
        <v>10</v>
      </c>
      <c r="E998" s="3" t="s">
        <v>1996</v>
      </c>
      <c r="F998" s="3" t="e">
        <f>VLOOKUP(E998,'DFW to admin'!A:B,2,FALSE)</f>
        <v>#N/A</v>
      </c>
      <c r="G998" s="3" t="e">
        <f>VLOOKUP('Data - filter removed'!E998,Sheet10!B:C,2,FALSE)</f>
        <v>#N/A</v>
      </c>
      <c r="H998" s="2">
        <v>2015</v>
      </c>
      <c r="I998" s="3" t="s">
        <v>12</v>
      </c>
      <c r="J998" s="3" t="s">
        <v>1575</v>
      </c>
      <c r="K998" s="3" t="s">
        <v>1573</v>
      </c>
      <c r="L998" s="3" t="s">
        <v>1997</v>
      </c>
      <c r="M998" s="3" t="s">
        <v>26</v>
      </c>
    </row>
    <row r="999" spans="1:13" x14ac:dyDescent="0.2">
      <c r="A999" s="3" t="s">
        <v>1572</v>
      </c>
      <c r="B999" s="3" t="str">
        <f>VLOOKUP(C999,'Class compilations'!A:B,2,FALSE)</f>
        <v>Hybrid Sedan</v>
      </c>
      <c r="C999" s="3" t="s">
        <v>1573</v>
      </c>
      <c r="D999" s="3" t="s">
        <v>10</v>
      </c>
      <c r="E999" s="3" t="s">
        <v>1998</v>
      </c>
      <c r="F999" s="3" t="e">
        <f>VLOOKUP(E999,'DFW to admin'!A:B,2,FALSE)</f>
        <v>#N/A</v>
      </c>
      <c r="G999" s="3" t="e">
        <f>VLOOKUP('Data - filter removed'!E999,Sheet10!B:C,2,FALSE)</f>
        <v>#N/A</v>
      </c>
      <c r="H999" s="2">
        <v>2015</v>
      </c>
      <c r="I999" s="3" t="s">
        <v>12</v>
      </c>
      <c r="J999" s="3" t="s">
        <v>1575</v>
      </c>
      <c r="K999" s="3" t="s">
        <v>1573</v>
      </c>
      <c r="L999" s="3" t="s">
        <v>1999</v>
      </c>
      <c r="M999" s="3" t="s">
        <v>81</v>
      </c>
    </row>
    <row r="1000" spans="1:13" x14ac:dyDescent="0.2">
      <c r="A1000" s="3" t="s">
        <v>1572</v>
      </c>
      <c r="B1000" s="3" t="str">
        <f>VLOOKUP(C1000,'Class compilations'!A:B,2,FALSE)</f>
        <v>Hybrid Sedan</v>
      </c>
      <c r="C1000" s="3" t="s">
        <v>1573</v>
      </c>
      <c r="D1000" s="3" t="s">
        <v>10</v>
      </c>
      <c r="E1000" s="3" t="s">
        <v>2000</v>
      </c>
      <c r="F1000" s="3" t="e">
        <f>VLOOKUP(E1000,'DFW to admin'!A:B,2,FALSE)</f>
        <v>#N/A</v>
      </c>
      <c r="G1000" s="3" t="e">
        <f>VLOOKUP('Data - filter removed'!E1000,Sheet10!B:C,2,FALSE)</f>
        <v>#N/A</v>
      </c>
      <c r="H1000" s="2">
        <v>2015</v>
      </c>
      <c r="I1000" s="3" t="s">
        <v>12</v>
      </c>
      <c r="J1000" s="3" t="s">
        <v>1575</v>
      </c>
      <c r="K1000" s="3" t="s">
        <v>1573</v>
      </c>
      <c r="L1000" s="3" t="s">
        <v>2001</v>
      </c>
      <c r="M1000" s="3" t="s">
        <v>599</v>
      </c>
    </row>
    <row r="1001" spans="1:13" x14ac:dyDescent="0.2">
      <c r="A1001" s="3" t="s">
        <v>1572</v>
      </c>
      <c r="B1001" s="3" t="str">
        <f>VLOOKUP(C1001,'Class compilations'!A:B,2,FALSE)</f>
        <v>Hybrid Sedan</v>
      </c>
      <c r="C1001" s="3" t="s">
        <v>1573</v>
      </c>
      <c r="D1001" s="3" t="s">
        <v>10</v>
      </c>
      <c r="E1001" s="3" t="s">
        <v>2002</v>
      </c>
      <c r="F1001" s="3" t="e">
        <f>VLOOKUP(E1001,'DFW to admin'!A:B,2,FALSE)</f>
        <v>#N/A</v>
      </c>
      <c r="G1001" s="3" t="e">
        <f>VLOOKUP('Data - filter removed'!E1001,Sheet10!B:C,2,FALSE)</f>
        <v>#N/A</v>
      </c>
      <c r="H1001" s="2">
        <v>2016</v>
      </c>
      <c r="I1001" s="3" t="s">
        <v>297</v>
      </c>
      <c r="J1001" s="3" t="s">
        <v>1626</v>
      </c>
      <c r="K1001" s="3" t="s">
        <v>1573</v>
      </c>
      <c r="L1001" s="3" t="s">
        <v>2003</v>
      </c>
      <c r="M1001" s="3" t="s">
        <v>26</v>
      </c>
    </row>
    <row r="1002" spans="1:13" x14ac:dyDescent="0.2">
      <c r="A1002" s="3" t="s">
        <v>1572</v>
      </c>
      <c r="B1002" s="3" t="str">
        <f>VLOOKUP(C1002,'Class compilations'!A:B,2,FALSE)</f>
        <v>Hybrid Sedan</v>
      </c>
      <c r="C1002" s="3" t="s">
        <v>1573</v>
      </c>
      <c r="D1002" s="3" t="s">
        <v>10</v>
      </c>
      <c r="E1002" s="3" t="s">
        <v>2004</v>
      </c>
      <c r="F1002" s="3" t="e">
        <f>VLOOKUP(E1002,'DFW to admin'!A:B,2,FALSE)</f>
        <v>#N/A</v>
      </c>
      <c r="G1002" s="3" t="e">
        <f>VLOOKUP('Data - filter removed'!E1002,Sheet10!B:C,2,FALSE)</f>
        <v>#N/A</v>
      </c>
      <c r="H1002" s="2">
        <v>2016</v>
      </c>
      <c r="I1002" s="3" t="s">
        <v>297</v>
      </c>
      <c r="J1002" s="3" t="s">
        <v>1626</v>
      </c>
      <c r="K1002" s="3" t="s">
        <v>1573</v>
      </c>
      <c r="L1002" s="3" t="s">
        <v>2005</v>
      </c>
      <c r="M1002" s="3" t="s">
        <v>26</v>
      </c>
    </row>
    <row r="1003" spans="1:13" x14ac:dyDescent="0.2">
      <c r="A1003" s="3" t="s">
        <v>1572</v>
      </c>
      <c r="B1003" s="3" t="str">
        <f>VLOOKUP(C1003,'Class compilations'!A:B,2,FALSE)</f>
        <v>Hybrid Sedan</v>
      </c>
      <c r="C1003" s="3" t="s">
        <v>1573</v>
      </c>
      <c r="D1003" s="3" t="s">
        <v>10</v>
      </c>
      <c r="E1003" s="3" t="s">
        <v>8029</v>
      </c>
      <c r="F1003" s="3" t="e">
        <f>VLOOKUP(E1003,'DFW to admin'!A:B,2,FALSE)</f>
        <v>#N/A</v>
      </c>
      <c r="G1003" s="3" t="e">
        <f>VLOOKUP('Data - filter removed'!E1003,Sheet10!B:C,2,FALSE)</f>
        <v>#N/A</v>
      </c>
      <c r="H1003" s="2">
        <v>2015</v>
      </c>
      <c r="I1003" s="3" t="s">
        <v>12</v>
      </c>
      <c r="J1003" s="3" t="s">
        <v>1575</v>
      </c>
      <c r="K1003" s="3" t="s">
        <v>1573</v>
      </c>
      <c r="L1003" s="3" t="s">
        <v>8030</v>
      </c>
      <c r="M1003" s="3" t="s">
        <v>35</v>
      </c>
    </row>
    <row r="1004" spans="1:13" x14ac:dyDescent="0.2">
      <c r="A1004" s="3" t="s">
        <v>1572</v>
      </c>
      <c r="B1004" s="3" t="str">
        <f>VLOOKUP(C1004,'Class compilations'!A:B,2,FALSE)</f>
        <v>Hybrid Sedan</v>
      </c>
      <c r="C1004" s="3" t="s">
        <v>1573</v>
      </c>
      <c r="D1004" s="3" t="s">
        <v>10</v>
      </c>
      <c r="E1004" s="3" t="s">
        <v>2006</v>
      </c>
      <c r="F1004" s="3" t="e">
        <f>VLOOKUP(E1004,'DFW to admin'!A:B,2,FALSE)</f>
        <v>#N/A</v>
      </c>
      <c r="G1004" s="3" t="e">
        <f>VLOOKUP('Data - filter removed'!E1004,Sheet10!B:C,2,FALSE)</f>
        <v>#N/A</v>
      </c>
      <c r="H1004" s="2">
        <v>2016</v>
      </c>
      <c r="I1004" s="3" t="s">
        <v>297</v>
      </c>
      <c r="J1004" s="3" t="s">
        <v>1626</v>
      </c>
      <c r="K1004" s="3" t="s">
        <v>1573</v>
      </c>
      <c r="L1004" s="3" t="s">
        <v>2007</v>
      </c>
      <c r="M1004" s="3" t="s">
        <v>81</v>
      </c>
    </row>
    <row r="1005" spans="1:13" x14ac:dyDescent="0.2">
      <c r="A1005" s="3" t="s">
        <v>1572</v>
      </c>
      <c r="B1005" s="3" t="str">
        <f>VLOOKUP(C1005,'Class compilations'!A:B,2,FALSE)</f>
        <v>Hybrid Sedan</v>
      </c>
      <c r="C1005" s="3" t="s">
        <v>1573</v>
      </c>
      <c r="D1005" s="3" t="s">
        <v>10</v>
      </c>
      <c r="E1005" s="3" t="s">
        <v>2008</v>
      </c>
      <c r="F1005" s="3" t="e">
        <f>VLOOKUP(E1005,'DFW to admin'!A:B,2,FALSE)</f>
        <v>#N/A</v>
      </c>
      <c r="G1005" s="3" t="str">
        <f>VLOOKUP('Data - filter removed'!E1005,Sheet10!B:C,2,FALSE)</f>
        <v>Children's Administration</v>
      </c>
      <c r="H1005" s="2">
        <v>2015</v>
      </c>
      <c r="I1005" s="3" t="s">
        <v>12</v>
      </c>
      <c r="J1005" s="3" t="s">
        <v>1575</v>
      </c>
      <c r="K1005" s="3" t="s">
        <v>1573</v>
      </c>
      <c r="L1005" s="3" t="s">
        <v>2009</v>
      </c>
      <c r="M1005" s="3" t="s">
        <v>29</v>
      </c>
    </row>
    <row r="1006" spans="1:13" x14ac:dyDescent="0.2">
      <c r="A1006" s="3" t="s">
        <v>1572</v>
      </c>
      <c r="B1006" s="3" t="str">
        <f>VLOOKUP(C1006,'Class compilations'!A:B,2,FALSE)</f>
        <v>Hybrid Sedan</v>
      </c>
      <c r="C1006" s="3" t="s">
        <v>1573</v>
      </c>
      <c r="D1006" s="3" t="s">
        <v>10</v>
      </c>
      <c r="E1006" s="3" t="s">
        <v>2010</v>
      </c>
      <c r="F1006" s="3" t="e">
        <f>VLOOKUP(E1006,'DFW to admin'!A:B,2,FALSE)</f>
        <v>#N/A</v>
      </c>
      <c r="G1006" s="3" t="str">
        <f>VLOOKUP('Data - filter removed'!E1006,Sheet10!B:C,2,FALSE)</f>
        <v>Juvenile Justice and Rehabilitation</v>
      </c>
      <c r="H1006" s="2">
        <v>2015</v>
      </c>
      <c r="I1006" s="3" t="s">
        <v>12</v>
      </c>
      <c r="J1006" s="3" t="s">
        <v>1575</v>
      </c>
      <c r="K1006" s="3" t="s">
        <v>1573</v>
      </c>
      <c r="L1006" s="3" t="s">
        <v>2011</v>
      </c>
      <c r="M1006" s="3" t="s">
        <v>29</v>
      </c>
    </row>
    <row r="1007" spans="1:13" x14ac:dyDescent="0.2">
      <c r="A1007" s="3" t="s">
        <v>1572</v>
      </c>
      <c r="B1007" s="3" t="str">
        <f>VLOOKUP(C1007,'Class compilations'!A:B,2,FALSE)</f>
        <v>Hybrid Sedan</v>
      </c>
      <c r="C1007" s="3" t="s">
        <v>1573</v>
      </c>
      <c r="D1007" s="3" t="s">
        <v>10</v>
      </c>
      <c r="E1007" s="3" t="s">
        <v>8031</v>
      </c>
      <c r="F1007" s="3" t="e">
        <f>VLOOKUP(E1007,'DFW to admin'!A:B,2,FALSE)</f>
        <v>#N/A</v>
      </c>
      <c r="G1007" s="3" t="e">
        <f>VLOOKUP('Data - filter removed'!E1007,Sheet10!B:C,2,FALSE)</f>
        <v>#N/A</v>
      </c>
      <c r="H1007" s="2">
        <v>2016</v>
      </c>
      <c r="I1007" s="3" t="s">
        <v>297</v>
      </c>
      <c r="J1007" s="3" t="s">
        <v>1626</v>
      </c>
      <c r="K1007" s="3" t="s">
        <v>1573</v>
      </c>
      <c r="L1007" s="3" t="s">
        <v>8032</v>
      </c>
      <c r="M1007" s="3" t="s">
        <v>18</v>
      </c>
    </row>
    <row r="1008" spans="1:13" x14ac:dyDescent="0.2">
      <c r="A1008" s="3" t="s">
        <v>1572</v>
      </c>
      <c r="B1008" s="3" t="str">
        <f>VLOOKUP(C1008,'Class compilations'!A:B,2,FALSE)</f>
        <v>Hybrid Sedan</v>
      </c>
      <c r="C1008" s="3" t="s">
        <v>1573</v>
      </c>
      <c r="D1008" s="3" t="s">
        <v>10</v>
      </c>
      <c r="E1008" s="3" t="s">
        <v>2012</v>
      </c>
      <c r="F1008" s="3" t="e">
        <f>VLOOKUP(E1008,'DFW to admin'!A:B,2,FALSE)</f>
        <v>#N/A</v>
      </c>
      <c r="G1008" s="3" t="e">
        <f>VLOOKUP('Data - filter removed'!E1008,Sheet10!B:C,2,FALSE)</f>
        <v>#N/A</v>
      </c>
      <c r="H1008" s="2">
        <v>2015</v>
      </c>
      <c r="I1008" s="3" t="s">
        <v>12</v>
      </c>
      <c r="J1008" s="3" t="s">
        <v>1575</v>
      </c>
      <c r="K1008" s="3" t="s">
        <v>1573</v>
      </c>
      <c r="L1008" s="3" t="s">
        <v>2013</v>
      </c>
      <c r="M1008" s="3" t="s">
        <v>599</v>
      </c>
    </row>
    <row r="1009" spans="1:13" x14ac:dyDescent="0.2">
      <c r="A1009" s="3" t="s">
        <v>1572</v>
      </c>
      <c r="B1009" s="3" t="str">
        <f>VLOOKUP(C1009,'Class compilations'!A:B,2,FALSE)</f>
        <v>Hybrid Sedan</v>
      </c>
      <c r="C1009" s="3" t="s">
        <v>1573</v>
      </c>
      <c r="D1009" s="3" t="s">
        <v>10</v>
      </c>
      <c r="E1009" s="3" t="s">
        <v>8033</v>
      </c>
      <c r="F1009" s="3" t="e">
        <f>VLOOKUP(E1009,'DFW to admin'!A:B,2,FALSE)</f>
        <v>#N/A</v>
      </c>
      <c r="G1009" s="3" t="str">
        <f>VLOOKUP('Data - filter removed'!E1009,Sheet10!B:C,2,FALSE)</f>
        <v>Children's Administration</v>
      </c>
      <c r="H1009" s="2">
        <v>2016</v>
      </c>
      <c r="I1009" s="3" t="s">
        <v>12</v>
      </c>
      <c r="J1009" s="3" t="s">
        <v>1575</v>
      </c>
      <c r="K1009" s="3" t="s">
        <v>1573</v>
      </c>
      <c r="L1009" s="3" t="s">
        <v>8034</v>
      </c>
      <c r="M1009" s="3" t="s">
        <v>29</v>
      </c>
    </row>
    <row r="1010" spans="1:13" x14ac:dyDescent="0.2">
      <c r="A1010" s="3" t="s">
        <v>1572</v>
      </c>
      <c r="B1010" s="3" t="str">
        <f>VLOOKUP(C1010,'Class compilations'!A:B,2,FALSE)</f>
        <v>Hybrid Sedan</v>
      </c>
      <c r="C1010" s="3" t="s">
        <v>1573</v>
      </c>
      <c r="D1010" s="3" t="s">
        <v>10</v>
      </c>
      <c r="E1010" s="3" t="s">
        <v>8035</v>
      </c>
      <c r="F1010" s="3" t="e">
        <f>VLOOKUP(E1010,'DFW to admin'!A:B,2,FALSE)</f>
        <v>#N/A</v>
      </c>
      <c r="G1010" s="3" t="str">
        <f>VLOOKUP('Data - filter removed'!E1010,Sheet10!B:C,2,FALSE)</f>
        <v>Children's Administration</v>
      </c>
      <c r="H1010" s="2">
        <v>2016</v>
      </c>
      <c r="I1010" s="3" t="s">
        <v>12</v>
      </c>
      <c r="J1010" s="3" t="s">
        <v>1575</v>
      </c>
      <c r="K1010" s="3" t="s">
        <v>1573</v>
      </c>
      <c r="L1010" s="3" t="s">
        <v>8036</v>
      </c>
      <c r="M1010" s="3" t="s">
        <v>29</v>
      </c>
    </row>
    <row r="1011" spans="1:13" x14ac:dyDescent="0.2">
      <c r="B1011" s="3" t="e">
        <f>VLOOKUP(C1011,'Class compilations'!A:B,2,FALSE)</f>
        <v>#N/A</v>
      </c>
      <c r="D1011" s="5" t="s">
        <v>7969</v>
      </c>
      <c r="E1011" s="3">
        <f>SUBTOTAL(3,E789:E1010)</f>
        <v>222</v>
      </c>
      <c r="F1011" s="3" t="e">
        <f>VLOOKUP(E1011,'DFW to admin'!A:B,2,FALSE)</f>
        <v>#N/A</v>
      </c>
      <c r="G1011" s="3" t="e">
        <f>VLOOKUP('Data - filter removed'!E1011,Sheet10!B:C,2,FALSE)</f>
        <v>#N/A</v>
      </c>
    </row>
    <row r="1012" spans="1:13" x14ac:dyDescent="0.2">
      <c r="A1012" s="3" t="s">
        <v>1572</v>
      </c>
      <c r="B1012" s="3" t="str">
        <f>VLOOKUP(C1012,'Class compilations'!A:B,2,FALSE)</f>
        <v>Hybrid Sedan</v>
      </c>
      <c r="C1012" s="3" t="s">
        <v>1573</v>
      </c>
      <c r="D1012" s="3" t="s">
        <v>1255</v>
      </c>
      <c r="E1012" s="3" t="s">
        <v>2014</v>
      </c>
      <c r="F1012" s="3" t="e">
        <f>VLOOKUP(E1012,'DFW to admin'!A:B,2,FALSE)</f>
        <v>#N/A</v>
      </c>
      <c r="G1012" s="3" t="e">
        <f>VLOOKUP('Data - filter removed'!E1012,Sheet10!B:C,2,FALSE)</f>
        <v>#N/A</v>
      </c>
      <c r="H1012" s="2">
        <v>2010</v>
      </c>
      <c r="I1012" s="3" t="s">
        <v>297</v>
      </c>
      <c r="J1012" s="3" t="s">
        <v>1626</v>
      </c>
      <c r="K1012" s="3" t="s">
        <v>1573</v>
      </c>
      <c r="L1012" s="3" t="s">
        <v>2015</v>
      </c>
      <c r="M1012" s="3" t="s">
        <v>420</v>
      </c>
    </row>
    <row r="1013" spans="1:13" x14ac:dyDescent="0.2">
      <c r="B1013" s="3" t="e">
        <f>VLOOKUP(C1013,'Class compilations'!A:B,2,FALSE)</f>
        <v>#N/A</v>
      </c>
      <c r="D1013" s="5" t="s">
        <v>7970</v>
      </c>
      <c r="E1013" s="3">
        <f>SUBTOTAL(3,E1012:E1012)</f>
        <v>1</v>
      </c>
      <c r="F1013" s="3" t="e">
        <f>VLOOKUP(E1013,'DFW to admin'!A:B,2,FALSE)</f>
        <v>#N/A</v>
      </c>
      <c r="G1013" s="3" t="e">
        <f>VLOOKUP('Data - filter removed'!E1013,Sheet10!B:C,2,FALSE)</f>
        <v>#N/A</v>
      </c>
    </row>
    <row r="1014" spans="1:13" x14ac:dyDescent="0.2">
      <c r="A1014" s="3" t="s">
        <v>1572</v>
      </c>
      <c r="B1014" s="3" t="str">
        <f>VLOOKUP(C1014,'Class compilations'!A:B,2,FALSE)</f>
        <v>Hybrid Sedan</v>
      </c>
      <c r="C1014" s="3" t="s">
        <v>1573</v>
      </c>
      <c r="D1014" s="3" t="s">
        <v>1301</v>
      </c>
      <c r="E1014" s="3" t="s">
        <v>2016</v>
      </c>
      <c r="F1014" s="3" t="e">
        <f>VLOOKUP(E1014,'DFW to admin'!A:B,2,FALSE)</f>
        <v>#N/A</v>
      </c>
      <c r="G1014" s="3" t="e">
        <f>VLOOKUP('Data - filter removed'!E1014,Sheet10!B:C,2,FALSE)</f>
        <v>#N/A</v>
      </c>
      <c r="H1014" s="2">
        <v>2013</v>
      </c>
      <c r="I1014" s="3" t="s">
        <v>297</v>
      </c>
      <c r="J1014" s="3" t="s">
        <v>1626</v>
      </c>
      <c r="K1014" s="3" t="s">
        <v>1573</v>
      </c>
      <c r="L1014" s="3" t="s">
        <v>2017</v>
      </c>
      <c r="M1014" s="3" t="s">
        <v>1302</v>
      </c>
    </row>
    <row r="1015" spans="1:13" x14ac:dyDescent="0.2">
      <c r="A1015" s="3" t="s">
        <v>1572</v>
      </c>
      <c r="B1015" s="3" t="str">
        <f>VLOOKUP(C1015,'Class compilations'!A:B,2,FALSE)</f>
        <v>Hybrid Sedan</v>
      </c>
      <c r="C1015" s="3" t="s">
        <v>1573</v>
      </c>
      <c r="D1015" s="3" t="s">
        <v>1301</v>
      </c>
      <c r="E1015" s="3" t="s">
        <v>2018</v>
      </c>
      <c r="F1015" s="3" t="e">
        <f>VLOOKUP(E1015,'DFW to admin'!A:B,2,FALSE)</f>
        <v>#N/A</v>
      </c>
      <c r="G1015" s="3" t="e">
        <f>VLOOKUP('Data - filter removed'!E1015,Sheet10!B:C,2,FALSE)</f>
        <v>#N/A</v>
      </c>
      <c r="H1015" s="2">
        <v>2013</v>
      </c>
      <c r="I1015" s="3" t="s">
        <v>297</v>
      </c>
      <c r="J1015" s="3" t="s">
        <v>1626</v>
      </c>
      <c r="K1015" s="3" t="s">
        <v>1573</v>
      </c>
      <c r="L1015" s="3" t="s">
        <v>2019</v>
      </c>
      <c r="M1015" s="3" t="s">
        <v>1302</v>
      </c>
    </row>
    <row r="1016" spans="1:13" x14ac:dyDescent="0.2">
      <c r="A1016" s="3" t="s">
        <v>1572</v>
      </c>
      <c r="B1016" s="3" t="str">
        <f>VLOOKUP(C1016,'Class compilations'!A:B,2,FALSE)</f>
        <v>Hybrid Sedan</v>
      </c>
      <c r="C1016" s="3" t="s">
        <v>1573</v>
      </c>
      <c r="D1016" s="3" t="s">
        <v>1301</v>
      </c>
      <c r="E1016" s="3" t="s">
        <v>2020</v>
      </c>
      <c r="F1016" s="3" t="e">
        <f>VLOOKUP(E1016,'DFW to admin'!A:B,2,FALSE)</f>
        <v>#N/A</v>
      </c>
      <c r="G1016" s="3" t="e">
        <f>VLOOKUP('Data - filter removed'!E1016,Sheet10!B:C,2,FALSE)</f>
        <v>#N/A</v>
      </c>
      <c r="H1016" s="2">
        <v>2013</v>
      </c>
      <c r="I1016" s="3" t="s">
        <v>297</v>
      </c>
      <c r="J1016" s="3" t="s">
        <v>1626</v>
      </c>
      <c r="K1016" s="3" t="s">
        <v>1573</v>
      </c>
      <c r="L1016" s="3" t="s">
        <v>2021</v>
      </c>
      <c r="M1016" s="3" t="s">
        <v>1302</v>
      </c>
    </row>
    <row r="1017" spans="1:13" x14ac:dyDescent="0.2">
      <c r="A1017" s="3" t="s">
        <v>1572</v>
      </c>
      <c r="B1017" s="3" t="str">
        <f>VLOOKUP(C1017,'Class compilations'!A:B,2,FALSE)</f>
        <v>Hybrid Sedan</v>
      </c>
      <c r="C1017" s="3" t="s">
        <v>1573</v>
      </c>
      <c r="D1017" s="3" t="s">
        <v>1301</v>
      </c>
      <c r="E1017" s="3" t="s">
        <v>2022</v>
      </c>
      <c r="F1017" s="3" t="e">
        <f>VLOOKUP(E1017,'DFW to admin'!A:B,2,FALSE)</f>
        <v>#N/A</v>
      </c>
      <c r="G1017" s="3" t="e">
        <f>VLOOKUP('Data - filter removed'!E1017,Sheet10!B:C,2,FALSE)</f>
        <v>#N/A</v>
      </c>
      <c r="H1017" s="2">
        <v>2012</v>
      </c>
      <c r="I1017" s="3" t="s">
        <v>297</v>
      </c>
      <c r="J1017" s="3" t="s">
        <v>1626</v>
      </c>
      <c r="K1017" s="3" t="s">
        <v>1573</v>
      </c>
      <c r="L1017" s="3" t="s">
        <v>2023</v>
      </c>
      <c r="M1017" s="3" t="s">
        <v>1302</v>
      </c>
    </row>
    <row r="1018" spans="1:13" x14ac:dyDescent="0.2">
      <c r="A1018" s="3" t="s">
        <v>1572</v>
      </c>
      <c r="B1018" s="3" t="str">
        <f>VLOOKUP(C1018,'Class compilations'!A:B,2,FALSE)</f>
        <v>Hybrid Sedan</v>
      </c>
      <c r="C1018" s="3" t="s">
        <v>1573</v>
      </c>
      <c r="D1018" s="3" t="s">
        <v>1301</v>
      </c>
      <c r="E1018" s="3" t="s">
        <v>2024</v>
      </c>
      <c r="F1018" s="3" t="e">
        <f>VLOOKUP(E1018,'DFW to admin'!A:B,2,FALSE)</f>
        <v>#N/A</v>
      </c>
      <c r="G1018" s="3" t="e">
        <f>VLOOKUP('Data - filter removed'!E1018,Sheet10!B:C,2,FALSE)</f>
        <v>#N/A</v>
      </c>
      <c r="H1018" s="2">
        <v>2012</v>
      </c>
      <c r="I1018" s="3" t="s">
        <v>297</v>
      </c>
      <c r="J1018" s="3" t="s">
        <v>1626</v>
      </c>
      <c r="K1018" s="3" t="s">
        <v>1573</v>
      </c>
      <c r="L1018" s="3" t="s">
        <v>2025</v>
      </c>
      <c r="M1018" s="3" t="s">
        <v>1302</v>
      </c>
    </row>
    <row r="1019" spans="1:13" x14ac:dyDescent="0.2">
      <c r="A1019" s="3" t="s">
        <v>1572</v>
      </c>
      <c r="B1019" s="3" t="str">
        <f>VLOOKUP(C1019,'Class compilations'!A:B,2,FALSE)</f>
        <v>Hybrid Sedan</v>
      </c>
      <c r="C1019" s="3" t="s">
        <v>1573</v>
      </c>
      <c r="D1019" s="3" t="s">
        <v>1301</v>
      </c>
      <c r="E1019" s="3" t="s">
        <v>2026</v>
      </c>
      <c r="F1019" s="3" t="e">
        <f>VLOOKUP(E1019,'DFW to admin'!A:B,2,FALSE)</f>
        <v>#N/A</v>
      </c>
      <c r="G1019" s="3" t="e">
        <f>VLOOKUP('Data - filter removed'!E1019,Sheet10!B:C,2,FALSE)</f>
        <v>#N/A</v>
      </c>
      <c r="H1019" s="2">
        <v>2012</v>
      </c>
      <c r="I1019" s="3" t="s">
        <v>297</v>
      </c>
      <c r="J1019" s="3" t="s">
        <v>1626</v>
      </c>
      <c r="K1019" s="3" t="s">
        <v>1573</v>
      </c>
      <c r="L1019" s="3" t="s">
        <v>2027</v>
      </c>
      <c r="M1019" s="3" t="s">
        <v>1302</v>
      </c>
    </row>
    <row r="1020" spans="1:13" x14ac:dyDescent="0.2">
      <c r="A1020" s="3" t="s">
        <v>1572</v>
      </c>
      <c r="B1020" s="3" t="str">
        <f>VLOOKUP(C1020,'Class compilations'!A:B,2,FALSE)</f>
        <v>Hybrid Sedan</v>
      </c>
      <c r="C1020" s="3" t="s">
        <v>1573</v>
      </c>
      <c r="D1020" s="3" t="s">
        <v>1301</v>
      </c>
      <c r="E1020" s="3" t="s">
        <v>2028</v>
      </c>
      <c r="F1020" s="3" t="e">
        <f>VLOOKUP(E1020,'DFW to admin'!A:B,2,FALSE)</f>
        <v>#N/A</v>
      </c>
      <c r="G1020" s="3" t="e">
        <f>VLOOKUP('Data - filter removed'!E1020,Sheet10!B:C,2,FALSE)</f>
        <v>#N/A</v>
      </c>
      <c r="H1020" s="2">
        <v>2012</v>
      </c>
      <c r="I1020" s="3" t="s">
        <v>297</v>
      </c>
      <c r="J1020" s="3" t="s">
        <v>1626</v>
      </c>
      <c r="K1020" s="3" t="s">
        <v>1573</v>
      </c>
      <c r="L1020" s="3" t="s">
        <v>2029</v>
      </c>
      <c r="M1020" s="3" t="s">
        <v>1302</v>
      </c>
    </row>
    <row r="1021" spans="1:13" x14ac:dyDescent="0.2">
      <c r="A1021" s="3" t="s">
        <v>1572</v>
      </c>
      <c r="B1021" s="3" t="str">
        <f>VLOOKUP(C1021,'Class compilations'!A:B,2,FALSE)</f>
        <v>Hybrid Sedan</v>
      </c>
      <c r="C1021" s="3" t="s">
        <v>1573</v>
      </c>
      <c r="D1021" s="3" t="s">
        <v>1301</v>
      </c>
      <c r="E1021" s="3" t="s">
        <v>2030</v>
      </c>
      <c r="F1021" s="3" t="e">
        <f>VLOOKUP(E1021,'DFW to admin'!A:B,2,FALSE)</f>
        <v>#N/A</v>
      </c>
      <c r="G1021" s="3" t="e">
        <f>VLOOKUP('Data - filter removed'!E1021,Sheet10!B:C,2,FALSE)</f>
        <v>#N/A</v>
      </c>
      <c r="H1021" s="2">
        <v>2012</v>
      </c>
      <c r="I1021" s="3" t="s">
        <v>297</v>
      </c>
      <c r="J1021" s="3" t="s">
        <v>1626</v>
      </c>
      <c r="K1021" s="3" t="s">
        <v>1573</v>
      </c>
      <c r="L1021" s="3" t="s">
        <v>2031</v>
      </c>
      <c r="M1021" s="3" t="s">
        <v>1302</v>
      </c>
    </row>
    <row r="1022" spans="1:13" x14ac:dyDescent="0.2">
      <c r="A1022" s="3" t="s">
        <v>1572</v>
      </c>
      <c r="B1022" s="3" t="str">
        <f>VLOOKUP(C1022,'Class compilations'!A:B,2,FALSE)</f>
        <v>Hybrid Sedan</v>
      </c>
      <c r="C1022" s="3" t="s">
        <v>1573</v>
      </c>
      <c r="D1022" s="3" t="s">
        <v>1301</v>
      </c>
      <c r="E1022" s="3" t="s">
        <v>2032</v>
      </c>
      <c r="F1022" s="3" t="e">
        <f>VLOOKUP(E1022,'DFW to admin'!A:B,2,FALSE)</f>
        <v>#N/A</v>
      </c>
      <c r="G1022" s="3" t="e">
        <f>VLOOKUP('Data - filter removed'!E1022,Sheet10!B:C,2,FALSE)</f>
        <v>#N/A</v>
      </c>
      <c r="H1022" s="2">
        <v>2012</v>
      </c>
      <c r="I1022" s="3" t="s">
        <v>297</v>
      </c>
      <c r="J1022" s="3" t="s">
        <v>1626</v>
      </c>
      <c r="K1022" s="3" t="s">
        <v>1573</v>
      </c>
      <c r="L1022" s="3" t="s">
        <v>2033</v>
      </c>
      <c r="M1022" s="3" t="s">
        <v>1302</v>
      </c>
    </row>
    <row r="1023" spans="1:13" x14ac:dyDescent="0.2">
      <c r="A1023" s="3" t="s">
        <v>1572</v>
      </c>
      <c r="B1023" s="3" t="str">
        <f>VLOOKUP(C1023,'Class compilations'!A:B,2,FALSE)</f>
        <v>Hybrid Sedan</v>
      </c>
      <c r="C1023" s="3" t="s">
        <v>1573</v>
      </c>
      <c r="D1023" s="3" t="s">
        <v>1301</v>
      </c>
      <c r="E1023" s="3" t="s">
        <v>2034</v>
      </c>
      <c r="F1023" s="3" t="e">
        <f>VLOOKUP(E1023,'DFW to admin'!A:B,2,FALSE)</f>
        <v>#N/A</v>
      </c>
      <c r="G1023" s="3" t="e">
        <f>VLOOKUP('Data - filter removed'!E1023,Sheet10!B:C,2,FALSE)</f>
        <v>#N/A</v>
      </c>
      <c r="H1023" s="2">
        <v>2012</v>
      </c>
      <c r="I1023" s="3" t="s">
        <v>297</v>
      </c>
      <c r="J1023" s="3" t="s">
        <v>1626</v>
      </c>
      <c r="K1023" s="3" t="s">
        <v>1573</v>
      </c>
      <c r="L1023" s="3" t="s">
        <v>2035</v>
      </c>
      <c r="M1023" s="3" t="s">
        <v>1302</v>
      </c>
    </row>
    <row r="1024" spans="1:13" x14ac:dyDescent="0.2">
      <c r="A1024" s="3" t="s">
        <v>1572</v>
      </c>
      <c r="B1024" s="3" t="str">
        <f>VLOOKUP(C1024,'Class compilations'!A:B,2,FALSE)</f>
        <v>Hybrid Sedan</v>
      </c>
      <c r="C1024" s="3" t="s">
        <v>1573</v>
      </c>
      <c r="D1024" s="3" t="s">
        <v>1301</v>
      </c>
      <c r="E1024" s="3" t="s">
        <v>2036</v>
      </c>
      <c r="F1024" s="3" t="e">
        <f>VLOOKUP(E1024,'DFW to admin'!A:B,2,FALSE)</f>
        <v>#N/A</v>
      </c>
      <c r="G1024" s="3" t="e">
        <f>VLOOKUP('Data - filter removed'!E1024,Sheet10!B:C,2,FALSE)</f>
        <v>#N/A</v>
      </c>
      <c r="H1024" s="2">
        <v>2012</v>
      </c>
      <c r="I1024" s="3" t="s">
        <v>297</v>
      </c>
      <c r="J1024" s="3" t="s">
        <v>1626</v>
      </c>
      <c r="K1024" s="3" t="s">
        <v>1573</v>
      </c>
      <c r="L1024" s="3" t="s">
        <v>2037</v>
      </c>
      <c r="M1024" s="3" t="s">
        <v>1302</v>
      </c>
    </row>
    <row r="1025" spans="1:13" x14ac:dyDescent="0.2">
      <c r="A1025" s="3" t="s">
        <v>1572</v>
      </c>
      <c r="B1025" s="3" t="str">
        <f>VLOOKUP(C1025,'Class compilations'!A:B,2,FALSE)</f>
        <v>Hybrid Sedan</v>
      </c>
      <c r="C1025" s="3" t="s">
        <v>1573</v>
      </c>
      <c r="D1025" s="3" t="s">
        <v>1301</v>
      </c>
      <c r="E1025" s="3" t="s">
        <v>2038</v>
      </c>
      <c r="F1025" s="3" t="e">
        <f>VLOOKUP(E1025,'DFW to admin'!A:B,2,FALSE)</f>
        <v>#N/A</v>
      </c>
      <c r="G1025" s="3" t="e">
        <f>VLOOKUP('Data - filter removed'!E1025,Sheet10!B:C,2,FALSE)</f>
        <v>#N/A</v>
      </c>
      <c r="H1025" s="2">
        <v>2012</v>
      </c>
      <c r="I1025" s="3" t="s">
        <v>297</v>
      </c>
      <c r="J1025" s="3" t="s">
        <v>1626</v>
      </c>
      <c r="K1025" s="3" t="s">
        <v>1573</v>
      </c>
      <c r="L1025" s="3" t="s">
        <v>2039</v>
      </c>
      <c r="M1025" s="3" t="s">
        <v>1302</v>
      </c>
    </row>
    <row r="1026" spans="1:13" x14ac:dyDescent="0.2">
      <c r="A1026" s="3" t="s">
        <v>1572</v>
      </c>
      <c r="B1026" s="3" t="str">
        <f>VLOOKUP(C1026,'Class compilations'!A:B,2,FALSE)</f>
        <v>Hybrid Sedan</v>
      </c>
      <c r="C1026" s="3" t="s">
        <v>1573</v>
      </c>
      <c r="D1026" s="3" t="s">
        <v>1301</v>
      </c>
      <c r="E1026" s="3" t="s">
        <v>2040</v>
      </c>
      <c r="F1026" s="3" t="e">
        <f>VLOOKUP(E1026,'DFW to admin'!A:B,2,FALSE)</f>
        <v>#N/A</v>
      </c>
      <c r="G1026" s="3" t="e">
        <f>VLOOKUP('Data - filter removed'!E1026,Sheet10!B:C,2,FALSE)</f>
        <v>#N/A</v>
      </c>
      <c r="H1026" s="2">
        <v>2012</v>
      </c>
      <c r="I1026" s="3" t="s">
        <v>297</v>
      </c>
      <c r="J1026" s="3" t="s">
        <v>1626</v>
      </c>
      <c r="K1026" s="3" t="s">
        <v>1573</v>
      </c>
      <c r="L1026" s="3" t="s">
        <v>2041</v>
      </c>
      <c r="M1026" s="3" t="s">
        <v>1302</v>
      </c>
    </row>
    <row r="1027" spans="1:13" x14ac:dyDescent="0.2">
      <c r="A1027" s="3" t="s">
        <v>1572</v>
      </c>
      <c r="B1027" s="3" t="str">
        <f>VLOOKUP(C1027,'Class compilations'!A:B,2,FALSE)</f>
        <v>Hybrid Sedan</v>
      </c>
      <c r="C1027" s="3" t="s">
        <v>1573</v>
      </c>
      <c r="D1027" s="3" t="s">
        <v>1301</v>
      </c>
      <c r="E1027" s="3" t="s">
        <v>2042</v>
      </c>
      <c r="F1027" s="3" t="e">
        <f>VLOOKUP(E1027,'DFW to admin'!A:B,2,FALSE)</f>
        <v>#N/A</v>
      </c>
      <c r="G1027" s="3" t="e">
        <f>VLOOKUP('Data - filter removed'!E1027,Sheet10!B:C,2,FALSE)</f>
        <v>#N/A</v>
      </c>
      <c r="H1027" s="2">
        <v>2014</v>
      </c>
      <c r="I1027" s="3" t="s">
        <v>297</v>
      </c>
      <c r="J1027" s="3" t="s">
        <v>1626</v>
      </c>
      <c r="K1027" s="3" t="s">
        <v>1573</v>
      </c>
      <c r="L1027" s="3" t="s">
        <v>2043</v>
      </c>
      <c r="M1027" s="3" t="s">
        <v>1302</v>
      </c>
    </row>
    <row r="1028" spans="1:13" x14ac:dyDescent="0.2">
      <c r="A1028" s="3" t="s">
        <v>1572</v>
      </c>
      <c r="B1028" s="3" t="str">
        <f>VLOOKUP(C1028,'Class compilations'!A:B,2,FALSE)</f>
        <v>Hybrid Sedan</v>
      </c>
      <c r="C1028" s="3" t="s">
        <v>1573</v>
      </c>
      <c r="D1028" s="3" t="s">
        <v>1301</v>
      </c>
      <c r="E1028" s="3" t="s">
        <v>2044</v>
      </c>
      <c r="F1028" s="3" t="e">
        <f>VLOOKUP(E1028,'DFW to admin'!A:B,2,FALSE)</f>
        <v>#N/A</v>
      </c>
      <c r="G1028" s="3" t="e">
        <f>VLOOKUP('Data - filter removed'!E1028,Sheet10!B:C,2,FALSE)</f>
        <v>#N/A</v>
      </c>
      <c r="H1028" s="2">
        <v>2014</v>
      </c>
      <c r="I1028" s="3" t="s">
        <v>297</v>
      </c>
      <c r="J1028" s="3" t="s">
        <v>1626</v>
      </c>
      <c r="K1028" s="3" t="s">
        <v>1573</v>
      </c>
      <c r="L1028" s="3" t="s">
        <v>2045</v>
      </c>
      <c r="M1028" s="3" t="s">
        <v>1302</v>
      </c>
    </row>
    <row r="1029" spans="1:13" x14ac:dyDescent="0.2">
      <c r="A1029" s="3" t="s">
        <v>1572</v>
      </c>
      <c r="B1029" s="3" t="str">
        <f>VLOOKUP(C1029,'Class compilations'!A:B,2,FALSE)</f>
        <v>Hybrid Sedan</v>
      </c>
      <c r="C1029" s="3" t="s">
        <v>1573</v>
      </c>
      <c r="D1029" s="3" t="s">
        <v>1301</v>
      </c>
      <c r="E1029" s="3" t="s">
        <v>2046</v>
      </c>
      <c r="F1029" s="3" t="e">
        <f>VLOOKUP(E1029,'DFW to admin'!A:B,2,FALSE)</f>
        <v>#N/A</v>
      </c>
      <c r="G1029" s="3" t="e">
        <f>VLOOKUP('Data - filter removed'!E1029,Sheet10!B:C,2,FALSE)</f>
        <v>#N/A</v>
      </c>
      <c r="H1029" s="2">
        <v>2014</v>
      </c>
      <c r="I1029" s="3" t="s">
        <v>297</v>
      </c>
      <c r="J1029" s="3" t="s">
        <v>1626</v>
      </c>
      <c r="K1029" s="3" t="s">
        <v>1573</v>
      </c>
      <c r="L1029" s="3" t="s">
        <v>2047</v>
      </c>
      <c r="M1029" s="3" t="s">
        <v>1302</v>
      </c>
    </row>
    <row r="1030" spans="1:13" x14ac:dyDescent="0.2">
      <c r="A1030" s="3" t="s">
        <v>1572</v>
      </c>
      <c r="B1030" s="3" t="str">
        <f>VLOOKUP(C1030,'Class compilations'!A:B,2,FALSE)</f>
        <v>Hybrid Sedan</v>
      </c>
      <c r="C1030" s="3" t="s">
        <v>1573</v>
      </c>
      <c r="D1030" s="3" t="s">
        <v>1301</v>
      </c>
      <c r="E1030" s="3" t="s">
        <v>2048</v>
      </c>
      <c r="F1030" s="3" t="e">
        <f>VLOOKUP(E1030,'DFW to admin'!A:B,2,FALSE)</f>
        <v>#N/A</v>
      </c>
      <c r="G1030" s="3" t="e">
        <f>VLOOKUP('Data - filter removed'!E1030,Sheet10!B:C,2,FALSE)</f>
        <v>#N/A</v>
      </c>
      <c r="H1030" s="2">
        <v>2013</v>
      </c>
      <c r="I1030" s="3" t="s">
        <v>297</v>
      </c>
      <c r="J1030" s="3" t="s">
        <v>1626</v>
      </c>
      <c r="K1030" s="3" t="s">
        <v>1573</v>
      </c>
      <c r="L1030" s="3" t="s">
        <v>2049</v>
      </c>
      <c r="M1030" s="3" t="s">
        <v>1302</v>
      </c>
    </row>
    <row r="1031" spans="1:13" x14ac:dyDescent="0.2">
      <c r="A1031" s="3" t="s">
        <v>1572</v>
      </c>
      <c r="B1031" s="3" t="str">
        <f>VLOOKUP(C1031,'Class compilations'!A:B,2,FALSE)</f>
        <v>Hybrid Sedan</v>
      </c>
      <c r="C1031" s="3" t="s">
        <v>1573</v>
      </c>
      <c r="D1031" s="3" t="s">
        <v>1301</v>
      </c>
      <c r="E1031" s="3" t="s">
        <v>2050</v>
      </c>
      <c r="F1031" s="3" t="e">
        <f>VLOOKUP(E1031,'DFW to admin'!A:B,2,FALSE)</f>
        <v>#N/A</v>
      </c>
      <c r="G1031" s="3" t="e">
        <f>VLOOKUP('Data - filter removed'!E1031,Sheet10!B:C,2,FALSE)</f>
        <v>#N/A</v>
      </c>
      <c r="H1031" s="2">
        <v>2013</v>
      </c>
      <c r="I1031" s="3" t="s">
        <v>297</v>
      </c>
      <c r="J1031" s="3" t="s">
        <v>1626</v>
      </c>
      <c r="K1031" s="3" t="s">
        <v>1573</v>
      </c>
      <c r="L1031" s="3" t="s">
        <v>2051</v>
      </c>
      <c r="M1031" s="3" t="s">
        <v>1302</v>
      </c>
    </row>
    <row r="1032" spans="1:13" x14ac:dyDescent="0.2">
      <c r="A1032" s="3" t="s">
        <v>1572</v>
      </c>
      <c r="B1032" s="3" t="str">
        <f>VLOOKUP(C1032,'Class compilations'!A:B,2,FALSE)</f>
        <v>Hybrid Sedan</v>
      </c>
      <c r="C1032" s="3" t="s">
        <v>1573</v>
      </c>
      <c r="D1032" s="3" t="s">
        <v>1301</v>
      </c>
      <c r="E1032" s="3" t="s">
        <v>2052</v>
      </c>
      <c r="F1032" s="3" t="e">
        <f>VLOOKUP(E1032,'DFW to admin'!A:B,2,FALSE)</f>
        <v>#N/A</v>
      </c>
      <c r="G1032" s="3" t="e">
        <f>VLOOKUP('Data - filter removed'!E1032,Sheet10!B:C,2,FALSE)</f>
        <v>#N/A</v>
      </c>
      <c r="H1032" s="2">
        <v>2013</v>
      </c>
      <c r="I1032" s="3" t="s">
        <v>297</v>
      </c>
      <c r="J1032" s="3" t="s">
        <v>1626</v>
      </c>
      <c r="K1032" s="3" t="s">
        <v>1573</v>
      </c>
      <c r="L1032" s="3" t="s">
        <v>2053</v>
      </c>
      <c r="M1032" s="3" t="s">
        <v>1302</v>
      </c>
    </row>
    <row r="1033" spans="1:13" x14ac:dyDescent="0.2">
      <c r="A1033" s="3" t="s">
        <v>1572</v>
      </c>
      <c r="B1033" s="3" t="str">
        <f>VLOOKUP(C1033,'Class compilations'!A:B,2,FALSE)</f>
        <v>Hybrid Sedan</v>
      </c>
      <c r="C1033" s="3" t="s">
        <v>1573</v>
      </c>
      <c r="D1033" s="3" t="s">
        <v>1301</v>
      </c>
      <c r="E1033" s="3" t="s">
        <v>2054</v>
      </c>
      <c r="F1033" s="3" t="e">
        <f>VLOOKUP(E1033,'DFW to admin'!A:B,2,FALSE)</f>
        <v>#N/A</v>
      </c>
      <c r="G1033" s="3" t="e">
        <f>VLOOKUP('Data - filter removed'!E1033,Sheet10!B:C,2,FALSE)</f>
        <v>#N/A</v>
      </c>
      <c r="H1033" s="2">
        <v>2013</v>
      </c>
      <c r="I1033" s="3" t="s">
        <v>297</v>
      </c>
      <c r="J1033" s="3" t="s">
        <v>1626</v>
      </c>
      <c r="K1033" s="3" t="s">
        <v>1573</v>
      </c>
      <c r="L1033" s="3" t="s">
        <v>2055</v>
      </c>
      <c r="M1033" s="3" t="s">
        <v>1302</v>
      </c>
    </row>
    <row r="1034" spans="1:13" x14ac:dyDescent="0.2">
      <c r="A1034" s="3" t="s">
        <v>1572</v>
      </c>
      <c r="B1034" s="3" t="str">
        <f>VLOOKUP(C1034,'Class compilations'!A:B,2,FALSE)</f>
        <v>Hybrid Sedan</v>
      </c>
      <c r="C1034" s="3" t="s">
        <v>1573</v>
      </c>
      <c r="D1034" s="3" t="s">
        <v>1301</v>
      </c>
      <c r="E1034" s="3" t="s">
        <v>2056</v>
      </c>
      <c r="F1034" s="3" t="e">
        <f>VLOOKUP(E1034,'DFW to admin'!A:B,2,FALSE)</f>
        <v>#N/A</v>
      </c>
      <c r="G1034" s="3" t="e">
        <f>VLOOKUP('Data - filter removed'!E1034,Sheet10!B:C,2,FALSE)</f>
        <v>#N/A</v>
      </c>
      <c r="H1034" s="2">
        <v>2014</v>
      </c>
      <c r="I1034" s="3" t="s">
        <v>297</v>
      </c>
      <c r="J1034" s="3" t="s">
        <v>1626</v>
      </c>
      <c r="K1034" s="3" t="s">
        <v>1573</v>
      </c>
      <c r="L1034" s="3" t="s">
        <v>2057</v>
      </c>
      <c r="M1034" s="3" t="s">
        <v>1302</v>
      </c>
    </row>
    <row r="1035" spans="1:13" x14ac:dyDescent="0.2">
      <c r="A1035" s="3" t="s">
        <v>1572</v>
      </c>
      <c r="B1035" s="3" t="str">
        <f>VLOOKUP(C1035,'Class compilations'!A:B,2,FALSE)</f>
        <v>Hybrid Sedan</v>
      </c>
      <c r="C1035" s="3" t="s">
        <v>1573</v>
      </c>
      <c r="D1035" s="3" t="s">
        <v>1301</v>
      </c>
      <c r="E1035" s="3" t="s">
        <v>2058</v>
      </c>
      <c r="F1035" s="3" t="e">
        <f>VLOOKUP(E1035,'DFW to admin'!A:B,2,FALSE)</f>
        <v>#N/A</v>
      </c>
      <c r="G1035" s="3" t="e">
        <f>VLOOKUP('Data - filter removed'!E1035,Sheet10!B:C,2,FALSE)</f>
        <v>#N/A</v>
      </c>
      <c r="H1035" s="2">
        <v>2014</v>
      </c>
      <c r="I1035" s="3" t="s">
        <v>297</v>
      </c>
      <c r="J1035" s="3" t="s">
        <v>1626</v>
      </c>
      <c r="K1035" s="3" t="s">
        <v>1573</v>
      </c>
      <c r="L1035" s="3" t="s">
        <v>2059</v>
      </c>
      <c r="M1035" s="3" t="s">
        <v>1302</v>
      </c>
    </row>
    <row r="1036" spans="1:13" x14ac:dyDescent="0.2">
      <c r="A1036" s="3" t="s">
        <v>1572</v>
      </c>
      <c r="B1036" s="3" t="str">
        <f>VLOOKUP(C1036,'Class compilations'!A:B,2,FALSE)</f>
        <v>Hybrid Sedan</v>
      </c>
      <c r="C1036" s="3" t="s">
        <v>1573</v>
      </c>
      <c r="D1036" s="3" t="s">
        <v>1301</v>
      </c>
      <c r="E1036" s="3" t="s">
        <v>2060</v>
      </c>
      <c r="F1036" s="3" t="e">
        <f>VLOOKUP(E1036,'DFW to admin'!A:B,2,FALSE)</f>
        <v>#N/A</v>
      </c>
      <c r="G1036" s="3" t="e">
        <f>VLOOKUP('Data - filter removed'!E1036,Sheet10!B:C,2,FALSE)</f>
        <v>#N/A</v>
      </c>
      <c r="H1036" s="2">
        <v>2014</v>
      </c>
      <c r="I1036" s="3" t="s">
        <v>297</v>
      </c>
      <c r="J1036" s="3" t="s">
        <v>1626</v>
      </c>
      <c r="K1036" s="3" t="s">
        <v>1573</v>
      </c>
      <c r="L1036" s="3" t="s">
        <v>2061</v>
      </c>
      <c r="M1036" s="3" t="s">
        <v>1302</v>
      </c>
    </row>
    <row r="1037" spans="1:13" x14ac:dyDescent="0.2">
      <c r="A1037" s="3" t="s">
        <v>1572</v>
      </c>
      <c r="B1037" s="3" t="str">
        <f>VLOOKUP(C1037,'Class compilations'!A:B,2,FALSE)</f>
        <v>Hybrid Sedan</v>
      </c>
      <c r="C1037" s="3" t="s">
        <v>1573</v>
      </c>
      <c r="D1037" s="3" t="s">
        <v>1301</v>
      </c>
      <c r="E1037" s="3" t="s">
        <v>2062</v>
      </c>
      <c r="F1037" s="3" t="e">
        <f>VLOOKUP(E1037,'DFW to admin'!A:B,2,FALSE)</f>
        <v>#N/A</v>
      </c>
      <c r="G1037" s="3" t="e">
        <f>VLOOKUP('Data - filter removed'!E1037,Sheet10!B:C,2,FALSE)</f>
        <v>#N/A</v>
      </c>
      <c r="H1037" s="2">
        <v>2014</v>
      </c>
      <c r="I1037" s="3" t="s">
        <v>12</v>
      </c>
      <c r="J1037" s="3" t="s">
        <v>1575</v>
      </c>
      <c r="K1037" s="3" t="s">
        <v>1573</v>
      </c>
      <c r="L1037" s="3" t="s">
        <v>2063</v>
      </c>
      <c r="M1037" s="3" t="s">
        <v>1302</v>
      </c>
    </row>
    <row r="1038" spans="1:13" x14ac:dyDescent="0.2">
      <c r="A1038" s="3" t="s">
        <v>1572</v>
      </c>
      <c r="B1038" s="3" t="str">
        <f>VLOOKUP(C1038,'Class compilations'!A:B,2,FALSE)</f>
        <v>Hybrid Sedan</v>
      </c>
      <c r="C1038" s="3" t="s">
        <v>1573</v>
      </c>
      <c r="D1038" s="3" t="s">
        <v>1301</v>
      </c>
      <c r="E1038" s="3" t="s">
        <v>2064</v>
      </c>
      <c r="F1038" s="3" t="e">
        <f>VLOOKUP(E1038,'DFW to admin'!A:B,2,FALSE)</f>
        <v>#N/A</v>
      </c>
      <c r="G1038" s="3" t="e">
        <f>VLOOKUP('Data - filter removed'!E1038,Sheet10!B:C,2,FALSE)</f>
        <v>#N/A</v>
      </c>
      <c r="H1038" s="2">
        <v>2014</v>
      </c>
      <c r="I1038" s="3" t="s">
        <v>12</v>
      </c>
      <c r="J1038" s="3" t="s">
        <v>1575</v>
      </c>
      <c r="K1038" s="3" t="s">
        <v>1573</v>
      </c>
      <c r="L1038" s="3" t="s">
        <v>2065</v>
      </c>
      <c r="M1038" s="3" t="s">
        <v>1302</v>
      </c>
    </row>
    <row r="1039" spans="1:13" x14ac:dyDescent="0.2">
      <c r="A1039" s="3" t="s">
        <v>1572</v>
      </c>
      <c r="B1039" s="3" t="str">
        <f>VLOOKUP(C1039,'Class compilations'!A:B,2,FALSE)</f>
        <v>Hybrid Sedan</v>
      </c>
      <c r="C1039" s="3" t="s">
        <v>1573</v>
      </c>
      <c r="D1039" s="3" t="s">
        <v>1301</v>
      </c>
      <c r="E1039" s="3" t="s">
        <v>2066</v>
      </c>
      <c r="F1039" s="3" t="e">
        <f>VLOOKUP(E1039,'DFW to admin'!A:B,2,FALSE)</f>
        <v>#N/A</v>
      </c>
      <c r="G1039" s="3" t="e">
        <f>VLOOKUP('Data - filter removed'!E1039,Sheet10!B:C,2,FALSE)</f>
        <v>#N/A</v>
      </c>
      <c r="H1039" s="2">
        <v>2014</v>
      </c>
      <c r="I1039" s="3" t="s">
        <v>12</v>
      </c>
      <c r="J1039" s="3" t="s">
        <v>1575</v>
      </c>
      <c r="K1039" s="3" t="s">
        <v>1573</v>
      </c>
      <c r="L1039" s="3" t="s">
        <v>2067</v>
      </c>
      <c r="M1039" s="3" t="s">
        <v>1302</v>
      </c>
    </row>
    <row r="1040" spans="1:13" x14ac:dyDescent="0.2">
      <c r="A1040" s="3" t="s">
        <v>1572</v>
      </c>
      <c r="B1040" s="3" t="str">
        <f>VLOOKUP(C1040,'Class compilations'!A:B,2,FALSE)</f>
        <v>Hybrid Sedan</v>
      </c>
      <c r="C1040" s="3" t="s">
        <v>1573</v>
      </c>
      <c r="D1040" s="3" t="s">
        <v>1301</v>
      </c>
      <c r="E1040" s="3" t="s">
        <v>2068</v>
      </c>
      <c r="F1040" s="3" t="e">
        <f>VLOOKUP(E1040,'DFW to admin'!A:B,2,FALSE)</f>
        <v>#N/A</v>
      </c>
      <c r="G1040" s="3" t="e">
        <f>VLOOKUP('Data - filter removed'!E1040,Sheet10!B:C,2,FALSE)</f>
        <v>#N/A</v>
      </c>
      <c r="H1040" s="2">
        <v>2014</v>
      </c>
      <c r="I1040" s="3" t="s">
        <v>12</v>
      </c>
      <c r="J1040" s="3" t="s">
        <v>1575</v>
      </c>
      <c r="K1040" s="3" t="s">
        <v>1573</v>
      </c>
      <c r="L1040" s="3" t="s">
        <v>2069</v>
      </c>
      <c r="M1040" s="3" t="s">
        <v>1302</v>
      </c>
    </row>
    <row r="1041" spans="1:13" x14ac:dyDescent="0.2">
      <c r="A1041" s="3" t="s">
        <v>1572</v>
      </c>
      <c r="B1041" s="3" t="str">
        <f>VLOOKUP(C1041,'Class compilations'!A:B,2,FALSE)</f>
        <v>Hybrid Sedan</v>
      </c>
      <c r="C1041" s="3" t="s">
        <v>1573</v>
      </c>
      <c r="D1041" s="3" t="s">
        <v>1301</v>
      </c>
      <c r="E1041" s="3" t="s">
        <v>2070</v>
      </c>
      <c r="F1041" s="3" t="e">
        <f>VLOOKUP(E1041,'DFW to admin'!A:B,2,FALSE)</f>
        <v>#N/A</v>
      </c>
      <c r="G1041" s="3" t="e">
        <f>VLOOKUP('Data - filter removed'!E1041,Sheet10!B:C,2,FALSE)</f>
        <v>#N/A</v>
      </c>
      <c r="H1041" s="2">
        <v>2016</v>
      </c>
      <c r="I1041" s="3" t="s">
        <v>297</v>
      </c>
      <c r="J1041" s="3" t="s">
        <v>1626</v>
      </c>
      <c r="K1041" s="3" t="s">
        <v>1573</v>
      </c>
      <c r="L1041" s="3" t="s">
        <v>2071</v>
      </c>
      <c r="M1041" s="3" t="s">
        <v>1302</v>
      </c>
    </row>
    <row r="1042" spans="1:13" x14ac:dyDescent="0.2">
      <c r="A1042" s="3" t="s">
        <v>1572</v>
      </c>
      <c r="B1042" s="3" t="str">
        <f>VLOOKUP(C1042,'Class compilations'!A:B,2,FALSE)</f>
        <v>Hybrid Sedan</v>
      </c>
      <c r="C1042" s="3" t="s">
        <v>1573</v>
      </c>
      <c r="D1042" s="3" t="s">
        <v>1301</v>
      </c>
      <c r="E1042" s="3" t="s">
        <v>2074</v>
      </c>
      <c r="F1042" s="3" t="e">
        <f>VLOOKUP(E1042,'DFW to admin'!A:B,2,FALSE)</f>
        <v>#N/A</v>
      </c>
      <c r="G1042" s="3" t="e">
        <f>VLOOKUP('Data - filter removed'!E1042,Sheet10!B:C,2,FALSE)</f>
        <v>#N/A</v>
      </c>
      <c r="H1042" s="2">
        <v>2016</v>
      </c>
      <c r="I1042" s="3" t="s">
        <v>297</v>
      </c>
      <c r="J1042" s="3" t="s">
        <v>1626</v>
      </c>
      <c r="K1042" s="3" t="s">
        <v>1573</v>
      </c>
      <c r="L1042" s="3" t="s">
        <v>2075</v>
      </c>
      <c r="M1042" s="3" t="s">
        <v>1302</v>
      </c>
    </row>
    <row r="1043" spans="1:13" x14ac:dyDescent="0.2">
      <c r="A1043" s="3" t="s">
        <v>1572</v>
      </c>
      <c r="B1043" s="3" t="str">
        <f>VLOOKUP(C1043,'Class compilations'!A:B,2,FALSE)</f>
        <v>Hybrid Sedan</v>
      </c>
      <c r="C1043" s="3" t="s">
        <v>1573</v>
      </c>
      <c r="D1043" s="3" t="s">
        <v>1301</v>
      </c>
      <c r="E1043" s="3" t="s">
        <v>2076</v>
      </c>
      <c r="F1043" s="3" t="e">
        <f>VLOOKUP(E1043,'DFW to admin'!A:B,2,FALSE)</f>
        <v>#N/A</v>
      </c>
      <c r="G1043" s="3" t="e">
        <f>VLOOKUP('Data - filter removed'!E1043,Sheet10!B:C,2,FALSE)</f>
        <v>#N/A</v>
      </c>
      <c r="H1043" s="2">
        <v>2015</v>
      </c>
      <c r="I1043" s="3" t="s">
        <v>12</v>
      </c>
      <c r="J1043" s="3" t="s">
        <v>1575</v>
      </c>
      <c r="K1043" s="3" t="s">
        <v>1573</v>
      </c>
      <c r="L1043" s="3" t="s">
        <v>2077</v>
      </c>
      <c r="M1043" s="3" t="s">
        <v>1302</v>
      </c>
    </row>
    <row r="1044" spans="1:13" x14ac:dyDescent="0.2">
      <c r="A1044" s="3" t="s">
        <v>1572</v>
      </c>
      <c r="B1044" s="3" t="str">
        <f>VLOOKUP(C1044,'Class compilations'!A:B,2,FALSE)</f>
        <v>Hybrid Sedan</v>
      </c>
      <c r="C1044" s="3" t="s">
        <v>1573</v>
      </c>
      <c r="D1044" s="3" t="s">
        <v>1301</v>
      </c>
      <c r="E1044" s="3" t="s">
        <v>2078</v>
      </c>
      <c r="F1044" s="3" t="e">
        <f>VLOOKUP(E1044,'DFW to admin'!A:B,2,FALSE)</f>
        <v>#N/A</v>
      </c>
      <c r="G1044" s="3" t="e">
        <f>VLOOKUP('Data - filter removed'!E1044,Sheet10!B:C,2,FALSE)</f>
        <v>#N/A</v>
      </c>
      <c r="H1044" s="2">
        <v>2015</v>
      </c>
      <c r="I1044" s="3" t="s">
        <v>12</v>
      </c>
      <c r="J1044" s="3" t="s">
        <v>1575</v>
      </c>
      <c r="K1044" s="3" t="s">
        <v>1573</v>
      </c>
      <c r="L1044" s="3" t="s">
        <v>2079</v>
      </c>
      <c r="M1044" s="3" t="s">
        <v>1302</v>
      </c>
    </row>
    <row r="1045" spans="1:13" x14ac:dyDescent="0.2">
      <c r="A1045" s="3" t="s">
        <v>1572</v>
      </c>
      <c r="B1045" s="3" t="str">
        <f>VLOOKUP(C1045,'Class compilations'!A:B,2,FALSE)</f>
        <v>Hybrid Sedan</v>
      </c>
      <c r="C1045" s="3" t="s">
        <v>1573</v>
      </c>
      <c r="D1045" s="3" t="s">
        <v>1301</v>
      </c>
      <c r="E1045" s="3" t="s">
        <v>2080</v>
      </c>
      <c r="F1045" s="3" t="e">
        <f>VLOOKUP(E1045,'DFW to admin'!A:B,2,FALSE)</f>
        <v>#N/A</v>
      </c>
      <c r="G1045" s="3" t="e">
        <f>VLOOKUP('Data - filter removed'!E1045,Sheet10!B:C,2,FALSE)</f>
        <v>#N/A</v>
      </c>
      <c r="H1045" s="2">
        <v>2015</v>
      </c>
      <c r="I1045" s="3" t="s">
        <v>12</v>
      </c>
      <c r="J1045" s="3" t="s">
        <v>1575</v>
      </c>
      <c r="K1045" s="3" t="s">
        <v>1573</v>
      </c>
      <c r="L1045" s="3" t="s">
        <v>2081</v>
      </c>
      <c r="M1045" s="3" t="s">
        <v>1302</v>
      </c>
    </row>
    <row r="1046" spans="1:13" x14ac:dyDescent="0.2">
      <c r="A1046" s="3" t="s">
        <v>1572</v>
      </c>
      <c r="B1046" s="3" t="str">
        <f>VLOOKUP(C1046,'Class compilations'!A:B,2,FALSE)</f>
        <v>Hybrid Sedan</v>
      </c>
      <c r="C1046" s="3" t="s">
        <v>1573</v>
      </c>
      <c r="D1046" s="3" t="s">
        <v>1301</v>
      </c>
      <c r="E1046" s="3" t="s">
        <v>2082</v>
      </c>
      <c r="F1046" s="3" t="e">
        <f>VLOOKUP(E1046,'DFW to admin'!A:B,2,FALSE)</f>
        <v>#N/A</v>
      </c>
      <c r="G1046" s="3" t="e">
        <f>VLOOKUP('Data - filter removed'!E1046,Sheet10!B:C,2,FALSE)</f>
        <v>#N/A</v>
      </c>
      <c r="H1046" s="2">
        <v>2013</v>
      </c>
      <c r="I1046" s="3" t="s">
        <v>297</v>
      </c>
      <c r="J1046" s="3" t="s">
        <v>1626</v>
      </c>
      <c r="K1046" s="3" t="s">
        <v>1573</v>
      </c>
      <c r="L1046" s="3" t="s">
        <v>2083</v>
      </c>
      <c r="M1046" s="3" t="s">
        <v>1302</v>
      </c>
    </row>
    <row r="1047" spans="1:13" x14ac:dyDescent="0.2">
      <c r="B1047" s="3" t="e">
        <f>VLOOKUP(C1047,'Class compilations'!A:B,2,FALSE)</f>
        <v>#N/A</v>
      </c>
      <c r="D1047" s="5" t="s">
        <v>7971</v>
      </c>
      <c r="E1047" s="3">
        <f>SUBTOTAL(3,E1014:E1046)</f>
        <v>33</v>
      </c>
      <c r="F1047" s="3" t="e">
        <f>VLOOKUP(E1047,'DFW to admin'!A:B,2,FALSE)</f>
        <v>#N/A</v>
      </c>
      <c r="G1047" s="3" t="e">
        <f>VLOOKUP('Data - filter removed'!E1047,Sheet10!B:C,2,FALSE)</f>
        <v>#N/A</v>
      </c>
    </row>
    <row r="1048" spans="1:13" x14ac:dyDescent="0.2">
      <c r="A1048" s="3" t="s">
        <v>1572</v>
      </c>
      <c r="B1048" s="3" t="str">
        <f>VLOOKUP(C1048,'Class compilations'!A:B,2,FALSE)</f>
        <v>Hybrid Sedan</v>
      </c>
      <c r="C1048" s="3" t="s">
        <v>1573</v>
      </c>
      <c r="D1048" s="3" t="s">
        <v>1563</v>
      </c>
      <c r="E1048" s="3" t="s">
        <v>1982</v>
      </c>
      <c r="F1048" s="3" t="e">
        <f>VLOOKUP(E1048,'DFW to admin'!A:B,2,FALSE)</f>
        <v>#N/A</v>
      </c>
      <c r="G1048" s="3" t="e">
        <f>VLOOKUP('Data - filter removed'!E1048,Sheet10!B:C,2,FALSE)</f>
        <v>#N/A</v>
      </c>
      <c r="H1048" s="2">
        <v>2016</v>
      </c>
      <c r="I1048" s="3" t="s">
        <v>297</v>
      </c>
      <c r="J1048" s="3" t="s">
        <v>1626</v>
      </c>
      <c r="K1048" s="3" t="s">
        <v>1573</v>
      </c>
      <c r="L1048" s="3" t="s">
        <v>1983</v>
      </c>
      <c r="M1048" s="3" t="s">
        <v>133</v>
      </c>
    </row>
    <row r="1049" spans="1:13" x14ac:dyDescent="0.2">
      <c r="A1049" s="3" t="s">
        <v>1572</v>
      </c>
      <c r="B1049" s="3" t="str">
        <f>VLOOKUP(C1049,'Class compilations'!A:B,2,FALSE)</f>
        <v>Hybrid Sedan</v>
      </c>
      <c r="C1049" s="3" t="s">
        <v>1573</v>
      </c>
      <c r="D1049" s="3" t="s">
        <v>1563</v>
      </c>
      <c r="E1049" s="3" t="s">
        <v>2072</v>
      </c>
      <c r="F1049" s="3" t="e">
        <f>VLOOKUP(E1049,'DFW to admin'!A:B,2,FALSE)</f>
        <v>#N/A</v>
      </c>
      <c r="G1049" s="3" t="e">
        <f>VLOOKUP('Data - filter removed'!E1049,Sheet10!B:C,2,FALSE)</f>
        <v>#N/A</v>
      </c>
      <c r="H1049" s="2">
        <v>2015</v>
      </c>
      <c r="I1049" s="3" t="s">
        <v>12</v>
      </c>
      <c r="J1049" s="3" t="s">
        <v>1575</v>
      </c>
      <c r="K1049" s="3" t="s">
        <v>1573</v>
      </c>
      <c r="L1049" s="3" t="s">
        <v>2073</v>
      </c>
      <c r="M1049" s="3" t="s">
        <v>133</v>
      </c>
    </row>
    <row r="1050" spans="1:13" x14ac:dyDescent="0.2">
      <c r="B1050" s="3" t="e">
        <f>VLOOKUP(C1050,'Class compilations'!A:B,2,FALSE)</f>
        <v>#N/A</v>
      </c>
      <c r="D1050" s="5" t="s">
        <v>7972</v>
      </c>
      <c r="E1050" s="3">
        <f>SUBTOTAL(3,E1048:E1049)</f>
        <v>2</v>
      </c>
      <c r="F1050" s="3" t="e">
        <f>VLOOKUP(E1050,'DFW to admin'!A:B,2,FALSE)</f>
        <v>#N/A</v>
      </c>
      <c r="G1050" s="3" t="e">
        <f>VLOOKUP('Data - filter removed'!E1050,Sheet10!B:C,2,FALSE)</f>
        <v>#N/A</v>
      </c>
    </row>
    <row r="1051" spans="1:13" x14ac:dyDescent="0.2">
      <c r="A1051" s="5" t="s">
        <v>7864</v>
      </c>
      <c r="B1051" s="3" t="e">
        <f>VLOOKUP(C1051,'Class compilations'!A:B,2,FALSE)</f>
        <v>#N/A</v>
      </c>
      <c r="E1051" s="3">
        <f>SUBTOTAL(3,E789:E1049)</f>
        <v>258</v>
      </c>
      <c r="F1051" s="3" t="e">
        <f>VLOOKUP(E1051,'DFW to admin'!A:B,2,FALSE)</f>
        <v>#N/A</v>
      </c>
      <c r="G1051" s="3" t="e">
        <f>VLOOKUP('Data - filter removed'!E1051,Sheet10!B:C,2,FALSE)</f>
        <v>#N/A</v>
      </c>
    </row>
    <row r="1052" spans="1:13" x14ac:dyDescent="0.2">
      <c r="A1052" s="3" t="s">
        <v>2084</v>
      </c>
      <c r="B1052" s="3" t="str">
        <f>VLOOKUP(C1052,'Class compilations'!A:B,2,FALSE)</f>
        <v>Hybrid Sedan</v>
      </c>
      <c r="C1052" s="3" t="s">
        <v>2085</v>
      </c>
      <c r="D1052" s="3" t="s">
        <v>2086</v>
      </c>
      <c r="E1052" s="3" t="s">
        <v>2087</v>
      </c>
      <c r="F1052" s="3" t="e">
        <f>VLOOKUP(E1052,'DFW to admin'!A:B,2,FALSE)</f>
        <v>#N/A</v>
      </c>
      <c r="G1052" s="3" t="str">
        <f>VLOOKUP('Data - filter removed'!E1052,Sheet10!B:C,2,FALSE)</f>
        <v>Aging and Disability Services Administration</v>
      </c>
      <c r="H1052" s="2">
        <v>2010</v>
      </c>
      <c r="I1052" s="3" t="s">
        <v>12</v>
      </c>
      <c r="J1052" s="3" t="s">
        <v>13</v>
      </c>
      <c r="K1052" s="3" t="s">
        <v>9</v>
      </c>
      <c r="L1052" s="3" t="s">
        <v>2088</v>
      </c>
      <c r="M1052" s="3" t="s">
        <v>29</v>
      </c>
    </row>
    <row r="1053" spans="1:13" x14ac:dyDescent="0.2">
      <c r="A1053" s="3" t="s">
        <v>2084</v>
      </c>
      <c r="B1053" s="3" t="str">
        <f>VLOOKUP(C1053,'Class compilations'!A:B,2,FALSE)</f>
        <v>Hybrid Sedan</v>
      </c>
      <c r="C1053" s="3" t="s">
        <v>2085</v>
      </c>
      <c r="D1053" s="3" t="s">
        <v>2086</v>
      </c>
      <c r="E1053" s="3" t="s">
        <v>2089</v>
      </c>
      <c r="F1053" s="3" t="e">
        <f>VLOOKUP(E1053,'DFW to admin'!A:B,2,FALSE)</f>
        <v>#N/A</v>
      </c>
      <c r="G1053" s="3" t="str">
        <f>VLOOKUP('Data - filter removed'!E1053,Sheet10!B:C,2,FALSE)</f>
        <v>Aging and Disability Services Administration</v>
      </c>
      <c r="H1053" s="2">
        <v>2010</v>
      </c>
      <c r="I1053" s="3" t="s">
        <v>12</v>
      </c>
      <c r="J1053" s="3" t="s">
        <v>13</v>
      </c>
      <c r="K1053" s="3" t="s">
        <v>9</v>
      </c>
      <c r="L1053" s="3" t="s">
        <v>2090</v>
      </c>
      <c r="M1053" s="3" t="s">
        <v>29</v>
      </c>
    </row>
    <row r="1054" spans="1:13" x14ac:dyDescent="0.2">
      <c r="A1054" s="3" t="s">
        <v>2084</v>
      </c>
      <c r="B1054" s="3" t="str">
        <f>VLOOKUP(C1054,'Class compilations'!A:B,2,FALSE)</f>
        <v>Hybrid Sedan</v>
      </c>
      <c r="C1054" s="3" t="s">
        <v>2085</v>
      </c>
      <c r="D1054" s="3" t="s">
        <v>2086</v>
      </c>
      <c r="E1054" s="3" t="s">
        <v>2091</v>
      </c>
      <c r="F1054" s="3" t="e">
        <f>VLOOKUP(E1054,'DFW to admin'!A:B,2,FALSE)</f>
        <v>#N/A</v>
      </c>
      <c r="G1054" s="3" t="str">
        <f>VLOOKUP('Data - filter removed'!E1054,Sheet10!B:C,2,FALSE)</f>
        <v>Aging and Disability Services Administration</v>
      </c>
      <c r="H1054" s="2">
        <v>2010</v>
      </c>
      <c r="I1054" s="3" t="s">
        <v>12</v>
      </c>
      <c r="J1054" s="3" t="s">
        <v>13</v>
      </c>
      <c r="K1054" s="3" t="s">
        <v>9</v>
      </c>
      <c r="L1054" s="3" t="s">
        <v>2092</v>
      </c>
      <c r="M1054" s="3" t="s">
        <v>29</v>
      </c>
    </row>
    <row r="1055" spans="1:13" x14ac:dyDescent="0.2">
      <c r="A1055" s="3" t="s">
        <v>2084</v>
      </c>
      <c r="B1055" s="3" t="str">
        <f>VLOOKUP(C1055,'Class compilations'!A:B,2,FALSE)</f>
        <v>Hybrid Sedan</v>
      </c>
      <c r="C1055" s="3" t="s">
        <v>2085</v>
      </c>
      <c r="D1055" s="3" t="s">
        <v>2086</v>
      </c>
      <c r="E1055" s="3" t="s">
        <v>2093</v>
      </c>
      <c r="F1055" s="3" t="e">
        <f>VLOOKUP(E1055,'DFW to admin'!A:B,2,FALSE)</f>
        <v>#N/A</v>
      </c>
      <c r="G1055" s="3" t="str">
        <f>VLOOKUP('Data - filter removed'!E1055,Sheet10!B:C,2,FALSE)</f>
        <v>Aging and Disability Services Administration</v>
      </c>
      <c r="H1055" s="2">
        <v>2010</v>
      </c>
      <c r="I1055" s="3" t="s">
        <v>12</v>
      </c>
      <c r="J1055" s="3" t="s">
        <v>13</v>
      </c>
      <c r="K1055" s="3" t="s">
        <v>9</v>
      </c>
      <c r="L1055" s="3" t="s">
        <v>2094</v>
      </c>
      <c r="M1055" s="3" t="s">
        <v>29</v>
      </c>
    </row>
    <row r="1056" spans="1:13" x14ac:dyDescent="0.2">
      <c r="A1056" s="3" t="s">
        <v>2084</v>
      </c>
      <c r="B1056" s="3" t="str">
        <f>VLOOKUP(C1056,'Class compilations'!A:B,2,FALSE)</f>
        <v>Hybrid Sedan</v>
      </c>
      <c r="C1056" s="3" t="s">
        <v>2085</v>
      </c>
      <c r="D1056" s="3" t="s">
        <v>2086</v>
      </c>
      <c r="E1056" s="3" t="s">
        <v>2095</v>
      </c>
      <c r="F1056" s="3" t="e">
        <f>VLOOKUP(E1056,'DFW to admin'!A:B,2,FALSE)</f>
        <v>#N/A</v>
      </c>
      <c r="G1056" s="3" t="str">
        <f>VLOOKUP('Data - filter removed'!E1056,Sheet10!B:C,2,FALSE)</f>
        <v>Aging and Disability Services Administration</v>
      </c>
      <c r="H1056" s="2">
        <v>2010</v>
      </c>
      <c r="I1056" s="3" t="s">
        <v>12</v>
      </c>
      <c r="J1056" s="3" t="s">
        <v>13</v>
      </c>
      <c r="K1056" s="3" t="s">
        <v>9</v>
      </c>
      <c r="L1056" s="3" t="s">
        <v>2096</v>
      </c>
      <c r="M1056" s="3" t="s">
        <v>29</v>
      </c>
    </row>
    <row r="1057" spans="1:13" x14ac:dyDescent="0.2">
      <c r="A1057" s="3" t="s">
        <v>2084</v>
      </c>
      <c r="B1057" s="3" t="str">
        <f>VLOOKUP(C1057,'Class compilations'!A:B,2,FALSE)</f>
        <v>Hybrid Sedan</v>
      </c>
      <c r="C1057" s="3" t="s">
        <v>2085</v>
      </c>
      <c r="D1057" s="3" t="s">
        <v>2086</v>
      </c>
      <c r="E1057" s="3" t="s">
        <v>2097</v>
      </c>
      <c r="F1057" s="3" t="e">
        <f>VLOOKUP(E1057,'DFW to admin'!A:B,2,FALSE)</f>
        <v>#N/A</v>
      </c>
      <c r="G1057" s="3" t="str">
        <f>VLOOKUP('Data - filter removed'!E1057,Sheet10!B:C,2,FALSE)</f>
        <v>Children's Administration</v>
      </c>
      <c r="H1057" s="2">
        <v>2010</v>
      </c>
      <c r="I1057" s="3" t="s">
        <v>12</v>
      </c>
      <c r="J1057" s="3" t="s">
        <v>13</v>
      </c>
      <c r="K1057" s="3" t="s">
        <v>9</v>
      </c>
      <c r="L1057" s="3" t="s">
        <v>2098</v>
      </c>
      <c r="M1057" s="3" t="s">
        <v>29</v>
      </c>
    </row>
    <row r="1058" spans="1:13" x14ac:dyDescent="0.2">
      <c r="A1058" s="3" t="s">
        <v>2084</v>
      </c>
      <c r="B1058" s="3" t="str">
        <f>VLOOKUP(C1058,'Class compilations'!A:B,2,FALSE)</f>
        <v>Hybrid Sedan</v>
      </c>
      <c r="C1058" s="3" t="s">
        <v>2085</v>
      </c>
      <c r="D1058" s="3" t="s">
        <v>2086</v>
      </c>
      <c r="E1058" s="3" t="s">
        <v>2099</v>
      </c>
      <c r="F1058" s="3" t="e">
        <f>VLOOKUP(E1058,'DFW to admin'!A:B,2,FALSE)</f>
        <v>#N/A</v>
      </c>
      <c r="G1058" s="3" t="str">
        <f>VLOOKUP('Data - filter removed'!E1058,Sheet10!B:C,2,FALSE)</f>
        <v>Children's Administration</v>
      </c>
      <c r="H1058" s="2">
        <v>2010</v>
      </c>
      <c r="I1058" s="3" t="s">
        <v>12</v>
      </c>
      <c r="J1058" s="3" t="s">
        <v>13</v>
      </c>
      <c r="K1058" s="3" t="s">
        <v>9</v>
      </c>
      <c r="L1058" s="3" t="s">
        <v>2100</v>
      </c>
      <c r="M1058" s="3" t="s">
        <v>29</v>
      </c>
    </row>
    <row r="1059" spans="1:13" x14ac:dyDescent="0.2">
      <c r="A1059" s="3" t="s">
        <v>2084</v>
      </c>
      <c r="B1059" s="3" t="str">
        <f>VLOOKUP(C1059,'Class compilations'!A:B,2,FALSE)</f>
        <v>Hybrid Sedan</v>
      </c>
      <c r="C1059" s="3" t="s">
        <v>2085</v>
      </c>
      <c r="D1059" s="3" t="s">
        <v>2086</v>
      </c>
      <c r="E1059" s="3" t="s">
        <v>2101</v>
      </c>
      <c r="F1059" s="3" t="e">
        <f>VLOOKUP(E1059,'DFW to admin'!A:B,2,FALSE)</f>
        <v>#N/A</v>
      </c>
      <c r="G1059" s="3" t="str">
        <f>VLOOKUP('Data - filter removed'!E1059,Sheet10!B:C,2,FALSE)</f>
        <v>Children's Administration</v>
      </c>
      <c r="H1059" s="2">
        <v>2010</v>
      </c>
      <c r="I1059" s="3" t="s">
        <v>64</v>
      </c>
      <c r="J1059" s="3" t="s">
        <v>65</v>
      </c>
      <c r="K1059" s="3" t="s">
        <v>9</v>
      </c>
      <c r="L1059" s="3" t="s">
        <v>2102</v>
      </c>
      <c r="M1059" s="3" t="s">
        <v>29</v>
      </c>
    </row>
    <row r="1060" spans="1:13" x14ac:dyDescent="0.2">
      <c r="A1060" s="3" t="s">
        <v>2084</v>
      </c>
      <c r="B1060" s="3" t="str">
        <f>VLOOKUP(C1060,'Class compilations'!A:B,2,FALSE)</f>
        <v>Hybrid Sedan</v>
      </c>
      <c r="C1060" s="3" t="s">
        <v>2085</v>
      </c>
      <c r="D1060" s="3" t="s">
        <v>2086</v>
      </c>
      <c r="E1060" s="3" t="s">
        <v>2103</v>
      </c>
      <c r="F1060" s="3" t="e">
        <f>VLOOKUP(E1060,'DFW to admin'!A:B,2,FALSE)</f>
        <v>#N/A</v>
      </c>
      <c r="G1060" s="3" t="str">
        <f>VLOOKUP('Data - filter removed'!E1060,Sheet10!B:C,2,FALSE)</f>
        <v>Children's Administration</v>
      </c>
      <c r="H1060" s="2">
        <v>2010</v>
      </c>
      <c r="I1060" s="3" t="s">
        <v>12</v>
      </c>
      <c r="J1060" s="3" t="s">
        <v>13</v>
      </c>
      <c r="K1060" s="3" t="s">
        <v>9</v>
      </c>
      <c r="L1060" s="3" t="s">
        <v>2104</v>
      </c>
      <c r="M1060" s="3" t="s">
        <v>29</v>
      </c>
    </row>
    <row r="1061" spans="1:13" x14ac:dyDescent="0.2">
      <c r="A1061" s="3" t="s">
        <v>2084</v>
      </c>
      <c r="B1061" s="3" t="str">
        <f>VLOOKUP(C1061,'Class compilations'!A:B,2,FALSE)</f>
        <v>Hybrid Sedan</v>
      </c>
      <c r="C1061" s="3" t="s">
        <v>2085</v>
      </c>
      <c r="D1061" s="3" t="s">
        <v>2086</v>
      </c>
      <c r="E1061" s="3" t="s">
        <v>2105</v>
      </c>
      <c r="F1061" s="3" t="e">
        <f>VLOOKUP(E1061,'DFW to admin'!A:B,2,FALSE)</f>
        <v>#N/A</v>
      </c>
      <c r="G1061" s="3" t="str">
        <f>VLOOKUP('Data - filter removed'!E1061,Sheet10!B:C,2,FALSE)</f>
        <v>Children's Administration</v>
      </c>
      <c r="H1061" s="2">
        <v>2010</v>
      </c>
      <c r="I1061" s="3" t="s">
        <v>12</v>
      </c>
      <c r="J1061" s="3" t="s">
        <v>13</v>
      </c>
      <c r="K1061" s="3" t="s">
        <v>9</v>
      </c>
      <c r="L1061" s="3" t="s">
        <v>2106</v>
      </c>
      <c r="M1061" s="3" t="s">
        <v>29</v>
      </c>
    </row>
    <row r="1062" spans="1:13" x14ac:dyDescent="0.2">
      <c r="A1062" s="3" t="s">
        <v>2084</v>
      </c>
      <c r="B1062" s="3" t="str">
        <f>VLOOKUP(C1062,'Class compilations'!A:B,2,FALSE)</f>
        <v>Hybrid Sedan</v>
      </c>
      <c r="C1062" s="3" t="s">
        <v>2085</v>
      </c>
      <c r="D1062" s="3" t="s">
        <v>2086</v>
      </c>
      <c r="E1062" s="3" t="s">
        <v>2107</v>
      </c>
      <c r="F1062" s="3" t="e">
        <f>VLOOKUP(E1062,'DFW to admin'!A:B,2,FALSE)</f>
        <v>#N/A</v>
      </c>
      <c r="G1062" s="3" t="str">
        <f>VLOOKUP('Data - filter removed'!E1062,Sheet10!B:C,2,FALSE)</f>
        <v>Children's Administration</v>
      </c>
      <c r="H1062" s="2">
        <v>2010</v>
      </c>
      <c r="I1062" s="3" t="s">
        <v>64</v>
      </c>
      <c r="J1062" s="3" t="s">
        <v>65</v>
      </c>
      <c r="K1062" s="3" t="s">
        <v>9</v>
      </c>
      <c r="L1062" s="3" t="s">
        <v>2108</v>
      </c>
      <c r="M1062" s="3" t="s">
        <v>29</v>
      </c>
    </row>
    <row r="1063" spans="1:13" x14ac:dyDescent="0.2">
      <c r="A1063" s="3" t="s">
        <v>2084</v>
      </c>
      <c r="B1063" s="3" t="str">
        <f>VLOOKUP(C1063,'Class compilations'!A:B,2,FALSE)</f>
        <v>Hybrid Sedan</v>
      </c>
      <c r="C1063" s="3" t="s">
        <v>2085</v>
      </c>
      <c r="D1063" s="3" t="s">
        <v>2086</v>
      </c>
      <c r="E1063" s="3" t="s">
        <v>2109</v>
      </c>
      <c r="F1063" s="3" t="e">
        <f>VLOOKUP(E1063,'DFW to admin'!A:B,2,FALSE)</f>
        <v>#N/A</v>
      </c>
      <c r="G1063" s="3" t="str">
        <f>VLOOKUP('Data - filter removed'!E1063,Sheet10!B:C,2,FALSE)</f>
        <v>Children's Administration</v>
      </c>
      <c r="H1063" s="2">
        <v>2010</v>
      </c>
      <c r="I1063" s="3" t="s">
        <v>12</v>
      </c>
      <c r="J1063" s="3" t="s">
        <v>13</v>
      </c>
      <c r="K1063" s="3" t="s">
        <v>9</v>
      </c>
      <c r="L1063" s="3" t="s">
        <v>2110</v>
      </c>
      <c r="M1063" s="3" t="s">
        <v>29</v>
      </c>
    </row>
    <row r="1064" spans="1:13" x14ac:dyDescent="0.2">
      <c r="A1064" s="3" t="s">
        <v>2084</v>
      </c>
      <c r="B1064" s="3" t="str">
        <f>VLOOKUP(C1064,'Class compilations'!A:B,2,FALSE)</f>
        <v>Hybrid Sedan</v>
      </c>
      <c r="C1064" s="3" t="s">
        <v>2085</v>
      </c>
      <c r="D1064" s="3" t="s">
        <v>2086</v>
      </c>
      <c r="E1064" s="3" t="s">
        <v>2111</v>
      </c>
      <c r="F1064" s="3" t="e">
        <f>VLOOKUP(E1064,'DFW to admin'!A:B,2,FALSE)</f>
        <v>#N/A</v>
      </c>
      <c r="G1064" s="3" t="str">
        <f>VLOOKUP('Data - filter removed'!E1064,Sheet10!B:C,2,FALSE)</f>
        <v>Children's Administration</v>
      </c>
      <c r="H1064" s="2">
        <v>2010</v>
      </c>
      <c r="I1064" s="3" t="s">
        <v>12</v>
      </c>
      <c r="J1064" s="3" t="s">
        <v>13</v>
      </c>
      <c r="K1064" s="3" t="s">
        <v>9</v>
      </c>
      <c r="L1064" s="3" t="s">
        <v>2112</v>
      </c>
      <c r="M1064" s="3" t="s">
        <v>29</v>
      </c>
    </row>
    <row r="1065" spans="1:13" x14ac:dyDescent="0.2">
      <c r="A1065" s="3" t="s">
        <v>2084</v>
      </c>
      <c r="B1065" s="3" t="str">
        <f>VLOOKUP(C1065,'Class compilations'!A:B,2,FALSE)</f>
        <v>Hybrid Sedan</v>
      </c>
      <c r="C1065" s="3" t="s">
        <v>2085</v>
      </c>
      <c r="D1065" s="3" t="s">
        <v>2086</v>
      </c>
      <c r="E1065" s="3" t="s">
        <v>2113</v>
      </c>
      <c r="F1065" s="3" t="e">
        <f>VLOOKUP(E1065,'DFW to admin'!A:B,2,FALSE)</f>
        <v>#N/A</v>
      </c>
      <c r="G1065" s="3" t="str">
        <f>VLOOKUP('Data - filter removed'!E1065,Sheet10!B:C,2,FALSE)</f>
        <v>Children's Administration</v>
      </c>
      <c r="H1065" s="2">
        <v>2010</v>
      </c>
      <c r="I1065" s="3" t="s">
        <v>12</v>
      </c>
      <c r="J1065" s="3" t="s">
        <v>13</v>
      </c>
      <c r="K1065" s="3" t="s">
        <v>9</v>
      </c>
      <c r="L1065" s="3" t="s">
        <v>2114</v>
      </c>
      <c r="M1065" s="3" t="s">
        <v>29</v>
      </c>
    </row>
    <row r="1066" spans="1:13" x14ac:dyDescent="0.2">
      <c r="A1066" s="3" t="s">
        <v>2084</v>
      </c>
      <c r="B1066" s="3" t="str">
        <f>VLOOKUP(C1066,'Class compilations'!A:B,2,FALSE)</f>
        <v>Hybrid Sedan</v>
      </c>
      <c r="C1066" s="3" t="s">
        <v>2085</v>
      </c>
      <c r="D1066" s="3" t="s">
        <v>2086</v>
      </c>
      <c r="E1066" s="3" t="s">
        <v>2115</v>
      </c>
      <c r="F1066" s="3" t="e">
        <f>VLOOKUP(E1066,'DFW to admin'!A:B,2,FALSE)</f>
        <v>#N/A</v>
      </c>
      <c r="G1066" s="3" t="str">
        <f>VLOOKUP('Data - filter removed'!E1066,Sheet10!B:C,2,FALSE)</f>
        <v>Children's Administration</v>
      </c>
      <c r="H1066" s="2">
        <v>2010</v>
      </c>
      <c r="I1066" s="3" t="s">
        <v>64</v>
      </c>
      <c r="J1066" s="3" t="s">
        <v>65</v>
      </c>
      <c r="K1066" s="3" t="s">
        <v>9</v>
      </c>
      <c r="L1066" s="3" t="s">
        <v>2116</v>
      </c>
      <c r="M1066" s="3" t="s">
        <v>29</v>
      </c>
    </row>
    <row r="1067" spans="1:13" x14ac:dyDescent="0.2">
      <c r="A1067" s="3" t="s">
        <v>2084</v>
      </c>
      <c r="B1067" s="3" t="str">
        <f>VLOOKUP(C1067,'Class compilations'!A:B,2,FALSE)</f>
        <v>Hybrid Sedan</v>
      </c>
      <c r="C1067" s="3" t="s">
        <v>2085</v>
      </c>
      <c r="D1067" s="3" t="s">
        <v>2086</v>
      </c>
      <c r="E1067" s="3" t="s">
        <v>2117</v>
      </c>
      <c r="F1067" s="3" t="e">
        <f>VLOOKUP(E1067,'DFW to admin'!A:B,2,FALSE)</f>
        <v>#N/A</v>
      </c>
      <c r="G1067" s="3" t="str">
        <f>VLOOKUP('Data - filter removed'!E1067,Sheet10!B:C,2,FALSE)</f>
        <v>Children's Administration</v>
      </c>
      <c r="H1067" s="2">
        <v>2010</v>
      </c>
      <c r="I1067" s="3" t="s">
        <v>12</v>
      </c>
      <c r="J1067" s="3" t="s">
        <v>13</v>
      </c>
      <c r="K1067" s="3" t="s">
        <v>9</v>
      </c>
      <c r="L1067" s="3" t="s">
        <v>2118</v>
      </c>
      <c r="M1067" s="3" t="s">
        <v>29</v>
      </c>
    </row>
    <row r="1068" spans="1:13" x14ac:dyDescent="0.2">
      <c r="A1068" s="3" t="s">
        <v>2084</v>
      </c>
      <c r="B1068" s="3" t="str">
        <f>VLOOKUP(C1068,'Class compilations'!A:B,2,FALSE)</f>
        <v>Hybrid Sedan</v>
      </c>
      <c r="C1068" s="3" t="s">
        <v>2085</v>
      </c>
      <c r="D1068" s="3" t="s">
        <v>2086</v>
      </c>
      <c r="E1068" s="3" t="s">
        <v>2119</v>
      </c>
      <c r="F1068" s="3" t="e">
        <f>VLOOKUP(E1068,'DFW to admin'!A:B,2,FALSE)</f>
        <v>#N/A</v>
      </c>
      <c r="G1068" s="3" t="str">
        <f>VLOOKUP('Data - filter removed'!E1068,Sheet10!B:C,2,FALSE)</f>
        <v>Children's Administration</v>
      </c>
      <c r="H1068" s="2">
        <v>2010</v>
      </c>
      <c r="I1068" s="3" t="s">
        <v>64</v>
      </c>
      <c r="J1068" s="3" t="s">
        <v>65</v>
      </c>
      <c r="K1068" s="3" t="s">
        <v>9</v>
      </c>
      <c r="L1068" s="3" t="s">
        <v>2120</v>
      </c>
      <c r="M1068" s="3" t="s">
        <v>29</v>
      </c>
    </row>
    <row r="1069" spans="1:13" x14ac:dyDescent="0.2">
      <c r="A1069" s="3" t="s">
        <v>2084</v>
      </c>
      <c r="B1069" s="3" t="str">
        <f>VLOOKUP(C1069,'Class compilations'!A:B,2,FALSE)</f>
        <v>Hybrid Sedan</v>
      </c>
      <c r="C1069" s="3" t="s">
        <v>2085</v>
      </c>
      <c r="D1069" s="3" t="s">
        <v>2086</v>
      </c>
      <c r="E1069" s="3" t="s">
        <v>2121</v>
      </c>
      <c r="F1069" s="3" t="e">
        <f>VLOOKUP(E1069,'DFW to admin'!A:B,2,FALSE)</f>
        <v>#N/A</v>
      </c>
      <c r="G1069" s="3" t="str">
        <f>VLOOKUP('Data - filter removed'!E1069,Sheet10!B:C,2,FALSE)</f>
        <v>Children's Administration</v>
      </c>
      <c r="H1069" s="2">
        <v>2010</v>
      </c>
      <c r="I1069" s="3" t="s">
        <v>64</v>
      </c>
      <c r="J1069" s="3" t="s">
        <v>65</v>
      </c>
      <c r="K1069" s="3" t="s">
        <v>9</v>
      </c>
      <c r="L1069" s="3" t="s">
        <v>2122</v>
      </c>
      <c r="M1069" s="3" t="s">
        <v>29</v>
      </c>
    </row>
    <row r="1070" spans="1:13" x14ac:dyDescent="0.2">
      <c r="A1070" s="3" t="s">
        <v>2084</v>
      </c>
      <c r="B1070" s="3" t="str">
        <f>VLOOKUP(C1070,'Class compilations'!A:B,2,FALSE)</f>
        <v>Hybrid Sedan</v>
      </c>
      <c r="C1070" s="3" t="s">
        <v>2085</v>
      </c>
      <c r="D1070" s="3" t="s">
        <v>2086</v>
      </c>
      <c r="E1070" s="3" t="s">
        <v>2123</v>
      </c>
      <c r="F1070" s="3" t="e">
        <f>VLOOKUP(E1070,'DFW to admin'!A:B,2,FALSE)</f>
        <v>#N/A</v>
      </c>
      <c r="G1070" s="3" t="e">
        <f>VLOOKUP('Data - filter removed'!E1070,Sheet10!B:C,2,FALSE)</f>
        <v>#N/A</v>
      </c>
      <c r="H1070" s="2">
        <v>2007</v>
      </c>
      <c r="I1070" s="3" t="s">
        <v>12</v>
      </c>
      <c r="J1070" s="3" t="s">
        <v>13</v>
      </c>
      <c r="K1070" s="3" t="s">
        <v>9</v>
      </c>
      <c r="L1070" s="3" t="s">
        <v>2124</v>
      </c>
      <c r="M1070" s="3" t="s">
        <v>81</v>
      </c>
    </row>
    <row r="1071" spans="1:13" x14ac:dyDescent="0.2">
      <c r="B1071" s="3" t="e">
        <f>VLOOKUP(C1071,'Class compilations'!A:B,2,FALSE)</f>
        <v>#N/A</v>
      </c>
      <c r="D1071" s="5" t="s">
        <v>7973</v>
      </c>
      <c r="E1071" s="3">
        <f>SUBTOTAL(3,E1052:E1070)</f>
        <v>19</v>
      </c>
      <c r="F1071" s="3" t="e">
        <f>VLOOKUP(E1071,'DFW to admin'!A:B,2,FALSE)</f>
        <v>#N/A</v>
      </c>
      <c r="G1071" s="3" t="e">
        <f>VLOOKUP('Data - filter removed'!E1071,Sheet10!B:C,2,FALSE)</f>
        <v>#N/A</v>
      </c>
    </row>
    <row r="1072" spans="1:13" x14ac:dyDescent="0.2">
      <c r="A1072" s="3" t="s">
        <v>2084</v>
      </c>
      <c r="B1072" s="3" t="str">
        <f>VLOOKUP(C1072,'Class compilations'!A:B,2,FALSE)</f>
        <v>Hybrid Sedan</v>
      </c>
      <c r="C1072" s="3" t="s">
        <v>2085</v>
      </c>
      <c r="D1072" s="3" t="s">
        <v>10</v>
      </c>
      <c r="E1072" s="3" t="s">
        <v>2125</v>
      </c>
      <c r="F1072" s="3" t="e">
        <f>VLOOKUP(E1072,'DFW to admin'!A:B,2,FALSE)</f>
        <v>#N/A</v>
      </c>
      <c r="G1072" s="3" t="e">
        <f>VLOOKUP('Data - filter removed'!E1072,Sheet10!B:C,2,FALSE)</f>
        <v>#N/A</v>
      </c>
      <c r="H1072" s="2">
        <v>2007</v>
      </c>
      <c r="I1072" s="3" t="s">
        <v>12</v>
      </c>
      <c r="J1072" s="3" t="s">
        <v>13</v>
      </c>
      <c r="K1072" s="3" t="s">
        <v>9</v>
      </c>
      <c r="L1072" s="3" t="s">
        <v>2126</v>
      </c>
      <c r="M1072" s="3" t="s">
        <v>2127</v>
      </c>
    </row>
    <row r="1073" spans="1:13" x14ac:dyDescent="0.2">
      <c r="A1073" s="3" t="s">
        <v>2084</v>
      </c>
      <c r="B1073" s="3" t="str">
        <f>VLOOKUP(C1073,'Class compilations'!A:B,2,FALSE)</f>
        <v>Hybrid Sedan</v>
      </c>
      <c r="C1073" s="3" t="s">
        <v>2085</v>
      </c>
      <c r="D1073" s="3" t="s">
        <v>10</v>
      </c>
      <c r="E1073" s="3" t="s">
        <v>2128</v>
      </c>
      <c r="F1073" s="3" t="e">
        <f>VLOOKUP(E1073,'DFW to admin'!A:B,2,FALSE)</f>
        <v>#N/A</v>
      </c>
      <c r="G1073" s="3" t="e">
        <f>VLOOKUP('Data - filter removed'!E1073,Sheet10!B:C,2,FALSE)</f>
        <v>#N/A</v>
      </c>
      <c r="H1073" s="2">
        <v>2008</v>
      </c>
      <c r="I1073" s="3" t="s">
        <v>12</v>
      </c>
      <c r="J1073" s="3" t="s">
        <v>13</v>
      </c>
      <c r="K1073" s="3" t="s">
        <v>9</v>
      </c>
      <c r="L1073" s="3" t="s">
        <v>2129</v>
      </c>
      <c r="M1073" s="3" t="s">
        <v>2127</v>
      </c>
    </row>
    <row r="1074" spans="1:13" x14ac:dyDescent="0.2">
      <c r="A1074" s="3" t="s">
        <v>2084</v>
      </c>
      <c r="B1074" s="3" t="str">
        <f>VLOOKUP(C1074,'Class compilations'!A:B,2,FALSE)</f>
        <v>Hybrid Sedan</v>
      </c>
      <c r="C1074" s="3" t="s">
        <v>2085</v>
      </c>
      <c r="D1074" s="3" t="s">
        <v>10</v>
      </c>
      <c r="E1074" s="3" t="s">
        <v>2131</v>
      </c>
      <c r="F1074" s="3" t="e">
        <f>VLOOKUP(E1074,'DFW to admin'!A:B,2,FALSE)</f>
        <v>#N/A</v>
      </c>
      <c r="G1074" s="3" t="e">
        <f>VLOOKUP('Data - filter removed'!E1074,Sheet10!B:C,2,FALSE)</f>
        <v>#N/A</v>
      </c>
      <c r="H1074" s="2">
        <v>2006</v>
      </c>
      <c r="I1074" s="3" t="s">
        <v>12</v>
      </c>
      <c r="J1074" s="3" t="s">
        <v>13</v>
      </c>
      <c r="K1074" s="3" t="s">
        <v>9</v>
      </c>
      <c r="L1074" s="3" t="s">
        <v>2132</v>
      </c>
      <c r="M1074" s="3" t="s">
        <v>916</v>
      </c>
    </row>
    <row r="1075" spans="1:13" x14ac:dyDescent="0.2">
      <c r="A1075" s="3" t="s">
        <v>2084</v>
      </c>
      <c r="B1075" s="3" t="str">
        <f>VLOOKUP(C1075,'Class compilations'!A:B,2,FALSE)</f>
        <v>Hybrid Sedan</v>
      </c>
      <c r="C1075" s="3" t="s">
        <v>2085</v>
      </c>
      <c r="D1075" s="3" t="s">
        <v>10</v>
      </c>
      <c r="E1075" s="3" t="s">
        <v>2135</v>
      </c>
      <c r="F1075" s="3" t="e">
        <f>VLOOKUP(E1075,'DFW to admin'!A:B,2,FALSE)</f>
        <v>#N/A</v>
      </c>
      <c r="G1075" s="3" t="e">
        <f>VLOOKUP('Data - filter removed'!E1075,Sheet10!B:C,2,FALSE)</f>
        <v>#N/A</v>
      </c>
      <c r="H1075" s="2">
        <v>2007</v>
      </c>
      <c r="I1075" s="3" t="s">
        <v>12</v>
      </c>
      <c r="J1075" s="3" t="s">
        <v>13</v>
      </c>
      <c r="K1075" s="3" t="s">
        <v>9</v>
      </c>
      <c r="L1075" s="3" t="s">
        <v>2136</v>
      </c>
      <c r="M1075" s="3" t="s">
        <v>916</v>
      </c>
    </row>
    <row r="1076" spans="1:13" x14ac:dyDescent="0.2">
      <c r="A1076" s="3" t="s">
        <v>2084</v>
      </c>
      <c r="B1076" s="3" t="str">
        <f>VLOOKUP(C1076,'Class compilations'!A:B,2,FALSE)</f>
        <v>Hybrid Sedan</v>
      </c>
      <c r="C1076" s="3" t="s">
        <v>2085</v>
      </c>
      <c r="D1076" s="3" t="s">
        <v>10</v>
      </c>
      <c r="E1076" s="3" t="s">
        <v>2137</v>
      </c>
      <c r="F1076" s="3" t="e">
        <f>VLOOKUP(E1076,'DFW to admin'!A:B,2,FALSE)</f>
        <v>#N/A</v>
      </c>
      <c r="G1076" s="3" t="e">
        <f>VLOOKUP('Data - filter removed'!E1076,Sheet10!B:C,2,FALSE)</f>
        <v>#N/A</v>
      </c>
      <c r="H1076" s="2">
        <v>2005</v>
      </c>
      <c r="I1076" s="3" t="s">
        <v>12</v>
      </c>
      <c r="J1076" s="3" t="s">
        <v>13</v>
      </c>
      <c r="K1076" s="3" t="s">
        <v>9</v>
      </c>
      <c r="L1076" s="3" t="s">
        <v>2138</v>
      </c>
      <c r="M1076" s="3" t="s">
        <v>916</v>
      </c>
    </row>
    <row r="1077" spans="1:13" x14ac:dyDescent="0.2">
      <c r="A1077" s="3" t="s">
        <v>2084</v>
      </c>
      <c r="B1077" s="3" t="str">
        <f>VLOOKUP(C1077,'Class compilations'!A:B,2,FALSE)</f>
        <v>Hybrid Sedan</v>
      </c>
      <c r="C1077" s="3" t="s">
        <v>2085</v>
      </c>
      <c r="D1077" s="3" t="s">
        <v>10</v>
      </c>
      <c r="E1077" s="3" t="s">
        <v>2139</v>
      </c>
      <c r="F1077" s="3" t="e">
        <f>VLOOKUP(E1077,'DFW to admin'!A:B,2,FALSE)</f>
        <v>#N/A</v>
      </c>
      <c r="G1077" s="3" t="e">
        <f>VLOOKUP('Data - filter removed'!E1077,Sheet10!B:C,2,FALSE)</f>
        <v>#N/A</v>
      </c>
      <c r="H1077" s="2">
        <v>2008</v>
      </c>
      <c r="I1077" s="3" t="s">
        <v>12</v>
      </c>
      <c r="J1077" s="3" t="s">
        <v>13</v>
      </c>
      <c r="K1077" s="3" t="s">
        <v>9</v>
      </c>
      <c r="L1077" s="3" t="s">
        <v>2140</v>
      </c>
      <c r="M1077" s="3" t="s">
        <v>81</v>
      </c>
    </row>
    <row r="1078" spans="1:13" x14ac:dyDescent="0.2">
      <c r="A1078" s="3" t="s">
        <v>2084</v>
      </c>
      <c r="B1078" s="3" t="str">
        <f>VLOOKUP(C1078,'Class compilations'!A:B,2,FALSE)</f>
        <v>Hybrid Sedan</v>
      </c>
      <c r="C1078" s="3" t="s">
        <v>2085</v>
      </c>
      <c r="D1078" s="3" t="s">
        <v>10</v>
      </c>
      <c r="E1078" s="3" t="s">
        <v>2141</v>
      </c>
      <c r="F1078" s="3" t="e">
        <f>VLOOKUP(E1078,'DFW to admin'!A:B,2,FALSE)</f>
        <v>#N/A</v>
      </c>
      <c r="G1078" s="3" t="e">
        <f>VLOOKUP('Data - filter removed'!E1078,Sheet10!B:C,2,FALSE)</f>
        <v>#N/A</v>
      </c>
      <c r="H1078" s="2">
        <v>2008</v>
      </c>
      <c r="I1078" s="3" t="s">
        <v>64</v>
      </c>
      <c r="J1078" s="3" t="s">
        <v>65</v>
      </c>
      <c r="K1078" s="3" t="s">
        <v>9</v>
      </c>
      <c r="L1078" s="3" t="s">
        <v>2142</v>
      </c>
      <c r="M1078" s="3" t="s">
        <v>429</v>
      </c>
    </row>
    <row r="1079" spans="1:13" x14ac:dyDescent="0.2">
      <c r="A1079" s="3" t="s">
        <v>2084</v>
      </c>
      <c r="B1079" s="3" t="str">
        <f>VLOOKUP(C1079,'Class compilations'!A:B,2,FALSE)</f>
        <v>Hybrid Sedan</v>
      </c>
      <c r="C1079" s="3" t="s">
        <v>2085</v>
      </c>
      <c r="D1079" s="3" t="s">
        <v>10</v>
      </c>
      <c r="E1079" s="3" t="s">
        <v>2143</v>
      </c>
      <c r="F1079" s="3" t="e">
        <f>VLOOKUP(E1079,'DFW to admin'!A:B,2,FALSE)</f>
        <v>#N/A</v>
      </c>
      <c r="G1079" s="3" t="e">
        <f>VLOOKUP('Data - filter removed'!E1079,Sheet10!B:C,2,FALSE)</f>
        <v>#N/A</v>
      </c>
      <c r="H1079" s="2">
        <v>2008</v>
      </c>
      <c r="I1079" s="3" t="s">
        <v>64</v>
      </c>
      <c r="J1079" s="3" t="s">
        <v>65</v>
      </c>
      <c r="K1079" s="3" t="s">
        <v>9</v>
      </c>
      <c r="L1079" s="3" t="s">
        <v>2144</v>
      </c>
      <c r="M1079" s="3" t="s">
        <v>429</v>
      </c>
    </row>
    <row r="1080" spans="1:13" x14ac:dyDescent="0.2">
      <c r="A1080" s="3" t="s">
        <v>2084</v>
      </c>
      <c r="B1080" s="3" t="str">
        <f>VLOOKUP(C1080,'Class compilations'!A:B,2,FALSE)</f>
        <v>Hybrid Sedan</v>
      </c>
      <c r="C1080" s="3" t="s">
        <v>2085</v>
      </c>
      <c r="D1080" s="3" t="s">
        <v>10</v>
      </c>
      <c r="E1080" s="3" t="s">
        <v>2145</v>
      </c>
      <c r="F1080" s="3" t="e">
        <f>VLOOKUP(E1080,'DFW to admin'!A:B,2,FALSE)</f>
        <v>#N/A</v>
      </c>
      <c r="G1080" s="3" t="e">
        <f>VLOOKUP('Data - filter removed'!E1080,Sheet10!B:C,2,FALSE)</f>
        <v>#N/A</v>
      </c>
      <c r="H1080" s="2">
        <v>2005</v>
      </c>
      <c r="I1080" s="3" t="s">
        <v>12</v>
      </c>
      <c r="J1080" s="3" t="s">
        <v>13</v>
      </c>
      <c r="K1080" s="3" t="s">
        <v>9</v>
      </c>
      <c r="L1080" s="3" t="s">
        <v>2146</v>
      </c>
      <c r="M1080" s="3" t="s">
        <v>429</v>
      </c>
    </row>
    <row r="1081" spans="1:13" x14ac:dyDescent="0.2">
      <c r="A1081" s="3" t="s">
        <v>2084</v>
      </c>
      <c r="B1081" s="3" t="str">
        <f>VLOOKUP(C1081,'Class compilations'!A:B,2,FALSE)</f>
        <v>Hybrid Sedan</v>
      </c>
      <c r="C1081" s="3" t="s">
        <v>2085</v>
      </c>
      <c r="D1081" s="3" t="s">
        <v>10</v>
      </c>
      <c r="E1081" s="3" t="s">
        <v>2147</v>
      </c>
      <c r="F1081" s="3" t="e">
        <f>VLOOKUP(E1081,'DFW to admin'!A:B,2,FALSE)</f>
        <v>#N/A</v>
      </c>
      <c r="G1081" s="3" t="e">
        <f>VLOOKUP('Data - filter removed'!E1081,Sheet10!B:C,2,FALSE)</f>
        <v>#N/A</v>
      </c>
      <c r="H1081" s="2">
        <v>2007</v>
      </c>
      <c r="I1081" s="3" t="s">
        <v>12</v>
      </c>
      <c r="J1081" s="3" t="s">
        <v>13</v>
      </c>
      <c r="K1081" s="3" t="s">
        <v>9</v>
      </c>
      <c r="L1081" s="3" t="s">
        <v>2148</v>
      </c>
      <c r="M1081" s="3" t="s">
        <v>81</v>
      </c>
    </row>
    <row r="1082" spans="1:13" x14ac:dyDescent="0.2">
      <c r="A1082" s="3" t="s">
        <v>2084</v>
      </c>
      <c r="B1082" s="3" t="str">
        <f>VLOOKUP(C1082,'Class compilations'!A:B,2,FALSE)</f>
        <v>Hybrid Sedan</v>
      </c>
      <c r="C1082" s="3" t="s">
        <v>2085</v>
      </c>
      <c r="D1082" s="3" t="s">
        <v>10</v>
      </c>
      <c r="E1082" s="3" t="s">
        <v>2149</v>
      </c>
      <c r="F1082" s="3" t="e">
        <f>VLOOKUP(E1082,'DFW to admin'!A:B,2,FALSE)</f>
        <v>#N/A</v>
      </c>
      <c r="G1082" s="3" t="e">
        <f>VLOOKUP('Data - filter removed'!E1082,Sheet10!B:C,2,FALSE)</f>
        <v>#N/A</v>
      </c>
      <c r="H1082" s="2">
        <v>2004</v>
      </c>
      <c r="I1082" s="3" t="s">
        <v>12</v>
      </c>
      <c r="J1082" s="3" t="s">
        <v>13</v>
      </c>
      <c r="K1082" s="3" t="s">
        <v>9</v>
      </c>
      <c r="L1082" s="3" t="s">
        <v>2150</v>
      </c>
      <c r="M1082" s="3" t="s">
        <v>81</v>
      </c>
    </row>
    <row r="1083" spans="1:13" x14ac:dyDescent="0.2">
      <c r="A1083" s="3" t="s">
        <v>2084</v>
      </c>
      <c r="B1083" s="3" t="str">
        <f>VLOOKUP(C1083,'Class compilations'!A:B,2,FALSE)</f>
        <v>Hybrid Sedan</v>
      </c>
      <c r="C1083" s="3" t="s">
        <v>2085</v>
      </c>
      <c r="D1083" s="3" t="s">
        <v>10</v>
      </c>
      <c r="E1083" s="3" t="s">
        <v>2151</v>
      </c>
      <c r="F1083" s="3" t="e">
        <f>VLOOKUP(E1083,'DFW to admin'!A:B,2,FALSE)</f>
        <v>#N/A</v>
      </c>
      <c r="G1083" s="3" t="e">
        <f>VLOOKUP('Data - filter removed'!E1083,Sheet10!B:C,2,FALSE)</f>
        <v>#N/A</v>
      </c>
      <c r="H1083" s="2">
        <v>2007</v>
      </c>
      <c r="I1083" s="3" t="s">
        <v>12</v>
      </c>
      <c r="J1083" s="3" t="s">
        <v>13</v>
      </c>
      <c r="K1083" s="3" t="s">
        <v>9</v>
      </c>
      <c r="L1083" s="3" t="s">
        <v>2152</v>
      </c>
      <c r="M1083" s="3" t="s">
        <v>1038</v>
      </c>
    </row>
    <row r="1084" spans="1:13" x14ac:dyDescent="0.2">
      <c r="A1084" s="3" t="s">
        <v>2084</v>
      </c>
      <c r="B1084" s="3" t="str">
        <f>VLOOKUP(C1084,'Class compilations'!A:B,2,FALSE)</f>
        <v>Hybrid Sedan</v>
      </c>
      <c r="C1084" s="3" t="s">
        <v>2085</v>
      </c>
      <c r="D1084" s="3" t="s">
        <v>10</v>
      </c>
      <c r="E1084" s="3" t="s">
        <v>2153</v>
      </c>
      <c r="F1084" s="3" t="e">
        <f>VLOOKUP(E1084,'DFW to admin'!A:B,2,FALSE)</f>
        <v>#N/A</v>
      </c>
      <c r="G1084" s="3" t="e">
        <f>VLOOKUP('Data - filter removed'!E1084,Sheet10!B:C,2,FALSE)</f>
        <v>#N/A</v>
      </c>
      <c r="H1084" s="2">
        <v>2007</v>
      </c>
      <c r="I1084" s="3" t="s">
        <v>64</v>
      </c>
      <c r="J1084" s="3" t="s">
        <v>65</v>
      </c>
      <c r="K1084" s="3" t="s">
        <v>9</v>
      </c>
      <c r="L1084" s="3" t="s">
        <v>2154</v>
      </c>
      <c r="M1084" s="3" t="s">
        <v>1038</v>
      </c>
    </row>
    <row r="1085" spans="1:13" x14ac:dyDescent="0.2">
      <c r="A1085" s="3" t="s">
        <v>2084</v>
      </c>
      <c r="B1085" s="3" t="str">
        <f>VLOOKUP(C1085,'Class compilations'!A:B,2,FALSE)</f>
        <v>Hybrid Sedan</v>
      </c>
      <c r="C1085" s="3" t="s">
        <v>2085</v>
      </c>
      <c r="D1085" s="3" t="s">
        <v>10</v>
      </c>
      <c r="E1085" s="3" t="s">
        <v>2155</v>
      </c>
      <c r="F1085" s="3" t="e">
        <f>VLOOKUP(E1085,'DFW to admin'!A:B,2,FALSE)</f>
        <v>#N/A</v>
      </c>
      <c r="G1085" s="3" t="e">
        <f>VLOOKUP('Data - filter removed'!E1085,Sheet10!B:C,2,FALSE)</f>
        <v>#N/A</v>
      </c>
      <c r="H1085" s="2">
        <v>2007</v>
      </c>
      <c r="I1085" s="3" t="s">
        <v>12</v>
      </c>
      <c r="J1085" s="3" t="s">
        <v>13</v>
      </c>
      <c r="K1085" s="3" t="s">
        <v>9</v>
      </c>
      <c r="L1085" s="3" t="s">
        <v>2156</v>
      </c>
      <c r="M1085" s="3" t="s">
        <v>1038</v>
      </c>
    </row>
    <row r="1086" spans="1:13" x14ac:dyDescent="0.2">
      <c r="A1086" s="3" t="s">
        <v>2084</v>
      </c>
      <c r="B1086" s="3" t="str">
        <f>VLOOKUP(C1086,'Class compilations'!A:B,2,FALSE)</f>
        <v>Hybrid Sedan</v>
      </c>
      <c r="C1086" s="3" t="s">
        <v>2085</v>
      </c>
      <c r="D1086" s="3" t="s">
        <v>10</v>
      </c>
      <c r="E1086" s="3" t="s">
        <v>2157</v>
      </c>
      <c r="F1086" s="3" t="e">
        <f>VLOOKUP(E1086,'DFW to admin'!A:B,2,FALSE)</f>
        <v>#N/A</v>
      </c>
      <c r="G1086" s="3" t="e">
        <f>VLOOKUP('Data - filter removed'!E1086,Sheet10!B:C,2,FALSE)</f>
        <v>#N/A</v>
      </c>
      <c r="H1086" s="2">
        <v>2010</v>
      </c>
      <c r="I1086" s="3" t="s">
        <v>12</v>
      </c>
      <c r="J1086" s="3" t="s">
        <v>13</v>
      </c>
      <c r="K1086" s="3" t="s">
        <v>9</v>
      </c>
      <c r="L1086" s="3" t="s">
        <v>2158</v>
      </c>
      <c r="M1086" s="3" t="s">
        <v>81</v>
      </c>
    </row>
    <row r="1087" spans="1:13" x14ac:dyDescent="0.2">
      <c r="A1087" s="3" t="s">
        <v>2084</v>
      </c>
      <c r="B1087" s="3" t="str">
        <f>VLOOKUP(C1087,'Class compilations'!A:B,2,FALSE)</f>
        <v>Hybrid Sedan</v>
      </c>
      <c r="C1087" s="3" t="s">
        <v>2085</v>
      </c>
      <c r="D1087" s="3" t="s">
        <v>10</v>
      </c>
      <c r="E1087" s="3" t="s">
        <v>2159</v>
      </c>
      <c r="F1087" s="3" t="e">
        <f>VLOOKUP(E1087,'DFW to admin'!A:B,2,FALSE)</f>
        <v>#N/A</v>
      </c>
      <c r="G1087" s="3" t="e">
        <f>VLOOKUP('Data - filter removed'!E1087,Sheet10!B:C,2,FALSE)</f>
        <v>#N/A</v>
      </c>
      <c r="H1087" s="2">
        <v>2010</v>
      </c>
      <c r="I1087" s="3" t="s">
        <v>12</v>
      </c>
      <c r="J1087" s="3" t="s">
        <v>13</v>
      </c>
      <c r="K1087" s="3" t="s">
        <v>9</v>
      </c>
      <c r="L1087" s="3" t="s">
        <v>2160</v>
      </c>
      <c r="M1087" s="3" t="s">
        <v>81</v>
      </c>
    </row>
    <row r="1088" spans="1:13" x14ac:dyDescent="0.2">
      <c r="A1088" s="3" t="s">
        <v>2084</v>
      </c>
      <c r="B1088" s="3" t="str">
        <f>VLOOKUP(C1088,'Class compilations'!A:B,2,FALSE)</f>
        <v>Hybrid Sedan</v>
      </c>
      <c r="C1088" s="3" t="s">
        <v>2085</v>
      </c>
      <c r="D1088" s="3" t="s">
        <v>10</v>
      </c>
      <c r="E1088" s="3" t="s">
        <v>2161</v>
      </c>
      <c r="F1088" s="3" t="e">
        <f>VLOOKUP(E1088,'DFW to admin'!A:B,2,FALSE)</f>
        <v>#N/A</v>
      </c>
      <c r="G1088" s="3" t="e">
        <f>VLOOKUP('Data - filter removed'!E1088,Sheet10!B:C,2,FALSE)</f>
        <v>#N/A</v>
      </c>
      <c r="H1088" s="2">
        <v>2007</v>
      </c>
      <c r="I1088" s="3" t="s">
        <v>12</v>
      </c>
      <c r="J1088" s="3" t="s">
        <v>13</v>
      </c>
      <c r="K1088" s="3" t="s">
        <v>9</v>
      </c>
      <c r="L1088" s="3" t="s">
        <v>2162</v>
      </c>
      <c r="M1088" s="3" t="s">
        <v>420</v>
      </c>
    </row>
    <row r="1089" spans="1:13" x14ac:dyDescent="0.2">
      <c r="A1089" s="3" t="s">
        <v>2084</v>
      </c>
      <c r="B1089" s="3" t="str">
        <f>VLOOKUP(C1089,'Class compilations'!A:B,2,FALSE)</f>
        <v>Hybrid Sedan</v>
      </c>
      <c r="C1089" s="3" t="s">
        <v>2085</v>
      </c>
      <c r="D1089" s="3" t="s">
        <v>10</v>
      </c>
      <c r="E1089" s="3" t="s">
        <v>2163</v>
      </c>
      <c r="F1089" s="3" t="e">
        <f>VLOOKUP(E1089,'DFW to admin'!A:B,2,FALSE)</f>
        <v>#N/A</v>
      </c>
      <c r="G1089" s="3" t="e">
        <f>VLOOKUP('Data - filter removed'!E1089,Sheet10!B:C,2,FALSE)</f>
        <v>#N/A</v>
      </c>
      <c r="H1089" s="2">
        <v>2005</v>
      </c>
      <c r="I1089" s="3" t="s">
        <v>12</v>
      </c>
      <c r="J1089" s="3" t="s">
        <v>13</v>
      </c>
      <c r="K1089" s="3" t="s">
        <v>9</v>
      </c>
      <c r="L1089" s="3" t="s">
        <v>2164</v>
      </c>
      <c r="M1089" s="3" t="s">
        <v>81</v>
      </c>
    </row>
    <row r="1090" spans="1:13" x14ac:dyDescent="0.2">
      <c r="A1090" s="3" t="s">
        <v>2084</v>
      </c>
      <c r="B1090" s="3" t="str">
        <f>VLOOKUP(C1090,'Class compilations'!A:B,2,FALSE)</f>
        <v>Hybrid Sedan</v>
      </c>
      <c r="C1090" s="3" t="s">
        <v>2085</v>
      </c>
      <c r="D1090" s="3" t="s">
        <v>10</v>
      </c>
      <c r="E1090" s="3" t="s">
        <v>2167</v>
      </c>
      <c r="F1090" s="3" t="e">
        <f>VLOOKUP(E1090,'DFW to admin'!A:B,2,FALSE)</f>
        <v>#N/A</v>
      </c>
      <c r="G1090" s="3" t="e">
        <f>VLOOKUP('Data - filter removed'!E1090,Sheet10!B:C,2,FALSE)</f>
        <v>#N/A</v>
      </c>
      <c r="H1090" s="2">
        <v>2005</v>
      </c>
      <c r="I1090" s="3" t="s">
        <v>12</v>
      </c>
      <c r="J1090" s="3" t="s">
        <v>13</v>
      </c>
      <c r="K1090" s="3" t="s">
        <v>9</v>
      </c>
      <c r="L1090" s="3" t="s">
        <v>2168</v>
      </c>
      <c r="M1090" s="3" t="s">
        <v>81</v>
      </c>
    </row>
    <row r="1091" spans="1:13" x14ac:dyDescent="0.2">
      <c r="A1091" s="3" t="s">
        <v>2084</v>
      </c>
      <c r="B1091" s="3" t="str">
        <f>VLOOKUP(C1091,'Class compilations'!A:B,2,FALSE)</f>
        <v>Hybrid Sedan</v>
      </c>
      <c r="C1091" s="3" t="s">
        <v>2085</v>
      </c>
      <c r="D1091" s="3" t="s">
        <v>10</v>
      </c>
      <c r="E1091" s="3" t="s">
        <v>2169</v>
      </c>
      <c r="F1091" s="3" t="e">
        <f>VLOOKUP(E1091,'DFW to admin'!A:B,2,FALSE)</f>
        <v>#N/A</v>
      </c>
      <c r="G1091" s="3" t="e">
        <f>VLOOKUP('Data - filter removed'!E1091,Sheet10!B:C,2,FALSE)</f>
        <v>#N/A</v>
      </c>
      <c r="H1091" s="2">
        <v>2007</v>
      </c>
      <c r="I1091" s="3" t="s">
        <v>12</v>
      </c>
      <c r="J1091" s="3" t="s">
        <v>13</v>
      </c>
      <c r="K1091" s="3" t="s">
        <v>9</v>
      </c>
      <c r="L1091" s="3" t="s">
        <v>2170</v>
      </c>
      <c r="M1091" s="3" t="s">
        <v>81</v>
      </c>
    </row>
    <row r="1092" spans="1:13" x14ac:dyDescent="0.2">
      <c r="A1092" s="3" t="s">
        <v>2084</v>
      </c>
      <c r="B1092" s="3" t="str">
        <f>VLOOKUP(C1092,'Class compilations'!A:B,2,FALSE)</f>
        <v>Hybrid Sedan</v>
      </c>
      <c r="C1092" s="3" t="s">
        <v>2085</v>
      </c>
      <c r="D1092" s="3" t="s">
        <v>10</v>
      </c>
      <c r="E1092" s="3" t="s">
        <v>2171</v>
      </c>
      <c r="F1092" s="3" t="e">
        <f>VLOOKUP(E1092,'DFW to admin'!A:B,2,FALSE)</f>
        <v>#N/A</v>
      </c>
      <c r="G1092" s="3" t="e">
        <f>VLOOKUP('Data - filter removed'!E1092,Sheet10!B:C,2,FALSE)</f>
        <v>#N/A</v>
      </c>
      <c r="H1092" s="2">
        <v>2007</v>
      </c>
      <c r="I1092" s="3" t="s">
        <v>12</v>
      </c>
      <c r="J1092" s="3" t="s">
        <v>13</v>
      </c>
      <c r="K1092" s="3" t="s">
        <v>9</v>
      </c>
      <c r="L1092" s="3" t="s">
        <v>2172</v>
      </c>
      <c r="M1092" s="3" t="s">
        <v>81</v>
      </c>
    </row>
    <row r="1093" spans="1:13" x14ac:dyDescent="0.2">
      <c r="A1093" s="3" t="s">
        <v>2084</v>
      </c>
      <c r="B1093" s="3" t="str">
        <f>VLOOKUP(C1093,'Class compilations'!A:B,2,FALSE)</f>
        <v>Hybrid Sedan</v>
      </c>
      <c r="C1093" s="3" t="s">
        <v>2085</v>
      </c>
      <c r="D1093" s="3" t="s">
        <v>10</v>
      </c>
      <c r="E1093" s="3" t="s">
        <v>2173</v>
      </c>
      <c r="F1093" s="3" t="e">
        <f>VLOOKUP(E1093,'DFW to admin'!A:B,2,FALSE)</f>
        <v>#N/A</v>
      </c>
      <c r="G1093" s="3" t="e">
        <f>VLOOKUP('Data - filter removed'!E1093,Sheet10!B:C,2,FALSE)</f>
        <v>#N/A</v>
      </c>
      <c r="H1093" s="2">
        <v>2005</v>
      </c>
      <c r="I1093" s="3" t="s">
        <v>12</v>
      </c>
      <c r="J1093" s="3" t="s">
        <v>13</v>
      </c>
      <c r="K1093" s="3" t="s">
        <v>9</v>
      </c>
      <c r="L1093" s="3" t="s">
        <v>2174</v>
      </c>
      <c r="M1093" s="3" t="s">
        <v>1038</v>
      </c>
    </row>
    <row r="1094" spans="1:13" x14ac:dyDescent="0.2">
      <c r="A1094" s="3" t="s">
        <v>2084</v>
      </c>
      <c r="B1094" s="3" t="str">
        <f>VLOOKUP(C1094,'Class compilations'!A:B,2,FALSE)</f>
        <v>Hybrid Sedan</v>
      </c>
      <c r="C1094" s="3" t="s">
        <v>2085</v>
      </c>
      <c r="D1094" s="3" t="s">
        <v>10</v>
      </c>
      <c r="E1094" s="3" t="s">
        <v>2175</v>
      </c>
      <c r="F1094" s="3" t="e">
        <f>VLOOKUP(E1094,'DFW to admin'!A:B,2,FALSE)</f>
        <v>#N/A</v>
      </c>
      <c r="G1094" s="3" t="e">
        <f>VLOOKUP('Data - filter removed'!E1094,Sheet10!B:C,2,FALSE)</f>
        <v>#N/A</v>
      </c>
      <c r="H1094" s="2">
        <v>2005</v>
      </c>
      <c r="I1094" s="3" t="s">
        <v>12</v>
      </c>
      <c r="J1094" s="3" t="s">
        <v>13</v>
      </c>
      <c r="K1094" s="3" t="s">
        <v>9</v>
      </c>
      <c r="L1094" s="3" t="s">
        <v>2176</v>
      </c>
      <c r="M1094" s="3" t="s">
        <v>1038</v>
      </c>
    </row>
    <row r="1095" spans="1:13" x14ac:dyDescent="0.2">
      <c r="A1095" s="3" t="s">
        <v>2084</v>
      </c>
      <c r="B1095" s="3" t="str">
        <f>VLOOKUP(C1095,'Class compilations'!A:B,2,FALSE)</f>
        <v>Hybrid Sedan</v>
      </c>
      <c r="C1095" s="3" t="s">
        <v>2085</v>
      </c>
      <c r="D1095" s="3" t="s">
        <v>10</v>
      </c>
      <c r="E1095" s="3" t="s">
        <v>2177</v>
      </c>
      <c r="F1095" s="3" t="e">
        <f>VLOOKUP(E1095,'DFW to admin'!A:B,2,FALSE)</f>
        <v>#N/A</v>
      </c>
      <c r="G1095" s="3" t="e">
        <f>VLOOKUP('Data - filter removed'!E1095,Sheet10!B:C,2,FALSE)</f>
        <v>#N/A</v>
      </c>
      <c r="H1095" s="2">
        <v>2005</v>
      </c>
      <c r="I1095" s="3" t="s">
        <v>12</v>
      </c>
      <c r="J1095" s="3" t="s">
        <v>13</v>
      </c>
      <c r="K1095" s="3" t="s">
        <v>9</v>
      </c>
      <c r="L1095" s="3" t="s">
        <v>2178</v>
      </c>
      <c r="M1095" s="3" t="s">
        <v>1038</v>
      </c>
    </row>
    <row r="1096" spans="1:13" x14ac:dyDescent="0.2">
      <c r="A1096" s="3" t="s">
        <v>2084</v>
      </c>
      <c r="B1096" s="3" t="str">
        <f>VLOOKUP(C1096,'Class compilations'!A:B,2,FALSE)</f>
        <v>Hybrid Sedan</v>
      </c>
      <c r="C1096" s="3" t="s">
        <v>2085</v>
      </c>
      <c r="D1096" s="3" t="s">
        <v>10</v>
      </c>
      <c r="E1096" s="3" t="s">
        <v>2179</v>
      </c>
      <c r="F1096" s="3" t="e">
        <f>VLOOKUP(E1096,'DFW to admin'!A:B,2,FALSE)</f>
        <v>#N/A</v>
      </c>
      <c r="G1096" s="3" t="e">
        <f>VLOOKUP('Data - filter removed'!E1096,Sheet10!B:C,2,FALSE)</f>
        <v>#N/A</v>
      </c>
      <c r="H1096" s="2">
        <v>2005</v>
      </c>
      <c r="I1096" s="3" t="s">
        <v>12</v>
      </c>
      <c r="J1096" s="3" t="s">
        <v>13</v>
      </c>
      <c r="K1096" s="3" t="s">
        <v>9</v>
      </c>
      <c r="L1096" s="3" t="s">
        <v>2180</v>
      </c>
      <c r="M1096" s="3" t="s">
        <v>1038</v>
      </c>
    </row>
    <row r="1097" spans="1:13" x14ac:dyDescent="0.2">
      <c r="A1097" s="3" t="s">
        <v>2084</v>
      </c>
      <c r="B1097" s="3" t="str">
        <f>VLOOKUP(C1097,'Class compilations'!A:B,2,FALSE)</f>
        <v>Hybrid Sedan</v>
      </c>
      <c r="C1097" s="3" t="s">
        <v>2085</v>
      </c>
      <c r="D1097" s="3" t="s">
        <v>10</v>
      </c>
      <c r="E1097" s="3" t="s">
        <v>2181</v>
      </c>
      <c r="F1097" s="3" t="e">
        <f>VLOOKUP(E1097,'DFW to admin'!A:B,2,FALSE)</f>
        <v>#N/A</v>
      </c>
      <c r="G1097" s="3" t="e">
        <f>VLOOKUP('Data - filter removed'!E1097,Sheet10!B:C,2,FALSE)</f>
        <v>#N/A</v>
      </c>
      <c r="H1097" s="2">
        <v>2005</v>
      </c>
      <c r="I1097" s="3" t="s">
        <v>12</v>
      </c>
      <c r="J1097" s="3" t="s">
        <v>13</v>
      </c>
      <c r="K1097" s="3" t="s">
        <v>9</v>
      </c>
      <c r="L1097" s="3" t="s">
        <v>2182</v>
      </c>
      <c r="M1097" s="3" t="s">
        <v>1038</v>
      </c>
    </row>
    <row r="1098" spans="1:13" x14ac:dyDescent="0.2">
      <c r="A1098" s="3" t="s">
        <v>2084</v>
      </c>
      <c r="B1098" s="3" t="str">
        <f>VLOOKUP(C1098,'Class compilations'!A:B,2,FALSE)</f>
        <v>Hybrid Sedan</v>
      </c>
      <c r="C1098" s="3" t="s">
        <v>2085</v>
      </c>
      <c r="D1098" s="3" t="s">
        <v>10</v>
      </c>
      <c r="E1098" s="3" t="s">
        <v>2183</v>
      </c>
      <c r="F1098" s="3" t="e">
        <f>VLOOKUP(E1098,'DFW to admin'!A:B,2,FALSE)</f>
        <v>#N/A</v>
      </c>
      <c r="G1098" s="3" t="e">
        <f>VLOOKUP('Data - filter removed'!E1098,Sheet10!B:C,2,FALSE)</f>
        <v>#N/A</v>
      </c>
      <c r="H1098" s="2">
        <v>2005</v>
      </c>
      <c r="I1098" s="3" t="s">
        <v>12</v>
      </c>
      <c r="J1098" s="3" t="s">
        <v>13</v>
      </c>
      <c r="K1098" s="3" t="s">
        <v>9</v>
      </c>
      <c r="L1098" s="3" t="s">
        <v>2184</v>
      </c>
      <c r="M1098" s="3" t="s">
        <v>1038</v>
      </c>
    </row>
    <row r="1099" spans="1:13" x14ac:dyDescent="0.2">
      <c r="A1099" s="3" t="s">
        <v>2084</v>
      </c>
      <c r="B1099" s="3" t="str">
        <f>VLOOKUP(C1099,'Class compilations'!A:B,2,FALSE)</f>
        <v>Hybrid Sedan</v>
      </c>
      <c r="C1099" s="3" t="s">
        <v>2085</v>
      </c>
      <c r="D1099" s="3" t="s">
        <v>10</v>
      </c>
      <c r="E1099" s="3" t="s">
        <v>2185</v>
      </c>
      <c r="F1099" s="3" t="e">
        <f>VLOOKUP(E1099,'DFW to admin'!A:B,2,FALSE)</f>
        <v>#N/A</v>
      </c>
      <c r="G1099" s="3" t="e">
        <f>VLOOKUP('Data - filter removed'!E1099,Sheet10!B:C,2,FALSE)</f>
        <v>#N/A</v>
      </c>
      <c r="H1099" s="2">
        <v>2007</v>
      </c>
      <c r="I1099" s="3" t="s">
        <v>12</v>
      </c>
      <c r="J1099" s="3" t="s">
        <v>13</v>
      </c>
      <c r="K1099" s="3" t="s">
        <v>9</v>
      </c>
      <c r="L1099" s="3" t="s">
        <v>2186</v>
      </c>
      <c r="M1099" s="3" t="s">
        <v>1038</v>
      </c>
    </row>
    <row r="1100" spans="1:13" x14ac:dyDescent="0.2">
      <c r="A1100" s="3" t="s">
        <v>2084</v>
      </c>
      <c r="B1100" s="3" t="str">
        <f>VLOOKUP(C1100,'Class compilations'!A:B,2,FALSE)</f>
        <v>Hybrid Sedan</v>
      </c>
      <c r="C1100" s="3" t="s">
        <v>2085</v>
      </c>
      <c r="D1100" s="3" t="s">
        <v>10</v>
      </c>
      <c r="E1100" s="3" t="s">
        <v>2187</v>
      </c>
      <c r="F1100" s="3" t="e">
        <f>VLOOKUP(E1100,'DFW to admin'!A:B,2,FALSE)</f>
        <v>#N/A</v>
      </c>
      <c r="G1100" s="3" t="e">
        <f>VLOOKUP('Data - filter removed'!E1100,Sheet10!B:C,2,FALSE)</f>
        <v>#N/A</v>
      </c>
      <c r="H1100" s="2">
        <v>2007</v>
      </c>
      <c r="I1100" s="3" t="s">
        <v>64</v>
      </c>
      <c r="J1100" s="3" t="s">
        <v>65</v>
      </c>
      <c r="K1100" s="3" t="s">
        <v>9</v>
      </c>
      <c r="L1100" s="3" t="s">
        <v>2188</v>
      </c>
      <c r="M1100" s="3" t="s">
        <v>1038</v>
      </c>
    </row>
    <row r="1101" spans="1:13" x14ac:dyDescent="0.2">
      <c r="A1101" s="3" t="s">
        <v>2084</v>
      </c>
      <c r="B1101" s="3" t="str">
        <f>VLOOKUP(C1101,'Class compilations'!A:B,2,FALSE)</f>
        <v>Hybrid Sedan</v>
      </c>
      <c r="C1101" s="3" t="s">
        <v>2085</v>
      </c>
      <c r="D1101" s="3" t="s">
        <v>10</v>
      </c>
      <c r="E1101" s="3" t="s">
        <v>2189</v>
      </c>
      <c r="F1101" s="3" t="e">
        <f>VLOOKUP(E1101,'DFW to admin'!A:B,2,FALSE)</f>
        <v>#N/A</v>
      </c>
      <c r="G1101" s="3" t="e">
        <f>VLOOKUP('Data - filter removed'!E1101,Sheet10!B:C,2,FALSE)</f>
        <v>#N/A</v>
      </c>
      <c r="H1101" s="2">
        <v>2004</v>
      </c>
      <c r="I1101" s="3" t="s">
        <v>12</v>
      </c>
      <c r="J1101" s="3" t="s">
        <v>13</v>
      </c>
      <c r="K1101" s="3" t="s">
        <v>9</v>
      </c>
      <c r="L1101" s="3" t="s">
        <v>2190</v>
      </c>
      <c r="M1101" s="3" t="s">
        <v>1038</v>
      </c>
    </row>
    <row r="1102" spans="1:13" x14ac:dyDescent="0.2">
      <c r="A1102" s="3" t="s">
        <v>2084</v>
      </c>
      <c r="B1102" s="3" t="str">
        <f>VLOOKUP(C1102,'Class compilations'!A:B,2,FALSE)</f>
        <v>Hybrid Sedan</v>
      </c>
      <c r="C1102" s="3" t="s">
        <v>2085</v>
      </c>
      <c r="D1102" s="3" t="s">
        <v>10</v>
      </c>
      <c r="E1102" s="3" t="s">
        <v>2191</v>
      </c>
      <c r="F1102" s="3" t="e">
        <f>VLOOKUP(E1102,'DFW to admin'!A:B,2,FALSE)</f>
        <v>#N/A</v>
      </c>
      <c r="G1102" s="3" t="e">
        <f>VLOOKUP('Data - filter removed'!E1102,Sheet10!B:C,2,FALSE)</f>
        <v>#N/A</v>
      </c>
      <c r="H1102" s="2">
        <v>2007</v>
      </c>
      <c r="I1102" s="3" t="s">
        <v>64</v>
      </c>
      <c r="J1102" s="3" t="s">
        <v>65</v>
      </c>
      <c r="K1102" s="3" t="s">
        <v>9</v>
      </c>
      <c r="L1102" s="3" t="s">
        <v>2192</v>
      </c>
      <c r="M1102" s="3" t="s">
        <v>1038</v>
      </c>
    </row>
    <row r="1103" spans="1:13" x14ac:dyDescent="0.2">
      <c r="A1103" s="3" t="s">
        <v>2084</v>
      </c>
      <c r="B1103" s="3" t="str">
        <f>VLOOKUP(C1103,'Class compilations'!A:B,2,FALSE)</f>
        <v>Hybrid Sedan</v>
      </c>
      <c r="C1103" s="3" t="s">
        <v>2085</v>
      </c>
      <c r="D1103" s="3" t="s">
        <v>10</v>
      </c>
      <c r="E1103" s="3" t="s">
        <v>2193</v>
      </c>
      <c r="F1103" s="3" t="e">
        <f>VLOOKUP(E1103,'DFW to admin'!A:B,2,FALSE)</f>
        <v>#N/A</v>
      </c>
      <c r="G1103" s="3" t="e">
        <f>VLOOKUP('Data - filter removed'!E1103,Sheet10!B:C,2,FALSE)</f>
        <v>#N/A</v>
      </c>
      <c r="H1103" s="2">
        <v>2007</v>
      </c>
      <c r="I1103" s="3" t="s">
        <v>64</v>
      </c>
      <c r="J1103" s="3" t="s">
        <v>65</v>
      </c>
      <c r="K1103" s="3" t="s">
        <v>9</v>
      </c>
      <c r="L1103" s="3" t="s">
        <v>2194</v>
      </c>
      <c r="M1103" s="3" t="s">
        <v>1038</v>
      </c>
    </row>
    <row r="1104" spans="1:13" x14ac:dyDescent="0.2">
      <c r="A1104" s="3" t="s">
        <v>2084</v>
      </c>
      <c r="B1104" s="3" t="str">
        <f>VLOOKUP(C1104,'Class compilations'!A:B,2,FALSE)</f>
        <v>Hybrid Sedan</v>
      </c>
      <c r="C1104" s="3" t="s">
        <v>2085</v>
      </c>
      <c r="D1104" s="3" t="s">
        <v>10</v>
      </c>
      <c r="E1104" s="3" t="s">
        <v>2195</v>
      </c>
      <c r="F1104" s="3" t="e">
        <f>VLOOKUP(E1104,'DFW to admin'!A:B,2,FALSE)</f>
        <v>#N/A</v>
      </c>
      <c r="G1104" s="3" t="e">
        <f>VLOOKUP('Data - filter removed'!E1104,Sheet10!B:C,2,FALSE)</f>
        <v>#N/A</v>
      </c>
      <c r="H1104" s="2">
        <v>2007</v>
      </c>
      <c r="I1104" s="3" t="s">
        <v>64</v>
      </c>
      <c r="J1104" s="3" t="s">
        <v>65</v>
      </c>
      <c r="K1104" s="3" t="s">
        <v>9</v>
      </c>
      <c r="L1104" s="3" t="s">
        <v>2196</v>
      </c>
      <c r="M1104" s="3" t="s">
        <v>1038</v>
      </c>
    </row>
    <row r="1105" spans="1:13" x14ac:dyDescent="0.2">
      <c r="A1105" s="3" t="s">
        <v>2084</v>
      </c>
      <c r="B1105" s="3" t="str">
        <f>VLOOKUP(C1105,'Class compilations'!A:B,2,FALSE)</f>
        <v>Hybrid Sedan</v>
      </c>
      <c r="C1105" s="3" t="s">
        <v>2085</v>
      </c>
      <c r="D1105" s="3" t="s">
        <v>10</v>
      </c>
      <c r="E1105" s="3" t="s">
        <v>2197</v>
      </c>
      <c r="F1105" s="3" t="e">
        <f>VLOOKUP(E1105,'DFW to admin'!A:B,2,FALSE)</f>
        <v>#N/A</v>
      </c>
      <c r="G1105" s="3" t="e">
        <f>VLOOKUP('Data - filter removed'!E1105,Sheet10!B:C,2,FALSE)</f>
        <v>#N/A</v>
      </c>
      <c r="H1105" s="2">
        <v>2007</v>
      </c>
      <c r="I1105" s="3" t="s">
        <v>64</v>
      </c>
      <c r="J1105" s="3" t="s">
        <v>65</v>
      </c>
      <c r="K1105" s="3" t="s">
        <v>9</v>
      </c>
      <c r="L1105" s="3" t="s">
        <v>2198</v>
      </c>
      <c r="M1105" s="3" t="s">
        <v>1038</v>
      </c>
    </row>
    <row r="1106" spans="1:13" x14ac:dyDescent="0.2">
      <c r="A1106" s="3" t="s">
        <v>2084</v>
      </c>
      <c r="B1106" s="3" t="str">
        <f>VLOOKUP(C1106,'Class compilations'!A:B,2,FALSE)</f>
        <v>Hybrid Sedan</v>
      </c>
      <c r="C1106" s="3" t="s">
        <v>2085</v>
      </c>
      <c r="D1106" s="3" t="s">
        <v>10</v>
      </c>
      <c r="E1106" s="3" t="s">
        <v>2199</v>
      </c>
      <c r="F1106" s="3" t="e">
        <f>VLOOKUP(E1106,'DFW to admin'!A:B,2,FALSE)</f>
        <v>#N/A</v>
      </c>
      <c r="G1106" s="3" t="e">
        <f>VLOOKUP('Data - filter removed'!E1106,Sheet10!B:C,2,FALSE)</f>
        <v>#N/A</v>
      </c>
      <c r="H1106" s="2">
        <v>2007</v>
      </c>
      <c r="I1106" s="3" t="s">
        <v>12</v>
      </c>
      <c r="J1106" s="3" t="s">
        <v>13</v>
      </c>
      <c r="K1106" s="3" t="s">
        <v>9</v>
      </c>
      <c r="L1106" s="3" t="s">
        <v>2200</v>
      </c>
      <c r="M1106" s="3" t="s">
        <v>1038</v>
      </c>
    </row>
    <row r="1107" spans="1:13" x14ac:dyDescent="0.2">
      <c r="A1107" s="3" t="s">
        <v>2084</v>
      </c>
      <c r="B1107" s="3" t="str">
        <f>VLOOKUP(C1107,'Class compilations'!A:B,2,FALSE)</f>
        <v>Hybrid Sedan</v>
      </c>
      <c r="C1107" s="3" t="s">
        <v>2085</v>
      </c>
      <c r="D1107" s="3" t="s">
        <v>10</v>
      </c>
      <c r="E1107" s="3" t="s">
        <v>2201</v>
      </c>
      <c r="F1107" s="3" t="e">
        <f>VLOOKUP(E1107,'DFW to admin'!A:B,2,FALSE)</f>
        <v>#N/A</v>
      </c>
      <c r="G1107" s="3" t="e">
        <f>VLOOKUP('Data - filter removed'!E1107,Sheet10!B:C,2,FALSE)</f>
        <v>#N/A</v>
      </c>
      <c r="H1107" s="2">
        <v>2005</v>
      </c>
      <c r="I1107" s="3" t="s">
        <v>12</v>
      </c>
      <c r="J1107" s="3" t="s">
        <v>13</v>
      </c>
      <c r="K1107" s="3" t="s">
        <v>9</v>
      </c>
      <c r="L1107" s="3" t="s">
        <v>2202</v>
      </c>
      <c r="M1107" s="3" t="s">
        <v>81</v>
      </c>
    </row>
    <row r="1108" spans="1:13" x14ac:dyDescent="0.2">
      <c r="A1108" s="3" t="s">
        <v>2084</v>
      </c>
      <c r="B1108" s="3" t="str">
        <f>VLOOKUP(C1108,'Class compilations'!A:B,2,FALSE)</f>
        <v>Hybrid Sedan</v>
      </c>
      <c r="C1108" s="3" t="s">
        <v>2085</v>
      </c>
      <c r="D1108" s="3" t="s">
        <v>10</v>
      </c>
      <c r="E1108" s="3" t="s">
        <v>2203</v>
      </c>
      <c r="F1108" s="3" t="e">
        <f>VLOOKUP(E1108,'DFW to admin'!A:B,2,FALSE)</f>
        <v>#N/A</v>
      </c>
      <c r="G1108" s="3" t="e">
        <f>VLOOKUP('Data - filter removed'!E1108,Sheet10!B:C,2,FALSE)</f>
        <v>#N/A</v>
      </c>
      <c r="H1108" s="2">
        <v>2010</v>
      </c>
      <c r="I1108" s="3" t="s">
        <v>64</v>
      </c>
      <c r="J1108" s="3" t="s">
        <v>65</v>
      </c>
      <c r="K1108" s="3" t="s">
        <v>9</v>
      </c>
      <c r="L1108" s="3" t="s">
        <v>2204</v>
      </c>
      <c r="M1108" s="3" t="s">
        <v>81</v>
      </c>
    </row>
    <row r="1109" spans="1:13" x14ac:dyDescent="0.2">
      <c r="A1109" s="3" t="s">
        <v>2084</v>
      </c>
      <c r="B1109" s="3" t="str">
        <f>VLOOKUP(C1109,'Class compilations'!A:B,2,FALSE)</f>
        <v>Hybrid Sedan</v>
      </c>
      <c r="C1109" s="3" t="s">
        <v>2085</v>
      </c>
      <c r="D1109" s="3" t="s">
        <v>10</v>
      </c>
      <c r="E1109" s="3" t="s">
        <v>2205</v>
      </c>
      <c r="F1109" s="3" t="e">
        <f>VLOOKUP(E1109,'DFW to admin'!A:B,2,FALSE)</f>
        <v>#N/A</v>
      </c>
      <c r="G1109" s="3" t="e">
        <f>VLOOKUP('Data - filter removed'!E1109,Sheet10!B:C,2,FALSE)</f>
        <v>#N/A</v>
      </c>
      <c r="H1109" s="2">
        <v>2005</v>
      </c>
      <c r="I1109" s="3" t="s">
        <v>12</v>
      </c>
      <c r="J1109" s="3" t="s">
        <v>13</v>
      </c>
      <c r="K1109" s="3" t="s">
        <v>9</v>
      </c>
      <c r="L1109" s="3" t="s">
        <v>2206</v>
      </c>
      <c r="M1109" s="3" t="s">
        <v>599</v>
      </c>
    </row>
    <row r="1110" spans="1:13" x14ac:dyDescent="0.2">
      <c r="A1110" s="3" t="s">
        <v>2084</v>
      </c>
      <c r="B1110" s="3" t="str">
        <f>VLOOKUP(C1110,'Class compilations'!A:B,2,FALSE)</f>
        <v>Hybrid Sedan</v>
      </c>
      <c r="C1110" s="3" t="s">
        <v>2085</v>
      </c>
      <c r="D1110" s="3" t="s">
        <v>10</v>
      </c>
      <c r="E1110" s="3" t="s">
        <v>2207</v>
      </c>
      <c r="F1110" s="3" t="e">
        <f>VLOOKUP(E1110,'DFW to admin'!A:B,2,FALSE)</f>
        <v>#N/A</v>
      </c>
      <c r="G1110" s="3" t="e">
        <f>VLOOKUP('Data - filter removed'!E1110,Sheet10!B:C,2,FALSE)</f>
        <v>#N/A</v>
      </c>
      <c r="H1110" s="2">
        <v>2004</v>
      </c>
      <c r="I1110" s="3" t="s">
        <v>64</v>
      </c>
      <c r="J1110" s="3" t="s">
        <v>65</v>
      </c>
      <c r="K1110" s="3" t="s">
        <v>9</v>
      </c>
      <c r="L1110" s="3" t="s">
        <v>2208</v>
      </c>
      <c r="M1110" s="3" t="s">
        <v>599</v>
      </c>
    </row>
    <row r="1111" spans="1:13" x14ac:dyDescent="0.2">
      <c r="A1111" s="3" t="s">
        <v>2084</v>
      </c>
      <c r="B1111" s="3" t="str">
        <f>VLOOKUP(C1111,'Class compilations'!A:B,2,FALSE)</f>
        <v>Hybrid Sedan</v>
      </c>
      <c r="C1111" s="3" t="s">
        <v>2085</v>
      </c>
      <c r="D1111" s="3" t="s">
        <v>10</v>
      </c>
      <c r="E1111" s="3" t="s">
        <v>2209</v>
      </c>
      <c r="F1111" s="3" t="e">
        <f>VLOOKUP(E1111,'DFW to admin'!A:B,2,FALSE)</f>
        <v>#N/A</v>
      </c>
      <c r="G1111" s="3" t="e">
        <f>VLOOKUP('Data - filter removed'!E1111,Sheet10!B:C,2,FALSE)</f>
        <v>#N/A</v>
      </c>
      <c r="H1111" s="2">
        <v>2003</v>
      </c>
      <c r="I1111" s="3" t="s">
        <v>12</v>
      </c>
      <c r="J1111" s="3" t="s">
        <v>13</v>
      </c>
      <c r="K1111" s="3" t="s">
        <v>9</v>
      </c>
      <c r="L1111" s="3" t="s">
        <v>2210</v>
      </c>
      <c r="M1111" s="3" t="s">
        <v>599</v>
      </c>
    </row>
    <row r="1112" spans="1:13" x14ac:dyDescent="0.2">
      <c r="A1112" s="3" t="s">
        <v>2084</v>
      </c>
      <c r="B1112" s="3" t="str">
        <f>VLOOKUP(C1112,'Class compilations'!A:B,2,FALSE)</f>
        <v>Hybrid Sedan</v>
      </c>
      <c r="C1112" s="3" t="s">
        <v>2085</v>
      </c>
      <c r="D1112" s="3" t="s">
        <v>10</v>
      </c>
      <c r="E1112" s="3" t="s">
        <v>2211</v>
      </c>
      <c r="F1112" s="3" t="e">
        <f>VLOOKUP(E1112,'DFW to admin'!A:B,2,FALSE)</f>
        <v>#N/A</v>
      </c>
      <c r="G1112" s="3" t="e">
        <f>VLOOKUP('Data - filter removed'!E1112,Sheet10!B:C,2,FALSE)</f>
        <v>#N/A</v>
      </c>
      <c r="H1112" s="2">
        <v>2005</v>
      </c>
      <c r="I1112" s="3" t="s">
        <v>12</v>
      </c>
      <c r="J1112" s="3" t="s">
        <v>13</v>
      </c>
      <c r="K1112" s="3" t="s">
        <v>9</v>
      </c>
      <c r="L1112" s="3" t="s">
        <v>2212</v>
      </c>
      <c r="M1112" s="3" t="s">
        <v>1038</v>
      </c>
    </row>
    <row r="1113" spans="1:13" x14ac:dyDescent="0.2">
      <c r="A1113" s="3" t="s">
        <v>2084</v>
      </c>
      <c r="B1113" s="3" t="str">
        <f>VLOOKUP(C1113,'Class compilations'!A:B,2,FALSE)</f>
        <v>Hybrid Sedan</v>
      </c>
      <c r="C1113" s="3" t="s">
        <v>2085</v>
      </c>
      <c r="D1113" s="3" t="s">
        <v>10</v>
      </c>
      <c r="E1113" s="3" t="s">
        <v>2213</v>
      </c>
      <c r="F1113" s="3" t="e">
        <f>VLOOKUP(E1113,'DFW to admin'!A:B,2,FALSE)</f>
        <v>#N/A</v>
      </c>
      <c r="G1113" s="3" t="e">
        <f>VLOOKUP('Data - filter removed'!E1113,Sheet10!B:C,2,FALSE)</f>
        <v>#N/A</v>
      </c>
      <c r="H1113" s="2">
        <v>2007</v>
      </c>
      <c r="I1113" s="3" t="s">
        <v>12</v>
      </c>
      <c r="J1113" s="3" t="s">
        <v>13</v>
      </c>
      <c r="K1113" s="3" t="s">
        <v>9</v>
      </c>
      <c r="L1113" s="3" t="s">
        <v>2214</v>
      </c>
      <c r="M1113" s="3" t="s">
        <v>1038</v>
      </c>
    </row>
    <row r="1114" spans="1:13" x14ac:dyDescent="0.2">
      <c r="A1114" s="3" t="s">
        <v>2084</v>
      </c>
      <c r="B1114" s="3" t="str">
        <f>VLOOKUP(C1114,'Class compilations'!A:B,2,FALSE)</f>
        <v>Hybrid Sedan</v>
      </c>
      <c r="C1114" s="3" t="s">
        <v>2085</v>
      </c>
      <c r="D1114" s="3" t="s">
        <v>10</v>
      </c>
      <c r="E1114" s="3" t="s">
        <v>2215</v>
      </c>
      <c r="F1114" s="3" t="e">
        <f>VLOOKUP(E1114,'DFW to admin'!A:B,2,FALSE)</f>
        <v>#N/A</v>
      </c>
      <c r="G1114" s="3" t="e">
        <f>VLOOKUP('Data - filter removed'!E1114,Sheet10!B:C,2,FALSE)</f>
        <v>#N/A</v>
      </c>
      <c r="H1114" s="2">
        <v>2001</v>
      </c>
      <c r="I1114" s="3" t="s">
        <v>12</v>
      </c>
      <c r="J1114" s="3" t="s">
        <v>13</v>
      </c>
      <c r="K1114" s="3" t="s">
        <v>9</v>
      </c>
      <c r="L1114" s="3" t="s">
        <v>2216</v>
      </c>
      <c r="M1114" s="3" t="s">
        <v>1038</v>
      </c>
    </row>
    <row r="1115" spans="1:13" x14ac:dyDescent="0.2">
      <c r="A1115" s="3" t="s">
        <v>2084</v>
      </c>
      <c r="B1115" s="3" t="str">
        <f>VLOOKUP(C1115,'Class compilations'!A:B,2,FALSE)</f>
        <v>Hybrid Sedan</v>
      </c>
      <c r="C1115" s="3" t="s">
        <v>2085</v>
      </c>
      <c r="D1115" s="3" t="s">
        <v>10</v>
      </c>
      <c r="E1115" s="3" t="s">
        <v>2217</v>
      </c>
      <c r="F1115" s="3" t="e">
        <f>VLOOKUP(E1115,'DFW to admin'!A:B,2,FALSE)</f>
        <v>#N/A</v>
      </c>
      <c r="G1115" s="3" t="e">
        <f>VLOOKUP('Data - filter removed'!E1115,Sheet10!B:C,2,FALSE)</f>
        <v>#N/A</v>
      </c>
      <c r="H1115" s="2">
        <v>2005</v>
      </c>
      <c r="I1115" s="3" t="s">
        <v>12</v>
      </c>
      <c r="J1115" s="3" t="s">
        <v>13</v>
      </c>
      <c r="K1115" s="3" t="s">
        <v>9</v>
      </c>
      <c r="L1115" s="3" t="s">
        <v>2218</v>
      </c>
      <c r="M1115" s="3" t="s">
        <v>1038</v>
      </c>
    </row>
    <row r="1116" spans="1:13" x14ac:dyDescent="0.2">
      <c r="A1116" s="3" t="s">
        <v>2084</v>
      </c>
      <c r="B1116" s="3" t="str">
        <f>VLOOKUP(C1116,'Class compilations'!A:B,2,FALSE)</f>
        <v>Hybrid Sedan</v>
      </c>
      <c r="C1116" s="3" t="s">
        <v>2085</v>
      </c>
      <c r="D1116" s="3" t="s">
        <v>10</v>
      </c>
      <c r="E1116" s="3" t="s">
        <v>2219</v>
      </c>
      <c r="F1116" s="3" t="e">
        <f>VLOOKUP(E1116,'DFW to admin'!A:B,2,FALSE)</f>
        <v>#N/A</v>
      </c>
      <c r="G1116" s="3" t="e">
        <f>VLOOKUP('Data - filter removed'!E1116,Sheet10!B:C,2,FALSE)</f>
        <v>#N/A</v>
      </c>
      <c r="H1116" s="2">
        <v>2005</v>
      </c>
      <c r="I1116" s="3" t="s">
        <v>12</v>
      </c>
      <c r="J1116" s="3" t="s">
        <v>13</v>
      </c>
      <c r="K1116" s="3" t="s">
        <v>9</v>
      </c>
      <c r="L1116" s="3" t="s">
        <v>2220</v>
      </c>
      <c r="M1116" s="3" t="s">
        <v>1038</v>
      </c>
    </row>
    <row r="1117" spans="1:13" x14ac:dyDescent="0.2">
      <c r="A1117" s="3" t="s">
        <v>2084</v>
      </c>
      <c r="B1117" s="3" t="str">
        <f>VLOOKUP(C1117,'Class compilations'!A:B,2,FALSE)</f>
        <v>Hybrid Sedan</v>
      </c>
      <c r="C1117" s="3" t="s">
        <v>2085</v>
      </c>
      <c r="D1117" s="3" t="s">
        <v>10</v>
      </c>
      <c r="E1117" s="3" t="s">
        <v>2221</v>
      </c>
      <c r="F1117" s="3" t="e">
        <f>VLOOKUP(E1117,'DFW to admin'!A:B,2,FALSE)</f>
        <v>#N/A</v>
      </c>
      <c r="G1117" s="3" t="e">
        <f>VLOOKUP('Data - filter removed'!E1117,Sheet10!B:C,2,FALSE)</f>
        <v>#N/A</v>
      </c>
      <c r="H1117" s="2">
        <v>2007</v>
      </c>
      <c r="I1117" s="3" t="s">
        <v>12</v>
      </c>
      <c r="J1117" s="3" t="s">
        <v>13</v>
      </c>
      <c r="K1117" s="3" t="s">
        <v>9</v>
      </c>
      <c r="L1117" s="3" t="s">
        <v>2222</v>
      </c>
      <c r="M1117" s="3" t="s">
        <v>1038</v>
      </c>
    </row>
    <row r="1118" spans="1:13" x14ac:dyDescent="0.2">
      <c r="A1118" s="3" t="s">
        <v>2084</v>
      </c>
      <c r="B1118" s="3" t="str">
        <f>VLOOKUP(C1118,'Class compilations'!A:B,2,FALSE)</f>
        <v>Hybrid Sedan</v>
      </c>
      <c r="C1118" s="3" t="s">
        <v>2085</v>
      </c>
      <c r="D1118" s="3" t="s">
        <v>10</v>
      </c>
      <c r="E1118" s="3" t="s">
        <v>2223</v>
      </c>
      <c r="F1118" s="3" t="e">
        <f>VLOOKUP(E1118,'DFW to admin'!A:B,2,FALSE)</f>
        <v>#N/A</v>
      </c>
      <c r="G1118" s="3" t="e">
        <f>VLOOKUP('Data - filter removed'!E1118,Sheet10!B:C,2,FALSE)</f>
        <v>#N/A</v>
      </c>
      <c r="H1118" s="2">
        <v>2005</v>
      </c>
      <c r="I1118" s="3" t="s">
        <v>12</v>
      </c>
      <c r="J1118" s="3" t="s">
        <v>13</v>
      </c>
      <c r="K1118" s="3" t="s">
        <v>9</v>
      </c>
      <c r="L1118" s="3" t="s">
        <v>2224</v>
      </c>
      <c r="M1118" s="3" t="s">
        <v>1038</v>
      </c>
    </row>
    <row r="1119" spans="1:13" x14ac:dyDescent="0.2">
      <c r="A1119" s="3" t="s">
        <v>2084</v>
      </c>
      <c r="B1119" s="3" t="str">
        <f>VLOOKUP(C1119,'Class compilations'!A:B,2,FALSE)</f>
        <v>Hybrid Sedan</v>
      </c>
      <c r="C1119" s="3" t="s">
        <v>2085</v>
      </c>
      <c r="D1119" s="3" t="s">
        <v>10</v>
      </c>
      <c r="E1119" s="3" t="s">
        <v>2225</v>
      </c>
      <c r="F1119" s="3" t="e">
        <f>VLOOKUP(E1119,'DFW to admin'!A:B,2,FALSE)</f>
        <v>#N/A</v>
      </c>
      <c r="G1119" s="3" t="e">
        <f>VLOOKUP('Data - filter removed'!E1119,Sheet10!B:C,2,FALSE)</f>
        <v>#N/A</v>
      </c>
      <c r="H1119" s="2">
        <v>2007</v>
      </c>
      <c r="I1119" s="3" t="s">
        <v>12</v>
      </c>
      <c r="J1119" s="3" t="s">
        <v>13</v>
      </c>
      <c r="K1119" s="3" t="s">
        <v>9</v>
      </c>
      <c r="L1119" s="3" t="s">
        <v>2226</v>
      </c>
      <c r="M1119" s="3" t="s">
        <v>1038</v>
      </c>
    </row>
    <row r="1120" spans="1:13" x14ac:dyDescent="0.2">
      <c r="A1120" s="3" t="s">
        <v>2084</v>
      </c>
      <c r="B1120" s="3" t="str">
        <f>VLOOKUP(C1120,'Class compilations'!A:B,2,FALSE)</f>
        <v>Hybrid Sedan</v>
      </c>
      <c r="C1120" s="3" t="s">
        <v>2085</v>
      </c>
      <c r="D1120" s="3" t="s">
        <v>10</v>
      </c>
      <c r="E1120" s="3" t="s">
        <v>2227</v>
      </c>
      <c r="F1120" s="3" t="e">
        <f>VLOOKUP(E1120,'DFW to admin'!A:B,2,FALSE)</f>
        <v>#N/A</v>
      </c>
      <c r="G1120" s="3" t="e">
        <f>VLOOKUP('Data - filter removed'!E1120,Sheet10!B:C,2,FALSE)</f>
        <v>#N/A</v>
      </c>
      <c r="H1120" s="2">
        <v>2007</v>
      </c>
      <c r="I1120" s="3" t="s">
        <v>12</v>
      </c>
      <c r="J1120" s="3" t="s">
        <v>13</v>
      </c>
      <c r="K1120" s="3" t="s">
        <v>9</v>
      </c>
      <c r="L1120" s="3" t="s">
        <v>2228</v>
      </c>
      <c r="M1120" s="3" t="s">
        <v>1038</v>
      </c>
    </row>
    <row r="1121" spans="1:13" x14ac:dyDescent="0.2">
      <c r="A1121" s="3" t="s">
        <v>2084</v>
      </c>
      <c r="B1121" s="3" t="str">
        <f>VLOOKUP(C1121,'Class compilations'!A:B,2,FALSE)</f>
        <v>Hybrid Sedan</v>
      </c>
      <c r="C1121" s="3" t="s">
        <v>2085</v>
      </c>
      <c r="D1121" s="3" t="s">
        <v>10</v>
      </c>
      <c r="E1121" s="3" t="s">
        <v>2229</v>
      </c>
      <c r="F1121" s="3" t="e">
        <f>VLOOKUP(E1121,'DFW to admin'!A:B,2,FALSE)</f>
        <v>#N/A</v>
      </c>
      <c r="G1121" s="3" t="e">
        <f>VLOOKUP('Data - filter removed'!E1121,Sheet10!B:C,2,FALSE)</f>
        <v>#N/A</v>
      </c>
      <c r="H1121" s="2">
        <v>2005</v>
      </c>
      <c r="I1121" s="3" t="s">
        <v>12</v>
      </c>
      <c r="J1121" s="3" t="s">
        <v>13</v>
      </c>
      <c r="K1121" s="3" t="s">
        <v>9</v>
      </c>
      <c r="L1121" s="3" t="s">
        <v>2230</v>
      </c>
      <c r="M1121" s="3" t="s">
        <v>1038</v>
      </c>
    </row>
    <row r="1122" spans="1:13" x14ac:dyDescent="0.2">
      <c r="A1122" s="3" t="s">
        <v>2084</v>
      </c>
      <c r="B1122" s="3" t="str">
        <f>VLOOKUP(C1122,'Class compilations'!A:B,2,FALSE)</f>
        <v>Hybrid Sedan</v>
      </c>
      <c r="C1122" s="3" t="s">
        <v>2085</v>
      </c>
      <c r="D1122" s="3" t="s">
        <v>10</v>
      </c>
      <c r="E1122" s="3" t="s">
        <v>2231</v>
      </c>
      <c r="F1122" s="3" t="e">
        <f>VLOOKUP(E1122,'DFW to admin'!A:B,2,FALSE)</f>
        <v>#N/A</v>
      </c>
      <c r="G1122" s="3" t="e">
        <f>VLOOKUP('Data - filter removed'!E1122,Sheet10!B:C,2,FALSE)</f>
        <v>#N/A</v>
      </c>
      <c r="H1122" s="2">
        <v>2005</v>
      </c>
      <c r="I1122" s="3" t="s">
        <v>12</v>
      </c>
      <c r="J1122" s="3" t="s">
        <v>13</v>
      </c>
      <c r="K1122" s="3" t="s">
        <v>9</v>
      </c>
      <c r="L1122" s="3" t="s">
        <v>2232</v>
      </c>
      <c r="M1122" s="3" t="s">
        <v>1038</v>
      </c>
    </row>
    <row r="1123" spans="1:13" x14ac:dyDescent="0.2">
      <c r="A1123" s="3" t="s">
        <v>2084</v>
      </c>
      <c r="B1123" s="3" t="str">
        <f>VLOOKUP(C1123,'Class compilations'!A:B,2,FALSE)</f>
        <v>Hybrid Sedan</v>
      </c>
      <c r="C1123" s="3" t="s">
        <v>2085</v>
      </c>
      <c r="D1123" s="3" t="s">
        <v>10</v>
      </c>
      <c r="E1123" s="3" t="s">
        <v>2233</v>
      </c>
      <c r="F1123" s="3" t="e">
        <f>VLOOKUP(E1123,'DFW to admin'!A:B,2,FALSE)</f>
        <v>#N/A</v>
      </c>
      <c r="G1123" s="3" t="e">
        <f>VLOOKUP('Data - filter removed'!E1123,Sheet10!B:C,2,FALSE)</f>
        <v>#N/A</v>
      </c>
      <c r="H1123" s="2">
        <v>2007</v>
      </c>
      <c r="I1123" s="3" t="s">
        <v>64</v>
      </c>
      <c r="J1123" s="3" t="s">
        <v>65</v>
      </c>
      <c r="K1123" s="3" t="s">
        <v>9</v>
      </c>
      <c r="L1123" s="3" t="s">
        <v>2234</v>
      </c>
      <c r="M1123" s="3" t="s">
        <v>1038</v>
      </c>
    </row>
    <row r="1124" spans="1:13" x14ac:dyDescent="0.2">
      <c r="A1124" s="3" t="s">
        <v>2084</v>
      </c>
      <c r="B1124" s="3" t="str">
        <f>VLOOKUP(C1124,'Class compilations'!A:B,2,FALSE)</f>
        <v>Hybrid Sedan</v>
      </c>
      <c r="C1124" s="3" t="s">
        <v>2085</v>
      </c>
      <c r="D1124" s="3" t="s">
        <v>10</v>
      </c>
      <c r="E1124" s="3" t="s">
        <v>2235</v>
      </c>
      <c r="F1124" s="3" t="e">
        <f>VLOOKUP(E1124,'DFW to admin'!A:B,2,FALSE)</f>
        <v>#N/A</v>
      </c>
      <c r="G1124" s="3" t="e">
        <f>VLOOKUP('Data - filter removed'!E1124,Sheet10!B:C,2,FALSE)</f>
        <v>#N/A</v>
      </c>
      <c r="H1124" s="2">
        <v>2007</v>
      </c>
      <c r="I1124" s="3" t="s">
        <v>64</v>
      </c>
      <c r="J1124" s="3" t="s">
        <v>65</v>
      </c>
      <c r="K1124" s="3" t="s">
        <v>9</v>
      </c>
      <c r="L1124" s="3" t="s">
        <v>2236</v>
      </c>
      <c r="M1124" s="3" t="s">
        <v>1038</v>
      </c>
    </row>
    <row r="1125" spans="1:13" x14ac:dyDescent="0.2">
      <c r="A1125" s="3" t="s">
        <v>2084</v>
      </c>
      <c r="B1125" s="3" t="str">
        <f>VLOOKUP(C1125,'Class compilations'!A:B,2,FALSE)</f>
        <v>Hybrid Sedan</v>
      </c>
      <c r="C1125" s="3" t="s">
        <v>2085</v>
      </c>
      <c r="D1125" s="3" t="s">
        <v>10</v>
      </c>
      <c r="E1125" s="3" t="s">
        <v>2237</v>
      </c>
      <c r="F1125" s="3" t="e">
        <f>VLOOKUP(E1125,'DFW to admin'!A:B,2,FALSE)</f>
        <v>#N/A</v>
      </c>
      <c r="G1125" s="3" t="e">
        <f>VLOOKUP('Data - filter removed'!E1125,Sheet10!B:C,2,FALSE)</f>
        <v>#N/A</v>
      </c>
      <c r="H1125" s="2">
        <v>2007</v>
      </c>
      <c r="I1125" s="3" t="s">
        <v>64</v>
      </c>
      <c r="J1125" s="3" t="s">
        <v>65</v>
      </c>
      <c r="K1125" s="3" t="s">
        <v>9</v>
      </c>
      <c r="L1125" s="3" t="s">
        <v>2238</v>
      </c>
      <c r="M1125" s="3" t="s">
        <v>1038</v>
      </c>
    </row>
    <row r="1126" spans="1:13" x14ac:dyDescent="0.2">
      <c r="A1126" s="3" t="s">
        <v>2084</v>
      </c>
      <c r="B1126" s="3" t="str">
        <f>VLOOKUP(C1126,'Class compilations'!A:B,2,FALSE)</f>
        <v>Hybrid Sedan</v>
      </c>
      <c r="C1126" s="3" t="s">
        <v>2085</v>
      </c>
      <c r="D1126" s="3" t="s">
        <v>10</v>
      </c>
      <c r="E1126" s="3" t="s">
        <v>2239</v>
      </c>
      <c r="F1126" s="3" t="e">
        <f>VLOOKUP(E1126,'DFW to admin'!A:B,2,FALSE)</f>
        <v>#N/A</v>
      </c>
      <c r="G1126" s="3" t="e">
        <f>VLOOKUP('Data - filter removed'!E1126,Sheet10!B:C,2,FALSE)</f>
        <v>#N/A</v>
      </c>
      <c r="H1126" s="2">
        <v>2007</v>
      </c>
      <c r="I1126" s="3" t="s">
        <v>12</v>
      </c>
      <c r="J1126" s="3" t="s">
        <v>13</v>
      </c>
      <c r="K1126" s="3" t="s">
        <v>9</v>
      </c>
      <c r="L1126" s="3" t="s">
        <v>2240</v>
      </c>
      <c r="M1126" s="3" t="s">
        <v>1038</v>
      </c>
    </row>
    <row r="1127" spans="1:13" x14ac:dyDescent="0.2">
      <c r="A1127" s="3" t="s">
        <v>2084</v>
      </c>
      <c r="B1127" s="3" t="str">
        <f>VLOOKUP(C1127,'Class compilations'!A:B,2,FALSE)</f>
        <v>Hybrid Sedan</v>
      </c>
      <c r="C1127" s="3" t="s">
        <v>2085</v>
      </c>
      <c r="D1127" s="3" t="s">
        <v>10</v>
      </c>
      <c r="E1127" s="3" t="s">
        <v>2241</v>
      </c>
      <c r="F1127" s="3" t="e">
        <f>VLOOKUP(E1127,'DFW to admin'!A:B,2,FALSE)</f>
        <v>#N/A</v>
      </c>
      <c r="G1127" s="3" t="e">
        <f>VLOOKUP('Data - filter removed'!E1127,Sheet10!B:C,2,FALSE)</f>
        <v>#N/A</v>
      </c>
      <c r="H1127" s="2">
        <v>2005</v>
      </c>
      <c r="I1127" s="3" t="s">
        <v>12</v>
      </c>
      <c r="J1127" s="3" t="s">
        <v>13</v>
      </c>
      <c r="K1127" s="3" t="s">
        <v>9</v>
      </c>
      <c r="L1127" s="3" t="s">
        <v>2242</v>
      </c>
      <c r="M1127" s="3" t="s">
        <v>1038</v>
      </c>
    </row>
    <row r="1128" spans="1:13" x14ac:dyDescent="0.2">
      <c r="A1128" s="3" t="s">
        <v>2084</v>
      </c>
      <c r="B1128" s="3" t="str">
        <f>VLOOKUP(C1128,'Class compilations'!A:B,2,FALSE)</f>
        <v>Hybrid Sedan</v>
      </c>
      <c r="C1128" s="3" t="s">
        <v>2085</v>
      </c>
      <c r="D1128" s="3" t="s">
        <v>10</v>
      </c>
      <c r="E1128" s="3" t="s">
        <v>2243</v>
      </c>
      <c r="F1128" s="3" t="e">
        <f>VLOOKUP(E1128,'DFW to admin'!A:B,2,FALSE)</f>
        <v>#N/A</v>
      </c>
      <c r="G1128" s="3" t="e">
        <f>VLOOKUP('Data - filter removed'!E1128,Sheet10!B:C,2,FALSE)</f>
        <v>#N/A</v>
      </c>
      <c r="H1128" s="2">
        <v>2007</v>
      </c>
      <c r="I1128" s="3" t="s">
        <v>12</v>
      </c>
      <c r="J1128" s="3" t="s">
        <v>13</v>
      </c>
      <c r="K1128" s="3" t="s">
        <v>9</v>
      </c>
      <c r="L1128" s="3" t="s">
        <v>2244</v>
      </c>
      <c r="M1128" s="3" t="s">
        <v>1038</v>
      </c>
    </row>
    <row r="1129" spans="1:13" x14ac:dyDescent="0.2">
      <c r="A1129" s="3" t="s">
        <v>2084</v>
      </c>
      <c r="B1129" s="3" t="str">
        <f>VLOOKUP(C1129,'Class compilations'!A:B,2,FALSE)</f>
        <v>Hybrid Sedan</v>
      </c>
      <c r="C1129" s="3" t="s">
        <v>2085</v>
      </c>
      <c r="D1129" s="3" t="s">
        <v>10</v>
      </c>
      <c r="E1129" s="3" t="s">
        <v>2245</v>
      </c>
      <c r="F1129" s="3" t="e">
        <f>VLOOKUP(E1129,'DFW to admin'!A:B,2,FALSE)</f>
        <v>#N/A</v>
      </c>
      <c r="G1129" s="3" t="e">
        <f>VLOOKUP('Data - filter removed'!E1129,Sheet10!B:C,2,FALSE)</f>
        <v>#N/A</v>
      </c>
      <c r="H1129" s="2">
        <v>2007</v>
      </c>
      <c r="I1129" s="3" t="s">
        <v>64</v>
      </c>
      <c r="J1129" s="3" t="s">
        <v>65</v>
      </c>
      <c r="K1129" s="3" t="s">
        <v>9</v>
      </c>
      <c r="L1129" s="3" t="s">
        <v>2246</v>
      </c>
      <c r="M1129" s="3" t="s">
        <v>1038</v>
      </c>
    </row>
    <row r="1130" spans="1:13" x14ac:dyDescent="0.2">
      <c r="A1130" s="3" t="s">
        <v>2084</v>
      </c>
      <c r="B1130" s="3" t="str">
        <f>VLOOKUP(C1130,'Class compilations'!A:B,2,FALSE)</f>
        <v>Hybrid Sedan</v>
      </c>
      <c r="C1130" s="3" t="s">
        <v>2085</v>
      </c>
      <c r="D1130" s="3" t="s">
        <v>10</v>
      </c>
      <c r="E1130" s="3" t="s">
        <v>2247</v>
      </c>
      <c r="F1130" s="3" t="e">
        <f>VLOOKUP(E1130,'DFW to admin'!A:B,2,FALSE)</f>
        <v>#N/A</v>
      </c>
      <c r="G1130" s="3" t="e">
        <f>VLOOKUP('Data - filter removed'!E1130,Sheet10!B:C,2,FALSE)</f>
        <v>#N/A</v>
      </c>
      <c r="H1130" s="2">
        <v>2005</v>
      </c>
      <c r="I1130" s="3" t="s">
        <v>12</v>
      </c>
      <c r="J1130" s="3" t="s">
        <v>13</v>
      </c>
      <c r="K1130" s="3" t="s">
        <v>9</v>
      </c>
      <c r="L1130" s="3" t="s">
        <v>2248</v>
      </c>
      <c r="M1130" s="3" t="s">
        <v>1038</v>
      </c>
    </row>
    <row r="1131" spans="1:13" x14ac:dyDescent="0.2">
      <c r="A1131" s="3" t="s">
        <v>2084</v>
      </c>
      <c r="B1131" s="3" t="str">
        <f>VLOOKUP(C1131,'Class compilations'!A:B,2,FALSE)</f>
        <v>Hybrid Sedan</v>
      </c>
      <c r="C1131" s="3" t="s">
        <v>2085</v>
      </c>
      <c r="D1131" s="3" t="s">
        <v>10</v>
      </c>
      <c r="E1131" s="3" t="s">
        <v>2249</v>
      </c>
      <c r="F1131" s="3" t="e">
        <f>VLOOKUP(E1131,'DFW to admin'!A:B,2,FALSE)</f>
        <v>#N/A</v>
      </c>
      <c r="G1131" s="3" t="e">
        <f>VLOOKUP('Data - filter removed'!E1131,Sheet10!B:C,2,FALSE)</f>
        <v>#N/A</v>
      </c>
      <c r="H1131" s="2">
        <v>2007</v>
      </c>
      <c r="I1131" s="3" t="s">
        <v>64</v>
      </c>
      <c r="J1131" s="3" t="s">
        <v>65</v>
      </c>
      <c r="K1131" s="3" t="s">
        <v>9</v>
      </c>
      <c r="L1131" s="3" t="s">
        <v>2250</v>
      </c>
      <c r="M1131" s="3" t="s">
        <v>1038</v>
      </c>
    </row>
    <row r="1132" spans="1:13" x14ac:dyDescent="0.2">
      <c r="A1132" s="3" t="s">
        <v>2084</v>
      </c>
      <c r="B1132" s="3" t="str">
        <f>VLOOKUP(C1132,'Class compilations'!A:B,2,FALSE)</f>
        <v>Hybrid Sedan</v>
      </c>
      <c r="C1132" s="3" t="s">
        <v>2085</v>
      </c>
      <c r="D1132" s="3" t="s">
        <v>10</v>
      </c>
      <c r="E1132" s="3" t="s">
        <v>2251</v>
      </c>
      <c r="F1132" s="3" t="e">
        <f>VLOOKUP(E1132,'DFW to admin'!A:B,2,FALSE)</f>
        <v>#N/A</v>
      </c>
      <c r="G1132" s="3" t="e">
        <f>VLOOKUP('Data - filter removed'!E1132,Sheet10!B:C,2,FALSE)</f>
        <v>#N/A</v>
      </c>
      <c r="H1132" s="2">
        <v>2007</v>
      </c>
      <c r="I1132" s="3" t="s">
        <v>12</v>
      </c>
      <c r="J1132" s="3" t="s">
        <v>13</v>
      </c>
      <c r="K1132" s="3" t="s">
        <v>9</v>
      </c>
      <c r="L1132" s="3" t="s">
        <v>2252</v>
      </c>
      <c r="M1132" s="3" t="s">
        <v>1038</v>
      </c>
    </row>
    <row r="1133" spans="1:13" x14ac:dyDescent="0.2">
      <c r="A1133" s="3" t="s">
        <v>2084</v>
      </c>
      <c r="B1133" s="3" t="str">
        <f>VLOOKUP(C1133,'Class compilations'!A:B,2,FALSE)</f>
        <v>Hybrid Sedan</v>
      </c>
      <c r="C1133" s="3" t="s">
        <v>2085</v>
      </c>
      <c r="D1133" s="3" t="s">
        <v>10</v>
      </c>
      <c r="E1133" s="3" t="s">
        <v>2253</v>
      </c>
      <c r="F1133" s="3" t="e">
        <f>VLOOKUP(E1133,'DFW to admin'!A:B,2,FALSE)</f>
        <v>#N/A</v>
      </c>
      <c r="G1133" s="3" t="e">
        <f>VLOOKUP('Data - filter removed'!E1133,Sheet10!B:C,2,FALSE)</f>
        <v>#N/A</v>
      </c>
      <c r="H1133" s="2">
        <v>2007</v>
      </c>
      <c r="I1133" s="3" t="s">
        <v>64</v>
      </c>
      <c r="J1133" s="3" t="s">
        <v>65</v>
      </c>
      <c r="K1133" s="3" t="s">
        <v>9</v>
      </c>
      <c r="L1133" s="3" t="s">
        <v>2254</v>
      </c>
      <c r="M1133" s="3" t="s">
        <v>1038</v>
      </c>
    </row>
    <row r="1134" spans="1:13" x14ac:dyDescent="0.2">
      <c r="A1134" s="3" t="s">
        <v>2084</v>
      </c>
      <c r="B1134" s="3" t="str">
        <f>VLOOKUP(C1134,'Class compilations'!A:B,2,FALSE)</f>
        <v>Hybrid Sedan</v>
      </c>
      <c r="C1134" s="3" t="s">
        <v>2085</v>
      </c>
      <c r="D1134" s="3" t="s">
        <v>10</v>
      </c>
      <c r="E1134" s="3" t="s">
        <v>2255</v>
      </c>
      <c r="F1134" s="3" t="e">
        <f>VLOOKUP(E1134,'DFW to admin'!A:B,2,FALSE)</f>
        <v>#N/A</v>
      </c>
      <c r="G1134" s="3" t="e">
        <f>VLOOKUP('Data - filter removed'!E1134,Sheet10!B:C,2,FALSE)</f>
        <v>#N/A</v>
      </c>
      <c r="H1134" s="2">
        <v>2004</v>
      </c>
      <c r="I1134" s="3" t="s">
        <v>12</v>
      </c>
      <c r="J1134" s="3" t="s">
        <v>13</v>
      </c>
      <c r="K1134" s="3" t="s">
        <v>9</v>
      </c>
      <c r="L1134" s="3" t="s">
        <v>2256</v>
      </c>
      <c r="M1134" s="3" t="s">
        <v>1038</v>
      </c>
    </row>
    <row r="1135" spans="1:13" x14ac:dyDescent="0.2">
      <c r="A1135" s="3" t="s">
        <v>2084</v>
      </c>
      <c r="B1135" s="3" t="str">
        <f>VLOOKUP(C1135,'Class compilations'!A:B,2,FALSE)</f>
        <v>Hybrid Sedan</v>
      </c>
      <c r="C1135" s="3" t="s">
        <v>2085</v>
      </c>
      <c r="D1135" s="3" t="s">
        <v>10</v>
      </c>
      <c r="E1135" s="3" t="s">
        <v>2257</v>
      </c>
      <c r="F1135" s="3" t="e">
        <f>VLOOKUP(E1135,'DFW to admin'!A:B,2,FALSE)</f>
        <v>#N/A</v>
      </c>
      <c r="G1135" s="3" t="e">
        <f>VLOOKUP('Data - filter removed'!E1135,Sheet10!B:C,2,FALSE)</f>
        <v>#N/A</v>
      </c>
      <c r="H1135" s="2">
        <v>2004</v>
      </c>
      <c r="I1135" s="3" t="s">
        <v>12</v>
      </c>
      <c r="J1135" s="3" t="s">
        <v>13</v>
      </c>
      <c r="K1135" s="3" t="s">
        <v>9</v>
      </c>
      <c r="L1135" s="3" t="s">
        <v>2258</v>
      </c>
      <c r="M1135" s="3" t="s">
        <v>1038</v>
      </c>
    </row>
    <row r="1136" spans="1:13" x14ac:dyDescent="0.2">
      <c r="A1136" s="3" t="s">
        <v>2084</v>
      </c>
      <c r="B1136" s="3" t="str">
        <f>VLOOKUP(C1136,'Class compilations'!A:B,2,FALSE)</f>
        <v>Hybrid Sedan</v>
      </c>
      <c r="C1136" s="3" t="s">
        <v>2085</v>
      </c>
      <c r="D1136" s="3" t="s">
        <v>10</v>
      </c>
      <c r="E1136" s="3" t="s">
        <v>2259</v>
      </c>
      <c r="F1136" s="3" t="e">
        <f>VLOOKUP(E1136,'DFW to admin'!A:B,2,FALSE)</f>
        <v>#N/A</v>
      </c>
      <c r="G1136" s="3" t="e">
        <f>VLOOKUP('Data - filter removed'!E1136,Sheet10!B:C,2,FALSE)</f>
        <v>#N/A</v>
      </c>
      <c r="H1136" s="2">
        <v>2005</v>
      </c>
      <c r="I1136" s="3" t="s">
        <v>12</v>
      </c>
      <c r="J1136" s="3" t="s">
        <v>13</v>
      </c>
      <c r="K1136" s="3" t="s">
        <v>9</v>
      </c>
      <c r="L1136" s="3" t="s">
        <v>2260</v>
      </c>
      <c r="M1136" s="3" t="s">
        <v>1038</v>
      </c>
    </row>
    <row r="1137" spans="1:13" x14ac:dyDescent="0.2">
      <c r="A1137" s="3" t="s">
        <v>2084</v>
      </c>
      <c r="B1137" s="3" t="str">
        <f>VLOOKUP(C1137,'Class compilations'!A:B,2,FALSE)</f>
        <v>Hybrid Sedan</v>
      </c>
      <c r="C1137" s="3" t="s">
        <v>2085</v>
      </c>
      <c r="D1137" s="3" t="s">
        <v>10</v>
      </c>
      <c r="E1137" s="3" t="s">
        <v>2261</v>
      </c>
      <c r="F1137" s="3" t="e">
        <f>VLOOKUP(E1137,'DFW to admin'!A:B,2,FALSE)</f>
        <v>#N/A</v>
      </c>
      <c r="G1137" s="3" t="e">
        <f>VLOOKUP('Data - filter removed'!E1137,Sheet10!B:C,2,FALSE)</f>
        <v>#N/A</v>
      </c>
      <c r="H1137" s="2">
        <v>2005</v>
      </c>
      <c r="I1137" s="3" t="s">
        <v>12</v>
      </c>
      <c r="J1137" s="3" t="s">
        <v>13</v>
      </c>
      <c r="K1137" s="3" t="s">
        <v>9</v>
      </c>
      <c r="L1137" s="3" t="s">
        <v>2262</v>
      </c>
      <c r="M1137" s="3" t="s">
        <v>1038</v>
      </c>
    </row>
    <row r="1138" spans="1:13" x14ac:dyDescent="0.2">
      <c r="A1138" s="3" t="s">
        <v>2084</v>
      </c>
      <c r="B1138" s="3" t="str">
        <f>VLOOKUP(C1138,'Class compilations'!A:B,2,FALSE)</f>
        <v>Hybrid Sedan</v>
      </c>
      <c r="C1138" s="3" t="s">
        <v>2085</v>
      </c>
      <c r="D1138" s="3" t="s">
        <v>10</v>
      </c>
      <c r="E1138" s="3" t="s">
        <v>2263</v>
      </c>
      <c r="F1138" s="3" t="e">
        <f>VLOOKUP(E1138,'DFW to admin'!A:B,2,FALSE)</f>
        <v>#N/A</v>
      </c>
      <c r="G1138" s="3" t="e">
        <f>VLOOKUP('Data - filter removed'!E1138,Sheet10!B:C,2,FALSE)</f>
        <v>#N/A</v>
      </c>
      <c r="H1138" s="2">
        <v>2005</v>
      </c>
      <c r="I1138" s="3" t="s">
        <v>12</v>
      </c>
      <c r="J1138" s="3" t="s">
        <v>13</v>
      </c>
      <c r="K1138" s="3" t="s">
        <v>9</v>
      </c>
      <c r="L1138" s="3" t="s">
        <v>2264</v>
      </c>
      <c r="M1138" s="3" t="s">
        <v>1038</v>
      </c>
    </row>
    <row r="1139" spans="1:13" x14ac:dyDescent="0.2">
      <c r="A1139" s="3" t="s">
        <v>2084</v>
      </c>
      <c r="B1139" s="3" t="str">
        <f>VLOOKUP(C1139,'Class compilations'!A:B,2,FALSE)</f>
        <v>Hybrid Sedan</v>
      </c>
      <c r="C1139" s="3" t="s">
        <v>2085</v>
      </c>
      <c r="D1139" s="3" t="s">
        <v>10</v>
      </c>
      <c r="E1139" s="3" t="s">
        <v>2265</v>
      </c>
      <c r="F1139" s="3" t="e">
        <f>VLOOKUP(E1139,'DFW to admin'!A:B,2,FALSE)</f>
        <v>#N/A</v>
      </c>
      <c r="G1139" s="3" t="e">
        <f>VLOOKUP('Data - filter removed'!E1139,Sheet10!B:C,2,FALSE)</f>
        <v>#N/A</v>
      </c>
      <c r="H1139" s="2">
        <v>2007</v>
      </c>
      <c r="I1139" s="3" t="s">
        <v>12</v>
      </c>
      <c r="J1139" s="3" t="s">
        <v>13</v>
      </c>
      <c r="K1139" s="3" t="s">
        <v>9</v>
      </c>
      <c r="L1139" s="3" t="s">
        <v>2266</v>
      </c>
      <c r="M1139" s="3" t="s">
        <v>1038</v>
      </c>
    </row>
    <row r="1140" spans="1:13" x14ac:dyDescent="0.2">
      <c r="A1140" s="3" t="s">
        <v>2084</v>
      </c>
      <c r="B1140" s="3" t="str">
        <f>VLOOKUP(C1140,'Class compilations'!A:B,2,FALSE)</f>
        <v>Hybrid Sedan</v>
      </c>
      <c r="C1140" s="3" t="s">
        <v>2085</v>
      </c>
      <c r="D1140" s="3" t="s">
        <v>10</v>
      </c>
      <c r="E1140" s="3" t="s">
        <v>2267</v>
      </c>
      <c r="F1140" s="3" t="e">
        <f>VLOOKUP(E1140,'DFW to admin'!A:B,2,FALSE)</f>
        <v>#N/A</v>
      </c>
      <c r="G1140" s="3" t="e">
        <f>VLOOKUP('Data - filter removed'!E1140,Sheet10!B:C,2,FALSE)</f>
        <v>#N/A</v>
      </c>
      <c r="H1140" s="2">
        <v>2007</v>
      </c>
      <c r="I1140" s="3" t="s">
        <v>64</v>
      </c>
      <c r="J1140" s="3" t="s">
        <v>65</v>
      </c>
      <c r="K1140" s="3" t="s">
        <v>9</v>
      </c>
      <c r="L1140" s="3" t="s">
        <v>2268</v>
      </c>
      <c r="M1140" s="3" t="s">
        <v>1038</v>
      </c>
    </row>
    <row r="1141" spans="1:13" x14ac:dyDescent="0.2">
      <c r="A1141" s="3" t="s">
        <v>2084</v>
      </c>
      <c r="B1141" s="3" t="str">
        <f>VLOOKUP(C1141,'Class compilations'!A:B,2,FALSE)</f>
        <v>Hybrid Sedan</v>
      </c>
      <c r="C1141" s="3" t="s">
        <v>2085</v>
      </c>
      <c r="D1141" s="3" t="s">
        <v>10</v>
      </c>
      <c r="E1141" s="3" t="s">
        <v>2269</v>
      </c>
      <c r="F1141" s="3" t="e">
        <f>VLOOKUP(E1141,'DFW to admin'!A:B,2,FALSE)</f>
        <v>#N/A</v>
      </c>
      <c r="G1141" s="3" t="e">
        <f>VLOOKUP('Data - filter removed'!E1141,Sheet10!B:C,2,FALSE)</f>
        <v>#N/A</v>
      </c>
      <c r="H1141" s="2">
        <v>2008</v>
      </c>
      <c r="I1141" s="3" t="s">
        <v>12</v>
      </c>
      <c r="J1141" s="3" t="s">
        <v>13</v>
      </c>
      <c r="K1141" s="3" t="s">
        <v>9</v>
      </c>
      <c r="L1141" s="3" t="s">
        <v>2270</v>
      </c>
      <c r="M1141" s="3" t="s">
        <v>1038</v>
      </c>
    </row>
    <row r="1142" spans="1:13" x14ac:dyDescent="0.2">
      <c r="A1142" s="3" t="s">
        <v>2084</v>
      </c>
      <c r="B1142" s="3" t="str">
        <f>VLOOKUP(C1142,'Class compilations'!A:B,2,FALSE)</f>
        <v>Hybrid Sedan</v>
      </c>
      <c r="C1142" s="3" t="s">
        <v>2085</v>
      </c>
      <c r="D1142" s="3" t="s">
        <v>10</v>
      </c>
      <c r="E1142" s="3" t="s">
        <v>2271</v>
      </c>
      <c r="F1142" s="3" t="e">
        <f>VLOOKUP(E1142,'DFW to admin'!A:B,2,FALSE)</f>
        <v>#N/A</v>
      </c>
      <c r="G1142" s="3" t="e">
        <f>VLOOKUP('Data - filter removed'!E1142,Sheet10!B:C,2,FALSE)</f>
        <v>#N/A</v>
      </c>
      <c r="H1142" s="2">
        <v>2008</v>
      </c>
      <c r="I1142" s="3" t="s">
        <v>12</v>
      </c>
      <c r="J1142" s="3" t="s">
        <v>13</v>
      </c>
      <c r="K1142" s="3" t="s">
        <v>9</v>
      </c>
      <c r="L1142" s="3" t="s">
        <v>2272</v>
      </c>
      <c r="M1142" s="3" t="s">
        <v>1038</v>
      </c>
    </row>
    <row r="1143" spans="1:13" x14ac:dyDescent="0.2">
      <c r="A1143" s="3" t="s">
        <v>2084</v>
      </c>
      <c r="B1143" s="3" t="str">
        <f>VLOOKUP(C1143,'Class compilations'!A:B,2,FALSE)</f>
        <v>Hybrid Sedan</v>
      </c>
      <c r="C1143" s="3" t="s">
        <v>2085</v>
      </c>
      <c r="D1143" s="3" t="s">
        <v>10</v>
      </c>
      <c r="E1143" s="3" t="s">
        <v>2273</v>
      </c>
      <c r="F1143" s="3" t="e">
        <f>VLOOKUP(E1143,'DFW to admin'!A:B,2,FALSE)</f>
        <v>#N/A</v>
      </c>
      <c r="G1143" s="3" t="e">
        <f>VLOOKUP('Data - filter removed'!E1143,Sheet10!B:C,2,FALSE)</f>
        <v>#N/A</v>
      </c>
      <c r="H1143" s="2">
        <v>2005</v>
      </c>
      <c r="I1143" s="3" t="s">
        <v>12</v>
      </c>
      <c r="J1143" s="3" t="s">
        <v>13</v>
      </c>
      <c r="K1143" s="3" t="s">
        <v>9</v>
      </c>
      <c r="L1143" s="3" t="s">
        <v>2274</v>
      </c>
      <c r="M1143" s="3" t="s">
        <v>887</v>
      </c>
    </row>
    <row r="1144" spans="1:13" x14ac:dyDescent="0.2">
      <c r="B1144" s="3" t="e">
        <f>VLOOKUP(C1144,'Class compilations'!A:B,2,FALSE)</f>
        <v>#N/A</v>
      </c>
      <c r="D1144" s="5" t="s">
        <v>7969</v>
      </c>
      <c r="E1144" s="3">
        <f>SUBTOTAL(3,E1072:E1143)</f>
        <v>72</v>
      </c>
      <c r="F1144" s="3" t="e">
        <f>VLOOKUP(E1144,'DFW to admin'!A:B,2,FALSE)</f>
        <v>#N/A</v>
      </c>
      <c r="G1144" s="3" t="e">
        <f>VLOOKUP('Data - filter removed'!E1144,Sheet10!B:C,2,FALSE)</f>
        <v>#N/A</v>
      </c>
    </row>
    <row r="1145" spans="1:13" x14ac:dyDescent="0.2">
      <c r="A1145" s="3" t="s">
        <v>2084</v>
      </c>
      <c r="B1145" s="3" t="str">
        <f>VLOOKUP(C1145,'Class compilations'!A:B,2,FALSE)</f>
        <v>Hybrid Sedan</v>
      </c>
      <c r="C1145" s="3" t="s">
        <v>2085</v>
      </c>
      <c r="D1145" s="3" t="s">
        <v>1563</v>
      </c>
      <c r="E1145" s="3" t="s">
        <v>2165</v>
      </c>
      <c r="F1145" s="3" t="e">
        <f>VLOOKUP(E1145,'DFW to admin'!A:B,2,FALSE)</f>
        <v>#N/A</v>
      </c>
      <c r="G1145" s="3" t="e">
        <f>VLOOKUP('Data - filter removed'!E1145,Sheet10!B:C,2,FALSE)</f>
        <v>#N/A</v>
      </c>
      <c r="H1145" s="2">
        <v>2005</v>
      </c>
      <c r="I1145" s="3" t="s">
        <v>12</v>
      </c>
      <c r="J1145" s="3" t="s">
        <v>13</v>
      </c>
      <c r="K1145" s="3" t="s">
        <v>9</v>
      </c>
      <c r="L1145" s="3" t="s">
        <v>2166</v>
      </c>
      <c r="M1145" s="3" t="s">
        <v>133</v>
      </c>
    </row>
    <row r="1146" spans="1:13" x14ac:dyDescent="0.2">
      <c r="B1146" s="3" t="e">
        <f>VLOOKUP(C1146,'Class compilations'!A:B,2,FALSE)</f>
        <v>#N/A</v>
      </c>
      <c r="D1146" s="5" t="s">
        <v>7972</v>
      </c>
      <c r="E1146" s="3">
        <f>SUBTOTAL(3,E1145:E1145)</f>
        <v>1</v>
      </c>
      <c r="F1146" s="3" t="e">
        <f>VLOOKUP(E1146,'DFW to admin'!A:B,2,FALSE)</f>
        <v>#N/A</v>
      </c>
      <c r="G1146" s="3" t="e">
        <f>VLOOKUP('Data - filter removed'!E1146,Sheet10!B:C,2,FALSE)</f>
        <v>#N/A</v>
      </c>
    </row>
    <row r="1147" spans="1:13" x14ac:dyDescent="0.2">
      <c r="A1147" s="5" t="s">
        <v>7865</v>
      </c>
      <c r="B1147" s="3" t="e">
        <f>VLOOKUP(C1147,'Class compilations'!A:B,2,FALSE)</f>
        <v>#N/A</v>
      </c>
      <c r="E1147" s="3">
        <f>SUBTOTAL(3,E1052:E1145)</f>
        <v>92</v>
      </c>
      <c r="F1147" s="3" t="e">
        <f>VLOOKUP(E1147,'DFW to admin'!A:B,2,FALSE)</f>
        <v>#N/A</v>
      </c>
      <c r="G1147" s="3" t="e">
        <f>VLOOKUP('Data - filter removed'!E1147,Sheet10!B:C,2,FALSE)</f>
        <v>#N/A</v>
      </c>
    </row>
    <row r="1148" spans="1:13" x14ac:dyDescent="0.2">
      <c r="A1148" s="3" t="s">
        <v>2279</v>
      </c>
      <c r="B1148" s="3" t="str">
        <f>VLOOKUP(C1148,'Class compilations'!A:B,2,FALSE)</f>
        <v>Hybrid Sedan</v>
      </c>
      <c r="C1148" s="3" t="s">
        <v>2280</v>
      </c>
      <c r="D1148" s="3" t="s">
        <v>2086</v>
      </c>
      <c r="E1148" s="3" t="s">
        <v>2281</v>
      </c>
      <c r="F1148" s="3" t="e">
        <f>VLOOKUP(E1148,'DFW to admin'!A:B,2,FALSE)</f>
        <v>#N/A</v>
      </c>
      <c r="G1148" s="3" t="e">
        <f>VLOOKUP('Data - filter removed'!E1148,Sheet10!B:C,2,FALSE)</f>
        <v>#N/A</v>
      </c>
      <c r="H1148" s="2">
        <v>2008</v>
      </c>
      <c r="I1148" s="3" t="s">
        <v>12</v>
      </c>
      <c r="J1148" s="3" t="s">
        <v>13</v>
      </c>
      <c r="K1148" s="3" t="s">
        <v>9</v>
      </c>
      <c r="L1148" s="3" t="s">
        <v>2282</v>
      </c>
      <c r="M1148" s="3" t="s">
        <v>40</v>
      </c>
    </row>
    <row r="1149" spans="1:13" x14ac:dyDescent="0.2">
      <c r="A1149" s="3" t="s">
        <v>2279</v>
      </c>
      <c r="B1149" s="3" t="str">
        <f>VLOOKUP(C1149,'Class compilations'!A:B,2,FALSE)</f>
        <v>Hybrid Sedan</v>
      </c>
      <c r="C1149" s="3" t="s">
        <v>2280</v>
      </c>
      <c r="D1149" s="3" t="s">
        <v>2086</v>
      </c>
      <c r="E1149" s="3" t="s">
        <v>2283</v>
      </c>
      <c r="F1149" s="3" t="e">
        <f>VLOOKUP(E1149,'DFW to admin'!A:B,2,FALSE)</f>
        <v>#N/A</v>
      </c>
      <c r="G1149" s="3" t="e">
        <f>VLOOKUP('Data - filter removed'!E1149,Sheet10!B:C,2,FALSE)</f>
        <v>#N/A</v>
      </c>
      <c r="H1149" s="2">
        <v>2007</v>
      </c>
      <c r="I1149" s="3" t="s">
        <v>12</v>
      </c>
      <c r="J1149" s="3" t="s">
        <v>13</v>
      </c>
      <c r="K1149" s="3" t="s">
        <v>9</v>
      </c>
      <c r="L1149" s="3" t="s">
        <v>2284</v>
      </c>
      <c r="M1149" s="3" t="s">
        <v>2285</v>
      </c>
    </row>
    <row r="1150" spans="1:13" x14ac:dyDescent="0.2">
      <c r="B1150" s="3" t="e">
        <f>VLOOKUP(C1150,'Class compilations'!A:B,2,FALSE)</f>
        <v>#N/A</v>
      </c>
      <c r="D1150" s="5" t="s">
        <v>7973</v>
      </c>
      <c r="E1150" s="3">
        <f>SUBTOTAL(3,E1148:E1149)</f>
        <v>2</v>
      </c>
      <c r="F1150" s="3" t="e">
        <f>VLOOKUP(E1150,'DFW to admin'!A:B,2,FALSE)</f>
        <v>#N/A</v>
      </c>
      <c r="G1150" s="3" t="e">
        <f>VLOOKUP('Data - filter removed'!E1150,Sheet10!B:C,2,FALSE)</f>
        <v>#N/A</v>
      </c>
    </row>
    <row r="1151" spans="1:13" x14ac:dyDescent="0.2">
      <c r="A1151" s="5" t="s">
        <v>7866</v>
      </c>
      <c r="B1151" s="3" t="e">
        <f>VLOOKUP(C1151,'Class compilations'!A:B,2,FALSE)</f>
        <v>#N/A</v>
      </c>
      <c r="E1151" s="3">
        <f>SUBTOTAL(3,E1148:E1149)</f>
        <v>2</v>
      </c>
      <c r="F1151" s="3" t="e">
        <f>VLOOKUP(E1151,'DFW to admin'!A:B,2,FALSE)</f>
        <v>#N/A</v>
      </c>
      <c r="G1151" s="3" t="e">
        <f>VLOOKUP('Data - filter removed'!E1151,Sheet10!B:C,2,FALSE)</f>
        <v>#N/A</v>
      </c>
    </row>
    <row r="1152" spans="1:13" x14ac:dyDescent="0.2">
      <c r="A1152" s="3" t="s">
        <v>2286</v>
      </c>
      <c r="B1152" s="3" t="str">
        <f>VLOOKUP(C1152,'Class compilations'!A:B,2,FALSE)</f>
        <v>Hybrid Sedan</v>
      </c>
      <c r="C1152" s="3" t="s">
        <v>2287</v>
      </c>
      <c r="D1152" s="3" t="s">
        <v>10</v>
      </c>
      <c r="E1152" s="3" t="s">
        <v>2288</v>
      </c>
      <c r="F1152" s="3" t="e">
        <f>VLOOKUP(E1152,'DFW to admin'!A:B,2,FALSE)</f>
        <v>#N/A</v>
      </c>
      <c r="G1152" s="3" t="str">
        <f>VLOOKUP('Data - filter removed'!E1152,Sheet10!B:C,2,FALSE)</f>
        <v>Aging and Disability Services Administration</v>
      </c>
      <c r="H1152" s="2">
        <v>2014</v>
      </c>
      <c r="I1152" s="3" t="s">
        <v>12</v>
      </c>
      <c r="J1152" s="3" t="s">
        <v>2289</v>
      </c>
      <c r="K1152" s="3" t="s">
        <v>2290</v>
      </c>
      <c r="L1152" s="3" t="s">
        <v>2291</v>
      </c>
      <c r="M1152" s="3" t="s">
        <v>29</v>
      </c>
    </row>
    <row r="1153" spans="1:13" x14ac:dyDescent="0.2">
      <c r="A1153" s="3" t="s">
        <v>2286</v>
      </c>
      <c r="B1153" s="3" t="str">
        <f>VLOOKUP(C1153,'Class compilations'!A:B,2,FALSE)</f>
        <v>Hybrid Sedan</v>
      </c>
      <c r="C1153" s="3" t="s">
        <v>2287</v>
      </c>
      <c r="D1153" s="3" t="s">
        <v>10</v>
      </c>
      <c r="E1153" s="3" t="s">
        <v>2292</v>
      </c>
      <c r="F1153" s="3" t="e">
        <f>VLOOKUP(E1153,'DFW to admin'!A:B,2,FALSE)</f>
        <v>#N/A</v>
      </c>
      <c r="G1153" s="3" t="e">
        <f>VLOOKUP('Data - filter removed'!E1153,Sheet10!B:C,2,FALSE)</f>
        <v>#N/A</v>
      </c>
      <c r="H1153" s="2">
        <v>2013</v>
      </c>
      <c r="I1153" s="3" t="s">
        <v>12</v>
      </c>
      <c r="J1153" s="3" t="s">
        <v>2289</v>
      </c>
      <c r="K1153" s="3" t="s">
        <v>2290</v>
      </c>
      <c r="L1153" s="3" t="s">
        <v>2293</v>
      </c>
      <c r="M1153" s="3" t="s">
        <v>81</v>
      </c>
    </row>
    <row r="1154" spans="1:13" x14ac:dyDescent="0.2">
      <c r="A1154" s="3" t="s">
        <v>2286</v>
      </c>
      <c r="B1154" s="3" t="str">
        <f>VLOOKUP(C1154,'Class compilations'!A:B,2,FALSE)</f>
        <v>Hybrid Sedan</v>
      </c>
      <c r="C1154" s="3" t="s">
        <v>2287</v>
      </c>
      <c r="D1154" s="3" t="s">
        <v>10</v>
      </c>
      <c r="E1154" s="3" t="s">
        <v>2294</v>
      </c>
      <c r="F1154" s="3" t="e">
        <f>VLOOKUP(E1154,'DFW to admin'!A:B,2,FALSE)</f>
        <v>#N/A</v>
      </c>
      <c r="G1154" s="3" t="e">
        <f>VLOOKUP('Data - filter removed'!E1154,Sheet10!B:C,2,FALSE)</f>
        <v>#N/A</v>
      </c>
      <c r="H1154" s="2">
        <v>2013</v>
      </c>
      <c r="I1154" s="3" t="s">
        <v>12</v>
      </c>
      <c r="J1154" s="3" t="s">
        <v>2289</v>
      </c>
      <c r="K1154" s="3" t="s">
        <v>2290</v>
      </c>
      <c r="L1154" s="3" t="s">
        <v>2295</v>
      </c>
      <c r="M1154" s="3" t="s">
        <v>81</v>
      </c>
    </row>
    <row r="1155" spans="1:13" x14ac:dyDescent="0.2">
      <c r="A1155" s="3" t="s">
        <v>2286</v>
      </c>
      <c r="B1155" s="3" t="str">
        <f>VLOOKUP(C1155,'Class compilations'!A:B,2,FALSE)</f>
        <v>Hybrid Sedan</v>
      </c>
      <c r="C1155" s="3" t="s">
        <v>2287</v>
      </c>
      <c r="D1155" s="3" t="s">
        <v>10</v>
      </c>
      <c r="E1155" s="3" t="s">
        <v>2562</v>
      </c>
      <c r="F1155" s="3" t="e">
        <f>VLOOKUP(E1155,'DFW to admin'!A:B,2,FALSE)</f>
        <v>#N/A</v>
      </c>
      <c r="G1155" s="3" t="e">
        <f>VLOOKUP('Data - filter removed'!E1155,Sheet10!B:C,2,FALSE)</f>
        <v>#N/A</v>
      </c>
      <c r="H1155" s="2">
        <v>2013</v>
      </c>
      <c r="I1155" s="3" t="s">
        <v>12</v>
      </c>
      <c r="J1155" s="3" t="s">
        <v>2289</v>
      </c>
      <c r="K1155" s="3" t="s">
        <v>2290</v>
      </c>
      <c r="L1155" s="3" t="s">
        <v>2563</v>
      </c>
      <c r="M1155" s="3" t="s">
        <v>599</v>
      </c>
    </row>
    <row r="1156" spans="1:13" x14ac:dyDescent="0.2">
      <c r="A1156" s="3" t="s">
        <v>2286</v>
      </c>
      <c r="B1156" s="3" t="str">
        <f>VLOOKUP(C1156,'Class compilations'!A:B,2,FALSE)</f>
        <v>Hybrid Sedan</v>
      </c>
      <c r="C1156" s="3" t="s">
        <v>2287</v>
      </c>
      <c r="D1156" s="3" t="s">
        <v>10</v>
      </c>
      <c r="E1156" s="3" t="s">
        <v>2296</v>
      </c>
      <c r="F1156" s="3" t="e">
        <f>VLOOKUP(E1156,'DFW to admin'!A:B,2,FALSE)</f>
        <v>#N/A</v>
      </c>
      <c r="G1156" s="3" t="str">
        <f>VLOOKUP('Data - filter removed'!E1156,Sheet10!B:C,2,FALSE)</f>
        <v>Children's Administration</v>
      </c>
      <c r="H1156" s="2">
        <v>2013</v>
      </c>
      <c r="I1156" s="3" t="s">
        <v>12</v>
      </c>
      <c r="J1156" s="3" t="s">
        <v>2289</v>
      </c>
      <c r="K1156" s="3" t="s">
        <v>2290</v>
      </c>
      <c r="L1156" s="3" t="s">
        <v>2297</v>
      </c>
      <c r="M1156" s="3" t="s">
        <v>29</v>
      </c>
    </row>
    <row r="1157" spans="1:13" x14ac:dyDescent="0.2">
      <c r="A1157" s="3" t="s">
        <v>2286</v>
      </c>
      <c r="B1157" s="3" t="str">
        <f>VLOOKUP(C1157,'Class compilations'!A:B,2,FALSE)</f>
        <v>Hybrid Sedan</v>
      </c>
      <c r="C1157" s="3" t="s">
        <v>2287</v>
      </c>
      <c r="D1157" s="3" t="s">
        <v>10</v>
      </c>
      <c r="E1157" s="3" t="s">
        <v>2298</v>
      </c>
      <c r="F1157" s="3" t="e">
        <f>VLOOKUP(E1157,'DFW to admin'!A:B,2,FALSE)</f>
        <v>#N/A</v>
      </c>
      <c r="G1157" s="3" t="str">
        <f>VLOOKUP('Data - filter removed'!E1157,Sheet10!B:C,2,FALSE)</f>
        <v>Juvenile Justice and Rehabilitation</v>
      </c>
      <c r="H1157" s="2">
        <v>2013</v>
      </c>
      <c r="I1157" s="3" t="s">
        <v>12</v>
      </c>
      <c r="J1157" s="3" t="s">
        <v>2289</v>
      </c>
      <c r="K1157" s="3" t="s">
        <v>2290</v>
      </c>
      <c r="L1157" s="3" t="s">
        <v>2299</v>
      </c>
      <c r="M1157" s="3" t="s">
        <v>29</v>
      </c>
    </row>
    <row r="1158" spans="1:13" x14ac:dyDescent="0.2">
      <c r="A1158" s="3" t="s">
        <v>2286</v>
      </c>
      <c r="B1158" s="3" t="str">
        <f>VLOOKUP(C1158,'Class compilations'!A:B,2,FALSE)</f>
        <v>Hybrid Sedan</v>
      </c>
      <c r="C1158" s="3" t="s">
        <v>2287</v>
      </c>
      <c r="D1158" s="3" t="s">
        <v>10</v>
      </c>
      <c r="E1158" s="3" t="s">
        <v>2300</v>
      </c>
      <c r="F1158" s="3" t="e">
        <f>VLOOKUP(E1158,'DFW to admin'!A:B,2,FALSE)</f>
        <v>#N/A</v>
      </c>
      <c r="G1158" s="3" t="str">
        <f>VLOOKUP('Data - filter removed'!E1158,Sheet10!B:C,2,FALSE)</f>
        <v>Aging and Disability Services Administration</v>
      </c>
      <c r="H1158" s="2">
        <v>2013</v>
      </c>
      <c r="I1158" s="3" t="s">
        <v>12</v>
      </c>
      <c r="J1158" s="3" t="s">
        <v>2289</v>
      </c>
      <c r="K1158" s="3" t="s">
        <v>2290</v>
      </c>
      <c r="L1158" s="3" t="s">
        <v>2301</v>
      </c>
      <c r="M1158" s="3" t="s">
        <v>29</v>
      </c>
    </row>
    <row r="1159" spans="1:13" x14ac:dyDescent="0.2">
      <c r="A1159" s="3" t="s">
        <v>2286</v>
      </c>
      <c r="B1159" s="3" t="str">
        <f>VLOOKUP(C1159,'Class compilations'!A:B,2,FALSE)</f>
        <v>Hybrid Sedan</v>
      </c>
      <c r="C1159" s="3" t="s">
        <v>2287</v>
      </c>
      <c r="D1159" s="3" t="s">
        <v>10</v>
      </c>
      <c r="E1159" s="3" t="s">
        <v>2302</v>
      </c>
      <c r="F1159" s="3" t="e">
        <f>VLOOKUP(E1159,'DFW to admin'!A:B,2,FALSE)</f>
        <v>#N/A</v>
      </c>
      <c r="G1159" s="3" t="e">
        <f>VLOOKUP('Data - filter removed'!E1159,Sheet10!B:C,2,FALSE)</f>
        <v>#N/A</v>
      </c>
      <c r="H1159" s="2">
        <v>2013</v>
      </c>
      <c r="I1159" s="3" t="s">
        <v>12</v>
      </c>
      <c r="J1159" s="3" t="s">
        <v>2289</v>
      </c>
      <c r="K1159" s="3" t="s">
        <v>2290</v>
      </c>
      <c r="L1159" s="3" t="s">
        <v>2303</v>
      </c>
      <c r="M1159" s="3" t="s">
        <v>1038</v>
      </c>
    </row>
    <row r="1160" spans="1:13" x14ac:dyDescent="0.2">
      <c r="A1160" s="3" t="s">
        <v>2286</v>
      </c>
      <c r="B1160" s="3" t="str">
        <f>VLOOKUP(C1160,'Class compilations'!A:B,2,FALSE)</f>
        <v>Hybrid Sedan</v>
      </c>
      <c r="C1160" s="3" t="s">
        <v>2287</v>
      </c>
      <c r="D1160" s="3" t="s">
        <v>10</v>
      </c>
      <c r="E1160" s="3" t="s">
        <v>2304</v>
      </c>
      <c r="F1160" s="3" t="e">
        <f>VLOOKUP(E1160,'DFW to admin'!A:B,2,FALSE)</f>
        <v>#N/A</v>
      </c>
      <c r="G1160" s="3" t="e">
        <f>VLOOKUP('Data - filter removed'!E1160,Sheet10!B:C,2,FALSE)</f>
        <v>#N/A</v>
      </c>
      <c r="H1160" s="2">
        <v>2013</v>
      </c>
      <c r="I1160" s="3" t="s">
        <v>12</v>
      </c>
      <c r="J1160" s="3" t="s">
        <v>2289</v>
      </c>
      <c r="K1160" s="3" t="s">
        <v>2290</v>
      </c>
      <c r="L1160" s="3" t="s">
        <v>2305</v>
      </c>
      <c r="M1160" s="3" t="s">
        <v>1038</v>
      </c>
    </row>
    <row r="1161" spans="1:13" x14ac:dyDescent="0.2">
      <c r="A1161" s="3" t="s">
        <v>2286</v>
      </c>
      <c r="B1161" s="3" t="str">
        <f>VLOOKUP(C1161,'Class compilations'!A:B,2,FALSE)</f>
        <v>Hybrid Sedan</v>
      </c>
      <c r="C1161" s="3" t="s">
        <v>2287</v>
      </c>
      <c r="D1161" s="3" t="s">
        <v>10</v>
      </c>
      <c r="E1161" s="3" t="s">
        <v>2306</v>
      </c>
      <c r="F1161" s="3" t="e">
        <f>VLOOKUP(E1161,'DFW to admin'!A:B,2,FALSE)</f>
        <v>#N/A</v>
      </c>
      <c r="G1161" s="3" t="e">
        <f>VLOOKUP('Data - filter removed'!E1161,Sheet10!B:C,2,FALSE)</f>
        <v>#N/A</v>
      </c>
      <c r="H1161" s="2">
        <v>2013</v>
      </c>
      <c r="I1161" s="3" t="s">
        <v>12</v>
      </c>
      <c r="J1161" s="3" t="s">
        <v>2289</v>
      </c>
      <c r="K1161" s="3" t="s">
        <v>2290</v>
      </c>
      <c r="L1161" s="3" t="s">
        <v>2307</v>
      </c>
      <c r="M1161" s="3" t="s">
        <v>1038</v>
      </c>
    </row>
    <row r="1162" spans="1:13" x14ac:dyDescent="0.2">
      <c r="A1162" s="3" t="s">
        <v>2286</v>
      </c>
      <c r="B1162" s="3" t="str">
        <f>VLOOKUP(C1162,'Class compilations'!A:B,2,FALSE)</f>
        <v>Hybrid Sedan</v>
      </c>
      <c r="C1162" s="3" t="s">
        <v>2287</v>
      </c>
      <c r="D1162" s="3" t="s">
        <v>10</v>
      </c>
      <c r="E1162" s="3" t="s">
        <v>2308</v>
      </c>
      <c r="F1162" s="3" t="e">
        <f>VLOOKUP(E1162,'DFW to admin'!A:B,2,FALSE)</f>
        <v>#N/A</v>
      </c>
      <c r="G1162" s="3" t="e">
        <f>VLOOKUP('Data - filter removed'!E1162,Sheet10!B:C,2,FALSE)</f>
        <v>#N/A</v>
      </c>
      <c r="H1162" s="2">
        <v>2013</v>
      </c>
      <c r="I1162" s="3" t="s">
        <v>12</v>
      </c>
      <c r="J1162" s="3" t="s">
        <v>2289</v>
      </c>
      <c r="K1162" s="3" t="s">
        <v>2290</v>
      </c>
      <c r="L1162" s="3" t="s">
        <v>2309</v>
      </c>
      <c r="M1162" s="3" t="s">
        <v>1038</v>
      </c>
    </row>
    <row r="1163" spans="1:13" x14ac:dyDescent="0.2">
      <c r="A1163" s="3" t="s">
        <v>2286</v>
      </c>
      <c r="B1163" s="3" t="str">
        <f>VLOOKUP(C1163,'Class compilations'!A:B,2,FALSE)</f>
        <v>Hybrid Sedan</v>
      </c>
      <c r="C1163" s="3" t="s">
        <v>2287</v>
      </c>
      <c r="D1163" s="3" t="s">
        <v>10</v>
      </c>
      <c r="E1163" s="3" t="s">
        <v>2310</v>
      </c>
      <c r="F1163" s="3" t="e">
        <f>VLOOKUP(E1163,'DFW to admin'!A:B,2,FALSE)</f>
        <v>#N/A</v>
      </c>
      <c r="G1163" s="3" t="e">
        <f>VLOOKUP('Data - filter removed'!E1163,Sheet10!B:C,2,FALSE)</f>
        <v>#N/A</v>
      </c>
      <c r="H1163" s="2">
        <v>2013</v>
      </c>
      <c r="I1163" s="3" t="s">
        <v>12</v>
      </c>
      <c r="J1163" s="3" t="s">
        <v>2289</v>
      </c>
      <c r="K1163" s="3" t="s">
        <v>2290</v>
      </c>
      <c r="L1163" s="3" t="s">
        <v>2311</v>
      </c>
      <c r="M1163" s="3" t="s">
        <v>1038</v>
      </c>
    </row>
    <row r="1164" spans="1:13" x14ac:dyDescent="0.2">
      <c r="A1164" s="3" t="s">
        <v>2286</v>
      </c>
      <c r="B1164" s="3" t="str">
        <f>VLOOKUP(C1164,'Class compilations'!A:B,2,FALSE)</f>
        <v>Hybrid Sedan</v>
      </c>
      <c r="C1164" s="3" t="s">
        <v>2287</v>
      </c>
      <c r="D1164" s="3" t="s">
        <v>10</v>
      </c>
      <c r="E1164" s="3" t="s">
        <v>2312</v>
      </c>
      <c r="F1164" s="3" t="e">
        <f>VLOOKUP(E1164,'DFW to admin'!A:B,2,FALSE)</f>
        <v>#N/A</v>
      </c>
      <c r="G1164" s="3" t="e">
        <f>VLOOKUP('Data - filter removed'!E1164,Sheet10!B:C,2,FALSE)</f>
        <v>#N/A</v>
      </c>
      <c r="H1164" s="2">
        <v>2013</v>
      </c>
      <c r="I1164" s="3" t="s">
        <v>12</v>
      </c>
      <c r="J1164" s="3" t="s">
        <v>2289</v>
      </c>
      <c r="K1164" s="3" t="s">
        <v>2290</v>
      </c>
      <c r="L1164" s="3" t="s">
        <v>2313</v>
      </c>
      <c r="M1164" s="3" t="s">
        <v>81</v>
      </c>
    </row>
    <row r="1165" spans="1:13" x14ac:dyDescent="0.2">
      <c r="A1165" s="3" t="s">
        <v>2286</v>
      </c>
      <c r="B1165" s="3" t="str">
        <f>VLOOKUP(C1165,'Class compilations'!A:B,2,FALSE)</f>
        <v>Hybrid Sedan</v>
      </c>
      <c r="C1165" s="3" t="s">
        <v>2287</v>
      </c>
      <c r="D1165" s="3" t="s">
        <v>10</v>
      </c>
      <c r="E1165" s="3" t="s">
        <v>2314</v>
      </c>
      <c r="F1165" s="3" t="e">
        <f>VLOOKUP(E1165,'DFW to admin'!A:B,2,FALSE)</f>
        <v>#N/A</v>
      </c>
      <c r="G1165" s="3" t="str">
        <f>VLOOKUP('Data - filter removed'!E1165,Sheet10!B:C,2,FALSE)</f>
        <v>Aging and Disability Services Administration</v>
      </c>
      <c r="H1165" s="2">
        <v>2013</v>
      </c>
      <c r="I1165" s="3" t="s">
        <v>12</v>
      </c>
      <c r="J1165" s="3" t="s">
        <v>2289</v>
      </c>
      <c r="K1165" s="3" t="s">
        <v>2290</v>
      </c>
      <c r="L1165" s="3" t="s">
        <v>2315</v>
      </c>
      <c r="M1165" s="3" t="s">
        <v>29</v>
      </c>
    </row>
    <row r="1166" spans="1:13" x14ac:dyDescent="0.2">
      <c r="A1166" s="3" t="s">
        <v>2286</v>
      </c>
      <c r="B1166" s="3" t="str">
        <f>VLOOKUP(C1166,'Class compilations'!A:B,2,FALSE)</f>
        <v>Hybrid Sedan</v>
      </c>
      <c r="C1166" s="3" t="s">
        <v>2287</v>
      </c>
      <c r="D1166" s="3" t="s">
        <v>10</v>
      </c>
      <c r="E1166" s="3" t="s">
        <v>2316</v>
      </c>
      <c r="F1166" s="3" t="e">
        <f>VLOOKUP(E1166,'DFW to admin'!A:B,2,FALSE)</f>
        <v>#N/A</v>
      </c>
      <c r="G1166" s="3" t="e">
        <f>VLOOKUP('Data - filter removed'!E1166,Sheet10!B:C,2,FALSE)</f>
        <v>#N/A</v>
      </c>
      <c r="H1166" s="2">
        <v>2014</v>
      </c>
      <c r="I1166" s="3" t="s">
        <v>12</v>
      </c>
      <c r="J1166" s="3" t="s">
        <v>2289</v>
      </c>
      <c r="K1166" s="3" t="s">
        <v>2290</v>
      </c>
      <c r="L1166" s="3" t="s">
        <v>2317</v>
      </c>
      <c r="M1166" s="3" t="s">
        <v>546</v>
      </c>
    </row>
    <row r="1167" spans="1:13" x14ac:dyDescent="0.2">
      <c r="A1167" s="3" t="s">
        <v>2286</v>
      </c>
      <c r="B1167" s="3" t="str">
        <f>VLOOKUP(C1167,'Class compilations'!A:B,2,FALSE)</f>
        <v>Hybrid Sedan</v>
      </c>
      <c r="C1167" s="3" t="s">
        <v>2287</v>
      </c>
      <c r="D1167" s="3" t="s">
        <v>10</v>
      </c>
      <c r="E1167" s="3" t="s">
        <v>2318</v>
      </c>
      <c r="F1167" s="3" t="e">
        <f>VLOOKUP(E1167,'DFW to admin'!A:B,2,FALSE)</f>
        <v>#N/A</v>
      </c>
      <c r="G1167" s="3" t="e">
        <f>VLOOKUP('Data - filter removed'!E1167,Sheet10!B:C,2,FALSE)</f>
        <v>#N/A</v>
      </c>
      <c r="H1167" s="2">
        <v>2014</v>
      </c>
      <c r="I1167" s="3" t="s">
        <v>12</v>
      </c>
      <c r="J1167" s="3" t="s">
        <v>2289</v>
      </c>
      <c r="K1167" s="3" t="s">
        <v>2290</v>
      </c>
      <c r="L1167" s="3" t="s">
        <v>2319</v>
      </c>
      <c r="M1167" s="3" t="s">
        <v>203</v>
      </c>
    </row>
    <row r="1168" spans="1:13" x14ac:dyDescent="0.2">
      <c r="A1168" s="3" t="s">
        <v>2286</v>
      </c>
      <c r="B1168" s="3" t="str">
        <f>VLOOKUP(C1168,'Class compilations'!A:B,2,FALSE)</f>
        <v>Hybrid Sedan</v>
      </c>
      <c r="C1168" s="3" t="s">
        <v>2287</v>
      </c>
      <c r="D1168" s="3" t="s">
        <v>10</v>
      </c>
      <c r="E1168" s="3" t="s">
        <v>2320</v>
      </c>
      <c r="F1168" s="3" t="e">
        <f>VLOOKUP(E1168,'DFW to admin'!A:B,2,FALSE)</f>
        <v>#N/A</v>
      </c>
      <c r="G1168" s="3" t="e">
        <f>VLOOKUP('Data - filter removed'!E1168,Sheet10!B:C,2,FALSE)</f>
        <v>#N/A</v>
      </c>
      <c r="H1168" s="2">
        <v>2014</v>
      </c>
      <c r="I1168" s="3" t="s">
        <v>12</v>
      </c>
      <c r="J1168" s="3" t="s">
        <v>2289</v>
      </c>
      <c r="K1168" s="3" t="s">
        <v>2290</v>
      </c>
      <c r="L1168" s="3" t="s">
        <v>2321</v>
      </c>
      <c r="M1168" s="3" t="s">
        <v>2322</v>
      </c>
    </row>
    <row r="1169" spans="1:13" x14ac:dyDescent="0.2">
      <c r="A1169" s="3" t="s">
        <v>2286</v>
      </c>
      <c r="B1169" s="3" t="str">
        <f>VLOOKUP(C1169,'Class compilations'!A:B,2,FALSE)</f>
        <v>Hybrid Sedan</v>
      </c>
      <c r="C1169" s="3" t="s">
        <v>2287</v>
      </c>
      <c r="D1169" s="3" t="s">
        <v>10</v>
      </c>
      <c r="E1169" s="3" t="s">
        <v>2323</v>
      </c>
      <c r="F1169" s="3" t="e">
        <f>VLOOKUP(E1169,'DFW to admin'!A:B,2,FALSE)</f>
        <v>#N/A</v>
      </c>
      <c r="G1169" s="3" t="e">
        <f>VLOOKUP('Data - filter removed'!E1169,Sheet10!B:C,2,FALSE)</f>
        <v>#N/A</v>
      </c>
      <c r="H1169" s="2">
        <v>2013</v>
      </c>
      <c r="I1169" s="3" t="s">
        <v>12</v>
      </c>
      <c r="J1169" s="3" t="s">
        <v>2289</v>
      </c>
      <c r="K1169" s="3" t="s">
        <v>2290</v>
      </c>
      <c r="L1169" s="3" t="s">
        <v>2324</v>
      </c>
      <c r="M1169" s="3" t="s">
        <v>1038</v>
      </c>
    </row>
    <row r="1170" spans="1:13" x14ac:dyDescent="0.2">
      <c r="A1170" s="3" t="s">
        <v>2286</v>
      </c>
      <c r="B1170" s="3" t="str">
        <f>VLOOKUP(C1170,'Class compilations'!A:B,2,FALSE)</f>
        <v>Hybrid Sedan</v>
      </c>
      <c r="C1170" s="3" t="s">
        <v>2287</v>
      </c>
      <c r="D1170" s="3" t="s">
        <v>10</v>
      </c>
      <c r="E1170" s="3" t="s">
        <v>2325</v>
      </c>
      <c r="F1170" s="3" t="e">
        <f>VLOOKUP(E1170,'DFW to admin'!A:B,2,FALSE)</f>
        <v>#N/A</v>
      </c>
      <c r="G1170" s="3" t="e">
        <f>VLOOKUP('Data - filter removed'!E1170,Sheet10!B:C,2,FALSE)</f>
        <v>#N/A</v>
      </c>
      <c r="H1170" s="2">
        <v>2013</v>
      </c>
      <c r="I1170" s="3" t="s">
        <v>12</v>
      </c>
      <c r="J1170" s="3" t="s">
        <v>2289</v>
      </c>
      <c r="K1170" s="3" t="s">
        <v>2290</v>
      </c>
      <c r="L1170" s="3" t="s">
        <v>2326</v>
      </c>
      <c r="M1170" s="3" t="s">
        <v>1038</v>
      </c>
    </row>
    <row r="1171" spans="1:13" x14ac:dyDescent="0.2">
      <c r="A1171" s="3" t="s">
        <v>2286</v>
      </c>
      <c r="B1171" s="3" t="str">
        <f>VLOOKUP(C1171,'Class compilations'!A:B,2,FALSE)</f>
        <v>Hybrid Sedan</v>
      </c>
      <c r="C1171" s="3" t="s">
        <v>2287</v>
      </c>
      <c r="D1171" s="3" t="s">
        <v>10</v>
      </c>
      <c r="E1171" s="3" t="s">
        <v>2327</v>
      </c>
      <c r="F1171" s="3" t="e">
        <f>VLOOKUP(E1171,'DFW to admin'!A:B,2,FALSE)</f>
        <v>#N/A</v>
      </c>
      <c r="G1171" s="3" t="e">
        <f>VLOOKUP('Data - filter removed'!E1171,Sheet10!B:C,2,FALSE)</f>
        <v>#N/A</v>
      </c>
      <c r="H1171" s="2">
        <v>2013</v>
      </c>
      <c r="I1171" s="3" t="s">
        <v>12</v>
      </c>
      <c r="J1171" s="3" t="s">
        <v>2289</v>
      </c>
      <c r="K1171" s="3" t="s">
        <v>2290</v>
      </c>
      <c r="L1171" s="3" t="s">
        <v>2328</v>
      </c>
      <c r="M1171" s="3" t="s">
        <v>1038</v>
      </c>
    </row>
    <row r="1172" spans="1:13" x14ac:dyDescent="0.2">
      <c r="A1172" s="3" t="s">
        <v>2286</v>
      </c>
      <c r="B1172" s="3" t="str">
        <f>VLOOKUP(C1172,'Class compilations'!A:B,2,FALSE)</f>
        <v>Hybrid Sedan</v>
      </c>
      <c r="C1172" s="3" t="s">
        <v>2287</v>
      </c>
      <c r="D1172" s="3" t="s">
        <v>10</v>
      </c>
      <c r="E1172" s="3" t="s">
        <v>2329</v>
      </c>
      <c r="F1172" s="3" t="e">
        <f>VLOOKUP(E1172,'DFW to admin'!A:B,2,FALSE)</f>
        <v>#N/A</v>
      </c>
      <c r="G1172" s="3" t="e">
        <f>VLOOKUP('Data - filter removed'!E1172,Sheet10!B:C,2,FALSE)</f>
        <v>#N/A</v>
      </c>
      <c r="H1172" s="2">
        <v>2013</v>
      </c>
      <c r="I1172" s="3" t="s">
        <v>12</v>
      </c>
      <c r="J1172" s="3" t="s">
        <v>2289</v>
      </c>
      <c r="K1172" s="3" t="s">
        <v>2290</v>
      </c>
      <c r="L1172" s="3" t="s">
        <v>2330</v>
      </c>
      <c r="M1172" s="3" t="s">
        <v>133</v>
      </c>
    </row>
    <row r="1173" spans="1:13" x14ac:dyDescent="0.2">
      <c r="A1173" s="3" t="s">
        <v>2286</v>
      </c>
      <c r="B1173" s="3" t="str">
        <f>VLOOKUP(C1173,'Class compilations'!A:B,2,FALSE)</f>
        <v>Hybrid Sedan</v>
      </c>
      <c r="C1173" s="3" t="s">
        <v>2287</v>
      </c>
      <c r="D1173" s="3" t="s">
        <v>10</v>
      </c>
      <c r="E1173" s="3" t="s">
        <v>2331</v>
      </c>
      <c r="F1173" s="3" t="e">
        <f>VLOOKUP(E1173,'DFW to admin'!A:B,2,FALSE)</f>
        <v>#N/A</v>
      </c>
      <c r="G1173" s="3" t="str">
        <f>VLOOKUP('Data - filter removed'!E1173,Sheet10!B:C,2,FALSE)</f>
        <v>Children's Administration</v>
      </c>
      <c r="H1173" s="2">
        <v>2014</v>
      </c>
      <c r="I1173" s="3" t="s">
        <v>12</v>
      </c>
      <c r="J1173" s="3" t="s">
        <v>2289</v>
      </c>
      <c r="K1173" s="3" t="s">
        <v>2290</v>
      </c>
      <c r="L1173" s="3" t="s">
        <v>2332</v>
      </c>
      <c r="M1173" s="3" t="s">
        <v>29</v>
      </c>
    </row>
    <row r="1174" spans="1:13" x14ac:dyDescent="0.2">
      <c r="A1174" s="3" t="s">
        <v>2286</v>
      </c>
      <c r="B1174" s="3" t="str">
        <f>VLOOKUP(C1174,'Class compilations'!A:B,2,FALSE)</f>
        <v>Hybrid Sedan</v>
      </c>
      <c r="C1174" s="3" t="s">
        <v>2287</v>
      </c>
      <c r="D1174" s="3" t="s">
        <v>10</v>
      </c>
      <c r="E1174" s="3" t="s">
        <v>2333</v>
      </c>
      <c r="F1174" s="3" t="e">
        <f>VLOOKUP(E1174,'DFW to admin'!A:B,2,FALSE)</f>
        <v>#N/A</v>
      </c>
      <c r="G1174" s="3" t="str">
        <f>VLOOKUP('Data - filter removed'!E1174,Sheet10!B:C,2,FALSE)</f>
        <v>Children's Administration</v>
      </c>
      <c r="H1174" s="2">
        <v>2014</v>
      </c>
      <c r="I1174" s="3" t="s">
        <v>12</v>
      </c>
      <c r="J1174" s="3" t="s">
        <v>2289</v>
      </c>
      <c r="K1174" s="3" t="s">
        <v>2290</v>
      </c>
      <c r="L1174" s="3" t="s">
        <v>2334</v>
      </c>
      <c r="M1174" s="3" t="s">
        <v>29</v>
      </c>
    </row>
    <row r="1175" spans="1:13" x14ac:dyDescent="0.2">
      <c r="A1175" s="3" t="s">
        <v>2286</v>
      </c>
      <c r="B1175" s="3" t="str">
        <f>VLOOKUP(C1175,'Class compilations'!A:B,2,FALSE)</f>
        <v>Hybrid Sedan</v>
      </c>
      <c r="C1175" s="3" t="s">
        <v>2287</v>
      </c>
      <c r="D1175" s="3" t="s">
        <v>10</v>
      </c>
      <c r="E1175" s="3" t="s">
        <v>2335</v>
      </c>
      <c r="F1175" s="3" t="e">
        <f>VLOOKUP(E1175,'DFW to admin'!A:B,2,FALSE)</f>
        <v>#N/A</v>
      </c>
      <c r="G1175" s="3" t="str">
        <f>VLOOKUP('Data - filter removed'!E1175,Sheet10!B:C,2,FALSE)</f>
        <v>Children's Administration</v>
      </c>
      <c r="H1175" s="2">
        <v>2014</v>
      </c>
      <c r="I1175" s="3" t="s">
        <v>12</v>
      </c>
      <c r="J1175" s="3" t="s">
        <v>2289</v>
      </c>
      <c r="K1175" s="3" t="s">
        <v>2290</v>
      </c>
      <c r="L1175" s="3" t="s">
        <v>2336</v>
      </c>
      <c r="M1175" s="3" t="s">
        <v>29</v>
      </c>
    </row>
    <row r="1176" spans="1:13" x14ac:dyDescent="0.2">
      <c r="A1176" s="3" t="s">
        <v>2286</v>
      </c>
      <c r="B1176" s="3" t="str">
        <f>VLOOKUP(C1176,'Class compilations'!A:B,2,FALSE)</f>
        <v>Hybrid Sedan</v>
      </c>
      <c r="C1176" s="3" t="s">
        <v>2287</v>
      </c>
      <c r="D1176" s="3" t="s">
        <v>10</v>
      </c>
      <c r="E1176" s="3" t="s">
        <v>2337</v>
      </c>
      <c r="F1176" s="3" t="e">
        <f>VLOOKUP(E1176,'DFW to admin'!A:B,2,FALSE)</f>
        <v>#N/A</v>
      </c>
      <c r="G1176" s="3" t="str">
        <f>VLOOKUP('Data - filter removed'!E1176,Sheet10!B:C,2,FALSE)</f>
        <v>Children's Administration</v>
      </c>
      <c r="H1176" s="2">
        <v>2014</v>
      </c>
      <c r="I1176" s="3" t="s">
        <v>12</v>
      </c>
      <c r="J1176" s="3" t="s">
        <v>2289</v>
      </c>
      <c r="K1176" s="3" t="s">
        <v>2290</v>
      </c>
      <c r="L1176" s="3" t="s">
        <v>2338</v>
      </c>
      <c r="M1176" s="3" t="s">
        <v>29</v>
      </c>
    </row>
    <row r="1177" spans="1:13" x14ac:dyDescent="0.2">
      <c r="A1177" s="3" t="s">
        <v>2286</v>
      </c>
      <c r="B1177" s="3" t="str">
        <f>VLOOKUP(C1177,'Class compilations'!A:B,2,FALSE)</f>
        <v>Hybrid Sedan</v>
      </c>
      <c r="C1177" s="3" t="s">
        <v>2287</v>
      </c>
      <c r="D1177" s="3" t="s">
        <v>10</v>
      </c>
      <c r="E1177" s="3" t="s">
        <v>2339</v>
      </c>
      <c r="F1177" s="3" t="e">
        <f>VLOOKUP(E1177,'DFW to admin'!A:B,2,FALSE)</f>
        <v>#N/A</v>
      </c>
      <c r="G1177" s="3" t="str">
        <f>VLOOKUP('Data - filter removed'!E1177,Sheet10!B:C,2,FALSE)</f>
        <v>Children's Administration</v>
      </c>
      <c r="H1177" s="2">
        <v>2014</v>
      </c>
      <c r="I1177" s="3" t="s">
        <v>12</v>
      </c>
      <c r="J1177" s="3" t="s">
        <v>2289</v>
      </c>
      <c r="K1177" s="3" t="s">
        <v>2290</v>
      </c>
      <c r="L1177" s="3" t="s">
        <v>2340</v>
      </c>
      <c r="M1177" s="3" t="s">
        <v>29</v>
      </c>
    </row>
    <row r="1178" spans="1:13" x14ac:dyDescent="0.2">
      <c r="A1178" s="3" t="s">
        <v>2286</v>
      </c>
      <c r="B1178" s="3" t="str">
        <f>VLOOKUP(C1178,'Class compilations'!A:B,2,FALSE)</f>
        <v>Hybrid Sedan</v>
      </c>
      <c r="C1178" s="3" t="s">
        <v>2287</v>
      </c>
      <c r="D1178" s="3" t="s">
        <v>10</v>
      </c>
      <c r="E1178" s="3" t="s">
        <v>2341</v>
      </c>
      <c r="F1178" s="3" t="e">
        <f>VLOOKUP(E1178,'DFW to admin'!A:B,2,FALSE)</f>
        <v>#N/A</v>
      </c>
      <c r="G1178" s="3" t="str">
        <f>VLOOKUP('Data - filter removed'!E1178,Sheet10!B:C,2,FALSE)</f>
        <v>Juvenile Justice and Rehabilitation</v>
      </c>
      <c r="H1178" s="2">
        <v>2014</v>
      </c>
      <c r="I1178" s="3" t="s">
        <v>12</v>
      </c>
      <c r="J1178" s="3" t="s">
        <v>2289</v>
      </c>
      <c r="K1178" s="3" t="s">
        <v>2290</v>
      </c>
      <c r="L1178" s="3" t="s">
        <v>2342</v>
      </c>
      <c r="M1178" s="3" t="s">
        <v>29</v>
      </c>
    </row>
    <row r="1179" spans="1:13" x14ac:dyDescent="0.2">
      <c r="A1179" s="3" t="s">
        <v>2286</v>
      </c>
      <c r="B1179" s="3" t="str">
        <f>VLOOKUP(C1179,'Class compilations'!A:B,2,FALSE)</f>
        <v>Hybrid Sedan</v>
      </c>
      <c r="C1179" s="3" t="s">
        <v>2287</v>
      </c>
      <c r="D1179" s="3" t="s">
        <v>10</v>
      </c>
      <c r="E1179" s="3" t="s">
        <v>2343</v>
      </c>
      <c r="F1179" s="3" t="e">
        <f>VLOOKUP(E1179,'DFW to admin'!A:B,2,FALSE)</f>
        <v>#N/A</v>
      </c>
      <c r="G1179" s="3" t="str">
        <f>VLOOKUP('Data - filter removed'!E1179,Sheet10!B:C,2,FALSE)</f>
        <v>Juvenile Justice and Rehabilitation</v>
      </c>
      <c r="H1179" s="2">
        <v>2014</v>
      </c>
      <c r="I1179" s="3" t="s">
        <v>12</v>
      </c>
      <c r="J1179" s="3" t="s">
        <v>2289</v>
      </c>
      <c r="K1179" s="3" t="s">
        <v>2290</v>
      </c>
      <c r="L1179" s="3" t="s">
        <v>2344</v>
      </c>
      <c r="M1179" s="3" t="s">
        <v>29</v>
      </c>
    </row>
    <row r="1180" spans="1:13" x14ac:dyDescent="0.2">
      <c r="A1180" s="3" t="s">
        <v>2286</v>
      </c>
      <c r="B1180" s="3" t="str">
        <f>VLOOKUP(C1180,'Class compilations'!A:B,2,FALSE)</f>
        <v>Hybrid Sedan</v>
      </c>
      <c r="C1180" s="3" t="s">
        <v>2287</v>
      </c>
      <c r="D1180" s="3" t="s">
        <v>10</v>
      </c>
      <c r="E1180" s="3" t="s">
        <v>2345</v>
      </c>
      <c r="F1180" s="3" t="e">
        <f>VLOOKUP(E1180,'DFW to admin'!A:B,2,FALSE)</f>
        <v>#N/A</v>
      </c>
      <c r="G1180" s="3" t="str">
        <f>VLOOKUP('Data - filter removed'!E1180,Sheet10!B:C,2,FALSE)</f>
        <v>Juvenile Justice and Rehabilitation</v>
      </c>
      <c r="H1180" s="2">
        <v>2014</v>
      </c>
      <c r="I1180" s="3" t="s">
        <v>12</v>
      </c>
      <c r="J1180" s="3" t="s">
        <v>2289</v>
      </c>
      <c r="K1180" s="3" t="s">
        <v>2290</v>
      </c>
      <c r="L1180" s="3" t="s">
        <v>2346</v>
      </c>
      <c r="M1180" s="3" t="s">
        <v>29</v>
      </c>
    </row>
    <row r="1181" spans="1:13" x14ac:dyDescent="0.2">
      <c r="A1181" s="3" t="s">
        <v>2286</v>
      </c>
      <c r="B1181" s="3" t="str">
        <f>VLOOKUP(C1181,'Class compilations'!A:B,2,FALSE)</f>
        <v>Hybrid Sedan</v>
      </c>
      <c r="C1181" s="3" t="s">
        <v>2287</v>
      </c>
      <c r="D1181" s="3" t="s">
        <v>10</v>
      </c>
      <c r="E1181" s="3" t="s">
        <v>2347</v>
      </c>
      <c r="F1181" s="3" t="e">
        <f>VLOOKUP(E1181,'DFW to admin'!A:B,2,FALSE)</f>
        <v>#N/A</v>
      </c>
      <c r="G1181" s="3" t="str">
        <f>VLOOKUP('Data - filter removed'!E1181,Sheet10!B:C,2,FALSE)</f>
        <v>Juvenile Justice and Rehabilitation</v>
      </c>
      <c r="H1181" s="2">
        <v>2014</v>
      </c>
      <c r="I1181" s="3" t="s">
        <v>12</v>
      </c>
      <c r="J1181" s="3" t="s">
        <v>2289</v>
      </c>
      <c r="K1181" s="3" t="s">
        <v>2290</v>
      </c>
      <c r="L1181" s="3" t="s">
        <v>2348</v>
      </c>
      <c r="M1181" s="3" t="s">
        <v>29</v>
      </c>
    </row>
    <row r="1182" spans="1:13" x14ac:dyDescent="0.2">
      <c r="A1182" s="3" t="s">
        <v>2286</v>
      </c>
      <c r="B1182" s="3" t="str">
        <f>VLOOKUP(C1182,'Class compilations'!A:B,2,FALSE)</f>
        <v>Hybrid Sedan</v>
      </c>
      <c r="C1182" s="3" t="s">
        <v>2287</v>
      </c>
      <c r="D1182" s="3" t="s">
        <v>10</v>
      </c>
      <c r="E1182" s="3" t="s">
        <v>2349</v>
      </c>
      <c r="F1182" s="3" t="e">
        <f>VLOOKUP(E1182,'DFW to admin'!A:B,2,FALSE)</f>
        <v>#N/A</v>
      </c>
      <c r="G1182" s="3" t="e">
        <f>VLOOKUP('Data - filter removed'!E1182,Sheet10!B:C,2,FALSE)</f>
        <v>#N/A</v>
      </c>
      <c r="H1182" s="2">
        <v>2014</v>
      </c>
      <c r="I1182" s="3" t="s">
        <v>12</v>
      </c>
      <c r="J1182" s="3" t="s">
        <v>2289</v>
      </c>
      <c r="K1182" s="3" t="s">
        <v>2290</v>
      </c>
      <c r="L1182" s="3" t="s">
        <v>2350</v>
      </c>
      <c r="M1182" s="3" t="s">
        <v>599</v>
      </c>
    </row>
    <row r="1183" spans="1:13" x14ac:dyDescent="0.2">
      <c r="A1183" s="3" t="s">
        <v>2286</v>
      </c>
      <c r="B1183" s="3" t="str">
        <f>VLOOKUP(C1183,'Class compilations'!A:B,2,FALSE)</f>
        <v>Hybrid Sedan</v>
      </c>
      <c r="C1183" s="3" t="s">
        <v>2287</v>
      </c>
      <c r="D1183" s="3" t="s">
        <v>10</v>
      </c>
      <c r="E1183" s="3" t="s">
        <v>2351</v>
      </c>
      <c r="F1183" s="3" t="e">
        <f>VLOOKUP(E1183,'DFW to admin'!A:B,2,FALSE)</f>
        <v>#N/A</v>
      </c>
      <c r="G1183" s="3" t="str">
        <f>VLOOKUP('Data - filter removed'!E1183,Sheet10!B:C,2,FALSE)</f>
        <v>Office of Fraud Accountability</v>
      </c>
      <c r="H1183" s="2">
        <v>2014</v>
      </c>
      <c r="I1183" s="3" t="s">
        <v>12</v>
      </c>
      <c r="J1183" s="3" t="s">
        <v>2289</v>
      </c>
      <c r="K1183" s="3" t="s">
        <v>2290</v>
      </c>
      <c r="L1183" s="3" t="s">
        <v>2352</v>
      </c>
      <c r="M1183" s="3" t="s">
        <v>29</v>
      </c>
    </row>
    <row r="1184" spans="1:13" x14ac:dyDescent="0.2">
      <c r="A1184" s="3" t="s">
        <v>2286</v>
      </c>
      <c r="B1184" s="3" t="str">
        <f>VLOOKUP(C1184,'Class compilations'!A:B,2,FALSE)</f>
        <v>Hybrid Sedan</v>
      </c>
      <c r="C1184" s="3" t="s">
        <v>2287</v>
      </c>
      <c r="D1184" s="3" t="s">
        <v>10</v>
      </c>
      <c r="E1184" s="3" t="s">
        <v>2353</v>
      </c>
      <c r="F1184" s="3" t="e">
        <f>VLOOKUP(E1184,'DFW to admin'!A:B,2,FALSE)</f>
        <v>#N/A</v>
      </c>
      <c r="G1184" s="3" t="str">
        <f>VLOOKUP('Data - filter removed'!E1184,Sheet10!B:C,2,FALSE)</f>
        <v>Office of Fraud Accountability</v>
      </c>
      <c r="H1184" s="2">
        <v>2014</v>
      </c>
      <c r="I1184" s="3" t="s">
        <v>12</v>
      </c>
      <c r="J1184" s="3" t="s">
        <v>2289</v>
      </c>
      <c r="K1184" s="3" t="s">
        <v>2290</v>
      </c>
      <c r="L1184" s="3" t="s">
        <v>2354</v>
      </c>
      <c r="M1184" s="3" t="s">
        <v>29</v>
      </c>
    </row>
    <row r="1185" spans="1:13" x14ac:dyDescent="0.2">
      <c r="A1185" s="3" t="s">
        <v>2286</v>
      </c>
      <c r="B1185" s="3" t="str">
        <f>VLOOKUP(C1185,'Class compilations'!A:B,2,FALSE)</f>
        <v>Hybrid Sedan</v>
      </c>
      <c r="C1185" s="3" t="s">
        <v>2287</v>
      </c>
      <c r="D1185" s="3" t="s">
        <v>10</v>
      </c>
      <c r="E1185" s="3" t="s">
        <v>2355</v>
      </c>
      <c r="F1185" s="3" t="e">
        <f>VLOOKUP(E1185,'DFW to admin'!A:B,2,FALSE)</f>
        <v>#N/A</v>
      </c>
      <c r="G1185" s="3" t="e">
        <f>VLOOKUP('Data - filter removed'!E1185,Sheet10!B:C,2,FALSE)</f>
        <v>#N/A</v>
      </c>
      <c r="H1185" s="2">
        <v>2014</v>
      </c>
      <c r="I1185" s="3" t="s">
        <v>12</v>
      </c>
      <c r="J1185" s="3" t="s">
        <v>2289</v>
      </c>
      <c r="K1185" s="3" t="s">
        <v>2290</v>
      </c>
      <c r="L1185" s="3" t="s">
        <v>2356</v>
      </c>
      <c r="M1185" s="3" t="s">
        <v>599</v>
      </c>
    </row>
    <row r="1186" spans="1:13" x14ac:dyDescent="0.2">
      <c r="A1186" s="3" t="s">
        <v>2286</v>
      </c>
      <c r="B1186" s="3" t="str">
        <f>VLOOKUP(C1186,'Class compilations'!A:B,2,FALSE)</f>
        <v>Hybrid Sedan</v>
      </c>
      <c r="C1186" s="3" t="s">
        <v>2287</v>
      </c>
      <c r="D1186" s="3" t="s">
        <v>10</v>
      </c>
      <c r="E1186" s="3" t="s">
        <v>2357</v>
      </c>
      <c r="F1186" s="3" t="e">
        <f>VLOOKUP(E1186,'DFW to admin'!A:B,2,FALSE)</f>
        <v>#N/A</v>
      </c>
      <c r="G1186" s="3" t="e">
        <f>VLOOKUP('Data - filter removed'!E1186,Sheet10!B:C,2,FALSE)</f>
        <v>#N/A</v>
      </c>
      <c r="H1186" s="2">
        <v>2014</v>
      </c>
      <c r="I1186" s="3" t="s">
        <v>12</v>
      </c>
      <c r="J1186" s="3" t="s">
        <v>2289</v>
      </c>
      <c r="K1186" s="3" t="s">
        <v>2290</v>
      </c>
      <c r="L1186" s="3" t="s">
        <v>2358</v>
      </c>
      <c r="M1186" s="3" t="s">
        <v>599</v>
      </c>
    </row>
    <row r="1187" spans="1:13" x14ac:dyDescent="0.2">
      <c r="A1187" s="3" t="s">
        <v>2286</v>
      </c>
      <c r="B1187" s="3" t="str">
        <f>VLOOKUP(C1187,'Class compilations'!A:B,2,FALSE)</f>
        <v>Hybrid Sedan</v>
      </c>
      <c r="C1187" s="3" t="s">
        <v>2287</v>
      </c>
      <c r="D1187" s="3" t="s">
        <v>10</v>
      </c>
      <c r="E1187" s="3" t="s">
        <v>2361</v>
      </c>
      <c r="F1187" s="3" t="e">
        <f>VLOOKUP(E1187,'DFW to admin'!A:B,2,FALSE)</f>
        <v>#N/A</v>
      </c>
      <c r="G1187" s="3" t="e">
        <f>VLOOKUP('Data - filter removed'!E1187,Sheet10!B:C,2,FALSE)</f>
        <v>#N/A</v>
      </c>
      <c r="H1187" s="2">
        <v>2014</v>
      </c>
      <c r="I1187" s="3" t="s">
        <v>12</v>
      </c>
      <c r="J1187" s="3" t="s">
        <v>2289</v>
      </c>
      <c r="K1187" s="3" t="s">
        <v>2290</v>
      </c>
      <c r="L1187" s="3" t="s">
        <v>2362</v>
      </c>
      <c r="M1187" s="3" t="s">
        <v>599</v>
      </c>
    </row>
    <row r="1188" spans="1:13" x14ac:dyDescent="0.2">
      <c r="A1188" s="3" t="s">
        <v>2286</v>
      </c>
      <c r="B1188" s="3" t="str">
        <f>VLOOKUP(C1188,'Class compilations'!A:B,2,FALSE)</f>
        <v>Hybrid Sedan</v>
      </c>
      <c r="C1188" s="3" t="s">
        <v>2287</v>
      </c>
      <c r="D1188" s="3" t="s">
        <v>10</v>
      </c>
      <c r="E1188" s="3" t="s">
        <v>2363</v>
      </c>
      <c r="F1188" s="3" t="e">
        <f>VLOOKUP(E1188,'DFW to admin'!A:B,2,FALSE)</f>
        <v>#N/A</v>
      </c>
      <c r="G1188" s="3" t="str">
        <f>VLOOKUP('Data - filter removed'!E1188,Sheet10!B:C,2,FALSE)</f>
        <v>Children's Administration</v>
      </c>
      <c r="H1188" s="2">
        <v>2014</v>
      </c>
      <c r="I1188" s="3" t="s">
        <v>12</v>
      </c>
      <c r="J1188" s="3" t="s">
        <v>2289</v>
      </c>
      <c r="K1188" s="3" t="s">
        <v>2290</v>
      </c>
      <c r="L1188" s="3" t="s">
        <v>2364</v>
      </c>
      <c r="M1188" s="3" t="s">
        <v>29</v>
      </c>
    </row>
    <row r="1189" spans="1:13" x14ac:dyDescent="0.2">
      <c r="A1189" s="3" t="s">
        <v>2286</v>
      </c>
      <c r="B1189" s="3" t="str">
        <f>VLOOKUP(C1189,'Class compilations'!A:B,2,FALSE)</f>
        <v>Hybrid Sedan</v>
      </c>
      <c r="C1189" s="3" t="s">
        <v>2287</v>
      </c>
      <c r="D1189" s="3" t="s">
        <v>10</v>
      </c>
      <c r="E1189" s="3" t="s">
        <v>2365</v>
      </c>
      <c r="F1189" s="3" t="e">
        <f>VLOOKUP(E1189,'DFW to admin'!A:B,2,FALSE)</f>
        <v>#N/A</v>
      </c>
      <c r="G1189" s="3" t="str">
        <f>VLOOKUP('Data - filter removed'!E1189,Sheet10!B:C,2,FALSE)</f>
        <v>Children's Administration</v>
      </c>
      <c r="H1189" s="2">
        <v>2014</v>
      </c>
      <c r="I1189" s="3" t="s">
        <v>12</v>
      </c>
      <c r="J1189" s="3" t="s">
        <v>2289</v>
      </c>
      <c r="K1189" s="3" t="s">
        <v>2290</v>
      </c>
      <c r="L1189" s="3" t="s">
        <v>2366</v>
      </c>
      <c r="M1189" s="3" t="s">
        <v>29</v>
      </c>
    </row>
    <row r="1190" spans="1:13" x14ac:dyDescent="0.2">
      <c r="A1190" s="3" t="s">
        <v>2286</v>
      </c>
      <c r="B1190" s="3" t="str">
        <f>VLOOKUP(C1190,'Class compilations'!A:B,2,FALSE)</f>
        <v>Hybrid Sedan</v>
      </c>
      <c r="C1190" s="3" t="s">
        <v>2287</v>
      </c>
      <c r="D1190" s="3" t="s">
        <v>10</v>
      </c>
      <c r="E1190" s="3" t="s">
        <v>2367</v>
      </c>
      <c r="F1190" s="3" t="e">
        <f>VLOOKUP(E1190,'DFW to admin'!A:B,2,FALSE)</f>
        <v>#N/A</v>
      </c>
      <c r="G1190" s="3" t="str">
        <f>VLOOKUP('Data - filter removed'!E1190,Sheet10!B:C,2,FALSE)</f>
        <v>Children's Administration</v>
      </c>
      <c r="H1190" s="2">
        <v>2014</v>
      </c>
      <c r="I1190" s="3" t="s">
        <v>12</v>
      </c>
      <c r="J1190" s="3" t="s">
        <v>2289</v>
      </c>
      <c r="K1190" s="3" t="s">
        <v>2290</v>
      </c>
      <c r="L1190" s="3" t="s">
        <v>2368</v>
      </c>
      <c r="M1190" s="3" t="s">
        <v>29</v>
      </c>
    </row>
    <row r="1191" spans="1:13" x14ac:dyDescent="0.2">
      <c r="A1191" s="3" t="s">
        <v>2286</v>
      </c>
      <c r="B1191" s="3" t="str">
        <f>VLOOKUP(C1191,'Class compilations'!A:B,2,FALSE)</f>
        <v>Hybrid Sedan</v>
      </c>
      <c r="C1191" s="3" t="s">
        <v>2287</v>
      </c>
      <c r="D1191" s="3" t="s">
        <v>10</v>
      </c>
      <c r="E1191" s="3" t="s">
        <v>2369</v>
      </c>
      <c r="F1191" s="3" t="e">
        <f>VLOOKUP(E1191,'DFW to admin'!A:B,2,FALSE)</f>
        <v>#N/A</v>
      </c>
      <c r="G1191" s="3" t="str">
        <f>VLOOKUP('Data - filter removed'!E1191,Sheet10!B:C,2,FALSE)</f>
        <v>Children's Administration</v>
      </c>
      <c r="H1191" s="2">
        <v>2014</v>
      </c>
      <c r="I1191" s="3" t="s">
        <v>12</v>
      </c>
      <c r="J1191" s="3" t="s">
        <v>2289</v>
      </c>
      <c r="K1191" s="3" t="s">
        <v>2290</v>
      </c>
      <c r="L1191" s="3" t="s">
        <v>2370</v>
      </c>
      <c r="M1191" s="3" t="s">
        <v>29</v>
      </c>
    </row>
    <row r="1192" spans="1:13" x14ac:dyDescent="0.2">
      <c r="A1192" s="3" t="s">
        <v>2286</v>
      </c>
      <c r="B1192" s="3" t="str">
        <f>VLOOKUP(C1192,'Class compilations'!A:B,2,FALSE)</f>
        <v>Hybrid Sedan</v>
      </c>
      <c r="C1192" s="3" t="s">
        <v>2287</v>
      </c>
      <c r="D1192" s="3" t="s">
        <v>10</v>
      </c>
      <c r="E1192" s="3" t="s">
        <v>2371</v>
      </c>
      <c r="F1192" s="3" t="e">
        <f>VLOOKUP(E1192,'DFW to admin'!A:B,2,FALSE)</f>
        <v>#N/A</v>
      </c>
      <c r="G1192" s="3" t="str">
        <f>VLOOKUP('Data - filter removed'!E1192,Sheet10!B:C,2,FALSE)</f>
        <v>Children's Administration</v>
      </c>
      <c r="H1192" s="2">
        <v>2014</v>
      </c>
      <c r="I1192" s="3" t="s">
        <v>12</v>
      </c>
      <c r="J1192" s="3" t="s">
        <v>2289</v>
      </c>
      <c r="K1192" s="3" t="s">
        <v>2290</v>
      </c>
      <c r="L1192" s="3" t="s">
        <v>2372</v>
      </c>
      <c r="M1192" s="3" t="s">
        <v>29</v>
      </c>
    </row>
    <row r="1193" spans="1:13" x14ac:dyDescent="0.2">
      <c r="A1193" s="3" t="s">
        <v>2286</v>
      </c>
      <c r="B1193" s="3" t="str">
        <f>VLOOKUP(C1193,'Class compilations'!A:B,2,FALSE)</f>
        <v>Hybrid Sedan</v>
      </c>
      <c r="C1193" s="3" t="s">
        <v>2287</v>
      </c>
      <c r="D1193" s="3" t="s">
        <v>10</v>
      </c>
      <c r="E1193" s="3" t="s">
        <v>2373</v>
      </c>
      <c r="F1193" s="3" t="e">
        <f>VLOOKUP(E1193,'DFW to admin'!A:B,2,FALSE)</f>
        <v>#N/A</v>
      </c>
      <c r="G1193" s="3" t="str">
        <f>VLOOKUP('Data - filter removed'!E1193,Sheet10!B:C,2,FALSE)</f>
        <v>Children's Administration</v>
      </c>
      <c r="H1193" s="2">
        <v>2014</v>
      </c>
      <c r="I1193" s="3" t="s">
        <v>12</v>
      </c>
      <c r="J1193" s="3" t="s">
        <v>2289</v>
      </c>
      <c r="K1193" s="3" t="s">
        <v>2290</v>
      </c>
      <c r="L1193" s="3" t="s">
        <v>2374</v>
      </c>
      <c r="M1193" s="3" t="s">
        <v>29</v>
      </c>
    </row>
    <row r="1194" spans="1:13" x14ac:dyDescent="0.2">
      <c r="A1194" s="3" t="s">
        <v>2286</v>
      </c>
      <c r="B1194" s="3" t="str">
        <f>VLOOKUP(C1194,'Class compilations'!A:B,2,FALSE)</f>
        <v>Hybrid Sedan</v>
      </c>
      <c r="C1194" s="3" t="s">
        <v>2287</v>
      </c>
      <c r="D1194" s="3" t="s">
        <v>10</v>
      </c>
      <c r="E1194" s="3" t="s">
        <v>2375</v>
      </c>
      <c r="F1194" s="3" t="e">
        <f>VLOOKUP(E1194,'DFW to admin'!A:B,2,FALSE)</f>
        <v>#N/A</v>
      </c>
      <c r="G1194" s="3" t="str">
        <f>VLOOKUP('Data - filter removed'!E1194,Sheet10!B:C,2,FALSE)</f>
        <v>Children's Administration</v>
      </c>
      <c r="H1194" s="2">
        <v>2014</v>
      </c>
      <c r="I1194" s="3" t="s">
        <v>12</v>
      </c>
      <c r="J1194" s="3" t="s">
        <v>2289</v>
      </c>
      <c r="K1194" s="3" t="s">
        <v>2290</v>
      </c>
      <c r="L1194" s="3" t="s">
        <v>2376</v>
      </c>
      <c r="M1194" s="3" t="s">
        <v>29</v>
      </c>
    </row>
    <row r="1195" spans="1:13" x14ac:dyDescent="0.2">
      <c r="A1195" s="3" t="s">
        <v>2286</v>
      </c>
      <c r="B1195" s="3" t="str">
        <f>VLOOKUP(C1195,'Class compilations'!A:B,2,FALSE)</f>
        <v>Hybrid Sedan</v>
      </c>
      <c r="C1195" s="3" t="s">
        <v>2287</v>
      </c>
      <c r="D1195" s="3" t="s">
        <v>10</v>
      </c>
      <c r="E1195" s="3" t="s">
        <v>2377</v>
      </c>
      <c r="F1195" s="3" t="e">
        <f>VLOOKUP(E1195,'DFW to admin'!A:B,2,FALSE)</f>
        <v>#N/A</v>
      </c>
      <c r="G1195" s="3" t="str">
        <f>VLOOKUP('Data - filter removed'!E1195,Sheet10!B:C,2,FALSE)</f>
        <v>Aging and Disability Services Administration</v>
      </c>
      <c r="H1195" s="2">
        <v>2014</v>
      </c>
      <c r="I1195" s="3" t="s">
        <v>12</v>
      </c>
      <c r="J1195" s="3" t="s">
        <v>2289</v>
      </c>
      <c r="K1195" s="3" t="s">
        <v>2290</v>
      </c>
      <c r="L1195" s="3" t="s">
        <v>2378</v>
      </c>
      <c r="M1195" s="3" t="s">
        <v>29</v>
      </c>
    </row>
    <row r="1196" spans="1:13" x14ac:dyDescent="0.2">
      <c r="A1196" s="3" t="s">
        <v>2286</v>
      </c>
      <c r="B1196" s="3" t="str">
        <f>VLOOKUP(C1196,'Class compilations'!A:B,2,FALSE)</f>
        <v>Hybrid Sedan</v>
      </c>
      <c r="C1196" s="3" t="s">
        <v>2287</v>
      </c>
      <c r="D1196" s="3" t="s">
        <v>10</v>
      </c>
      <c r="E1196" s="3" t="s">
        <v>2379</v>
      </c>
      <c r="F1196" s="3" t="e">
        <f>VLOOKUP(E1196,'DFW to admin'!A:B,2,FALSE)</f>
        <v>#N/A</v>
      </c>
      <c r="G1196" s="3" t="str">
        <f>VLOOKUP('Data - filter removed'!E1196,Sheet10!B:C,2,FALSE)</f>
        <v>Aging and Disability Services Administration</v>
      </c>
      <c r="H1196" s="2">
        <v>2014</v>
      </c>
      <c r="I1196" s="3" t="s">
        <v>12</v>
      </c>
      <c r="J1196" s="3" t="s">
        <v>2289</v>
      </c>
      <c r="K1196" s="3" t="s">
        <v>2290</v>
      </c>
      <c r="L1196" s="3" t="s">
        <v>2380</v>
      </c>
      <c r="M1196" s="3" t="s">
        <v>29</v>
      </c>
    </row>
    <row r="1197" spans="1:13" x14ac:dyDescent="0.2">
      <c r="A1197" s="3" t="s">
        <v>2286</v>
      </c>
      <c r="B1197" s="3" t="str">
        <f>VLOOKUP(C1197,'Class compilations'!A:B,2,FALSE)</f>
        <v>Hybrid Sedan</v>
      </c>
      <c r="C1197" s="3" t="s">
        <v>2287</v>
      </c>
      <c r="D1197" s="3" t="s">
        <v>10</v>
      </c>
      <c r="E1197" s="3" t="s">
        <v>2381</v>
      </c>
      <c r="F1197" s="3" t="e">
        <f>VLOOKUP(E1197,'DFW to admin'!A:B,2,FALSE)</f>
        <v>#N/A</v>
      </c>
      <c r="G1197" s="3" t="e">
        <f>VLOOKUP('Data - filter removed'!E1197,Sheet10!B:C,2,FALSE)</f>
        <v>#N/A</v>
      </c>
      <c r="H1197" s="2">
        <v>2014</v>
      </c>
      <c r="I1197" s="3" t="s">
        <v>12</v>
      </c>
      <c r="J1197" s="3" t="s">
        <v>2289</v>
      </c>
      <c r="K1197" s="3" t="s">
        <v>2290</v>
      </c>
      <c r="L1197" s="3" t="s">
        <v>2382</v>
      </c>
      <c r="M1197" s="3" t="s">
        <v>74</v>
      </c>
    </row>
    <row r="1198" spans="1:13" x14ac:dyDescent="0.2">
      <c r="A1198" s="3" t="s">
        <v>2286</v>
      </c>
      <c r="B1198" s="3" t="str">
        <f>VLOOKUP(C1198,'Class compilations'!A:B,2,FALSE)</f>
        <v>Hybrid Sedan</v>
      </c>
      <c r="C1198" s="3" t="s">
        <v>2287</v>
      </c>
      <c r="D1198" s="3" t="s">
        <v>10</v>
      </c>
      <c r="E1198" s="3" t="s">
        <v>2383</v>
      </c>
      <c r="F1198" s="3" t="e">
        <f>VLOOKUP(E1198,'DFW to admin'!A:B,2,FALSE)</f>
        <v>#N/A</v>
      </c>
      <c r="G1198" s="3" t="e">
        <f>VLOOKUP('Data - filter removed'!E1198,Sheet10!B:C,2,FALSE)</f>
        <v>#N/A</v>
      </c>
      <c r="H1198" s="2">
        <v>2014</v>
      </c>
      <c r="I1198" s="3" t="s">
        <v>12</v>
      </c>
      <c r="J1198" s="3" t="s">
        <v>2289</v>
      </c>
      <c r="K1198" s="3" t="s">
        <v>2290</v>
      </c>
      <c r="L1198" s="3" t="s">
        <v>2384</v>
      </c>
      <c r="M1198" s="3" t="s">
        <v>1038</v>
      </c>
    </row>
    <row r="1199" spans="1:13" x14ac:dyDescent="0.2">
      <c r="A1199" s="3" t="s">
        <v>2286</v>
      </c>
      <c r="B1199" s="3" t="str">
        <f>VLOOKUP(C1199,'Class compilations'!A:B,2,FALSE)</f>
        <v>Hybrid Sedan</v>
      </c>
      <c r="C1199" s="3" t="s">
        <v>2287</v>
      </c>
      <c r="D1199" s="3" t="s">
        <v>10</v>
      </c>
      <c r="E1199" s="3" t="s">
        <v>2385</v>
      </c>
      <c r="F1199" s="3" t="e">
        <f>VLOOKUP(E1199,'DFW to admin'!A:B,2,FALSE)</f>
        <v>#N/A</v>
      </c>
      <c r="G1199" s="3" t="e">
        <f>VLOOKUP('Data - filter removed'!E1199,Sheet10!B:C,2,FALSE)</f>
        <v>#N/A</v>
      </c>
      <c r="H1199" s="2">
        <v>2014</v>
      </c>
      <c r="I1199" s="3" t="s">
        <v>12</v>
      </c>
      <c r="J1199" s="3" t="s">
        <v>2289</v>
      </c>
      <c r="K1199" s="3" t="s">
        <v>2290</v>
      </c>
      <c r="L1199" s="3" t="s">
        <v>2386</v>
      </c>
      <c r="M1199" s="3" t="s">
        <v>1038</v>
      </c>
    </row>
    <row r="1200" spans="1:13" x14ac:dyDescent="0.2">
      <c r="A1200" s="3" t="s">
        <v>2286</v>
      </c>
      <c r="B1200" s="3" t="str">
        <f>VLOOKUP(C1200,'Class compilations'!A:B,2,FALSE)</f>
        <v>Hybrid Sedan</v>
      </c>
      <c r="C1200" s="3" t="s">
        <v>2287</v>
      </c>
      <c r="D1200" s="3" t="s">
        <v>10</v>
      </c>
      <c r="E1200" s="3" t="s">
        <v>2387</v>
      </c>
      <c r="F1200" s="3" t="e">
        <f>VLOOKUP(E1200,'DFW to admin'!A:B,2,FALSE)</f>
        <v>#N/A</v>
      </c>
      <c r="G1200" s="3" t="e">
        <f>VLOOKUP('Data - filter removed'!E1200,Sheet10!B:C,2,FALSE)</f>
        <v>#N/A</v>
      </c>
      <c r="H1200" s="2">
        <v>2014</v>
      </c>
      <c r="I1200" s="3" t="s">
        <v>12</v>
      </c>
      <c r="J1200" s="3" t="s">
        <v>2289</v>
      </c>
      <c r="K1200" s="3" t="s">
        <v>2290</v>
      </c>
      <c r="L1200" s="3" t="s">
        <v>2388</v>
      </c>
      <c r="M1200" s="3" t="s">
        <v>1038</v>
      </c>
    </row>
    <row r="1201" spans="1:13" x14ac:dyDescent="0.2">
      <c r="A1201" s="3" t="s">
        <v>2286</v>
      </c>
      <c r="B1201" s="3" t="str">
        <f>VLOOKUP(C1201,'Class compilations'!A:B,2,FALSE)</f>
        <v>Hybrid Sedan</v>
      </c>
      <c r="C1201" s="3" t="s">
        <v>2287</v>
      </c>
      <c r="D1201" s="3" t="s">
        <v>10</v>
      </c>
      <c r="E1201" s="3" t="s">
        <v>2389</v>
      </c>
      <c r="F1201" s="3" t="e">
        <f>VLOOKUP(E1201,'DFW to admin'!A:B,2,FALSE)</f>
        <v>#N/A</v>
      </c>
      <c r="G1201" s="3" t="e">
        <f>VLOOKUP('Data - filter removed'!E1201,Sheet10!B:C,2,FALSE)</f>
        <v>#N/A</v>
      </c>
      <c r="H1201" s="2">
        <v>2014</v>
      </c>
      <c r="I1201" s="3" t="s">
        <v>12</v>
      </c>
      <c r="J1201" s="3" t="s">
        <v>2289</v>
      </c>
      <c r="K1201" s="3" t="s">
        <v>2290</v>
      </c>
      <c r="L1201" s="3" t="s">
        <v>2390</v>
      </c>
      <c r="M1201" s="3" t="s">
        <v>1038</v>
      </c>
    </row>
    <row r="1202" spans="1:13" x14ac:dyDescent="0.2">
      <c r="A1202" s="3" t="s">
        <v>2286</v>
      </c>
      <c r="B1202" s="3" t="str">
        <f>VLOOKUP(C1202,'Class compilations'!A:B,2,FALSE)</f>
        <v>Hybrid Sedan</v>
      </c>
      <c r="C1202" s="3" t="s">
        <v>2287</v>
      </c>
      <c r="D1202" s="3" t="s">
        <v>10</v>
      </c>
      <c r="E1202" s="3" t="s">
        <v>2391</v>
      </c>
      <c r="F1202" s="3" t="e">
        <f>VLOOKUP(E1202,'DFW to admin'!A:B,2,FALSE)</f>
        <v>#N/A</v>
      </c>
      <c r="G1202" s="3" t="e">
        <f>VLOOKUP('Data - filter removed'!E1202,Sheet10!B:C,2,FALSE)</f>
        <v>#N/A</v>
      </c>
      <c r="H1202" s="2">
        <v>2014</v>
      </c>
      <c r="I1202" s="3" t="s">
        <v>12</v>
      </c>
      <c r="J1202" s="3" t="s">
        <v>2289</v>
      </c>
      <c r="K1202" s="3" t="s">
        <v>2290</v>
      </c>
      <c r="L1202" s="3" t="s">
        <v>2392</v>
      </c>
      <c r="M1202" s="3" t="s">
        <v>1038</v>
      </c>
    </row>
    <row r="1203" spans="1:13" x14ac:dyDescent="0.2">
      <c r="A1203" s="3" t="s">
        <v>2286</v>
      </c>
      <c r="B1203" s="3" t="str">
        <f>VLOOKUP(C1203,'Class compilations'!A:B,2,FALSE)</f>
        <v>Hybrid Sedan</v>
      </c>
      <c r="C1203" s="3" t="s">
        <v>2287</v>
      </c>
      <c r="D1203" s="3" t="s">
        <v>10</v>
      </c>
      <c r="E1203" s="3" t="s">
        <v>2393</v>
      </c>
      <c r="F1203" s="3" t="e">
        <f>VLOOKUP(E1203,'DFW to admin'!A:B,2,FALSE)</f>
        <v>#N/A</v>
      </c>
      <c r="G1203" s="3" t="e">
        <f>VLOOKUP('Data - filter removed'!E1203,Sheet10!B:C,2,FALSE)</f>
        <v>#N/A</v>
      </c>
      <c r="H1203" s="2">
        <v>2014</v>
      </c>
      <c r="I1203" s="3" t="s">
        <v>12</v>
      </c>
      <c r="J1203" s="3" t="s">
        <v>2289</v>
      </c>
      <c r="K1203" s="3" t="s">
        <v>2290</v>
      </c>
      <c r="L1203" s="3" t="s">
        <v>2394</v>
      </c>
      <c r="M1203" s="3" t="s">
        <v>1038</v>
      </c>
    </row>
    <row r="1204" spans="1:13" x14ac:dyDescent="0.2">
      <c r="A1204" s="3" t="s">
        <v>2286</v>
      </c>
      <c r="B1204" s="3" t="str">
        <f>VLOOKUP(C1204,'Class compilations'!A:B,2,FALSE)</f>
        <v>Hybrid Sedan</v>
      </c>
      <c r="C1204" s="3" t="s">
        <v>2287</v>
      </c>
      <c r="D1204" s="3" t="s">
        <v>10</v>
      </c>
      <c r="E1204" s="3" t="s">
        <v>2395</v>
      </c>
      <c r="F1204" s="3" t="e">
        <f>VLOOKUP(E1204,'DFW to admin'!A:B,2,FALSE)</f>
        <v>#N/A</v>
      </c>
      <c r="G1204" s="3" t="e">
        <f>VLOOKUP('Data - filter removed'!E1204,Sheet10!B:C,2,FALSE)</f>
        <v>#N/A</v>
      </c>
      <c r="H1204" s="2">
        <v>2014</v>
      </c>
      <c r="I1204" s="3" t="s">
        <v>12</v>
      </c>
      <c r="J1204" s="3" t="s">
        <v>2289</v>
      </c>
      <c r="K1204" s="3" t="s">
        <v>2290</v>
      </c>
      <c r="L1204" s="3" t="s">
        <v>2396</v>
      </c>
      <c r="M1204" s="3" t="s">
        <v>1038</v>
      </c>
    </row>
    <row r="1205" spans="1:13" x14ac:dyDescent="0.2">
      <c r="A1205" s="3" t="s">
        <v>2286</v>
      </c>
      <c r="B1205" s="3" t="str">
        <f>VLOOKUP(C1205,'Class compilations'!A:B,2,FALSE)</f>
        <v>Hybrid Sedan</v>
      </c>
      <c r="C1205" s="3" t="s">
        <v>2287</v>
      </c>
      <c r="D1205" s="3" t="s">
        <v>10</v>
      </c>
      <c r="E1205" s="3" t="s">
        <v>2397</v>
      </c>
      <c r="F1205" s="3" t="e">
        <f>VLOOKUP(E1205,'DFW to admin'!A:B,2,FALSE)</f>
        <v>#N/A</v>
      </c>
      <c r="G1205" s="3" t="e">
        <f>VLOOKUP('Data - filter removed'!E1205,Sheet10!B:C,2,FALSE)</f>
        <v>#N/A</v>
      </c>
      <c r="H1205" s="2">
        <v>2014</v>
      </c>
      <c r="I1205" s="3" t="s">
        <v>12</v>
      </c>
      <c r="J1205" s="3" t="s">
        <v>2289</v>
      </c>
      <c r="K1205" s="3" t="s">
        <v>2290</v>
      </c>
      <c r="L1205" s="3" t="s">
        <v>2398</v>
      </c>
      <c r="M1205" s="3" t="s">
        <v>1038</v>
      </c>
    </row>
    <row r="1206" spans="1:13" x14ac:dyDescent="0.2">
      <c r="A1206" s="3" t="s">
        <v>2286</v>
      </c>
      <c r="B1206" s="3" t="str">
        <f>VLOOKUP(C1206,'Class compilations'!A:B,2,FALSE)</f>
        <v>Hybrid Sedan</v>
      </c>
      <c r="C1206" s="3" t="s">
        <v>2287</v>
      </c>
      <c r="D1206" s="3" t="s">
        <v>10</v>
      </c>
      <c r="E1206" s="3" t="s">
        <v>2399</v>
      </c>
      <c r="F1206" s="3" t="e">
        <f>VLOOKUP(E1206,'DFW to admin'!A:B,2,FALSE)</f>
        <v>#N/A</v>
      </c>
      <c r="G1206" s="3" t="e">
        <f>VLOOKUP('Data - filter removed'!E1206,Sheet10!B:C,2,FALSE)</f>
        <v>#N/A</v>
      </c>
      <c r="H1206" s="2">
        <v>2014</v>
      </c>
      <c r="I1206" s="3" t="s">
        <v>12</v>
      </c>
      <c r="J1206" s="3" t="s">
        <v>2289</v>
      </c>
      <c r="K1206" s="3" t="s">
        <v>2290</v>
      </c>
      <c r="L1206" s="3" t="s">
        <v>2400</v>
      </c>
      <c r="M1206" s="3" t="s">
        <v>1038</v>
      </c>
    </row>
    <row r="1207" spans="1:13" x14ac:dyDescent="0.2">
      <c r="A1207" s="3" t="s">
        <v>2286</v>
      </c>
      <c r="B1207" s="3" t="str">
        <f>VLOOKUP(C1207,'Class compilations'!A:B,2,FALSE)</f>
        <v>Hybrid Sedan</v>
      </c>
      <c r="C1207" s="3" t="s">
        <v>2287</v>
      </c>
      <c r="D1207" s="3" t="s">
        <v>10</v>
      </c>
      <c r="E1207" s="3" t="s">
        <v>2401</v>
      </c>
      <c r="F1207" s="3" t="e">
        <f>VLOOKUP(E1207,'DFW to admin'!A:B,2,FALSE)</f>
        <v>#N/A</v>
      </c>
      <c r="G1207" s="3" t="str">
        <f>VLOOKUP('Data - filter removed'!E1207,Sheet10!B:C,2,FALSE)</f>
        <v>Children's Administration</v>
      </c>
      <c r="H1207" s="2">
        <v>2014</v>
      </c>
      <c r="I1207" s="3" t="s">
        <v>12</v>
      </c>
      <c r="J1207" s="3" t="s">
        <v>2289</v>
      </c>
      <c r="K1207" s="3" t="s">
        <v>2290</v>
      </c>
      <c r="L1207" s="3" t="s">
        <v>2402</v>
      </c>
      <c r="M1207" s="3" t="s">
        <v>29</v>
      </c>
    </row>
    <row r="1208" spans="1:13" x14ac:dyDescent="0.2">
      <c r="A1208" s="3" t="s">
        <v>2286</v>
      </c>
      <c r="B1208" s="3" t="str">
        <f>VLOOKUP(C1208,'Class compilations'!A:B,2,FALSE)</f>
        <v>Hybrid Sedan</v>
      </c>
      <c r="C1208" s="3" t="s">
        <v>2287</v>
      </c>
      <c r="D1208" s="3" t="s">
        <v>10</v>
      </c>
      <c r="E1208" s="3" t="s">
        <v>2403</v>
      </c>
      <c r="F1208" s="3" t="e">
        <f>VLOOKUP(E1208,'DFW to admin'!A:B,2,FALSE)</f>
        <v>#N/A</v>
      </c>
      <c r="G1208" s="3" t="str">
        <f>VLOOKUP('Data - filter removed'!E1208,Sheet10!B:C,2,FALSE)</f>
        <v>Aging and Disability Services Administration</v>
      </c>
      <c r="H1208" s="2">
        <v>2014</v>
      </c>
      <c r="I1208" s="3" t="s">
        <v>12</v>
      </c>
      <c r="J1208" s="3" t="s">
        <v>2289</v>
      </c>
      <c r="K1208" s="3" t="s">
        <v>2290</v>
      </c>
      <c r="L1208" s="3" t="s">
        <v>2404</v>
      </c>
      <c r="M1208" s="3" t="s">
        <v>29</v>
      </c>
    </row>
    <row r="1209" spans="1:13" x14ac:dyDescent="0.2">
      <c r="A1209" s="3" t="s">
        <v>2286</v>
      </c>
      <c r="B1209" s="3" t="str">
        <f>VLOOKUP(C1209,'Class compilations'!A:B,2,FALSE)</f>
        <v>Hybrid Sedan</v>
      </c>
      <c r="C1209" s="3" t="s">
        <v>2287</v>
      </c>
      <c r="D1209" s="3" t="s">
        <v>10</v>
      </c>
      <c r="E1209" s="3" t="s">
        <v>2405</v>
      </c>
      <c r="F1209" s="3" t="e">
        <f>VLOOKUP(E1209,'DFW to admin'!A:B,2,FALSE)</f>
        <v>#N/A</v>
      </c>
      <c r="G1209" s="3" t="e">
        <f>VLOOKUP('Data - filter removed'!E1209,Sheet10!B:C,2,FALSE)</f>
        <v>#N/A</v>
      </c>
      <c r="H1209" s="2">
        <v>2014</v>
      </c>
      <c r="I1209" s="3" t="s">
        <v>12</v>
      </c>
      <c r="J1209" s="3" t="s">
        <v>2289</v>
      </c>
      <c r="K1209" s="3" t="s">
        <v>2290</v>
      </c>
      <c r="L1209" s="3" t="s">
        <v>2406</v>
      </c>
      <c r="M1209" s="3" t="s">
        <v>2285</v>
      </c>
    </row>
    <row r="1210" spans="1:13" x14ac:dyDescent="0.2">
      <c r="A1210" s="3" t="s">
        <v>2286</v>
      </c>
      <c r="B1210" s="3" t="str">
        <f>VLOOKUP(C1210,'Class compilations'!A:B,2,FALSE)</f>
        <v>Hybrid Sedan</v>
      </c>
      <c r="C1210" s="3" t="s">
        <v>2287</v>
      </c>
      <c r="D1210" s="3" t="s">
        <v>10</v>
      </c>
      <c r="E1210" s="3" t="s">
        <v>2407</v>
      </c>
      <c r="F1210" s="3" t="e">
        <f>VLOOKUP(E1210,'DFW to admin'!A:B,2,FALSE)</f>
        <v>#N/A</v>
      </c>
      <c r="G1210" s="3" t="e">
        <f>VLOOKUP('Data - filter removed'!E1210,Sheet10!B:C,2,FALSE)</f>
        <v>#N/A</v>
      </c>
      <c r="H1210" s="2">
        <v>2014</v>
      </c>
      <c r="I1210" s="3" t="s">
        <v>12</v>
      </c>
      <c r="J1210" s="3" t="s">
        <v>2289</v>
      </c>
      <c r="K1210" s="3" t="s">
        <v>2290</v>
      </c>
      <c r="L1210" s="3" t="s">
        <v>2408</v>
      </c>
      <c r="M1210" s="3" t="s">
        <v>2285</v>
      </c>
    </row>
    <row r="1211" spans="1:13" x14ac:dyDescent="0.2">
      <c r="A1211" s="3" t="s">
        <v>2286</v>
      </c>
      <c r="B1211" s="3" t="str">
        <f>VLOOKUP(C1211,'Class compilations'!A:B,2,FALSE)</f>
        <v>Hybrid Sedan</v>
      </c>
      <c r="C1211" s="3" t="s">
        <v>2287</v>
      </c>
      <c r="D1211" s="3" t="s">
        <v>10</v>
      </c>
      <c r="E1211" s="3" t="s">
        <v>2409</v>
      </c>
      <c r="F1211" s="3" t="str">
        <f>VLOOKUP(E1211,'DFW to admin'!A:B,2,FALSE)</f>
        <v>Fish</v>
      </c>
      <c r="G1211" s="3" t="e">
        <f>VLOOKUP('Data - filter removed'!E1211,Sheet10!B:C,2,FALSE)</f>
        <v>#N/A</v>
      </c>
      <c r="H1211" s="2">
        <v>2014</v>
      </c>
      <c r="I1211" s="3" t="s">
        <v>12</v>
      </c>
      <c r="J1211" s="3" t="s">
        <v>2289</v>
      </c>
      <c r="K1211" s="3" t="s">
        <v>2290</v>
      </c>
      <c r="L1211" s="3" t="s">
        <v>2410</v>
      </c>
      <c r="M1211" s="3" t="s">
        <v>136</v>
      </c>
    </row>
    <row r="1212" spans="1:13" x14ac:dyDescent="0.2">
      <c r="A1212" s="3" t="s">
        <v>2286</v>
      </c>
      <c r="B1212" s="3" t="str">
        <f>VLOOKUP(C1212,'Class compilations'!A:B,2,FALSE)</f>
        <v>Hybrid Sedan</v>
      </c>
      <c r="C1212" s="3" t="s">
        <v>2287</v>
      </c>
      <c r="D1212" s="3" t="s">
        <v>10</v>
      </c>
      <c r="E1212" s="3" t="s">
        <v>2411</v>
      </c>
      <c r="F1212" s="3" t="str">
        <f>VLOOKUP(E1212,'DFW to admin'!A:B,2,FALSE)</f>
        <v>Fish</v>
      </c>
      <c r="G1212" s="3" t="e">
        <f>VLOOKUP('Data - filter removed'!E1212,Sheet10!B:C,2,FALSE)</f>
        <v>#N/A</v>
      </c>
      <c r="H1212" s="2">
        <v>2014</v>
      </c>
      <c r="I1212" s="3" t="s">
        <v>12</v>
      </c>
      <c r="J1212" s="3" t="s">
        <v>2289</v>
      </c>
      <c r="K1212" s="3" t="s">
        <v>2290</v>
      </c>
      <c r="L1212" s="3" t="s">
        <v>2412</v>
      </c>
      <c r="M1212" s="3" t="s">
        <v>136</v>
      </c>
    </row>
    <row r="1213" spans="1:13" x14ac:dyDescent="0.2">
      <c r="A1213" s="3" t="s">
        <v>2286</v>
      </c>
      <c r="B1213" s="3" t="str">
        <f>VLOOKUP(C1213,'Class compilations'!A:B,2,FALSE)</f>
        <v>Hybrid Sedan</v>
      </c>
      <c r="C1213" s="3" t="s">
        <v>2287</v>
      </c>
      <c r="D1213" s="3" t="s">
        <v>10</v>
      </c>
      <c r="E1213" s="3" t="s">
        <v>2413</v>
      </c>
      <c r="F1213" s="3" t="str">
        <f>VLOOKUP(E1213,'DFW to admin'!A:B,2,FALSE)</f>
        <v>Fish</v>
      </c>
      <c r="G1213" s="3" t="e">
        <f>VLOOKUP('Data - filter removed'!E1213,Sheet10!B:C,2,FALSE)</f>
        <v>#N/A</v>
      </c>
      <c r="H1213" s="2">
        <v>2014</v>
      </c>
      <c r="I1213" s="3" t="s">
        <v>12</v>
      </c>
      <c r="J1213" s="3" t="s">
        <v>2289</v>
      </c>
      <c r="K1213" s="3" t="s">
        <v>2290</v>
      </c>
      <c r="L1213" s="3" t="s">
        <v>2414</v>
      </c>
      <c r="M1213" s="3" t="s">
        <v>136</v>
      </c>
    </row>
    <row r="1214" spans="1:13" x14ac:dyDescent="0.2">
      <c r="A1214" s="3" t="s">
        <v>2286</v>
      </c>
      <c r="B1214" s="3" t="str">
        <f>VLOOKUP(C1214,'Class compilations'!A:B,2,FALSE)</f>
        <v>Hybrid Sedan</v>
      </c>
      <c r="C1214" s="3" t="s">
        <v>2287</v>
      </c>
      <c r="D1214" s="3" t="s">
        <v>10</v>
      </c>
      <c r="E1214" s="3" t="s">
        <v>2415</v>
      </c>
      <c r="F1214" s="3" t="e">
        <f>VLOOKUP(E1214,'DFW to admin'!A:B,2,FALSE)</f>
        <v>#N/A</v>
      </c>
      <c r="G1214" s="3" t="e">
        <f>VLOOKUP('Data - filter removed'!E1214,Sheet10!B:C,2,FALSE)</f>
        <v>#N/A</v>
      </c>
      <c r="H1214" s="2">
        <v>2014</v>
      </c>
      <c r="I1214" s="3" t="s">
        <v>12</v>
      </c>
      <c r="J1214" s="3" t="s">
        <v>2289</v>
      </c>
      <c r="K1214" s="3" t="s">
        <v>2290</v>
      </c>
      <c r="L1214" s="3" t="s">
        <v>2416</v>
      </c>
      <c r="M1214" s="3" t="s">
        <v>1038</v>
      </c>
    </row>
    <row r="1215" spans="1:13" x14ac:dyDescent="0.2">
      <c r="A1215" s="3" t="s">
        <v>2286</v>
      </c>
      <c r="B1215" s="3" t="str">
        <f>VLOOKUP(C1215,'Class compilations'!A:B,2,FALSE)</f>
        <v>Hybrid Sedan</v>
      </c>
      <c r="C1215" s="3" t="s">
        <v>2287</v>
      </c>
      <c r="D1215" s="3" t="s">
        <v>10</v>
      </c>
      <c r="E1215" s="3" t="s">
        <v>2417</v>
      </c>
      <c r="F1215" s="3" t="e">
        <f>VLOOKUP(E1215,'DFW to admin'!A:B,2,FALSE)</f>
        <v>#N/A</v>
      </c>
      <c r="G1215" s="3" t="e">
        <f>VLOOKUP('Data - filter removed'!E1215,Sheet10!B:C,2,FALSE)</f>
        <v>#N/A</v>
      </c>
      <c r="H1215" s="2">
        <v>2014</v>
      </c>
      <c r="I1215" s="3" t="s">
        <v>12</v>
      </c>
      <c r="J1215" s="3" t="s">
        <v>2289</v>
      </c>
      <c r="K1215" s="3" t="s">
        <v>2290</v>
      </c>
      <c r="L1215" s="3" t="s">
        <v>2418</v>
      </c>
      <c r="M1215" s="3" t="s">
        <v>2130</v>
      </c>
    </row>
    <row r="1216" spans="1:13" x14ac:dyDescent="0.2">
      <c r="A1216" s="3" t="s">
        <v>2286</v>
      </c>
      <c r="B1216" s="3" t="str">
        <f>VLOOKUP(C1216,'Class compilations'!A:B,2,FALSE)</f>
        <v>Hybrid Sedan</v>
      </c>
      <c r="C1216" s="3" t="s">
        <v>2287</v>
      </c>
      <c r="D1216" s="3" t="s">
        <v>10</v>
      </c>
      <c r="E1216" s="3" t="s">
        <v>2419</v>
      </c>
      <c r="F1216" s="3" t="e">
        <f>VLOOKUP(E1216,'DFW to admin'!A:B,2,FALSE)</f>
        <v>#N/A</v>
      </c>
      <c r="G1216" s="3" t="e">
        <f>VLOOKUP('Data - filter removed'!E1216,Sheet10!B:C,2,FALSE)</f>
        <v>#N/A</v>
      </c>
      <c r="H1216" s="2">
        <v>2014</v>
      </c>
      <c r="I1216" s="3" t="s">
        <v>12</v>
      </c>
      <c r="J1216" s="3" t="s">
        <v>2289</v>
      </c>
      <c r="K1216" s="3" t="s">
        <v>2290</v>
      </c>
      <c r="L1216" s="3" t="s">
        <v>2420</v>
      </c>
      <c r="M1216" s="3" t="s">
        <v>2130</v>
      </c>
    </row>
    <row r="1217" spans="1:13" x14ac:dyDescent="0.2">
      <c r="A1217" s="3" t="s">
        <v>2286</v>
      </c>
      <c r="B1217" s="3" t="str">
        <f>VLOOKUP(C1217,'Class compilations'!A:B,2,FALSE)</f>
        <v>Hybrid Sedan</v>
      </c>
      <c r="C1217" s="3" t="s">
        <v>2287</v>
      </c>
      <c r="D1217" s="3" t="s">
        <v>10</v>
      </c>
      <c r="E1217" s="3" t="s">
        <v>2421</v>
      </c>
      <c r="F1217" s="3" t="e">
        <f>VLOOKUP(E1217,'DFW to admin'!A:B,2,FALSE)</f>
        <v>#N/A</v>
      </c>
      <c r="G1217" s="3" t="str">
        <f>VLOOKUP('Data - filter removed'!E1217,Sheet10!B:C,2,FALSE)</f>
        <v>Aging and Disability Services Administration</v>
      </c>
      <c r="H1217" s="2">
        <v>2014</v>
      </c>
      <c r="I1217" s="3" t="s">
        <v>12</v>
      </c>
      <c r="J1217" s="3" t="s">
        <v>2289</v>
      </c>
      <c r="K1217" s="3" t="s">
        <v>2290</v>
      </c>
      <c r="L1217" s="3" t="s">
        <v>2422</v>
      </c>
      <c r="M1217" s="3" t="s">
        <v>29</v>
      </c>
    </row>
    <row r="1218" spans="1:13" x14ac:dyDescent="0.2">
      <c r="A1218" s="3" t="s">
        <v>2286</v>
      </c>
      <c r="B1218" s="3" t="str">
        <f>VLOOKUP(C1218,'Class compilations'!A:B,2,FALSE)</f>
        <v>Hybrid Sedan</v>
      </c>
      <c r="C1218" s="3" t="s">
        <v>2287</v>
      </c>
      <c r="D1218" s="3" t="s">
        <v>10</v>
      </c>
      <c r="E1218" s="3" t="s">
        <v>2423</v>
      </c>
      <c r="F1218" s="3" t="e">
        <f>VLOOKUP(E1218,'DFW to admin'!A:B,2,FALSE)</f>
        <v>#N/A</v>
      </c>
      <c r="G1218" s="3" t="str">
        <f>VLOOKUP('Data - filter removed'!E1218,Sheet10!B:C,2,FALSE)</f>
        <v>Aging and Disability Services Administration</v>
      </c>
      <c r="H1218" s="2">
        <v>2014</v>
      </c>
      <c r="I1218" s="3" t="s">
        <v>12</v>
      </c>
      <c r="J1218" s="3" t="s">
        <v>2289</v>
      </c>
      <c r="K1218" s="3" t="s">
        <v>2290</v>
      </c>
      <c r="L1218" s="3" t="s">
        <v>2424</v>
      </c>
      <c r="M1218" s="3" t="s">
        <v>29</v>
      </c>
    </row>
    <row r="1219" spans="1:13" x14ac:dyDescent="0.2">
      <c r="A1219" s="3" t="s">
        <v>2286</v>
      </c>
      <c r="B1219" s="3" t="str">
        <f>VLOOKUP(C1219,'Class compilations'!A:B,2,FALSE)</f>
        <v>Hybrid Sedan</v>
      </c>
      <c r="C1219" s="3" t="s">
        <v>2287</v>
      </c>
      <c r="D1219" s="3" t="s">
        <v>10</v>
      </c>
      <c r="E1219" s="3" t="s">
        <v>2425</v>
      </c>
      <c r="F1219" s="3" t="e">
        <f>VLOOKUP(E1219,'DFW to admin'!A:B,2,FALSE)</f>
        <v>#N/A</v>
      </c>
      <c r="G1219" s="3" t="str">
        <f>VLOOKUP('Data - filter removed'!E1219,Sheet10!B:C,2,FALSE)</f>
        <v>Economic Services Administration</v>
      </c>
      <c r="H1219" s="2">
        <v>2014</v>
      </c>
      <c r="I1219" s="3" t="s">
        <v>12</v>
      </c>
      <c r="J1219" s="3" t="s">
        <v>2289</v>
      </c>
      <c r="K1219" s="3" t="s">
        <v>2290</v>
      </c>
      <c r="L1219" s="3" t="s">
        <v>2426</v>
      </c>
      <c r="M1219" s="3" t="s">
        <v>29</v>
      </c>
    </row>
    <row r="1220" spans="1:13" x14ac:dyDescent="0.2">
      <c r="A1220" s="3" t="s">
        <v>2286</v>
      </c>
      <c r="B1220" s="3" t="str">
        <f>VLOOKUP(C1220,'Class compilations'!A:B,2,FALSE)</f>
        <v>Hybrid Sedan</v>
      </c>
      <c r="C1220" s="3" t="s">
        <v>2287</v>
      </c>
      <c r="D1220" s="3" t="s">
        <v>10</v>
      </c>
      <c r="E1220" s="3" t="s">
        <v>2427</v>
      </c>
      <c r="F1220" s="3" t="str">
        <f>VLOOKUP(E1220,'DFW to admin'!A:B,2,FALSE)</f>
        <v>Fish</v>
      </c>
      <c r="G1220" s="3" t="e">
        <f>VLOOKUP('Data - filter removed'!E1220,Sheet10!B:C,2,FALSE)</f>
        <v>#N/A</v>
      </c>
      <c r="H1220" s="2">
        <v>2014</v>
      </c>
      <c r="I1220" s="3" t="s">
        <v>12</v>
      </c>
      <c r="J1220" s="3" t="s">
        <v>2289</v>
      </c>
      <c r="K1220" s="3" t="s">
        <v>2290</v>
      </c>
      <c r="L1220" s="3" t="s">
        <v>2428</v>
      </c>
      <c r="M1220" s="3" t="s">
        <v>136</v>
      </c>
    </row>
    <row r="1221" spans="1:13" x14ac:dyDescent="0.2">
      <c r="A1221" s="3" t="s">
        <v>2286</v>
      </c>
      <c r="B1221" s="3" t="str">
        <f>VLOOKUP(C1221,'Class compilations'!A:B,2,FALSE)</f>
        <v>Hybrid Sedan</v>
      </c>
      <c r="C1221" s="3" t="s">
        <v>2287</v>
      </c>
      <c r="D1221" s="3" t="s">
        <v>10</v>
      </c>
      <c r="E1221" s="3" t="s">
        <v>2429</v>
      </c>
      <c r="F1221" s="3" t="str">
        <f>VLOOKUP(E1221,'DFW to admin'!A:B,2,FALSE)</f>
        <v>Fish</v>
      </c>
      <c r="G1221" s="3" t="e">
        <f>VLOOKUP('Data - filter removed'!E1221,Sheet10!B:C,2,FALSE)</f>
        <v>#N/A</v>
      </c>
      <c r="H1221" s="2">
        <v>2014</v>
      </c>
      <c r="I1221" s="3" t="s">
        <v>12</v>
      </c>
      <c r="J1221" s="3" t="s">
        <v>2289</v>
      </c>
      <c r="K1221" s="3" t="s">
        <v>2290</v>
      </c>
      <c r="L1221" s="3" t="s">
        <v>2430</v>
      </c>
      <c r="M1221" s="3" t="s">
        <v>136</v>
      </c>
    </row>
    <row r="1222" spans="1:13" x14ac:dyDescent="0.2">
      <c r="A1222" s="3" t="s">
        <v>2286</v>
      </c>
      <c r="B1222" s="3" t="str">
        <f>VLOOKUP(C1222,'Class compilations'!A:B,2,FALSE)</f>
        <v>Hybrid Sedan</v>
      </c>
      <c r="C1222" s="3" t="s">
        <v>2287</v>
      </c>
      <c r="D1222" s="3" t="s">
        <v>10</v>
      </c>
      <c r="E1222" s="3" t="s">
        <v>2431</v>
      </c>
      <c r="F1222" s="3" t="e">
        <f>VLOOKUP(E1222,'DFW to admin'!A:B,2,FALSE)</f>
        <v>#N/A</v>
      </c>
      <c r="G1222" s="3" t="e">
        <f>VLOOKUP('Data - filter removed'!E1222,Sheet10!B:C,2,FALSE)</f>
        <v>#N/A</v>
      </c>
      <c r="H1222" s="2">
        <v>2014</v>
      </c>
      <c r="I1222" s="3" t="s">
        <v>12</v>
      </c>
      <c r="J1222" s="3" t="s">
        <v>2289</v>
      </c>
      <c r="K1222" s="3" t="s">
        <v>2290</v>
      </c>
      <c r="L1222" s="3" t="s">
        <v>2432</v>
      </c>
      <c r="M1222" s="3" t="s">
        <v>175</v>
      </c>
    </row>
    <row r="1223" spans="1:13" x14ac:dyDescent="0.2">
      <c r="A1223" s="3" t="s">
        <v>2286</v>
      </c>
      <c r="B1223" s="3" t="str">
        <f>VLOOKUP(C1223,'Class compilations'!A:B,2,FALSE)</f>
        <v>Hybrid Sedan</v>
      </c>
      <c r="C1223" s="3" t="s">
        <v>2287</v>
      </c>
      <c r="D1223" s="3" t="s">
        <v>10</v>
      </c>
      <c r="E1223" s="3" t="s">
        <v>2433</v>
      </c>
      <c r="F1223" s="3" t="e">
        <f>VLOOKUP(E1223,'DFW to admin'!A:B,2,FALSE)</f>
        <v>#N/A</v>
      </c>
      <c r="G1223" s="3" t="str">
        <f>VLOOKUP('Data - filter removed'!E1223,Sheet10!B:C,2,FALSE)</f>
        <v>Children's Administration</v>
      </c>
      <c r="H1223" s="2">
        <v>2014</v>
      </c>
      <c r="I1223" s="3" t="s">
        <v>12</v>
      </c>
      <c r="J1223" s="3" t="s">
        <v>2289</v>
      </c>
      <c r="K1223" s="3" t="s">
        <v>2290</v>
      </c>
      <c r="L1223" s="3" t="s">
        <v>2434</v>
      </c>
      <c r="M1223" s="3" t="s">
        <v>29</v>
      </c>
    </row>
    <row r="1224" spans="1:13" x14ac:dyDescent="0.2">
      <c r="A1224" s="3" t="s">
        <v>2286</v>
      </c>
      <c r="B1224" s="3" t="str">
        <f>VLOOKUP(C1224,'Class compilations'!A:B,2,FALSE)</f>
        <v>Hybrid Sedan</v>
      </c>
      <c r="C1224" s="3" t="s">
        <v>2287</v>
      </c>
      <c r="D1224" s="3" t="s">
        <v>10</v>
      </c>
      <c r="E1224" s="3" t="s">
        <v>2435</v>
      </c>
      <c r="F1224" s="3" t="e">
        <f>VLOOKUP(E1224,'DFW to admin'!A:B,2,FALSE)</f>
        <v>#N/A</v>
      </c>
      <c r="G1224" s="3" t="str">
        <f>VLOOKUP('Data - filter removed'!E1224,Sheet10!B:C,2,FALSE)</f>
        <v>Children's Administration</v>
      </c>
      <c r="H1224" s="2">
        <v>2014</v>
      </c>
      <c r="I1224" s="3" t="s">
        <v>12</v>
      </c>
      <c r="J1224" s="3" t="s">
        <v>2289</v>
      </c>
      <c r="K1224" s="3" t="s">
        <v>2290</v>
      </c>
      <c r="L1224" s="3" t="s">
        <v>2436</v>
      </c>
      <c r="M1224" s="3" t="s">
        <v>29</v>
      </c>
    </row>
    <row r="1225" spans="1:13" x14ac:dyDescent="0.2">
      <c r="A1225" s="3" t="s">
        <v>2286</v>
      </c>
      <c r="B1225" s="3" t="str">
        <f>VLOOKUP(C1225,'Class compilations'!A:B,2,FALSE)</f>
        <v>Hybrid Sedan</v>
      </c>
      <c r="C1225" s="3" t="s">
        <v>2287</v>
      </c>
      <c r="D1225" s="3" t="s">
        <v>10</v>
      </c>
      <c r="E1225" s="3" t="s">
        <v>2437</v>
      </c>
      <c r="F1225" s="3" t="e">
        <f>VLOOKUP(E1225,'DFW to admin'!A:B,2,FALSE)</f>
        <v>#N/A</v>
      </c>
      <c r="G1225" s="3" t="str">
        <f>VLOOKUP('Data - filter removed'!E1225,Sheet10!B:C,2,FALSE)</f>
        <v>Children's Administration</v>
      </c>
      <c r="H1225" s="2">
        <v>2014</v>
      </c>
      <c r="I1225" s="3" t="s">
        <v>12</v>
      </c>
      <c r="J1225" s="3" t="s">
        <v>2289</v>
      </c>
      <c r="K1225" s="3" t="s">
        <v>2290</v>
      </c>
      <c r="L1225" s="3" t="s">
        <v>2438</v>
      </c>
      <c r="M1225" s="3" t="s">
        <v>29</v>
      </c>
    </row>
    <row r="1226" spans="1:13" x14ac:dyDescent="0.2">
      <c r="A1226" s="3" t="s">
        <v>2286</v>
      </c>
      <c r="B1226" s="3" t="str">
        <f>VLOOKUP(C1226,'Class compilations'!A:B,2,FALSE)</f>
        <v>Hybrid Sedan</v>
      </c>
      <c r="C1226" s="3" t="s">
        <v>2287</v>
      </c>
      <c r="D1226" s="3" t="s">
        <v>10</v>
      </c>
      <c r="E1226" s="3" t="s">
        <v>2439</v>
      </c>
      <c r="F1226" s="3" t="e">
        <f>VLOOKUP(E1226,'DFW to admin'!A:B,2,FALSE)</f>
        <v>#N/A</v>
      </c>
      <c r="G1226" s="3" t="e">
        <f>VLOOKUP('Data - filter removed'!E1226,Sheet10!B:C,2,FALSE)</f>
        <v>#N/A</v>
      </c>
      <c r="H1226" s="2">
        <v>2014</v>
      </c>
      <c r="I1226" s="3" t="s">
        <v>12</v>
      </c>
      <c r="J1226" s="3" t="s">
        <v>2289</v>
      </c>
      <c r="K1226" s="3" t="s">
        <v>2290</v>
      </c>
      <c r="L1226" s="3" t="s">
        <v>2440</v>
      </c>
      <c r="M1226" s="3" t="s">
        <v>35</v>
      </c>
    </row>
    <row r="1227" spans="1:13" x14ac:dyDescent="0.2">
      <c r="A1227" s="3" t="s">
        <v>2286</v>
      </c>
      <c r="B1227" s="3" t="str">
        <f>VLOOKUP(C1227,'Class compilations'!A:B,2,FALSE)</f>
        <v>Hybrid Sedan</v>
      </c>
      <c r="C1227" s="3" t="s">
        <v>2287</v>
      </c>
      <c r="D1227" s="3" t="s">
        <v>10</v>
      </c>
      <c r="E1227" s="3" t="s">
        <v>2441</v>
      </c>
      <c r="F1227" s="3" t="e">
        <f>VLOOKUP(E1227,'DFW to admin'!A:B,2,FALSE)</f>
        <v>#N/A</v>
      </c>
      <c r="G1227" s="3" t="str">
        <f>VLOOKUP('Data - filter removed'!E1227,Sheet10!B:C,2,FALSE)</f>
        <v>Children's Administration</v>
      </c>
      <c r="H1227" s="2">
        <v>2014</v>
      </c>
      <c r="I1227" s="3" t="s">
        <v>12</v>
      </c>
      <c r="J1227" s="3" t="s">
        <v>2289</v>
      </c>
      <c r="K1227" s="3" t="s">
        <v>2290</v>
      </c>
      <c r="L1227" s="3" t="s">
        <v>2442</v>
      </c>
      <c r="M1227" s="3" t="s">
        <v>29</v>
      </c>
    </row>
    <row r="1228" spans="1:13" x14ac:dyDescent="0.2">
      <c r="A1228" s="3" t="s">
        <v>2286</v>
      </c>
      <c r="B1228" s="3" t="str">
        <f>VLOOKUP(C1228,'Class compilations'!A:B,2,FALSE)</f>
        <v>Hybrid Sedan</v>
      </c>
      <c r="C1228" s="3" t="s">
        <v>2287</v>
      </c>
      <c r="D1228" s="3" t="s">
        <v>10</v>
      </c>
      <c r="E1228" s="3" t="s">
        <v>2443</v>
      </c>
      <c r="F1228" s="3" t="e">
        <f>VLOOKUP(E1228,'DFW to admin'!A:B,2,FALSE)</f>
        <v>#N/A</v>
      </c>
      <c r="G1228" s="3" t="str">
        <f>VLOOKUP('Data - filter removed'!E1228,Sheet10!B:C,2,FALSE)</f>
        <v>Children's Administration</v>
      </c>
      <c r="H1228" s="2">
        <v>2014</v>
      </c>
      <c r="I1228" s="3" t="s">
        <v>12</v>
      </c>
      <c r="J1228" s="3" t="s">
        <v>2289</v>
      </c>
      <c r="K1228" s="3" t="s">
        <v>2290</v>
      </c>
      <c r="L1228" s="3" t="s">
        <v>2444</v>
      </c>
      <c r="M1228" s="3" t="s">
        <v>29</v>
      </c>
    </row>
    <row r="1229" spans="1:13" x14ac:dyDescent="0.2">
      <c r="A1229" s="3" t="s">
        <v>2286</v>
      </c>
      <c r="B1229" s="3" t="str">
        <f>VLOOKUP(C1229,'Class compilations'!A:B,2,FALSE)</f>
        <v>Hybrid Sedan</v>
      </c>
      <c r="C1229" s="3" t="s">
        <v>2287</v>
      </c>
      <c r="D1229" s="3" t="s">
        <v>10</v>
      </c>
      <c r="E1229" s="3" t="s">
        <v>2445</v>
      </c>
      <c r="F1229" s="3" t="e">
        <f>VLOOKUP(E1229,'DFW to admin'!A:B,2,FALSE)</f>
        <v>#N/A</v>
      </c>
      <c r="G1229" s="3" t="str">
        <f>VLOOKUP('Data - filter removed'!E1229,Sheet10!B:C,2,FALSE)</f>
        <v>Children's Administration</v>
      </c>
      <c r="H1229" s="2">
        <v>2014</v>
      </c>
      <c r="I1229" s="3" t="s">
        <v>12</v>
      </c>
      <c r="J1229" s="3" t="s">
        <v>2289</v>
      </c>
      <c r="K1229" s="3" t="s">
        <v>2290</v>
      </c>
      <c r="L1229" s="3" t="s">
        <v>2446</v>
      </c>
      <c r="M1229" s="3" t="s">
        <v>29</v>
      </c>
    </row>
    <row r="1230" spans="1:13" x14ac:dyDescent="0.2">
      <c r="A1230" s="3" t="s">
        <v>2286</v>
      </c>
      <c r="B1230" s="3" t="str">
        <f>VLOOKUP(C1230,'Class compilations'!A:B,2,FALSE)</f>
        <v>Hybrid Sedan</v>
      </c>
      <c r="C1230" s="3" t="s">
        <v>2287</v>
      </c>
      <c r="D1230" s="3" t="s">
        <v>10</v>
      </c>
      <c r="E1230" s="3" t="s">
        <v>2447</v>
      </c>
      <c r="F1230" s="3" t="e">
        <f>VLOOKUP(E1230,'DFW to admin'!A:B,2,FALSE)</f>
        <v>#N/A</v>
      </c>
      <c r="G1230" s="3" t="e">
        <f>VLOOKUP('Data - filter removed'!E1230,Sheet10!B:C,2,FALSE)</f>
        <v>#N/A</v>
      </c>
      <c r="H1230" s="2">
        <v>2015</v>
      </c>
      <c r="I1230" s="3" t="s">
        <v>12</v>
      </c>
      <c r="J1230" s="3" t="s">
        <v>2289</v>
      </c>
      <c r="K1230" s="3" t="s">
        <v>2290</v>
      </c>
      <c r="L1230" s="3" t="s">
        <v>2448</v>
      </c>
      <c r="M1230" s="3" t="s">
        <v>74</v>
      </c>
    </row>
    <row r="1231" spans="1:13" x14ac:dyDescent="0.2">
      <c r="A1231" s="3" t="s">
        <v>2286</v>
      </c>
      <c r="B1231" s="3" t="str">
        <f>VLOOKUP(C1231,'Class compilations'!A:B,2,FALSE)</f>
        <v>Hybrid Sedan</v>
      </c>
      <c r="C1231" s="3" t="s">
        <v>2287</v>
      </c>
      <c r="D1231" s="3" t="s">
        <v>10</v>
      </c>
      <c r="E1231" s="3" t="s">
        <v>2449</v>
      </c>
      <c r="F1231" s="3" t="e">
        <f>VLOOKUP(E1231,'DFW to admin'!A:B,2,FALSE)</f>
        <v>#N/A</v>
      </c>
      <c r="G1231" s="3" t="e">
        <f>VLOOKUP('Data - filter removed'!E1231,Sheet10!B:C,2,FALSE)</f>
        <v>#N/A</v>
      </c>
      <c r="H1231" s="2">
        <v>2015</v>
      </c>
      <c r="I1231" s="3" t="s">
        <v>12</v>
      </c>
      <c r="J1231" s="3" t="s">
        <v>2289</v>
      </c>
      <c r="K1231" s="3" t="s">
        <v>2290</v>
      </c>
      <c r="L1231" s="3" t="s">
        <v>2450</v>
      </c>
      <c r="M1231" s="3" t="s">
        <v>74</v>
      </c>
    </row>
    <row r="1232" spans="1:13" x14ac:dyDescent="0.2">
      <c r="A1232" s="3" t="s">
        <v>2286</v>
      </c>
      <c r="B1232" s="3" t="str">
        <f>VLOOKUP(C1232,'Class compilations'!A:B,2,FALSE)</f>
        <v>Hybrid Sedan</v>
      </c>
      <c r="C1232" s="3" t="s">
        <v>2287</v>
      </c>
      <c r="D1232" s="3" t="s">
        <v>10</v>
      </c>
      <c r="E1232" s="3" t="s">
        <v>2451</v>
      </c>
      <c r="F1232" s="3" t="e">
        <f>VLOOKUP(E1232,'DFW to admin'!A:B,2,FALSE)</f>
        <v>#N/A</v>
      </c>
      <c r="G1232" s="3" t="str">
        <f>VLOOKUP('Data - filter removed'!E1232,Sheet10!B:C,2,FALSE)</f>
        <v>Children's Administration</v>
      </c>
      <c r="H1232" s="2">
        <v>2014</v>
      </c>
      <c r="I1232" s="3" t="s">
        <v>12</v>
      </c>
      <c r="J1232" s="3" t="s">
        <v>2289</v>
      </c>
      <c r="K1232" s="3" t="s">
        <v>2290</v>
      </c>
      <c r="L1232" s="3" t="s">
        <v>2452</v>
      </c>
      <c r="M1232" s="3" t="s">
        <v>29</v>
      </c>
    </row>
    <row r="1233" spans="1:13" x14ac:dyDescent="0.2">
      <c r="A1233" s="3" t="s">
        <v>2286</v>
      </c>
      <c r="B1233" s="3" t="str">
        <f>VLOOKUP(C1233,'Class compilations'!A:B,2,FALSE)</f>
        <v>Hybrid Sedan</v>
      </c>
      <c r="C1233" s="3" t="s">
        <v>2287</v>
      </c>
      <c r="D1233" s="3" t="s">
        <v>10</v>
      </c>
      <c r="E1233" s="3" t="s">
        <v>2453</v>
      </c>
      <c r="F1233" s="3" t="e">
        <f>VLOOKUP(E1233,'DFW to admin'!A:B,2,FALSE)</f>
        <v>#N/A</v>
      </c>
      <c r="G1233" s="3" t="str">
        <f>VLOOKUP('Data - filter removed'!E1233,Sheet10!B:C,2,FALSE)</f>
        <v>Children's Administration</v>
      </c>
      <c r="H1233" s="2">
        <v>2014</v>
      </c>
      <c r="I1233" s="3" t="s">
        <v>12</v>
      </c>
      <c r="J1233" s="3" t="s">
        <v>2289</v>
      </c>
      <c r="K1233" s="3" t="s">
        <v>2290</v>
      </c>
      <c r="L1233" s="3" t="s">
        <v>2454</v>
      </c>
      <c r="M1233" s="3" t="s">
        <v>29</v>
      </c>
    </row>
    <row r="1234" spans="1:13" x14ac:dyDescent="0.2">
      <c r="A1234" s="3" t="s">
        <v>2286</v>
      </c>
      <c r="B1234" s="3" t="str">
        <f>VLOOKUP(C1234,'Class compilations'!A:B,2,FALSE)</f>
        <v>Hybrid Sedan</v>
      </c>
      <c r="C1234" s="3" t="s">
        <v>2287</v>
      </c>
      <c r="D1234" s="3" t="s">
        <v>10</v>
      </c>
      <c r="E1234" s="3" t="s">
        <v>2455</v>
      </c>
      <c r="F1234" s="3" t="e">
        <f>VLOOKUP(E1234,'DFW to admin'!A:B,2,FALSE)</f>
        <v>#N/A</v>
      </c>
      <c r="G1234" s="3" t="str">
        <f>VLOOKUP('Data - filter removed'!E1234,Sheet10!B:C,2,FALSE)</f>
        <v>Office of Fraud Accountability</v>
      </c>
      <c r="H1234" s="2">
        <v>2014</v>
      </c>
      <c r="I1234" s="3" t="s">
        <v>12</v>
      </c>
      <c r="J1234" s="3" t="s">
        <v>2289</v>
      </c>
      <c r="K1234" s="3" t="s">
        <v>2290</v>
      </c>
      <c r="L1234" s="3" t="s">
        <v>2456</v>
      </c>
      <c r="M1234" s="3" t="s">
        <v>29</v>
      </c>
    </row>
    <row r="1235" spans="1:13" x14ac:dyDescent="0.2">
      <c r="A1235" s="3" t="s">
        <v>2286</v>
      </c>
      <c r="B1235" s="3" t="str">
        <f>VLOOKUP(C1235,'Class compilations'!A:B,2,FALSE)</f>
        <v>Hybrid Sedan</v>
      </c>
      <c r="C1235" s="3" t="s">
        <v>2287</v>
      </c>
      <c r="D1235" s="3" t="s">
        <v>10</v>
      </c>
      <c r="E1235" s="3" t="s">
        <v>2457</v>
      </c>
      <c r="F1235" s="3" t="e">
        <f>VLOOKUP(E1235,'DFW to admin'!A:B,2,FALSE)</f>
        <v>#N/A</v>
      </c>
      <c r="G1235" s="3" t="str">
        <f>VLOOKUP('Data - filter removed'!E1235,Sheet10!B:C,2,FALSE)</f>
        <v>Office of Fraud Accountability</v>
      </c>
      <c r="H1235" s="2">
        <v>2015</v>
      </c>
      <c r="I1235" s="3" t="s">
        <v>12</v>
      </c>
      <c r="J1235" s="3" t="s">
        <v>2289</v>
      </c>
      <c r="K1235" s="3" t="s">
        <v>2290</v>
      </c>
      <c r="L1235" s="3" t="s">
        <v>2458</v>
      </c>
      <c r="M1235" s="3" t="s">
        <v>29</v>
      </c>
    </row>
    <row r="1236" spans="1:13" x14ac:dyDescent="0.2">
      <c r="A1236" s="3" t="s">
        <v>2286</v>
      </c>
      <c r="B1236" s="3" t="str">
        <f>VLOOKUP(C1236,'Class compilations'!A:B,2,FALSE)</f>
        <v>Hybrid Sedan</v>
      </c>
      <c r="C1236" s="3" t="s">
        <v>2287</v>
      </c>
      <c r="D1236" s="3" t="s">
        <v>10</v>
      </c>
      <c r="E1236" s="3" t="s">
        <v>2459</v>
      </c>
      <c r="F1236" s="3" t="e">
        <f>VLOOKUP(E1236,'DFW to admin'!A:B,2,FALSE)</f>
        <v>#N/A</v>
      </c>
      <c r="G1236" s="3" t="str">
        <f>VLOOKUP('Data - filter removed'!E1236,Sheet10!B:C,2,FALSE)</f>
        <v>Office of Fraud Accountability</v>
      </c>
      <c r="H1236" s="2">
        <v>2015</v>
      </c>
      <c r="I1236" s="3" t="s">
        <v>12</v>
      </c>
      <c r="J1236" s="3" t="s">
        <v>2289</v>
      </c>
      <c r="K1236" s="3" t="s">
        <v>2290</v>
      </c>
      <c r="L1236" s="3" t="s">
        <v>2460</v>
      </c>
      <c r="M1236" s="3" t="s">
        <v>29</v>
      </c>
    </row>
    <row r="1237" spans="1:13" x14ac:dyDescent="0.2">
      <c r="A1237" s="3" t="s">
        <v>2286</v>
      </c>
      <c r="B1237" s="3" t="str">
        <f>VLOOKUP(C1237,'Class compilations'!A:B,2,FALSE)</f>
        <v>Hybrid Sedan</v>
      </c>
      <c r="C1237" s="3" t="s">
        <v>2287</v>
      </c>
      <c r="D1237" s="3" t="s">
        <v>10</v>
      </c>
      <c r="E1237" s="3" t="s">
        <v>2461</v>
      </c>
      <c r="F1237" s="3" t="e">
        <f>VLOOKUP(E1237,'DFW to admin'!A:B,2,FALSE)</f>
        <v>#N/A</v>
      </c>
      <c r="G1237" s="3" t="str">
        <f>VLOOKUP('Data - filter removed'!E1237,Sheet10!B:C,2,FALSE)</f>
        <v>Office of Fraud Accountability</v>
      </c>
      <c r="H1237" s="2">
        <v>2015</v>
      </c>
      <c r="I1237" s="3" t="s">
        <v>12</v>
      </c>
      <c r="J1237" s="3" t="s">
        <v>2289</v>
      </c>
      <c r="K1237" s="3" t="s">
        <v>2290</v>
      </c>
      <c r="L1237" s="3" t="s">
        <v>2462</v>
      </c>
      <c r="M1237" s="3" t="s">
        <v>29</v>
      </c>
    </row>
    <row r="1238" spans="1:13" x14ac:dyDescent="0.2">
      <c r="A1238" s="3" t="s">
        <v>2286</v>
      </c>
      <c r="B1238" s="3" t="str">
        <f>VLOOKUP(C1238,'Class compilations'!A:B,2,FALSE)</f>
        <v>Hybrid Sedan</v>
      </c>
      <c r="C1238" s="3" t="s">
        <v>2287</v>
      </c>
      <c r="D1238" s="3" t="s">
        <v>10</v>
      </c>
      <c r="E1238" s="3" t="s">
        <v>2463</v>
      </c>
      <c r="F1238" s="3" t="e">
        <f>VLOOKUP(E1238,'DFW to admin'!A:B,2,FALSE)</f>
        <v>#N/A</v>
      </c>
      <c r="G1238" s="3" t="str">
        <f>VLOOKUP('Data - filter removed'!E1238,Sheet10!B:C,2,FALSE)</f>
        <v>Office of Fraud Accountability</v>
      </c>
      <c r="H1238" s="2">
        <v>2015</v>
      </c>
      <c r="I1238" s="3" t="s">
        <v>12</v>
      </c>
      <c r="J1238" s="3" t="s">
        <v>13</v>
      </c>
      <c r="K1238" s="3" t="s">
        <v>1223</v>
      </c>
      <c r="L1238" s="3" t="s">
        <v>2464</v>
      </c>
      <c r="M1238" s="3" t="s">
        <v>29</v>
      </c>
    </row>
    <row r="1239" spans="1:13" x14ac:dyDescent="0.2">
      <c r="A1239" s="3" t="s">
        <v>2286</v>
      </c>
      <c r="B1239" s="3" t="str">
        <f>VLOOKUP(C1239,'Class compilations'!A:B,2,FALSE)</f>
        <v>Hybrid Sedan</v>
      </c>
      <c r="C1239" s="3" t="s">
        <v>2287</v>
      </c>
      <c r="D1239" s="3" t="s">
        <v>10</v>
      </c>
      <c r="E1239" s="3" t="s">
        <v>2465</v>
      </c>
      <c r="F1239" s="3" t="e">
        <f>VLOOKUP(E1239,'DFW to admin'!A:B,2,FALSE)</f>
        <v>#N/A</v>
      </c>
      <c r="G1239" s="3" t="e">
        <f>VLOOKUP('Data - filter removed'!E1239,Sheet10!B:C,2,FALSE)</f>
        <v>#N/A</v>
      </c>
      <c r="H1239" s="2">
        <v>2015</v>
      </c>
      <c r="I1239" s="3" t="s">
        <v>12</v>
      </c>
      <c r="J1239" s="3" t="s">
        <v>2289</v>
      </c>
      <c r="K1239" s="3" t="s">
        <v>2290</v>
      </c>
      <c r="L1239" s="3" t="s">
        <v>2466</v>
      </c>
      <c r="M1239" s="3" t="s">
        <v>599</v>
      </c>
    </row>
    <row r="1240" spans="1:13" x14ac:dyDescent="0.2">
      <c r="A1240" s="3" t="s">
        <v>2286</v>
      </c>
      <c r="B1240" s="3" t="str">
        <f>VLOOKUP(C1240,'Class compilations'!A:B,2,FALSE)</f>
        <v>Hybrid Sedan</v>
      </c>
      <c r="C1240" s="3" t="s">
        <v>2287</v>
      </c>
      <c r="D1240" s="3" t="s">
        <v>10</v>
      </c>
      <c r="E1240" s="3" t="s">
        <v>2467</v>
      </c>
      <c r="F1240" s="3" t="str">
        <f>VLOOKUP(E1240,'DFW to admin'!A:B,2,FALSE)</f>
        <v>Admin</v>
      </c>
      <c r="G1240" s="3" t="e">
        <f>VLOOKUP('Data - filter removed'!E1240,Sheet10!B:C,2,FALSE)</f>
        <v>#N/A</v>
      </c>
      <c r="H1240" s="2">
        <v>2015</v>
      </c>
      <c r="I1240" s="3" t="s">
        <v>12</v>
      </c>
      <c r="J1240" s="3" t="s">
        <v>2289</v>
      </c>
      <c r="K1240" s="3" t="s">
        <v>2290</v>
      </c>
      <c r="L1240" s="3" t="s">
        <v>2468</v>
      </c>
      <c r="M1240" s="3" t="s">
        <v>136</v>
      </c>
    </row>
    <row r="1241" spans="1:13" x14ac:dyDescent="0.2">
      <c r="A1241" s="3" t="s">
        <v>2286</v>
      </c>
      <c r="B1241" s="3" t="str">
        <f>VLOOKUP(C1241,'Class compilations'!A:B,2,FALSE)</f>
        <v>Hybrid Sedan</v>
      </c>
      <c r="C1241" s="3" t="s">
        <v>2287</v>
      </c>
      <c r="D1241" s="3" t="s">
        <v>10</v>
      </c>
      <c r="E1241" s="3" t="s">
        <v>2469</v>
      </c>
      <c r="F1241" s="3" t="str">
        <f>VLOOKUP(E1241,'DFW to admin'!A:B,2,FALSE)</f>
        <v>Admin</v>
      </c>
      <c r="G1241" s="3" t="e">
        <f>VLOOKUP('Data - filter removed'!E1241,Sheet10!B:C,2,FALSE)</f>
        <v>#N/A</v>
      </c>
      <c r="H1241" s="2">
        <v>2015</v>
      </c>
      <c r="I1241" s="3" t="s">
        <v>12</v>
      </c>
      <c r="J1241" s="3" t="s">
        <v>2289</v>
      </c>
      <c r="K1241" s="3" t="s">
        <v>2290</v>
      </c>
      <c r="L1241" s="3" t="s">
        <v>2470</v>
      </c>
      <c r="M1241" s="3" t="s">
        <v>136</v>
      </c>
    </row>
    <row r="1242" spans="1:13" x14ac:dyDescent="0.2">
      <c r="A1242" s="3" t="s">
        <v>2286</v>
      </c>
      <c r="B1242" s="3" t="str">
        <f>VLOOKUP(C1242,'Class compilations'!A:B,2,FALSE)</f>
        <v>Hybrid Sedan</v>
      </c>
      <c r="C1242" s="3" t="s">
        <v>2287</v>
      </c>
      <c r="D1242" s="3" t="s">
        <v>10</v>
      </c>
      <c r="E1242" s="3" t="s">
        <v>2471</v>
      </c>
      <c r="F1242" s="3" t="e">
        <f>VLOOKUP(E1242,'DFW to admin'!A:B,2,FALSE)</f>
        <v>#N/A</v>
      </c>
      <c r="G1242" s="3" t="e">
        <f>VLOOKUP('Data - filter removed'!E1242,Sheet10!B:C,2,FALSE)</f>
        <v>#N/A</v>
      </c>
      <c r="H1242" s="2">
        <v>2015</v>
      </c>
      <c r="I1242" s="3" t="s">
        <v>12</v>
      </c>
      <c r="J1242" s="3" t="s">
        <v>2289</v>
      </c>
      <c r="K1242" s="3" t="s">
        <v>2290</v>
      </c>
      <c r="L1242" s="3" t="s">
        <v>2472</v>
      </c>
      <c r="M1242" s="3" t="s">
        <v>81</v>
      </c>
    </row>
    <row r="1243" spans="1:13" x14ac:dyDescent="0.2">
      <c r="A1243" s="3" t="s">
        <v>2286</v>
      </c>
      <c r="B1243" s="3" t="str">
        <f>VLOOKUP(C1243,'Class compilations'!A:B,2,FALSE)</f>
        <v>Hybrid Sedan</v>
      </c>
      <c r="C1243" s="3" t="s">
        <v>2287</v>
      </c>
      <c r="D1243" s="3" t="s">
        <v>10</v>
      </c>
      <c r="E1243" s="3" t="s">
        <v>2473</v>
      </c>
      <c r="F1243" s="3" t="e">
        <f>VLOOKUP(E1243,'DFW to admin'!A:B,2,FALSE)</f>
        <v>#N/A</v>
      </c>
      <c r="G1243" s="3" t="str">
        <f>VLOOKUP('Data - filter removed'!E1243,Sheet10!B:C,2,FALSE)</f>
        <v>Children's Administration</v>
      </c>
      <c r="H1243" s="2">
        <v>2015</v>
      </c>
      <c r="I1243" s="3" t="s">
        <v>12</v>
      </c>
      <c r="J1243" s="3" t="s">
        <v>2289</v>
      </c>
      <c r="K1243" s="3" t="s">
        <v>2290</v>
      </c>
      <c r="L1243" s="3" t="s">
        <v>2474</v>
      </c>
      <c r="M1243" s="3" t="s">
        <v>29</v>
      </c>
    </row>
    <row r="1244" spans="1:13" x14ac:dyDescent="0.2">
      <c r="A1244" s="3" t="s">
        <v>2286</v>
      </c>
      <c r="B1244" s="3" t="str">
        <f>VLOOKUP(C1244,'Class compilations'!A:B,2,FALSE)</f>
        <v>Hybrid Sedan</v>
      </c>
      <c r="C1244" s="3" t="s">
        <v>2287</v>
      </c>
      <c r="D1244" s="3" t="s">
        <v>10</v>
      </c>
      <c r="E1244" s="3" t="s">
        <v>2475</v>
      </c>
      <c r="F1244" s="3" t="e">
        <f>VLOOKUP(E1244,'DFW to admin'!A:B,2,FALSE)</f>
        <v>#N/A</v>
      </c>
      <c r="G1244" s="3" t="str">
        <f>VLOOKUP('Data - filter removed'!E1244,Sheet10!B:C,2,FALSE)</f>
        <v>Children's Administration</v>
      </c>
      <c r="H1244" s="2">
        <v>2015</v>
      </c>
      <c r="I1244" s="3" t="s">
        <v>12</v>
      </c>
      <c r="J1244" s="3" t="s">
        <v>2289</v>
      </c>
      <c r="K1244" s="3" t="s">
        <v>2290</v>
      </c>
      <c r="L1244" s="3" t="s">
        <v>2476</v>
      </c>
      <c r="M1244" s="3" t="s">
        <v>29</v>
      </c>
    </row>
    <row r="1245" spans="1:13" x14ac:dyDescent="0.2">
      <c r="A1245" s="3" t="s">
        <v>2286</v>
      </c>
      <c r="B1245" s="3" t="str">
        <f>VLOOKUP(C1245,'Class compilations'!A:B,2,FALSE)</f>
        <v>Hybrid Sedan</v>
      </c>
      <c r="C1245" s="3" t="s">
        <v>2287</v>
      </c>
      <c r="D1245" s="3" t="s">
        <v>10</v>
      </c>
      <c r="E1245" s="3" t="s">
        <v>2477</v>
      </c>
      <c r="F1245" s="3" t="e">
        <f>VLOOKUP(E1245,'DFW to admin'!A:B,2,FALSE)</f>
        <v>#N/A</v>
      </c>
      <c r="G1245" s="3" t="str">
        <f>VLOOKUP('Data - filter removed'!E1245,Sheet10!B:C,2,FALSE)</f>
        <v>Children's Administration</v>
      </c>
      <c r="H1245" s="2">
        <v>2015</v>
      </c>
      <c r="I1245" s="3" t="s">
        <v>12</v>
      </c>
      <c r="J1245" s="3" t="s">
        <v>2289</v>
      </c>
      <c r="K1245" s="3" t="s">
        <v>2290</v>
      </c>
      <c r="L1245" s="3" t="s">
        <v>2478</v>
      </c>
      <c r="M1245" s="3" t="s">
        <v>29</v>
      </c>
    </row>
    <row r="1246" spans="1:13" x14ac:dyDescent="0.2">
      <c r="A1246" s="3" t="s">
        <v>2286</v>
      </c>
      <c r="B1246" s="3" t="str">
        <f>VLOOKUP(C1246,'Class compilations'!A:B,2,FALSE)</f>
        <v>Hybrid Sedan</v>
      </c>
      <c r="C1246" s="3" t="s">
        <v>2287</v>
      </c>
      <c r="D1246" s="3" t="s">
        <v>10</v>
      </c>
      <c r="E1246" s="3" t="s">
        <v>2479</v>
      </c>
      <c r="F1246" s="3" t="e">
        <f>VLOOKUP(E1246,'DFW to admin'!A:B,2,FALSE)</f>
        <v>#N/A</v>
      </c>
      <c r="G1246" s="3" t="e">
        <f>VLOOKUP('Data - filter removed'!E1246,Sheet10!B:C,2,FALSE)</f>
        <v>#N/A</v>
      </c>
      <c r="H1246" s="2">
        <v>2015</v>
      </c>
      <c r="I1246" s="3" t="s">
        <v>12</v>
      </c>
      <c r="J1246" s="3" t="s">
        <v>2289</v>
      </c>
      <c r="K1246" s="3" t="s">
        <v>2290</v>
      </c>
      <c r="L1246" s="3" t="s">
        <v>2480</v>
      </c>
      <c r="M1246" s="3" t="s">
        <v>35</v>
      </c>
    </row>
    <row r="1247" spans="1:13" x14ac:dyDescent="0.2">
      <c r="A1247" s="3" t="s">
        <v>2286</v>
      </c>
      <c r="B1247" s="3" t="str">
        <f>VLOOKUP(C1247,'Class compilations'!A:B,2,FALSE)</f>
        <v>Hybrid Sedan</v>
      </c>
      <c r="C1247" s="3" t="s">
        <v>2287</v>
      </c>
      <c r="D1247" s="3" t="s">
        <v>10</v>
      </c>
      <c r="E1247" s="3" t="s">
        <v>2481</v>
      </c>
      <c r="F1247" s="3" t="e">
        <f>VLOOKUP(E1247,'DFW to admin'!A:B,2,FALSE)</f>
        <v>#N/A</v>
      </c>
      <c r="G1247" s="3" t="e">
        <f>VLOOKUP('Data - filter removed'!E1247,Sheet10!B:C,2,FALSE)</f>
        <v>#N/A</v>
      </c>
      <c r="H1247" s="2">
        <v>2015</v>
      </c>
      <c r="I1247" s="3" t="s">
        <v>12</v>
      </c>
      <c r="J1247" s="3" t="s">
        <v>2289</v>
      </c>
      <c r="K1247" s="3" t="s">
        <v>2290</v>
      </c>
      <c r="L1247" s="3" t="s">
        <v>2482</v>
      </c>
      <c r="M1247" s="3" t="s">
        <v>123</v>
      </c>
    </row>
    <row r="1248" spans="1:13" x14ac:dyDescent="0.2">
      <c r="A1248" s="3" t="s">
        <v>2286</v>
      </c>
      <c r="B1248" s="3" t="str">
        <f>VLOOKUP(C1248,'Class compilations'!A:B,2,FALSE)</f>
        <v>Hybrid Sedan</v>
      </c>
      <c r="C1248" s="3" t="s">
        <v>2287</v>
      </c>
      <c r="D1248" s="3" t="s">
        <v>10</v>
      </c>
      <c r="E1248" s="3" t="s">
        <v>2483</v>
      </c>
      <c r="F1248" s="3" t="e">
        <f>VLOOKUP(E1248,'DFW to admin'!A:B,2,FALSE)</f>
        <v>#N/A</v>
      </c>
      <c r="G1248" s="3" t="str">
        <f>VLOOKUP('Data - filter removed'!E1248,Sheet10!B:C,2,FALSE)</f>
        <v>CIBS</v>
      </c>
      <c r="H1248" s="2">
        <v>2015</v>
      </c>
      <c r="I1248" s="3" t="s">
        <v>12</v>
      </c>
      <c r="J1248" s="3" t="s">
        <v>2289</v>
      </c>
      <c r="K1248" s="3" t="s">
        <v>2290</v>
      </c>
      <c r="L1248" s="3" t="s">
        <v>2484</v>
      </c>
      <c r="M1248" s="3" t="s">
        <v>29</v>
      </c>
    </row>
    <row r="1249" spans="1:13" x14ac:dyDescent="0.2">
      <c r="A1249" s="3" t="s">
        <v>2286</v>
      </c>
      <c r="B1249" s="3" t="str">
        <f>VLOOKUP(C1249,'Class compilations'!A:B,2,FALSE)</f>
        <v>Hybrid Sedan</v>
      </c>
      <c r="C1249" s="3" t="s">
        <v>2287</v>
      </c>
      <c r="D1249" s="3" t="s">
        <v>10</v>
      </c>
      <c r="E1249" s="3" t="s">
        <v>2485</v>
      </c>
      <c r="F1249" s="3" t="e">
        <f>VLOOKUP(E1249,'DFW to admin'!A:B,2,FALSE)</f>
        <v>#N/A</v>
      </c>
      <c r="G1249" s="3" t="str">
        <f>VLOOKUP('Data - filter removed'!E1249,Sheet10!B:C,2,FALSE)</f>
        <v>Children's Administration</v>
      </c>
      <c r="H1249" s="2">
        <v>2015</v>
      </c>
      <c r="I1249" s="3" t="s">
        <v>12</v>
      </c>
      <c r="J1249" s="3" t="s">
        <v>2289</v>
      </c>
      <c r="K1249" s="3" t="s">
        <v>2290</v>
      </c>
      <c r="L1249" s="3" t="s">
        <v>2486</v>
      </c>
      <c r="M1249" s="3" t="s">
        <v>29</v>
      </c>
    </row>
    <row r="1250" spans="1:13" x14ac:dyDescent="0.2">
      <c r="A1250" s="3" t="s">
        <v>2286</v>
      </c>
      <c r="B1250" s="3" t="str">
        <f>VLOOKUP(C1250,'Class compilations'!A:B,2,FALSE)</f>
        <v>Hybrid Sedan</v>
      </c>
      <c r="C1250" s="3" t="s">
        <v>2287</v>
      </c>
      <c r="D1250" s="3" t="s">
        <v>10</v>
      </c>
      <c r="E1250" s="3" t="s">
        <v>2487</v>
      </c>
      <c r="F1250" s="3" t="e">
        <f>VLOOKUP(E1250,'DFW to admin'!A:B,2,FALSE)</f>
        <v>#N/A</v>
      </c>
      <c r="G1250" s="3" t="e">
        <f>VLOOKUP('Data - filter removed'!E1250,Sheet10!B:C,2,FALSE)</f>
        <v>#N/A</v>
      </c>
      <c r="H1250" s="2">
        <v>2015</v>
      </c>
      <c r="I1250" s="3" t="s">
        <v>12</v>
      </c>
      <c r="J1250" s="3" t="s">
        <v>2289</v>
      </c>
      <c r="K1250" s="3" t="s">
        <v>2290</v>
      </c>
      <c r="L1250" s="3" t="s">
        <v>2488</v>
      </c>
      <c r="M1250" s="3" t="s">
        <v>2489</v>
      </c>
    </row>
    <row r="1251" spans="1:13" x14ac:dyDescent="0.2">
      <c r="A1251" s="3" t="s">
        <v>2286</v>
      </c>
      <c r="B1251" s="3" t="str">
        <f>VLOOKUP(C1251,'Class compilations'!A:B,2,FALSE)</f>
        <v>Hybrid Sedan</v>
      </c>
      <c r="C1251" s="3" t="s">
        <v>2287</v>
      </c>
      <c r="D1251" s="3" t="s">
        <v>10</v>
      </c>
      <c r="E1251" s="3" t="s">
        <v>2490</v>
      </c>
      <c r="F1251" s="3" t="e">
        <f>VLOOKUP(E1251,'DFW to admin'!A:B,2,FALSE)</f>
        <v>#N/A</v>
      </c>
      <c r="G1251" s="3" t="e">
        <f>VLOOKUP('Data - filter removed'!E1251,Sheet10!B:C,2,FALSE)</f>
        <v>#N/A</v>
      </c>
      <c r="H1251" s="2">
        <v>2015</v>
      </c>
      <c r="I1251" s="3" t="s">
        <v>12</v>
      </c>
      <c r="J1251" s="3" t="s">
        <v>2289</v>
      </c>
      <c r="K1251" s="3" t="s">
        <v>2290</v>
      </c>
      <c r="L1251" s="3" t="s">
        <v>2491</v>
      </c>
      <c r="M1251" s="3" t="s">
        <v>2492</v>
      </c>
    </row>
    <row r="1252" spans="1:13" x14ac:dyDescent="0.2">
      <c r="A1252" s="3" t="s">
        <v>2286</v>
      </c>
      <c r="B1252" s="3" t="str">
        <f>VLOOKUP(C1252,'Class compilations'!A:B,2,FALSE)</f>
        <v>Hybrid Sedan</v>
      </c>
      <c r="C1252" s="3" t="s">
        <v>2287</v>
      </c>
      <c r="D1252" s="3" t="s">
        <v>10</v>
      </c>
      <c r="E1252" s="3" t="s">
        <v>2493</v>
      </c>
      <c r="F1252" s="3" t="e">
        <f>VLOOKUP(E1252,'DFW to admin'!A:B,2,FALSE)</f>
        <v>#N/A</v>
      </c>
      <c r="G1252" s="3" t="e">
        <f>VLOOKUP('Data - filter removed'!E1252,Sheet10!B:C,2,FALSE)</f>
        <v>#N/A</v>
      </c>
      <c r="H1252" s="2">
        <v>2015</v>
      </c>
      <c r="I1252" s="3" t="s">
        <v>12</v>
      </c>
      <c r="J1252" s="3" t="s">
        <v>2289</v>
      </c>
      <c r="K1252" s="3" t="s">
        <v>2290</v>
      </c>
      <c r="L1252" s="3" t="s">
        <v>2494</v>
      </c>
      <c r="M1252" s="3" t="s">
        <v>1038</v>
      </c>
    </row>
    <row r="1253" spans="1:13" x14ac:dyDescent="0.2">
      <c r="A1253" s="3" t="s">
        <v>2286</v>
      </c>
      <c r="B1253" s="3" t="str">
        <f>VLOOKUP(C1253,'Class compilations'!A:B,2,FALSE)</f>
        <v>Hybrid Sedan</v>
      </c>
      <c r="C1253" s="3" t="s">
        <v>2287</v>
      </c>
      <c r="D1253" s="3" t="s">
        <v>10</v>
      </c>
      <c r="E1253" s="3" t="s">
        <v>2495</v>
      </c>
      <c r="F1253" s="3" t="e">
        <f>VLOOKUP(E1253,'DFW to admin'!A:B,2,FALSE)</f>
        <v>#N/A</v>
      </c>
      <c r="G1253" s="3" t="e">
        <f>VLOOKUP('Data - filter removed'!E1253,Sheet10!B:C,2,FALSE)</f>
        <v>#N/A</v>
      </c>
      <c r="H1253" s="2">
        <v>2015</v>
      </c>
      <c r="I1253" s="3" t="s">
        <v>12</v>
      </c>
      <c r="J1253" s="3" t="s">
        <v>2289</v>
      </c>
      <c r="K1253" s="3" t="s">
        <v>2290</v>
      </c>
      <c r="L1253" s="3" t="s">
        <v>2496</v>
      </c>
      <c r="M1253" s="3" t="s">
        <v>1038</v>
      </c>
    </row>
    <row r="1254" spans="1:13" x14ac:dyDescent="0.2">
      <c r="A1254" s="3" t="s">
        <v>2286</v>
      </c>
      <c r="B1254" s="3" t="str">
        <f>VLOOKUP(C1254,'Class compilations'!A:B,2,FALSE)</f>
        <v>Hybrid Sedan</v>
      </c>
      <c r="C1254" s="3" t="s">
        <v>2287</v>
      </c>
      <c r="D1254" s="3" t="s">
        <v>10</v>
      </c>
      <c r="E1254" s="3" t="s">
        <v>2497</v>
      </c>
      <c r="F1254" s="3" t="e">
        <f>VLOOKUP(E1254,'DFW to admin'!A:B,2,FALSE)</f>
        <v>#N/A</v>
      </c>
      <c r="G1254" s="3" t="e">
        <f>VLOOKUP('Data - filter removed'!E1254,Sheet10!B:C,2,FALSE)</f>
        <v>#N/A</v>
      </c>
      <c r="H1254" s="2">
        <v>2015</v>
      </c>
      <c r="I1254" s="3" t="s">
        <v>12</v>
      </c>
      <c r="J1254" s="3" t="s">
        <v>2289</v>
      </c>
      <c r="K1254" s="3" t="s">
        <v>2290</v>
      </c>
      <c r="L1254" s="3" t="s">
        <v>2498</v>
      </c>
      <c r="M1254" s="3" t="s">
        <v>1038</v>
      </c>
    </row>
    <row r="1255" spans="1:13" x14ac:dyDescent="0.2">
      <c r="A1255" s="3" t="s">
        <v>2286</v>
      </c>
      <c r="B1255" s="3" t="str">
        <f>VLOOKUP(C1255,'Class compilations'!A:B,2,FALSE)</f>
        <v>Hybrid Sedan</v>
      </c>
      <c r="C1255" s="3" t="s">
        <v>2287</v>
      </c>
      <c r="D1255" s="3" t="s">
        <v>10</v>
      </c>
      <c r="E1255" s="3" t="s">
        <v>2499</v>
      </c>
      <c r="F1255" s="3" t="e">
        <f>VLOOKUP(E1255,'DFW to admin'!A:B,2,FALSE)</f>
        <v>#N/A</v>
      </c>
      <c r="G1255" s="3" t="e">
        <f>VLOOKUP('Data - filter removed'!E1255,Sheet10!B:C,2,FALSE)</f>
        <v>#N/A</v>
      </c>
      <c r="H1255" s="2">
        <v>2015</v>
      </c>
      <c r="I1255" s="3" t="s">
        <v>12</v>
      </c>
      <c r="J1255" s="3" t="s">
        <v>2289</v>
      </c>
      <c r="K1255" s="3" t="s">
        <v>2290</v>
      </c>
      <c r="L1255" s="3" t="s">
        <v>2500</v>
      </c>
      <c r="M1255" s="3" t="s">
        <v>1038</v>
      </c>
    </row>
    <row r="1256" spans="1:13" x14ac:dyDescent="0.2">
      <c r="A1256" s="3" t="s">
        <v>2286</v>
      </c>
      <c r="B1256" s="3" t="str">
        <f>VLOOKUP(C1256,'Class compilations'!A:B,2,FALSE)</f>
        <v>Hybrid Sedan</v>
      </c>
      <c r="C1256" s="3" t="s">
        <v>2287</v>
      </c>
      <c r="D1256" s="3" t="s">
        <v>10</v>
      </c>
      <c r="E1256" s="3" t="s">
        <v>2501</v>
      </c>
      <c r="F1256" s="3" t="e">
        <f>VLOOKUP(E1256,'DFW to admin'!A:B,2,FALSE)</f>
        <v>#N/A</v>
      </c>
      <c r="G1256" s="3" t="e">
        <f>VLOOKUP('Data - filter removed'!E1256,Sheet10!B:C,2,FALSE)</f>
        <v>#N/A</v>
      </c>
      <c r="H1256" s="2">
        <v>2015</v>
      </c>
      <c r="I1256" s="3" t="s">
        <v>12</v>
      </c>
      <c r="J1256" s="3" t="s">
        <v>2289</v>
      </c>
      <c r="K1256" s="3" t="s">
        <v>2290</v>
      </c>
      <c r="L1256" s="3" t="s">
        <v>2502</v>
      </c>
      <c r="M1256" s="3" t="s">
        <v>1038</v>
      </c>
    </row>
    <row r="1257" spans="1:13" x14ac:dyDescent="0.2">
      <c r="A1257" s="3" t="s">
        <v>2286</v>
      </c>
      <c r="B1257" s="3" t="str">
        <f>VLOOKUP(C1257,'Class compilations'!A:B,2,FALSE)</f>
        <v>Hybrid Sedan</v>
      </c>
      <c r="C1257" s="3" t="s">
        <v>2287</v>
      </c>
      <c r="D1257" s="3" t="s">
        <v>10</v>
      </c>
      <c r="E1257" s="3" t="s">
        <v>2503</v>
      </c>
      <c r="F1257" s="3" t="e">
        <f>VLOOKUP(E1257,'DFW to admin'!A:B,2,FALSE)</f>
        <v>#N/A</v>
      </c>
      <c r="G1257" s="3" t="e">
        <f>VLOOKUP('Data - filter removed'!E1257,Sheet10!B:C,2,FALSE)</f>
        <v>#N/A</v>
      </c>
      <c r="H1257" s="2">
        <v>2015</v>
      </c>
      <c r="I1257" s="3" t="s">
        <v>12</v>
      </c>
      <c r="J1257" s="3" t="s">
        <v>2289</v>
      </c>
      <c r="K1257" s="3" t="s">
        <v>2290</v>
      </c>
      <c r="L1257" s="3" t="s">
        <v>2504</v>
      </c>
      <c r="M1257" s="3" t="s">
        <v>1038</v>
      </c>
    </row>
    <row r="1258" spans="1:13" x14ac:dyDescent="0.2">
      <c r="A1258" s="3" t="s">
        <v>2286</v>
      </c>
      <c r="B1258" s="3" t="str">
        <f>VLOOKUP(C1258,'Class compilations'!A:B,2,FALSE)</f>
        <v>Hybrid Sedan</v>
      </c>
      <c r="C1258" s="3" t="s">
        <v>2287</v>
      </c>
      <c r="D1258" s="3" t="s">
        <v>10</v>
      </c>
      <c r="E1258" s="3" t="s">
        <v>2505</v>
      </c>
      <c r="F1258" s="3" t="e">
        <f>VLOOKUP(E1258,'DFW to admin'!A:B,2,FALSE)</f>
        <v>#N/A</v>
      </c>
      <c r="G1258" s="3" t="str">
        <f>VLOOKUP('Data - filter removed'!E1258,Sheet10!B:C,2,FALSE)</f>
        <v>Economic Services Administration</v>
      </c>
      <c r="H1258" s="2">
        <v>2015</v>
      </c>
      <c r="I1258" s="3" t="s">
        <v>12</v>
      </c>
      <c r="J1258" s="3" t="s">
        <v>2289</v>
      </c>
      <c r="K1258" s="3" t="s">
        <v>2290</v>
      </c>
      <c r="L1258" s="3" t="s">
        <v>2506</v>
      </c>
      <c r="M1258" s="3" t="s">
        <v>29</v>
      </c>
    </row>
    <row r="1259" spans="1:13" x14ac:dyDescent="0.2">
      <c r="A1259" s="3" t="s">
        <v>2286</v>
      </c>
      <c r="B1259" s="3" t="str">
        <f>VLOOKUP(C1259,'Class compilations'!A:B,2,FALSE)</f>
        <v>Hybrid Sedan</v>
      </c>
      <c r="C1259" s="3" t="s">
        <v>2287</v>
      </c>
      <c r="D1259" s="3" t="s">
        <v>10</v>
      </c>
      <c r="E1259" s="3" t="s">
        <v>2507</v>
      </c>
      <c r="F1259" s="3" t="e">
        <f>VLOOKUP(E1259,'DFW to admin'!A:B,2,FALSE)</f>
        <v>#N/A</v>
      </c>
      <c r="G1259" s="3" t="e">
        <f>VLOOKUP('Data - filter removed'!E1259,Sheet10!B:C,2,FALSE)</f>
        <v>#N/A</v>
      </c>
      <c r="H1259" s="2">
        <v>2015</v>
      </c>
      <c r="I1259" s="3" t="s">
        <v>12</v>
      </c>
      <c r="J1259" s="3" t="s">
        <v>13</v>
      </c>
      <c r="K1259" s="3" t="s">
        <v>1223</v>
      </c>
      <c r="L1259" s="3" t="s">
        <v>2508</v>
      </c>
      <c r="M1259" s="3" t="s">
        <v>599</v>
      </c>
    </row>
    <row r="1260" spans="1:13" x14ac:dyDescent="0.2">
      <c r="A1260" s="3" t="s">
        <v>2286</v>
      </c>
      <c r="B1260" s="3" t="str">
        <f>VLOOKUP(C1260,'Class compilations'!A:B,2,FALSE)</f>
        <v>Hybrid Sedan</v>
      </c>
      <c r="C1260" s="3" t="s">
        <v>2287</v>
      </c>
      <c r="D1260" s="3" t="s">
        <v>10</v>
      </c>
      <c r="E1260" s="3" t="s">
        <v>2509</v>
      </c>
      <c r="F1260" s="3" t="e">
        <f>VLOOKUP(E1260,'DFW to admin'!A:B,2,FALSE)</f>
        <v>#N/A</v>
      </c>
      <c r="G1260" s="3" t="e">
        <f>VLOOKUP('Data - filter removed'!E1260,Sheet10!B:C,2,FALSE)</f>
        <v>#N/A</v>
      </c>
      <c r="H1260" s="2">
        <v>2015</v>
      </c>
      <c r="I1260" s="3" t="s">
        <v>12</v>
      </c>
      <c r="J1260" s="3" t="s">
        <v>13</v>
      </c>
      <c r="K1260" s="3" t="s">
        <v>1223</v>
      </c>
      <c r="L1260" s="3" t="s">
        <v>2510</v>
      </c>
      <c r="M1260" s="3" t="s">
        <v>74</v>
      </c>
    </row>
    <row r="1261" spans="1:13" x14ac:dyDescent="0.2">
      <c r="A1261" s="3" t="s">
        <v>2286</v>
      </c>
      <c r="B1261" s="3" t="str">
        <f>VLOOKUP(C1261,'Class compilations'!A:B,2,FALSE)</f>
        <v>Hybrid Sedan</v>
      </c>
      <c r="C1261" s="3" t="s">
        <v>2287</v>
      </c>
      <c r="D1261" s="3" t="s">
        <v>10</v>
      </c>
      <c r="E1261" s="3" t="s">
        <v>2511</v>
      </c>
      <c r="F1261" s="3" t="str">
        <f>VLOOKUP(E1261,'DFW to admin'!A:B,2,FALSE)</f>
        <v>Fish</v>
      </c>
      <c r="G1261" s="3" t="e">
        <f>VLOOKUP('Data - filter removed'!E1261,Sheet10!B:C,2,FALSE)</f>
        <v>#N/A</v>
      </c>
      <c r="H1261" s="2">
        <v>2015</v>
      </c>
      <c r="I1261" s="3" t="s">
        <v>12</v>
      </c>
      <c r="J1261" s="3" t="s">
        <v>13</v>
      </c>
      <c r="K1261" s="3" t="s">
        <v>1223</v>
      </c>
      <c r="L1261" s="3" t="s">
        <v>2512</v>
      </c>
      <c r="M1261" s="3" t="s">
        <v>136</v>
      </c>
    </row>
    <row r="1262" spans="1:13" x14ac:dyDescent="0.2">
      <c r="A1262" s="3" t="s">
        <v>2286</v>
      </c>
      <c r="B1262" s="3" t="str">
        <f>VLOOKUP(C1262,'Class compilations'!A:B,2,FALSE)</f>
        <v>Hybrid Sedan</v>
      </c>
      <c r="C1262" s="3" t="s">
        <v>2287</v>
      </c>
      <c r="D1262" s="3" t="s">
        <v>10</v>
      </c>
      <c r="E1262" s="3" t="s">
        <v>2513</v>
      </c>
      <c r="F1262" s="3" t="str">
        <f>VLOOKUP(E1262,'DFW to admin'!A:B,2,FALSE)</f>
        <v>Fish</v>
      </c>
      <c r="G1262" s="3" t="e">
        <f>VLOOKUP('Data - filter removed'!E1262,Sheet10!B:C,2,FALSE)</f>
        <v>#N/A</v>
      </c>
      <c r="H1262" s="2">
        <v>2015</v>
      </c>
      <c r="I1262" s="3" t="s">
        <v>12</v>
      </c>
      <c r="J1262" s="3" t="s">
        <v>13</v>
      </c>
      <c r="K1262" s="3" t="s">
        <v>1223</v>
      </c>
      <c r="L1262" s="3" t="s">
        <v>2514</v>
      </c>
      <c r="M1262" s="3" t="s">
        <v>136</v>
      </c>
    </row>
    <row r="1263" spans="1:13" x14ac:dyDescent="0.2">
      <c r="A1263" s="3" t="s">
        <v>2286</v>
      </c>
      <c r="B1263" s="3" t="str">
        <f>VLOOKUP(C1263,'Class compilations'!A:B,2,FALSE)</f>
        <v>Hybrid Sedan</v>
      </c>
      <c r="C1263" s="3" t="s">
        <v>2287</v>
      </c>
      <c r="D1263" s="3" t="s">
        <v>10</v>
      </c>
      <c r="E1263" s="3" t="s">
        <v>2515</v>
      </c>
      <c r="F1263" s="3" t="e">
        <f>VLOOKUP(E1263,'DFW to admin'!A:B,2,FALSE)</f>
        <v>#N/A</v>
      </c>
      <c r="G1263" s="3" t="str">
        <f>VLOOKUP('Data - filter removed'!E1263,Sheet10!B:C,2,FALSE)</f>
        <v>Aging and Disability Services Administration</v>
      </c>
      <c r="H1263" s="2">
        <v>2015</v>
      </c>
      <c r="I1263" s="3" t="s">
        <v>12</v>
      </c>
      <c r="J1263" s="3" t="s">
        <v>2289</v>
      </c>
      <c r="K1263" s="3" t="s">
        <v>2290</v>
      </c>
      <c r="L1263" s="3" t="s">
        <v>2516</v>
      </c>
      <c r="M1263" s="3" t="s">
        <v>29</v>
      </c>
    </row>
    <row r="1264" spans="1:13" x14ac:dyDescent="0.2">
      <c r="A1264" s="3" t="s">
        <v>2286</v>
      </c>
      <c r="B1264" s="3" t="str">
        <f>VLOOKUP(C1264,'Class compilations'!A:B,2,FALSE)</f>
        <v>Hybrid Sedan</v>
      </c>
      <c r="C1264" s="3" t="s">
        <v>2287</v>
      </c>
      <c r="D1264" s="3" t="s">
        <v>10</v>
      </c>
      <c r="E1264" s="3" t="s">
        <v>2517</v>
      </c>
      <c r="F1264" s="3" t="e">
        <f>VLOOKUP(E1264,'DFW to admin'!A:B,2,FALSE)</f>
        <v>#N/A</v>
      </c>
      <c r="G1264" s="3" t="str">
        <f>VLOOKUP('Data - filter removed'!E1264,Sheet10!B:C,2,FALSE)</f>
        <v>Aging and Disability Services Administration</v>
      </c>
      <c r="H1264" s="2">
        <v>2015</v>
      </c>
      <c r="I1264" s="3" t="s">
        <v>12</v>
      </c>
      <c r="J1264" s="3" t="s">
        <v>2289</v>
      </c>
      <c r="K1264" s="3" t="s">
        <v>2290</v>
      </c>
      <c r="L1264" s="3" t="s">
        <v>2518</v>
      </c>
      <c r="M1264" s="3" t="s">
        <v>29</v>
      </c>
    </row>
    <row r="1265" spans="1:13" x14ac:dyDescent="0.2">
      <c r="A1265" s="3" t="s">
        <v>2286</v>
      </c>
      <c r="B1265" s="3" t="str">
        <f>VLOOKUP(C1265,'Class compilations'!A:B,2,FALSE)</f>
        <v>Hybrid Sedan</v>
      </c>
      <c r="C1265" s="3" t="s">
        <v>2287</v>
      </c>
      <c r="D1265" s="3" t="s">
        <v>10</v>
      </c>
      <c r="E1265" s="3" t="s">
        <v>2519</v>
      </c>
      <c r="F1265" s="3" t="e">
        <f>VLOOKUP(E1265,'DFW to admin'!A:B,2,FALSE)</f>
        <v>#N/A</v>
      </c>
      <c r="G1265" s="3" t="str">
        <f>VLOOKUP('Data - filter removed'!E1265,Sheet10!B:C,2,FALSE)</f>
        <v>Aging and Disability Services Administration</v>
      </c>
      <c r="H1265" s="2">
        <v>2015</v>
      </c>
      <c r="I1265" s="3" t="s">
        <v>12</v>
      </c>
      <c r="J1265" s="3" t="s">
        <v>2289</v>
      </c>
      <c r="K1265" s="3" t="s">
        <v>2290</v>
      </c>
      <c r="L1265" s="3" t="s">
        <v>2520</v>
      </c>
      <c r="M1265" s="3" t="s">
        <v>29</v>
      </c>
    </row>
    <row r="1266" spans="1:13" x14ac:dyDescent="0.2">
      <c r="A1266" s="3" t="s">
        <v>2286</v>
      </c>
      <c r="B1266" s="3" t="str">
        <f>VLOOKUP(C1266,'Class compilations'!A:B,2,FALSE)</f>
        <v>Hybrid Sedan</v>
      </c>
      <c r="C1266" s="3" t="s">
        <v>2287</v>
      </c>
      <c r="D1266" s="3" t="s">
        <v>10</v>
      </c>
      <c r="E1266" s="3" t="s">
        <v>2521</v>
      </c>
      <c r="F1266" s="3" t="e">
        <f>VLOOKUP(E1266,'DFW to admin'!A:B,2,FALSE)</f>
        <v>#N/A</v>
      </c>
      <c r="G1266" s="3" t="str">
        <f>VLOOKUP('Data - filter removed'!E1266,Sheet10!B:C,2,FALSE)</f>
        <v>Aging and Disability Services Administration</v>
      </c>
      <c r="H1266" s="2">
        <v>2015</v>
      </c>
      <c r="I1266" s="3" t="s">
        <v>12</v>
      </c>
      <c r="J1266" s="3" t="s">
        <v>2289</v>
      </c>
      <c r="K1266" s="3" t="s">
        <v>2290</v>
      </c>
      <c r="L1266" s="3" t="s">
        <v>2522</v>
      </c>
      <c r="M1266" s="3" t="s">
        <v>29</v>
      </c>
    </row>
    <row r="1267" spans="1:13" x14ac:dyDescent="0.2">
      <c r="A1267" s="3" t="s">
        <v>2286</v>
      </c>
      <c r="B1267" s="3" t="str">
        <f>VLOOKUP(C1267,'Class compilations'!A:B,2,FALSE)</f>
        <v>Hybrid Sedan</v>
      </c>
      <c r="C1267" s="3" t="s">
        <v>2287</v>
      </c>
      <c r="D1267" s="3" t="s">
        <v>10</v>
      </c>
      <c r="E1267" s="3" t="s">
        <v>2523</v>
      </c>
      <c r="F1267" s="3" t="e">
        <f>VLOOKUP(E1267,'DFW to admin'!A:B,2,FALSE)</f>
        <v>#N/A</v>
      </c>
      <c r="G1267" s="3" t="e">
        <f>VLOOKUP('Data - filter removed'!E1267,Sheet10!B:C,2,FALSE)</f>
        <v>#N/A</v>
      </c>
      <c r="H1267" s="2">
        <v>2015</v>
      </c>
      <c r="I1267" s="3" t="s">
        <v>12</v>
      </c>
      <c r="J1267" s="3" t="s">
        <v>2289</v>
      </c>
      <c r="K1267" s="3" t="s">
        <v>2290</v>
      </c>
      <c r="L1267" s="3" t="s">
        <v>2524</v>
      </c>
      <c r="M1267" s="3" t="s">
        <v>35</v>
      </c>
    </row>
    <row r="1268" spans="1:13" x14ac:dyDescent="0.2">
      <c r="A1268" s="3" t="s">
        <v>2286</v>
      </c>
      <c r="B1268" s="3" t="str">
        <f>VLOOKUP(C1268,'Class compilations'!A:B,2,FALSE)</f>
        <v>Hybrid Sedan</v>
      </c>
      <c r="C1268" s="3" t="s">
        <v>2287</v>
      </c>
      <c r="D1268" s="3" t="s">
        <v>10</v>
      </c>
      <c r="E1268" s="3" t="s">
        <v>2525</v>
      </c>
      <c r="F1268" s="3" t="e">
        <f>VLOOKUP(E1268,'DFW to admin'!A:B,2,FALSE)</f>
        <v>#N/A</v>
      </c>
      <c r="G1268" s="3" t="e">
        <f>VLOOKUP('Data - filter removed'!E1268,Sheet10!B:C,2,FALSE)</f>
        <v>#N/A</v>
      </c>
      <c r="H1268" s="2">
        <v>2015</v>
      </c>
      <c r="I1268" s="3" t="s">
        <v>12</v>
      </c>
      <c r="J1268" s="3" t="s">
        <v>2289</v>
      </c>
      <c r="K1268" s="3" t="s">
        <v>2290</v>
      </c>
      <c r="L1268" s="3" t="s">
        <v>2526</v>
      </c>
      <c r="M1268" s="3" t="s">
        <v>81</v>
      </c>
    </row>
    <row r="1269" spans="1:13" x14ac:dyDescent="0.2">
      <c r="A1269" s="3" t="s">
        <v>2286</v>
      </c>
      <c r="B1269" s="3" t="str">
        <f>VLOOKUP(C1269,'Class compilations'!A:B,2,FALSE)</f>
        <v>Hybrid Sedan</v>
      </c>
      <c r="C1269" s="3" t="s">
        <v>2287</v>
      </c>
      <c r="D1269" s="3" t="s">
        <v>10</v>
      </c>
      <c r="E1269" s="3" t="s">
        <v>2527</v>
      </c>
      <c r="F1269" s="3" t="e">
        <f>VLOOKUP(E1269,'DFW to admin'!A:B,2,FALSE)</f>
        <v>#N/A</v>
      </c>
      <c r="G1269" s="3" t="e">
        <f>VLOOKUP('Data - filter removed'!E1269,Sheet10!B:C,2,FALSE)</f>
        <v>#N/A</v>
      </c>
      <c r="H1269" s="2">
        <v>2015</v>
      </c>
      <c r="I1269" s="3" t="s">
        <v>12</v>
      </c>
      <c r="J1269" s="3" t="s">
        <v>2289</v>
      </c>
      <c r="K1269" s="3" t="s">
        <v>2290</v>
      </c>
      <c r="L1269" s="3" t="s">
        <v>2528</v>
      </c>
      <c r="M1269" s="3" t="s">
        <v>203</v>
      </c>
    </row>
    <row r="1270" spans="1:13" x14ac:dyDescent="0.2">
      <c r="A1270" s="3" t="s">
        <v>2286</v>
      </c>
      <c r="B1270" s="3" t="str">
        <f>VLOOKUP(C1270,'Class compilations'!A:B,2,FALSE)</f>
        <v>Hybrid Sedan</v>
      </c>
      <c r="C1270" s="3" t="s">
        <v>2287</v>
      </c>
      <c r="D1270" s="3" t="s">
        <v>10</v>
      </c>
      <c r="E1270" s="3" t="s">
        <v>2529</v>
      </c>
      <c r="F1270" s="3" t="e">
        <f>VLOOKUP(E1270,'DFW to admin'!A:B,2,FALSE)</f>
        <v>#N/A</v>
      </c>
      <c r="G1270" s="3" t="e">
        <f>VLOOKUP('Data - filter removed'!E1270,Sheet10!B:C,2,FALSE)</f>
        <v>#N/A</v>
      </c>
      <c r="H1270" s="2">
        <v>2015</v>
      </c>
      <c r="I1270" s="3" t="s">
        <v>12</v>
      </c>
      <c r="J1270" s="3" t="s">
        <v>2289</v>
      </c>
      <c r="K1270" s="3" t="s">
        <v>2290</v>
      </c>
      <c r="L1270" s="3" t="s">
        <v>2530</v>
      </c>
      <c r="M1270" s="3" t="s">
        <v>81</v>
      </c>
    </row>
    <row r="1271" spans="1:13" x14ac:dyDescent="0.2">
      <c r="A1271" s="3" t="s">
        <v>2286</v>
      </c>
      <c r="B1271" s="3" t="str">
        <f>VLOOKUP(C1271,'Class compilations'!A:B,2,FALSE)</f>
        <v>Hybrid Sedan</v>
      </c>
      <c r="C1271" s="3" t="s">
        <v>2287</v>
      </c>
      <c r="D1271" s="3" t="s">
        <v>10</v>
      </c>
      <c r="E1271" s="3" t="s">
        <v>2531</v>
      </c>
      <c r="F1271" s="3" t="e">
        <f>VLOOKUP(E1271,'DFW to admin'!A:B,2,FALSE)</f>
        <v>#N/A</v>
      </c>
      <c r="G1271" s="3" t="str">
        <f>VLOOKUP('Data - filter removed'!E1271,Sheet10!B:C,2,FALSE)</f>
        <v>Aging and Disability Services Administration</v>
      </c>
      <c r="H1271" s="2">
        <v>2015</v>
      </c>
      <c r="I1271" s="3" t="s">
        <v>12</v>
      </c>
      <c r="J1271" s="3" t="s">
        <v>2289</v>
      </c>
      <c r="K1271" s="3" t="s">
        <v>2290</v>
      </c>
      <c r="L1271" s="3" t="s">
        <v>2532</v>
      </c>
      <c r="M1271" s="3" t="s">
        <v>29</v>
      </c>
    </row>
    <row r="1272" spans="1:13" x14ac:dyDescent="0.2">
      <c r="A1272" s="3" t="s">
        <v>2286</v>
      </c>
      <c r="B1272" s="3" t="str">
        <f>VLOOKUP(C1272,'Class compilations'!A:B,2,FALSE)</f>
        <v>Hybrid Sedan</v>
      </c>
      <c r="C1272" s="3" t="s">
        <v>2287</v>
      </c>
      <c r="D1272" s="3" t="s">
        <v>10</v>
      </c>
      <c r="E1272" s="3" t="s">
        <v>2533</v>
      </c>
      <c r="F1272" s="3" t="e">
        <f>VLOOKUP(E1272,'DFW to admin'!A:B,2,FALSE)</f>
        <v>#N/A</v>
      </c>
      <c r="G1272" s="3" t="str">
        <f>VLOOKUP('Data - filter removed'!E1272,Sheet10!B:C,2,FALSE)</f>
        <v>Children's Administration</v>
      </c>
      <c r="H1272" s="2">
        <v>2015</v>
      </c>
      <c r="I1272" s="3" t="s">
        <v>12</v>
      </c>
      <c r="J1272" s="3" t="s">
        <v>2289</v>
      </c>
      <c r="K1272" s="3" t="s">
        <v>2290</v>
      </c>
      <c r="L1272" s="3" t="s">
        <v>2534</v>
      </c>
      <c r="M1272" s="3" t="s">
        <v>29</v>
      </c>
    </row>
    <row r="1273" spans="1:13" x14ac:dyDescent="0.2">
      <c r="A1273" s="3" t="s">
        <v>2286</v>
      </c>
      <c r="B1273" s="3" t="str">
        <f>VLOOKUP(C1273,'Class compilations'!A:B,2,FALSE)</f>
        <v>Hybrid Sedan</v>
      </c>
      <c r="C1273" s="3" t="s">
        <v>2287</v>
      </c>
      <c r="D1273" s="3" t="s">
        <v>10</v>
      </c>
      <c r="E1273" s="3" t="s">
        <v>2535</v>
      </c>
      <c r="F1273" s="3" t="e">
        <f>VLOOKUP(E1273,'DFW to admin'!A:B,2,FALSE)</f>
        <v>#N/A</v>
      </c>
      <c r="G1273" s="3" t="str">
        <f>VLOOKUP('Data - filter removed'!E1273,Sheet10!B:C,2,FALSE)</f>
        <v>Children's Administration</v>
      </c>
      <c r="H1273" s="2">
        <v>2015</v>
      </c>
      <c r="I1273" s="3" t="s">
        <v>12</v>
      </c>
      <c r="J1273" s="3" t="s">
        <v>2289</v>
      </c>
      <c r="K1273" s="3" t="s">
        <v>2290</v>
      </c>
      <c r="L1273" s="3" t="s">
        <v>2536</v>
      </c>
      <c r="M1273" s="3" t="s">
        <v>29</v>
      </c>
    </row>
    <row r="1274" spans="1:13" x14ac:dyDescent="0.2">
      <c r="A1274" s="3" t="s">
        <v>2286</v>
      </c>
      <c r="B1274" s="3" t="str">
        <f>VLOOKUP(C1274,'Class compilations'!A:B,2,FALSE)</f>
        <v>Hybrid Sedan</v>
      </c>
      <c r="C1274" s="3" t="s">
        <v>2287</v>
      </c>
      <c r="D1274" s="3" t="s">
        <v>10</v>
      </c>
      <c r="E1274" s="3" t="s">
        <v>2537</v>
      </c>
      <c r="F1274" s="3" t="e">
        <f>VLOOKUP(E1274,'DFW to admin'!A:B,2,FALSE)</f>
        <v>#N/A</v>
      </c>
      <c r="G1274" s="3" t="str">
        <f>VLOOKUP('Data - filter removed'!E1274,Sheet10!B:C,2,FALSE)</f>
        <v>Children's Administration</v>
      </c>
      <c r="H1274" s="2">
        <v>2015</v>
      </c>
      <c r="I1274" s="3" t="s">
        <v>12</v>
      </c>
      <c r="J1274" s="3" t="s">
        <v>2289</v>
      </c>
      <c r="K1274" s="3" t="s">
        <v>2290</v>
      </c>
      <c r="L1274" s="3" t="s">
        <v>2538</v>
      </c>
      <c r="M1274" s="3" t="s">
        <v>29</v>
      </c>
    </row>
    <row r="1275" spans="1:13" x14ac:dyDescent="0.2">
      <c r="A1275" s="3" t="s">
        <v>2286</v>
      </c>
      <c r="B1275" s="3" t="str">
        <f>VLOOKUP(C1275,'Class compilations'!A:B,2,FALSE)</f>
        <v>Hybrid Sedan</v>
      </c>
      <c r="C1275" s="3" t="s">
        <v>2287</v>
      </c>
      <c r="D1275" s="3" t="s">
        <v>10</v>
      </c>
      <c r="E1275" s="3" t="s">
        <v>2539</v>
      </c>
      <c r="F1275" s="3" t="e">
        <f>VLOOKUP(E1275,'DFW to admin'!A:B,2,FALSE)</f>
        <v>#N/A</v>
      </c>
      <c r="G1275" s="3" t="str">
        <f>VLOOKUP('Data - filter removed'!E1275,Sheet10!B:C,2,FALSE)</f>
        <v>Children's Administration</v>
      </c>
      <c r="H1275" s="2">
        <v>2015</v>
      </c>
      <c r="I1275" s="3" t="s">
        <v>12</v>
      </c>
      <c r="J1275" s="3" t="s">
        <v>2289</v>
      </c>
      <c r="K1275" s="3" t="s">
        <v>2290</v>
      </c>
      <c r="L1275" s="3" t="s">
        <v>2540</v>
      </c>
      <c r="M1275" s="3" t="s">
        <v>29</v>
      </c>
    </row>
    <row r="1276" spans="1:13" x14ac:dyDescent="0.2">
      <c r="A1276" s="3" t="s">
        <v>2286</v>
      </c>
      <c r="B1276" s="3" t="str">
        <f>VLOOKUP(C1276,'Class compilations'!A:B,2,FALSE)</f>
        <v>Hybrid Sedan</v>
      </c>
      <c r="C1276" s="3" t="s">
        <v>2287</v>
      </c>
      <c r="D1276" s="3" t="s">
        <v>10</v>
      </c>
      <c r="E1276" s="3" t="s">
        <v>2541</v>
      </c>
      <c r="F1276" s="3" t="e">
        <f>VLOOKUP(E1276,'DFW to admin'!A:B,2,FALSE)</f>
        <v>#N/A</v>
      </c>
      <c r="G1276" s="3" t="str">
        <f>VLOOKUP('Data - filter removed'!E1276,Sheet10!B:C,2,FALSE)</f>
        <v>Children's Administration</v>
      </c>
      <c r="H1276" s="2">
        <v>2015</v>
      </c>
      <c r="I1276" s="3" t="s">
        <v>12</v>
      </c>
      <c r="J1276" s="3" t="s">
        <v>2289</v>
      </c>
      <c r="K1276" s="3" t="s">
        <v>2290</v>
      </c>
      <c r="L1276" s="3" t="s">
        <v>2542</v>
      </c>
      <c r="M1276" s="3" t="s">
        <v>29</v>
      </c>
    </row>
    <row r="1277" spans="1:13" x14ac:dyDescent="0.2">
      <c r="A1277" s="3" t="s">
        <v>2286</v>
      </c>
      <c r="B1277" s="3" t="str">
        <f>VLOOKUP(C1277,'Class compilations'!A:B,2,FALSE)</f>
        <v>Hybrid Sedan</v>
      </c>
      <c r="C1277" s="3" t="s">
        <v>2287</v>
      </c>
      <c r="D1277" s="3" t="s">
        <v>10</v>
      </c>
      <c r="E1277" s="3" t="s">
        <v>2543</v>
      </c>
      <c r="F1277" s="3" t="e">
        <f>VLOOKUP(E1277,'DFW to admin'!A:B,2,FALSE)</f>
        <v>#N/A</v>
      </c>
      <c r="G1277" s="3" t="str">
        <f>VLOOKUP('Data - filter removed'!E1277,Sheet10!B:C,2,FALSE)</f>
        <v>Children's Administration</v>
      </c>
      <c r="H1277" s="2">
        <v>2014</v>
      </c>
      <c r="I1277" s="3" t="s">
        <v>12</v>
      </c>
      <c r="J1277" s="3" t="s">
        <v>2289</v>
      </c>
      <c r="K1277" s="3" t="s">
        <v>2290</v>
      </c>
      <c r="L1277" s="3" t="s">
        <v>2544</v>
      </c>
      <c r="M1277" s="3" t="s">
        <v>29</v>
      </c>
    </row>
    <row r="1278" spans="1:13" x14ac:dyDescent="0.2">
      <c r="A1278" s="3" t="s">
        <v>2286</v>
      </c>
      <c r="B1278" s="3" t="str">
        <f>VLOOKUP(C1278,'Class compilations'!A:B,2,FALSE)</f>
        <v>Hybrid Sedan</v>
      </c>
      <c r="C1278" s="3" t="s">
        <v>2287</v>
      </c>
      <c r="D1278" s="3" t="s">
        <v>10</v>
      </c>
      <c r="E1278" s="3" t="s">
        <v>2545</v>
      </c>
      <c r="F1278" s="3" t="e">
        <f>VLOOKUP(E1278,'DFW to admin'!A:B,2,FALSE)</f>
        <v>#N/A</v>
      </c>
      <c r="G1278" s="3" t="e">
        <f>VLOOKUP('Data - filter removed'!E1278,Sheet10!B:C,2,FALSE)</f>
        <v>#N/A</v>
      </c>
      <c r="H1278" s="2">
        <v>2015</v>
      </c>
      <c r="I1278" s="3" t="s">
        <v>12</v>
      </c>
      <c r="J1278" s="3" t="s">
        <v>2289</v>
      </c>
      <c r="K1278" s="3" t="s">
        <v>2290</v>
      </c>
      <c r="L1278" s="3" t="s">
        <v>2546</v>
      </c>
      <c r="M1278" s="3" t="s">
        <v>35</v>
      </c>
    </row>
    <row r="1279" spans="1:13" x14ac:dyDescent="0.2">
      <c r="A1279" s="3" t="s">
        <v>2286</v>
      </c>
      <c r="B1279" s="3" t="str">
        <f>VLOOKUP(C1279,'Class compilations'!A:B,2,FALSE)</f>
        <v>Hybrid Sedan</v>
      </c>
      <c r="C1279" s="3" t="s">
        <v>2287</v>
      </c>
      <c r="D1279" s="3" t="s">
        <v>10</v>
      </c>
      <c r="E1279" s="3" t="s">
        <v>2547</v>
      </c>
      <c r="F1279" s="3" t="e">
        <f>VLOOKUP(E1279,'DFW to admin'!A:B,2,FALSE)</f>
        <v>#N/A</v>
      </c>
      <c r="G1279" s="3" t="e">
        <f>VLOOKUP('Data - filter removed'!E1279,Sheet10!B:C,2,FALSE)</f>
        <v>#N/A</v>
      </c>
      <c r="H1279" s="2">
        <v>2015</v>
      </c>
      <c r="I1279" s="3" t="s">
        <v>12</v>
      </c>
      <c r="J1279" s="3" t="s">
        <v>2289</v>
      </c>
      <c r="K1279" s="3" t="s">
        <v>2290</v>
      </c>
      <c r="L1279" s="3" t="s">
        <v>2548</v>
      </c>
      <c r="M1279" s="3" t="s">
        <v>35</v>
      </c>
    </row>
    <row r="1280" spans="1:13" x14ac:dyDescent="0.2">
      <c r="A1280" s="3" t="s">
        <v>2286</v>
      </c>
      <c r="B1280" s="3" t="str">
        <f>VLOOKUP(C1280,'Class compilations'!A:B,2,FALSE)</f>
        <v>Hybrid Sedan</v>
      </c>
      <c r="C1280" s="3" t="s">
        <v>2287</v>
      </c>
      <c r="D1280" s="3" t="s">
        <v>10</v>
      </c>
      <c r="E1280" s="3" t="s">
        <v>8037</v>
      </c>
      <c r="F1280" s="3" t="e">
        <f>VLOOKUP(E1280,'DFW to admin'!A:B,2,FALSE)</f>
        <v>#N/A</v>
      </c>
      <c r="G1280" s="3" t="e">
        <f>VLOOKUP('Data - filter removed'!E1280,Sheet10!B:C,2,FALSE)</f>
        <v>#N/A</v>
      </c>
      <c r="H1280" s="2">
        <v>2015</v>
      </c>
      <c r="I1280" s="3" t="s">
        <v>12</v>
      </c>
      <c r="J1280" s="3" t="s">
        <v>2289</v>
      </c>
      <c r="K1280" s="3" t="s">
        <v>8038</v>
      </c>
      <c r="L1280" s="3" t="s">
        <v>8039</v>
      </c>
      <c r="M1280" s="3" t="s">
        <v>69</v>
      </c>
    </row>
    <row r="1281" spans="1:13" x14ac:dyDescent="0.2">
      <c r="A1281" s="3" t="s">
        <v>2286</v>
      </c>
      <c r="B1281" s="3" t="str">
        <f>VLOOKUP(C1281,'Class compilations'!A:B,2,FALSE)</f>
        <v>Hybrid Sedan</v>
      </c>
      <c r="C1281" s="3" t="s">
        <v>2287</v>
      </c>
      <c r="D1281" s="3" t="s">
        <v>10</v>
      </c>
      <c r="E1281" s="3" t="s">
        <v>8040</v>
      </c>
      <c r="F1281" s="3" t="e">
        <f>VLOOKUP(E1281,'DFW to admin'!A:B,2,FALSE)</f>
        <v>#N/A</v>
      </c>
      <c r="G1281" s="3" t="str">
        <f>VLOOKUP('Data - filter removed'!E1281,Sheet10!B:C,2,FALSE)</f>
        <v>Children's Administration</v>
      </c>
      <c r="H1281" s="2">
        <v>2015</v>
      </c>
      <c r="I1281" s="3" t="s">
        <v>12</v>
      </c>
      <c r="J1281" s="3" t="s">
        <v>2289</v>
      </c>
      <c r="K1281" s="3" t="s">
        <v>8038</v>
      </c>
      <c r="L1281" s="3" t="s">
        <v>8041</v>
      </c>
      <c r="M1281" s="3" t="s">
        <v>29</v>
      </c>
    </row>
    <row r="1282" spans="1:13" x14ac:dyDescent="0.2">
      <c r="A1282" s="3" t="s">
        <v>2286</v>
      </c>
      <c r="B1282" s="3" t="str">
        <f>VLOOKUP(C1282,'Class compilations'!A:B,2,FALSE)</f>
        <v>Hybrid Sedan</v>
      </c>
      <c r="C1282" s="3" t="s">
        <v>2287</v>
      </c>
      <c r="D1282" s="3" t="s">
        <v>10</v>
      </c>
      <c r="E1282" s="3" t="s">
        <v>2549</v>
      </c>
      <c r="F1282" s="3" t="e">
        <f>VLOOKUP(E1282,'DFW to admin'!A:B,2,FALSE)</f>
        <v>#N/A</v>
      </c>
      <c r="G1282" s="3" t="e">
        <f>VLOOKUP('Data - filter removed'!E1282,Sheet10!B:C,2,FALSE)</f>
        <v>#N/A</v>
      </c>
      <c r="H1282" s="2">
        <v>2015</v>
      </c>
      <c r="I1282" s="3" t="s">
        <v>12</v>
      </c>
      <c r="J1282" s="3" t="s">
        <v>2289</v>
      </c>
      <c r="K1282" s="3" t="s">
        <v>2290</v>
      </c>
      <c r="L1282" s="3" t="s">
        <v>2550</v>
      </c>
      <c r="M1282" s="3" t="s">
        <v>74</v>
      </c>
    </row>
    <row r="1283" spans="1:13" x14ac:dyDescent="0.2">
      <c r="A1283" s="3" t="s">
        <v>2286</v>
      </c>
      <c r="B1283" s="3" t="str">
        <f>VLOOKUP(C1283,'Class compilations'!A:B,2,FALSE)</f>
        <v>Hybrid Sedan</v>
      </c>
      <c r="C1283" s="3" t="s">
        <v>2287</v>
      </c>
      <c r="D1283" s="3" t="s">
        <v>10</v>
      </c>
      <c r="E1283" s="3" t="s">
        <v>8042</v>
      </c>
      <c r="F1283" s="3" t="e">
        <f>VLOOKUP(E1283,'DFW to admin'!A:B,2,FALSE)</f>
        <v>#N/A</v>
      </c>
      <c r="G1283" s="3" t="str">
        <f>VLOOKUP('Data - filter removed'!E1283,Sheet10!B:C,2,FALSE)</f>
        <v>Children's Administration</v>
      </c>
      <c r="H1283" s="2">
        <v>2015</v>
      </c>
      <c r="I1283" s="3" t="s">
        <v>12</v>
      </c>
      <c r="J1283" s="3" t="s">
        <v>2289</v>
      </c>
      <c r="K1283" s="3" t="s">
        <v>2290</v>
      </c>
      <c r="L1283" s="3" t="s">
        <v>8043</v>
      </c>
      <c r="M1283" s="3" t="s">
        <v>29</v>
      </c>
    </row>
    <row r="1284" spans="1:13" x14ac:dyDescent="0.2">
      <c r="A1284" s="3" t="s">
        <v>2286</v>
      </c>
      <c r="B1284" s="3" t="str">
        <f>VLOOKUP(C1284,'Class compilations'!A:B,2,FALSE)</f>
        <v>Hybrid Sedan</v>
      </c>
      <c r="C1284" s="3" t="s">
        <v>2287</v>
      </c>
      <c r="D1284" s="3" t="s">
        <v>10</v>
      </c>
      <c r="E1284" s="3" t="s">
        <v>2551</v>
      </c>
      <c r="F1284" s="3" t="e">
        <f>VLOOKUP(E1284,'DFW to admin'!A:B,2,FALSE)</f>
        <v>#N/A</v>
      </c>
      <c r="G1284" s="3" t="str">
        <f>VLOOKUP('Data - filter removed'!E1284,Sheet10!B:C,2,FALSE)</f>
        <v>Children's Administration</v>
      </c>
      <c r="H1284" s="2">
        <v>2015</v>
      </c>
      <c r="I1284" s="3" t="s">
        <v>12</v>
      </c>
      <c r="J1284" s="3" t="s">
        <v>2289</v>
      </c>
      <c r="K1284" s="3" t="s">
        <v>2290</v>
      </c>
      <c r="L1284" s="3" t="s">
        <v>2552</v>
      </c>
      <c r="M1284" s="3" t="s">
        <v>29</v>
      </c>
    </row>
    <row r="1285" spans="1:13" x14ac:dyDescent="0.2">
      <c r="A1285" s="3" t="s">
        <v>2286</v>
      </c>
      <c r="B1285" s="3" t="str">
        <f>VLOOKUP(C1285,'Class compilations'!A:B,2,FALSE)</f>
        <v>Hybrid Sedan</v>
      </c>
      <c r="C1285" s="3" t="s">
        <v>2287</v>
      </c>
      <c r="D1285" s="3" t="s">
        <v>10</v>
      </c>
      <c r="E1285" s="3" t="s">
        <v>8044</v>
      </c>
      <c r="F1285" s="3" t="e">
        <f>VLOOKUP(E1285,'DFW to admin'!A:B,2,FALSE)</f>
        <v>#N/A</v>
      </c>
      <c r="G1285" s="3" t="str">
        <f>VLOOKUP('Data - filter removed'!E1285,Sheet10!B:C,2,FALSE)</f>
        <v>Children's Administration</v>
      </c>
      <c r="H1285" s="2">
        <v>2015</v>
      </c>
      <c r="I1285" s="3" t="s">
        <v>12</v>
      </c>
      <c r="J1285" s="3" t="s">
        <v>2289</v>
      </c>
      <c r="K1285" s="3" t="s">
        <v>2290</v>
      </c>
      <c r="L1285" s="3" t="s">
        <v>8045</v>
      </c>
      <c r="M1285" s="3" t="s">
        <v>29</v>
      </c>
    </row>
    <row r="1286" spans="1:13" x14ac:dyDescent="0.2">
      <c r="A1286" s="3" t="s">
        <v>2286</v>
      </c>
      <c r="B1286" s="3" t="str">
        <f>VLOOKUP(C1286,'Class compilations'!A:B,2,FALSE)</f>
        <v>Hybrid Sedan</v>
      </c>
      <c r="C1286" s="3" t="s">
        <v>2287</v>
      </c>
      <c r="D1286" s="3" t="s">
        <v>10</v>
      </c>
      <c r="E1286" s="3" t="s">
        <v>8046</v>
      </c>
      <c r="F1286" s="3" t="e">
        <f>VLOOKUP(E1286,'DFW to admin'!A:B,2,FALSE)</f>
        <v>#N/A</v>
      </c>
      <c r="G1286" s="3" t="str">
        <f>VLOOKUP('Data - filter removed'!E1286,Sheet10!B:C,2,FALSE)</f>
        <v>Aging and Disability Services Administration</v>
      </c>
      <c r="H1286" s="2">
        <v>2016</v>
      </c>
      <c r="I1286" s="3" t="s">
        <v>12</v>
      </c>
      <c r="J1286" s="3" t="s">
        <v>2289</v>
      </c>
      <c r="K1286" s="3" t="s">
        <v>2290</v>
      </c>
      <c r="L1286" s="3" t="s">
        <v>8047</v>
      </c>
      <c r="M1286" s="3" t="s">
        <v>29</v>
      </c>
    </row>
    <row r="1287" spans="1:13" x14ac:dyDescent="0.2">
      <c r="A1287" s="3" t="s">
        <v>2286</v>
      </c>
      <c r="B1287" s="3" t="str">
        <f>VLOOKUP(C1287,'Class compilations'!A:B,2,FALSE)</f>
        <v>Hybrid Sedan</v>
      </c>
      <c r="C1287" s="3" t="s">
        <v>2287</v>
      </c>
      <c r="D1287" s="3" t="s">
        <v>10</v>
      </c>
      <c r="E1287" s="3" t="s">
        <v>8048</v>
      </c>
      <c r="F1287" s="3" t="e">
        <f>VLOOKUP(E1287,'DFW to admin'!A:B,2,FALSE)</f>
        <v>#N/A</v>
      </c>
      <c r="G1287" s="3" t="str">
        <f>VLOOKUP('Data - filter removed'!E1287,Sheet10!B:C,2,FALSE)</f>
        <v>Economic Services Administration</v>
      </c>
      <c r="H1287" s="2">
        <v>2016</v>
      </c>
      <c r="I1287" s="3" t="s">
        <v>12</v>
      </c>
      <c r="J1287" s="3" t="s">
        <v>2289</v>
      </c>
      <c r="K1287" s="3" t="s">
        <v>2290</v>
      </c>
      <c r="L1287" s="3" t="s">
        <v>8049</v>
      </c>
      <c r="M1287" s="3" t="s">
        <v>29</v>
      </c>
    </row>
    <row r="1288" spans="1:13" x14ac:dyDescent="0.2">
      <c r="A1288" s="3" t="s">
        <v>2286</v>
      </c>
      <c r="B1288" s="3" t="str">
        <f>VLOOKUP(C1288,'Class compilations'!A:B,2,FALSE)</f>
        <v>Hybrid Sedan</v>
      </c>
      <c r="C1288" s="3" t="s">
        <v>2287</v>
      </c>
      <c r="D1288" s="3" t="s">
        <v>10</v>
      </c>
      <c r="E1288" s="3" t="s">
        <v>8050</v>
      </c>
      <c r="F1288" s="3" t="str">
        <f>VLOOKUP(E1288,'DFW to admin'!A:B,2,FALSE)</f>
        <v>Accounts Payable</v>
      </c>
      <c r="G1288" s="3" t="e">
        <f>VLOOKUP('Data - filter removed'!E1288,Sheet10!B:C,2,FALSE)</f>
        <v>#N/A</v>
      </c>
      <c r="H1288" s="2">
        <v>2015</v>
      </c>
      <c r="I1288" s="3" t="s">
        <v>12</v>
      </c>
      <c r="J1288" s="3" t="s">
        <v>2289</v>
      </c>
      <c r="K1288" s="3" t="s">
        <v>2290</v>
      </c>
      <c r="L1288" s="3" t="s">
        <v>8051</v>
      </c>
      <c r="M1288" s="3" t="s">
        <v>136</v>
      </c>
    </row>
    <row r="1289" spans="1:13" x14ac:dyDescent="0.2">
      <c r="A1289" s="3" t="s">
        <v>2286</v>
      </c>
      <c r="B1289" s="3" t="str">
        <f>VLOOKUP(C1289,'Class compilations'!A:B,2,FALSE)</f>
        <v>Hybrid Sedan</v>
      </c>
      <c r="C1289" s="3" t="s">
        <v>2287</v>
      </c>
      <c r="D1289" s="3" t="s">
        <v>10</v>
      </c>
      <c r="E1289" s="3" t="s">
        <v>2553</v>
      </c>
      <c r="F1289" s="3" t="e">
        <f>VLOOKUP(E1289,'DFW to admin'!A:B,2,FALSE)</f>
        <v>#N/A</v>
      </c>
      <c r="G1289" s="3" t="e">
        <f>VLOOKUP('Data - filter removed'!E1289,Sheet10!B:C,2,FALSE)</f>
        <v>#N/A</v>
      </c>
      <c r="H1289" s="2">
        <v>2015</v>
      </c>
      <c r="I1289" s="3" t="s">
        <v>12</v>
      </c>
      <c r="J1289" s="3" t="s">
        <v>2289</v>
      </c>
      <c r="K1289" s="3" t="s">
        <v>2290</v>
      </c>
      <c r="L1289" s="3" t="s">
        <v>2554</v>
      </c>
      <c r="M1289" s="3" t="s">
        <v>2285</v>
      </c>
    </row>
    <row r="1290" spans="1:13" x14ac:dyDescent="0.2">
      <c r="A1290" s="3" t="s">
        <v>2286</v>
      </c>
      <c r="B1290" s="3" t="str">
        <f>VLOOKUP(C1290,'Class compilations'!A:B,2,FALSE)</f>
        <v>Hybrid Sedan</v>
      </c>
      <c r="C1290" s="3" t="s">
        <v>2287</v>
      </c>
      <c r="D1290" s="3" t="s">
        <v>10</v>
      </c>
      <c r="E1290" s="3" t="s">
        <v>2555</v>
      </c>
      <c r="F1290" s="3" t="e">
        <f>VLOOKUP(E1290,'DFW to admin'!A:B,2,FALSE)</f>
        <v>#N/A</v>
      </c>
      <c r="G1290" s="3" t="e">
        <f>VLOOKUP('Data - filter removed'!E1290,Sheet10!B:C,2,FALSE)</f>
        <v>#N/A</v>
      </c>
      <c r="H1290" s="2">
        <v>2015</v>
      </c>
      <c r="I1290" s="3" t="s">
        <v>12</v>
      </c>
      <c r="J1290" s="3" t="s">
        <v>2289</v>
      </c>
      <c r="K1290" s="3" t="s">
        <v>2290</v>
      </c>
      <c r="L1290" s="3" t="s">
        <v>2556</v>
      </c>
      <c r="M1290" s="3" t="s">
        <v>2557</v>
      </c>
    </row>
    <row r="1291" spans="1:13" x14ac:dyDescent="0.2">
      <c r="A1291" s="3" t="s">
        <v>2286</v>
      </c>
      <c r="B1291" s="3" t="str">
        <f>VLOOKUP(C1291,'Class compilations'!A:B,2,FALSE)</f>
        <v>Hybrid Sedan</v>
      </c>
      <c r="C1291" s="3" t="s">
        <v>2287</v>
      </c>
      <c r="D1291" s="3" t="s">
        <v>10</v>
      </c>
      <c r="E1291" s="3" t="s">
        <v>2558</v>
      </c>
      <c r="F1291" s="3" t="e">
        <f>VLOOKUP(E1291,'DFW to admin'!A:B,2,FALSE)</f>
        <v>#N/A</v>
      </c>
      <c r="G1291" s="3" t="str">
        <f>VLOOKUP('Data - filter removed'!E1291,Sheet10!B:C,2,FALSE)</f>
        <v>Children's Administration</v>
      </c>
      <c r="H1291" s="2">
        <v>2015</v>
      </c>
      <c r="I1291" s="3" t="s">
        <v>12</v>
      </c>
      <c r="J1291" s="3" t="s">
        <v>2289</v>
      </c>
      <c r="K1291" s="3" t="s">
        <v>2290</v>
      </c>
      <c r="L1291" s="3" t="s">
        <v>2559</v>
      </c>
      <c r="M1291" s="3" t="s">
        <v>29</v>
      </c>
    </row>
    <row r="1292" spans="1:13" x14ac:dyDescent="0.2">
      <c r="A1292" s="3" t="s">
        <v>2286</v>
      </c>
      <c r="B1292" s="3" t="str">
        <f>VLOOKUP(C1292,'Class compilations'!A:B,2,FALSE)</f>
        <v>Hybrid Sedan</v>
      </c>
      <c r="C1292" s="3" t="s">
        <v>2287</v>
      </c>
      <c r="D1292" s="3" t="s">
        <v>10</v>
      </c>
      <c r="E1292" s="3" t="s">
        <v>2560</v>
      </c>
      <c r="F1292" s="3" t="e">
        <f>VLOOKUP(E1292,'DFW to admin'!A:B,2,FALSE)</f>
        <v>#N/A</v>
      </c>
      <c r="G1292" s="3" t="str">
        <f>VLOOKUP('Data - filter removed'!E1292,Sheet10!B:C,2,FALSE)</f>
        <v>Children's Administration</v>
      </c>
      <c r="H1292" s="2">
        <v>2015</v>
      </c>
      <c r="I1292" s="3" t="s">
        <v>12</v>
      </c>
      <c r="J1292" s="3" t="s">
        <v>2289</v>
      </c>
      <c r="K1292" s="3" t="s">
        <v>2290</v>
      </c>
      <c r="L1292" s="3" t="s">
        <v>2561</v>
      </c>
      <c r="M1292" s="3" t="s">
        <v>29</v>
      </c>
    </row>
    <row r="1293" spans="1:13" x14ac:dyDescent="0.2">
      <c r="A1293" s="3" t="s">
        <v>2286</v>
      </c>
      <c r="B1293" s="3" t="str">
        <f>VLOOKUP(C1293,'Class compilations'!A:B,2,FALSE)</f>
        <v>Hybrid Sedan</v>
      </c>
      <c r="C1293" s="3" t="s">
        <v>2287</v>
      </c>
      <c r="D1293" s="3" t="s">
        <v>10</v>
      </c>
      <c r="E1293" s="3" t="s">
        <v>8052</v>
      </c>
      <c r="F1293" s="3" t="e">
        <f>VLOOKUP(E1293,'DFW to admin'!A:B,2,FALSE)</f>
        <v>#N/A</v>
      </c>
      <c r="G1293" s="3" t="str">
        <f>VLOOKUP('Data - filter removed'!E1293,Sheet10!B:C,2,FALSE)</f>
        <v>Children's Administration</v>
      </c>
      <c r="H1293" s="2">
        <v>2015</v>
      </c>
      <c r="I1293" s="3" t="s">
        <v>12</v>
      </c>
      <c r="J1293" s="3" t="s">
        <v>2289</v>
      </c>
      <c r="K1293" s="3" t="s">
        <v>2290</v>
      </c>
      <c r="L1293" s="3" t="s">
        <v>8053</v>
      </c>
      <c r="M1293" s="3" t="s">
        <v>29</v>
      </c>
    </row>
    <row r="1294" spans="1:13" x14ac:dyDescent="0.2">
      <c r="A1294" s="3" t="s">
        <v>2286</v>
      </c>
      <c r="B1294" s="3" t="str">
        <f>VLOOKUP(C1294,'Class compilations'!A:B,2,FALSE)</f>
        <v>Hybrid Sedan</v>
      </c>
      <c r="C1294" s="3" t="s">
        <v>2287</v>
      </c>
      <c r="D1294" s="3" t="s">
        <v>10</v>
      </c>
      <c r="E1294" s="3" t="s">
        <v>8054</v>
      </c>
      <c r="F1294" s="3" t="e">
        <f>VLOOKUP(E1294,'DFW to admin'!A:B,2,FALSE)</f>
        <v>#N/A</v>
      </c>
      <c r="G1294" s="3" t="e">
        <f>VLOOKUP('Data - filter removed'!E1294,Sheet10!B:C,2,FALSE)</f>
        <v>#N/A</v>
      </c>
      <c r="H1294" s="2">
        <v>2015</v>
      </c>
      <c r="I1294" s="3" t="s">
        <v>12</v>
      </c>
      <c r="J1294" s="3" t="s">
        <v>2289</v>
      </c>
      <c r="K1294" s="3" t="s">
        <v>2290</v>
      </c>
      <c r="L1294" s="3" t="s">
        <v>8055</v>
      </c>
      <c r="M1294" s="3" t="s">
        <v>1038</v>
      </c>
    </row>
    <row r="1295" spans="1:13" x14ac:dyDescent="0.2">
      <c r="A1295" s="3" t="s">
        <v>2286</v>
      </c>
      <c r="B1295" s="3" t="str">
        <f>VLOOKUP(C1295,'Class compilations'!A:B,2,FALSE)</f>
        <v>Hybrid Sedan</v>
      </c>
      <c r="C1295" s="3" t="s">
        <v>2287</v>
      </c>
      <c r="D1295" s="3" t="s">
        <v>10</v>
      </c>
      <c r="E1295" s="3" t="s">
        <v>8056</v>
      </c>
      <c r="F1295" s="3" t="e">
        <f>VLOOKUP(E1295,'DFW to admin'!A:B,2,FALSE)</f>
        <v>#N/A</v>
      </c>
      <c r="G1295" s="3" t="e">
        <f>VLOOKUP('Data - filter removed'!E1295,Sheet10!B:C,2,FALSE)</f>
        <v>#N/A</v>
      </c>
      <c r="H1295" s="2">
        <v>2015</v>
      </c>
      <c r="I1295" s="3" t="s">
        <v>12</v>
      </c>
      <c r="J1295" s="3" t="s">
        <v>13</v>
      </c>
      <c r="K1295" s="3" t="s">
        <v>1223</v>
      </c>
      <c r="L1295" s="3" t="s">
        <v>8057</v>
      </c>
      <c r="M1295" s="3" t="s">
        <v>133</v>
      </c>
    </row>
    <row r="1296" spans="1:13" x14ac:dyDescent="0.2">
      <c r="B1296" s="3" t="e">
        <f>VLOOKUP(C1296,'Class compilations'!A:B,2,FALSE)</f>
        <v>#N/A</v>
      </c>
      <c r="D1296" s="5" t="s">
        <v>7969</v>
      </c>
      <c r="E1296" s="3">
        <f>SUBTOTAL(3,E1152:E1295)</f>
        <v>144</v>
      </c>
      <c r="F1296" s="3" t="e">
        <f>VLOOKUP(E1296,'DFW to admin'!A:B,2,FALSE)</f>
        <v>#N/A</v>
      </c>
      <c r="G1296" s="3" t="e">
        <f>VLOOKUP('Data - filter removed'!E1296,Sheet10!B:C,2,FALSE)</f>
        <v>#N/A</v>
      </c>
    </row>
    <row r="1297" spans="1:13" x14ac:dyDescent="0.2">
      <c r="A1297" s="3" t="s">
        <v>2286</v>
      </c>
      <c r="B1297" s="3" t="str">
        <f>VLOOKUP(C1297,'Class compilations'!A:B,2,FALSE)</f>
        <v>Hybrid Sedan</v>
      </c>
      <c r="C1297" s="3" t="s">
        <v>2287</v>
      </c>
      <c r="D1297" s="3" t="s">
        <v>1301</v>
      </c>
      <c r="E1297" s="3" t="s">
        <v>2564</v>
      </c>
      <c r="F1297" s="3" t="e">
        <f>VLOOKUP(E1297,'DFW to admin'!A:B,2,FALSE)</f>
        <v>#N/A</v>
      </c>
      <c r="G1297" s="3" t="e">
        <f>VLOOKUP('Data - filter removed'!E1297,Sheet10!B:C,2,FALSE)</f>
        <v>#N/A</v>
      </c>
      <c r="H1297" s="2">
        <v>2013</v>
      </c>
      <c r="I1297" s="3" t="s">
        <v>12</v>
      </c>
      <c r="J1297" s="3" t="s">
        <v>2289</v>
      </c>
      <c r="K1297" s="3" t="s">
        <v>2290</v>
      </c>
      <c r="L1297" s="3" t="s">
        <v>2565</v>
      </c>
      <c r="M1297" s="3" t="s">
        <v>1302</v>
      </c>
    </row>
    <row r="1298" spans="1:13" x14ac:dyDescent="0.2">
      <c r="B1298" s="3" t="e">
        <f>VLOOKUP(C1298,'Class compilations'!A:B,2,FALSE)</f>
        <v>#N/A</v>
      </c>
      <c r="D1298" s="5" t="s">
        <v>7971</v>
      </c>
      <c r="E1298" s="3">
        <f>SUBTOTAL(3,E1297:E1297)</f>
        <v>1</v>
      </c>
      <c r="F1298" s="3" t="e">
        <f>VLOOKUP(E1298,'DFW to admin'!A:B,2,FALSE)</f>
        <v>#N/A</v>
      </c>
      <c r="G1298" s="3" t="e">
        <f>VLOOKUP('Data - filter removed'!E1298,Sheet10!B:C,2,FALSE)</f>
        <v>#N/A</v>
      </c>
    </row>
    <row r="1299" spans="1:13" x14ac:dyDescent="0.2">
      <c r="A1299" s="3" t="s">
        <v>2286</v>
      </c>
      <c r="B1299" s="3" t="str">
        <f>VLOOKUP(C1299,'Class compilations'!A:B,2,FALSE)</f>
        <v>Hybrid Sedan</v>
      </c>
      <c r="C1299" s="3" t="s">
        <v>2287</v>
      </c>
      <c r="D1299" s="3" t="s">
        <v>1563</v>
      </c>
      <c r="E1299" s="3" t="s">
        <v>2359</v>
      </c>
      <c r="F1299" s="3" t="e">
        <f>VLOOKUP(E1299,'DFW to admin'!A:B,2,FALSE)</f>
        <v>#N/A</v>
      </c>
      <c r="G1299" s="3" t="e">
        <f>VLOOKUP('Data - filter removed'!E1299,Sheet10!B:C,2,FALSE)</f>
        <v>#N/A</v>
      </c>
      <c r="H1299" s="2">
        <v>2014</v>
      </c>
      <c r="I1299" s="3" t="s">
        <v>12</v>
      </c>
      <c r="J1299" s="3" t="s">
        <v>2289</v>
      </c>
      <c r="K1299" s="3" t="s">
        <v>2290</v>
      </c>
      <c r="L1299" s="3" t="s">
        <v>2360</v>
      </c>
      <c r="M1299" s="3" t="s">
        <v>133</v>
      </c>
    </row>
    <row r="1300" spans="1:13" x14ac:dyDescent="0.2">
      <c r="B1300" s="3" t="e">
        <f>VLOOKUP(C1300,'Class compilations'!A:B,2,FALSE)</f>
        <v>#N/A</v>
      </c>
      <c r="D1300" s="5" t="s">
        <v>7972</v>
      </c>
      <c r="E1300" s="3">
        <f>SUBTOTAL(3,E1299:E1299)</f>
        <v>1</v>
      </c>
      <c r="F1300" s="3" t="e">
        <f>VLOOKUP(E1300,'DFW to admin'!A:B,2,FALSE)</f>
        <v>#N/A</v>
      </c>
      <c r="G1300" s="3" t="e">
        <f>VLOOKUP('Data - filter removed'!E1300,Sheet10!B:C,2,FALSE)</f>
        <v>#N/A</v>
      </c>
    </row>
    <row r="1301" spans="1:13" x14ac:dyDescent="0.2">
      <c r="A1301" s="5" t="s">
        <v>7867</v>
      </c>
      <c r="B1301" s="3" t="e">
        <f>VLOOKUP(C1301,'Class compilations'!A:B,2,FALSE)</f>
        <v>#N/A</v>
      </c>
      <c r="E1301" s="3">
        <f>SUBTOTAL(3,E1152:E1299)</f>
        <v>146</v>
      </c>
      <c r="F1301" s="3" t="e">
        <f>VLOOKUP(E1301,'DFW to admin'!A:B,2,FALSE)</f>
        <v>#N/A</v>
      </c>
      <c r="G1301" s="3" t="e">
        <f>VLOOKUP('Data - filter removed'!E1301,Sheet10!B:C,2,FALSE)</f>
        <v>#N/A</v>
      </c>
    </row>
    <row r="1302" spans="1:13" x14ac:dyDescent="0.2">
      <c r="A1302" s="3" t="s">
        <v>2566</v>
      </c>
      <c r="B1302" s="3" t="str">
        <f>VLOOKUP(C1302,'Class compilations'!A:B,2,FALSE)</f>
        <v>7-8 Passenger Van</v>
      </c>
      <c r="C1302" s="3" t="s">
        <v>2567</v>
      </c>
      <c r="D1302" s="3" t="s">
        <v>10</v>
      </c>
      <c r="E1302" s="3" t="s">
        <v>2568</v>
      </c>
      <c r="F1302" s="3" t="e">
        <f>VLOOKUP(E1302,'DFW to admin'!A:B,2,FALSE)</f>
        <v>#N/A</v>
      </c>
      <c r="G1302" s="3" t="e">
        <f>VLOOKUP('Data - filter removed'!E1302,Sheet10!B:C,2,FALSE)</f>
        <v>#N/A</v>
      </c>
      <c r="H1302" s="2">
        <v>2005</v>
      </c>
      <c r="I1302" s="3" t="s">
        <v>297</v>
      </c>
      <c r="J1302" s="3" t="s">
        <v>2569</v>
      </c>
      <c r="K1302" s="3" t="s">
        <v>2570</v>
      </c>
      <c r="L1302" s="3" t="s">
        <v>2571</v>
      </c>
      <c r="M1302" s="3" t="s">
        <v>18</v>
      </c>
    </row>
    <row r="1303" spans="1:13" x14ac:dyDescent="0.2">
      <c r="A1303" s="3" t="s">
        <v>2566</v>
      </c>
      <c r="B1303" s="3" t="str">
        <f>VLOOKUP(C1303,'Class compilations'!A:B,2,FALSE)</f>
        <v>7-8 Passenger Van</v>
      </c>
      <c r="C1303" s="3" t="s">
        <v>2567</v>
      </c>
      <c r="D1303" s="3" t="s">
        <v>10</v>
      </c>
      <c r="E1303" s="3" t="s">
        <v>2572</v>
      </c>
      <c r="F1303" s="3" t="e">
        <f>VLOOKUP(E1303,'DFW to admin'!A:B,2,FALSE)</f>
        <v>#N/A</v>
      </c>
      <c r="G1303" s="3" t="e">
        <f>VLOOKUP('Data - filter removed'!E1303,Sheet10!B:C,2,FALSE)</f>
        <v>#N/A</v>
      </c>
      <c r="H1303" s="2">
        <v>2005</v>
      </c>
      <c r="I1303" s="3" t="s">
        <v>297</v>
      </c>
      <c r="J1303" s="3" t="s">
        <v>2569</v>
      </c>
      <c r="K1303" s="3" t="s">
        <v>2570</v>
      </c>
      <c r="L1303" s="3" t="s">
        <v>2573</v>
      </c>
      <c r="M1303" s="3" t="s">
        <v>2574</v>
      </c>
    </row>
    <row r="1304" spans="1:13" x14ac:dyDescent="0.2">
      <c r="A1304" s="3" t="s">
        <v>2566</v>
      </c>
      <c r="B1304" s="3" t="str">
        <f>VLOOKUP(C1304,'Class compilations'!A:B,2,FALSE)</f>
        <v>7-8 Passenger Van</v>
      </c>
      <c r="C1304" s="3" t="s">
        <v>2567</v>
      </c>
      <c r="D1304" s="3" t="s">
        <v>10</v>
      </c>
      <c r="E1304" s="3" t="s">
        <v>2575</v>
      </c>
      <c r="F1304" s="3" t="e">
        <f>VLOOKUP(E1304,'DFW to admin'!A:B,2,FALSE)</f>
        <v>#N/A</v>
      </c>
      <c r="G1304" s="3" t="e">
        <f>VLOOKUP('Data - filter removed'!E1304,Sheet10!B:C,2,FALSE)</f>
        <v>#N/A</v>
      </c>
      <c r="H1304" s="2">
        <v>2002</v>
      </c>
      <c r="I1304" s="3" t="s">
        <v>2576</v>
      </c>
      <c r="J1304" s="3" t="s">
        <v>2577</v>
      </c>
      <c r="K1304" s="3" t="s">
        <v>2570</v>
      </c>
      <c r="L1304" s="3" t="s">
        <v>2578</v>
      </c>
      <c r="M1304" s="3" t="s">
        <v>133</v>
      </c>
    </row>
    <row r="1305" spans="1:13" x14ac:dyDescent="0.2">
      <c r="A1305" s="3" t="s">
        <v>2566</v>
      </c>
      <c r="B1305" s="3" t="str">
        <f>VLOOKUP(C1305,'Class compilations'!A:B,2,FALSE)</f>
        <v>7-8 Passenger Van</v>
      </c>
      <c r="C1305" s="3" t="s">
        <v>2567</v>
      </c>
      <c r="D1305" s="3" t="s">
        <v>10</v>
      </c>
      <c r="E1305" s="3" t="s">
        <v>2579</v>
      </c>
      <c r="F1305" s="3" t="e">
        <f>VLOOKUP(E1305,'DFW to admin'!A:B,2,FALSE)</f>
        <v>#N/A</v>
      </c>
      <c r="G1305" s="3" t="e">
        <f>VLOOKUP('Data - filter removed'!E1305,Sheet10!B:C,2,FALSE)</f>
        <v>#N/A</v>
      </c>
      <c r="H1305" s="2">
        <v>2005</v>
      </c>
      <c r="I1305" s="3" t="s">
        <v>297</v>
      </c>
      <c r="J1305" s="3" t="s">
        <v>2569</v>
      </c>
      <c r="K1305" s="3" t="s">
        <v>2570</v>
      </c>
      <c r="L1305" s="3" t="s">
        <v>2580</v>
      </c>
      <c r="M1305" s="3" t="s">
        <v>429</v>
      </c>
    </row>
    <row r="1306" spans="1:13" x14ac:dyDescent="0.2">
      <c r="A1306" s="3" t="s">
        <v>2566</v>
      </c>
      <c r="B1306" s="3" t="str">
        <f>VLOOKUP(C1306,'Class compilations'!A:B,2,FALSE)</f>
        <v>7-8 Passenger Van</v>
      </c>
      <c r="C1306" s="3" t="s">
        <v>2567</v>
      </c>
      <c r="D1306" s="3" t="s">
        <v>10</v>
      </c>
      <c r="E1306" s="3" t="s">
        <v>2581</v>
      </c>
      <c r="F1306" s="3" t="e">
        <f>VLOOKUP(E1306,'DFW to admin'!A:B,2,FALSE)</f>
        <v>#N/A</v>
      </c>
      <c r="G1306" s="3" t="str">
        <f>VLOOKUP('Data - filter removed'!E1306,Sheet10!B:C,2,FALSE)</f>
        <v>Children's Administration</v>
      </c>
      <c r="H1306" s="2">
        <v>2005</v>
      </c>
      <c r="I1306" s="3" t="s">
        <v>297</v>
      </c>
      <c r="J1306" s="3" t="s">
        <v>2569</v>
      </c>
      <c r="K1306" s="3" t="s">
        <v>2570</v>
      </c>
      <c r="L1306" s="3" t="s">
        <v>2582</v>
      </c>
      <c r="M1306" s="3" t="s">
        <v>29</v>
      </c>
    </row>
    <row r="1307" spans="1:13" x14ac:dyDescent="0.2">
      <c r="A1307" s="3" t="s">
        <v>2566</v>
      </c>
      <c r="B1307" s="3" t="str">
        <f>VLOOKUP(C1307,'Class compilations'!A:B,2,FALSE)</f>
        <v>7-8 Passenger Van</v>
      </c>
      <c r="C1307" s="3" t="s">
        <v>2567</v>
      </c>
      <c r="D1307" s="3" t="s">
        <v>10</v>
      </c>
      <c r="E1307" s="3" t="s">
        <v>2583</v>
      </c>
      <c r="F1307" s="3" t="e">
        <f>VLOOKUP(E1307,'DFW to admin'!A:B,2,FALSE)</f>
        <v>#N/A</v>
      </c>
      <c r="G1307" s="3" t="str">
        <f>VLOOKUP('Data - filter removed'!E1307,Sheet10!B:C,2,FALSE)</f>
        <v>Aging and Disability Services Administration</v>
      </c>
      <c r="H1307" s="2">
        <v>2008</v>
      </c>
      <c r="I1307" s="3" t="s">
        <v>2576</v>
      </c>
      <c r="J1307" s="3" t="s">
        <v>2577</v>
      </c>
      <c r="K1307" s="3" t="s">
        <v>2570</v>
      </c>
      <c r="L1307" s="3" t="s">
        <v>2584</v>
      </c>
      <c r="M1307" s="3" t="s">
        <v>29</v>
      </c>
    </row>
    <row r="1308" spans="1:13" x14ac:dyDescent="0.2">
      <c r="A1308" s="3" t="s">
        <v>2566</v>
      </c>
      <c r="B1308" s="3" t="str">
        <f>VLOOKUP(C1308,'Class compilations'!A:B,2,FALSE)</f>
        <v>7-8 Passenger Van</v>
      </c>
      <c r="C1308" s="3" t="s">
        <v>2567</v>
      </c>
      <c r="D1308" s="3" t="s">
        <v>10</v>
      </c>
      <c r="E1308" s="3" t="s">
        <v>2585</v>
      </c>
      <c r="F1308" s="3" t="e">
        <f>VLOOKUP(E1308,'DFW to admin'!A:B,2,FALSE)</f>
        <v>#N/A</v>
      </c>
      <c r="G1308" s="3" t="e">
        <f>VLOOKUP('Data - filter removed'!E1308,Sheet10!B:C,2,FALSE)</f>
        <v>#N/A</v>
      </c>
      <c r="H1308" s="2">
        <v>2013</v>
      </c>
      <c r="I1308" s="3" t="s">
        <v>297</v>
      </c>
      <c r="J1308" s="3" t="s">
        <v>2569</v>
      </c>
      <c r="K1308" s="3" t="s">
        <v>2570</v>
      </c>
      <c r="L1308" s="3" t="s">
        <v>2586</v>
      </c>
      <c r="M1308" s="3" t="s">
        <v>2557</v>
      </c>
    </row>
    <row r="1309" spans="1:13" x14ac:dyDescent="0.2">
      <c r="A1309" s="3" t="s">
        <v>2566</v>
      </c>
      <c r="B1309" s="3" t="str">
        <f>VLOOKUP(C1309,'Class compilations'!A:B,2,FALSE)</f>
        <v>7-8 Passenger Van</v>
      </c>
      <c r="C1309" s="3" t="s">
        <v>2567</v>
      </c>
      <c r="D1309" s="3" t="s">
        <v>10</v>
      </c>
      <c r="E1309" s="3" t="s">
        <v>2587</v>
      </c>
      <c r="F1309" s="3" t="e">
        <f>VLOOKUP(E1309,'DFW to admin'!A:B,2,FALSE)</f>
        <v>#N/A</v>
      </c>
      <c r="G1309" s="3" t="e">
        <f>VLOOKUP('Data - filter removed'!E1309,Sheet10!B:C,2,FALSE)</f>
        <v>#N/A</v>
      </c>
      <c r="H1309" s="2">
        <v>2013</v>
      </c>
      <c r="I1309" s="3" t="s">
        <v>297</v>
      </c>
      <c r="J1309" s="3" t="s">
        <v>2569</v>
      </c>
      <c r="K1309" s="3" t="s">
        <v>2570</v>
      </c>
      <c r="L1309" s="3" t="s">
        <v>2588</v>
      </c>
      <c r="M1309" s="3" t="s">
        <v>2557</v>
      </c>
    </row>
    <row r="1310" spans="1:13" x14ac:dyDescent="0.2">
      <c r="A1310" s="3" t="s">
        <v>2566</v>
      </c>
      <c r="B1310" s="3" t="str">
        <f>VLOOKUP(C1310,'Class compilations'!A:B,2,FALSE)</f>
        <v>7-8 Passenger Van</v>
      </c>
      <c r="C1310" s="3" t="s">
        <v>2567</v>
      </c>
      <c r="D1310" s="3" t="s">
        <v>10</v>
      </c>
      <c r="E1310" s="3" t="s">
        <v>2594</v>
      </c>
      <c r="F1310" s="3" t="e">
        <f>VLOOKUP(E1310,'DFW to admin'!A:B,2,FALSE)</f>
        <v>#N/A</v>
      </c>
      <c r="G1310" s="3" t="str">
        <f>VLOOKUP('Data - filter removed'!E1310,Sheet10!B:C,2,FALSE)</f>
        <v>Juvenile Justice and Rehabilitation</v>
      </c>
      <c r="H1310" s="2">
        <v>2007</v>
      </c>
      <c r="I1310" s="3" t="s">
        <v>2576</v>
      </c>
      <c r="J1310" s="3" t="s">
        <v>2577</v>
      </c>
      <c r="K1310" s="3" t="s">
        <v>2570</v>
      </c>
      <c r="L1310" s="3" t="s">
        <v>2595</v>
      </c>
      <c r="M1310" s="3" t="s">
        <v>29</v>
      </c>
    </row>
    <row r="1311" spans="1:13" x14ac:dyDescent="0.2">
      <c r="A1311" s="3" t="s">
        <v>2566</v>
      </c>
      <c r="B1311" s="3" t="str">
        <f>VLOOKUP(C1311,'Class compilations'!A:B,2,FALSE)</f>
        <v>7-8 Passenger Van</v>
      </c>
      <c r="C1311" s="3" t="s">
        <v>2567</v>
      </c>
      <c r="D1311" s="3" t="s">
        <v>10</v>
      </c>
      <c r="E1311" s="3" t="s">
        <v>2596</v>
      </c>
      <c r="F1311" s="3" t="e">
        <f>VLOOKUP(E1311,'DFW to admin'!A:B,2,FALSE)</f>
        <v>#N/A</v>
      </c>
      <c r="G1311" s="3" t="str">
        <f>VLOOKUP('Data - filter removed'!E1311,Sheet10!B:C,2,FALSE)</f>
        <v>Juvenile Justice and Rehabilitation</v>
      </c>
      <c r="H1311" s="2">
        <v>2007</v>
      </c>
      <c r="I1311" s="3" t="s">
        <v>2576</v>
      </c>
      <c r="J1311" s="3" t="s">
        <v>2577</v>
      </c>
      <c r="K1311" s="3" t="s">
        <v>2570</v>
      </c>
      <c r="L1311" s="3" t="s">
        <v>2597</v>
      </c>
      <c r="M1311" s="3" t="s">
        <v>29</v>
      </c>
    </row>
    <row r="1312" spans="1:13" x14ac:dyDescent="0.2">
      <c r="A1312" s="3" t="s">
        <v>2566</v>
      </c>
      <c r="B1312" s="3" t="str">
        <f>VLOOKUP(C1312,'Class compilations'!A:B,2,FALSE)</f>
        <v>7-8 Passenger Van</v>
      </c>
      <c r="C1312" s="3" t="s">
        <v>2567</v>
      </c>
      <c r="D1312" s="3" t="s">
        <v>10</v>
      </c>
      <c r="E1312" s="3" t="s">
        <v>2598</v>
      </c>
      <c r="F1312" s="3" t="e">
        <f>VLOOKUP(E1312,'DFW to admin'!A:B,2,FALSE)</f>
        <v>#N/A</v>
      </c>
      <c r="G1312" s="3" t="str">
        <f>VLOOKUP('Data - filter removed'!E1312,Sheet10!B:C,2,FALSE)</f>
        <v>Juvenile Justice and Rehabilitation</v>
      </c>
      <c r="H1312" s="2">
        <v>2006</v>
      </c>
      <c r="I1312" s="3" t="s">
        <v>297</v>
      </c>
      <c r="J1312" s="3" t="s">
        <v>2569</v>
      </c>
      <c r="K1312" s="3" t="s">
        <v>2570</v>
      </c>
      <c r="L1312" s="3" t="s">
        <v>2599</v>
      </c>
      <c r="M1312" s="3" t="s">
        <v>29</v>
      </c>
    </row>
    <row r="1313" spans="1:13" x14ac:dyDescent="0.2">
      <c r="A1313" s="3" t="s">
        <v>2566</v>
      </c>
      <c r="B1313" s="3" t="str">
        <f>VLOOKUP(C1313,'Class compilations'!A:B,2,FALSE)</f>
        <v>7-8 Passenger Van</v>
      </c>
      <c r="C1313" s="3" t="s">
        <v>2567</v>
      </c>
      <c r="D1313" s="3" t="s">
        <v>10</v>
      </c>
      <c r="E1313" s="3" t="s">
        <v>2600</v>
      </c>
      <c r="F1313" s="3" t="e">
        <f>VLOOKUP(E1313,'DFW to admin'!A:B,2,FALSE)</f>
        <v>#N/A</v>
      </c>
      <c r="G1313" s="3" t="str">
        <f>VLOOKUP('Data - filter removed'!E1313,Sheet10!B:C,2,FALSE)</f>
        <v>Juvenile Justice and Rehabilitation</v>
      </c>
      <c r="H1313" s="2">
        <v>2007</v>
      </c>
      <c r="I1313" s="3" t="s">
        <v>2576</v>
      </c>
      <c r="J1313" s="3" t="s">
        <v>2577</v>
      </c>
      <c r="K1313" s="3" t="s">
        <v>2570</v>
      </c>
      <c r="L1313" s="3" t="s">
        <v>2601</v>
      </c>
      <c r="M1313" s="3" t="s">
        <v>29</v>
      </c>
    </row>
    <row r="1314" spans="1:13" x14ac:dyDescent="0.2">
      <c r="A1314" s="3" t="s">
        <v>2566</v>
      </c>
      <c r="B1314" s="3" t="str">
        <f>VLOOKUP(C1314,'Class compilations'!A:B,2,FALSE)</f>
        <v>7-8 Passenger Van</v>
      </c>
      <c r="C1314" s="3" t="s">
        <v>2567</v>
      </c>
      <c r="D1314" s="3" t="s">
        <v>10</v>
      </c>
      <c r="E1314" s="3" t="s">
        <v>2602</v>
      </c>
      <c r="F1314" s="3" t="e">
        <f>VLOOKUP(E1314,'DFW to admin'!A:B,2,FALSE)</f>
        <v>#N/A</v>
      </c>
      <c r="G1314" s="3" t="str">
        <f>VLOOKUP('Data - filter removed'!E1314,Sheet10!B:C,2,FALSE)</f>
        <v>Juvenile Justice and Rehabilitation</v>
      </c>
      <c r="H1314" s="2">
        <v>2007</v>
      </c>
      <c r="I1314" s="3" t="s">
        <v>2576</v>
      </c>
      <c r="J1314" s="3" t="s">
        <v>2577</v>
      </c>
      <c r="K1314" s="3" t="s">
        <v>2570</v>
      </c>
      <c r="L1314" s="3" t="s">
        <v>2603</v>
      </c>
      <c r="M1314" s="3" t="s">
        <v>29</v>
      </c>
    </row>
    <row r="1315" spans="1:13" x14ac:dyDescent="0.2">
      <c r="A1315" s="3" t="s">
        <v>2566</v>
      </c>
      <c r="B1315" s="3" t="str">
        <f>VLOOKUP(C1315,'Class compilations'!A:B,2,FALSE)</f>
        <v>7-8 Passenger Van</v>
      </c>
      <c r="C1315" s="3" t="s">
        <v>2567</v>
      </c>
      <c r="D1315" s="3" t="s">
        <v>10</v>
      </c>
      <c r="E1315" s="3" t="s">
        <v>2604</v>
      </c>
      <c r="F1315" s="3" t="e">
        <f>VLOOKUP(E1315,'DFW to admin'!A:B,2,FALSE)</f>
        <v>#N/A</v>
      </c>
      <c r="G1315" s="3" t="str">
        <f>VLOOKUP('Data - filter removed'!E1315,Sheet10!B:C,2,FALSE)</f>
        <v>Juvenile Justice and Rehabilitation</v>
      </c>
      <c r="H1315" s="2">
        <v>2007</v>
      </c>
      <c r="I1315" s="3" t="s">
        <v>2576</v>
      </c>
      <c r="J1315" s="3" t="s">
        <v>2577</v>
      </c>
      <c r="K1315" s="3" t="s">
        <v>2570</v>
      </c>
      <c r="L1315" s="3" t="s">
        <v>2605</v>
      </c>
      <c r="M1315" s="3" t="s">
        <v>29</v>
      </c>
    </row>
    <row r="1316" spans="1:13" x14ac:dyDescent="0.2">
      <c r="A1316" s="3" t="s">
        <v>2566</v>
      </c>
      <c r="B1316" s="3" t="str">
        <f>VLOOKUP(C1316,'Class compilations'!A:B,2,FALSE)</f>
        <v>7-8 Passenger Van</v>
      </c>
      <c r="C1316" s="3" t="s">
        <v>2567</v>
      </c>
      <c r="D1316" s="3" t="s">
        <v>10</v>
      </c>
      <c r="E1316" s="3" t="s">
        <v>2606</v>
      </c>
      <c r="F1316" s="3" t="e">
        <f>VLOOKUP(E1316,'DFW to admin'!A:B,2,FALSE)</f>
        <v>#N/A</v>
      </c>
      <c r="G1316" s="3" t="e">
        <f>VLOOKUP('Data - filter removed'!E1316,Sheet10!B:C,2,FALSE)</f>
        <v>#N/A</v>
      </c>
      <c r="H1316" s="2">
        <v>2003</v>
      </c>
      <c r="I1316" s="3" t="s">
        <v>2576</v>
      </c>
      <c r="J1316" s="3" t="s">
        <v>2607</v>
      </c>
      <c r="K1316" s="3" t="s">
        <v>2608</v>
      </c>
      <c r="L1316" s="3" t="s">
        <v>2609</v>
      </c>
      <c r="M1316" s="3" t="s">
        <v>133</v>
      </c>
    </row>
    <row r="1317" spans="1:13" x14ac:dyDescent="0.2">
      <c r="A1317" s="3" t="s">
        <v>2566</v>
      </c>
      <c r="B1317" s="3" t="str">
        <f>VLOOKUP(C1317,'Class compilations'!A:B,2,FALSE)</f>
        <v>7-8 Passenger Van</v>
      </c>
      <c r="C1317" s="3" t="s">
        <v>2567</v>
      </c>
      <c r="D1317" s="3" t="s">
        <v>10</v>
      </c>
      <c r="E1317" s="3" t="s">
        <v>2614</v>
      </c>
      <c r="F1317" s="3" t="e">
        <f>VLOOKUP(E1317,'DFW to admin'!A:B,2,FALSE)</f>
        <v>#N/A</v>
      </c>
      <c r="G1317" s="3" t="e">
        <f>VLOOKUP('Data - filter removed'!E1317,Sheet10!B:C,2,FALSE)</f>
        <v>#N/A</v>
      </c>
      <c r="H1317" s="2">
        <v>2008</v>
      </c>
      <c r="I1317" s="3" t="s">
        <v>2576</v>
      </c>
      <c r="J1317" s="3" t="s">
        <v>2577</v>
      </c>
      <c r="K1317" s="3" t="s">
        <v>2570</v>
      </c>
      <c r="L1317" s="3" t="s">
        <v>2615</v>
      </c>
      <c r="M1317" s="3" t="s">
        <v>1038</v>
      </c>
    </row>
    <row r="1318" spans="1:13" x14ac:dyDescent="0.2">
      <c r="A1318" s="3" t="s">
        <v>2566</v>
      </c>
      <c r="B1318" s="3" t="str">
        <f>VLOOKUP(C1318,'Class compilations'!A:B,2,FALSE)</f>
        <v>7-8 Passenger Van</v>
      </c>
      <c r="C1318" s="3" t="s">
        <v>2567</v>
      </c>
      <c r="D1318" s="3" t="s">
        <v>10</v>
      </c>
      <c r="E1318" s="3" t="s">
        <v>2619</v>
      </c>
      <c r="F1318" s="3" t="e">
        <f>VLOOKUP(E1318,'DFW to admin'!A:B,2,FALSE)</f>
        <v>#N/A</v>
      </c>
      <c r="G1318" s="3" t="e">
        <f>VLOOKUP('Data - filter removed'!E1318,Sheet10!B:C,2,FALSE)</f>
        <v>#N/A</v>
      </c>
      <c r="H1318" s="2">
        <v>2015</v>
      </c>
      <c r="I1318" s="3" t="s">
        <v>2576</v>
      </c>
      <c r="J1318" s="3" t="s">
        <v>2577</v>
      </c>
      <c r="K1318" s="3" t="s">
        <v>2570</v>
      </c>
      <c r="L1318" s="3" t="s">
        <v>2620</v>
      </c>
      <c r="M1318" s="3" t="s">
        <v>74</v>
      </c>
    </row>
    <row r="1319" spans="1:13" x14ac:dyDescent="0.2">
      <c r="A1319" s="3" t="s">
        <v>2566</v>
      </c>
      <c r="B1319" s="3" t="str">
        <f>VLOOKUP(C1319,'Class compilations'!A:B,2,FALSE)</f>
        <v>7-8 Passenger Van</v>
      </c>
      <c r="C1319" s="3" t="s">
        <v>2567</v>
      </c>
      <c r="D1319" s="3" t="s">
        <v>10</v>
      </c>
      <c r="E1319" s="3" t="s">
        <v>2621</v>
      </c>
      <c r="F1319" s="3" t="e">
        <f>VLOOKUP(E1319,'DFW to admin'!A:B,2,FALSE)</f>
        <v>#N/A</v>
      </c>
      <c r="G1319" s="3" t="str">
        <f>VLOOKUP('Data - filter removed'!E1319,Sheet10!B:C,2,FALSE)</f>
        <v>Children's Administration</v>
      </c>
      <c r="H1319" s="2">
        <v>2015</v>
      </c>
      <c r="I1319" s="3" t="s">
        <v>297</v>
      </c>
      <c r="J1319" s="3" t="s">
        <v>2622</v>
      </c>
      <c r="K1319" s="3" t="s">
        <v>2570</v>
      </c>
      <c r="L1319" s="3" t="s">
        <v>2623</v>
      </c>
      <c r="M1319" s="3" t="s">
        <v>29</v>
      </c>
    </row>
    <row r="1320" spans="1:13" x14ac:dyDescent="0.2">
      <c r="A1320" s="3" t="s">
        <v>2566</v>
      </c>
      <c r="B1320" s="3" t="str">
        <f>VLOOKUP(C1320,'Class compilations'!A:B,2,FALSE)</f>
        <v>7-8 Passenger Van</v>
      </c>
      <c r="C1320" s="3" t="s">
        <v>2567</v>
      </c>
      <c r="D1320" s="3" t="s">
        <v>10</v>
      </c>
      <c r="E1320" s="3" t="s">
        <v>8058</v>
      </c>
      <c r="F1320" s="3" t="e">
        <f>VLOOKUP(E1320,'DFW to admin'!A:B,2,FALSE)</f>
        <v>#N/A</v>
      </c>
      <c r="G1320" s="3" t="str">
        <f>VLOOKUP('Data - filter removed'!E1320,Sheet10!B:C,2,FALSE)</f>
        <v>Children's Administration</v>
      </c>
      <c r="H1320" s="2">
        <v>2015</v>
      </c>
      <c r="I1320" s="3" t="s">
        <v>297</v>
      </c>
      <c r="J1320" s="3" t="s">
        <v>2622</v>
      </c>
      <c r="K1320" s="3" t="s">
        <v>2570</v>
      </c>
      <c r="L1320" s="3" t="s">
        <v>8059</v>
      </c>
      <c r="M1320" s="3" t="s">
        <v>29</v>
      </c>
    </row>
    <row r="1321" spans="1:13" x14ac:dyDescent="0.2">
      <c r="A1321" s="3" t="s">
        <v>2566</v>
      </c>
      <c r="B1321" s="3" t="str">
        <f>VLOOKUP(C1321,'Class compilations'!A:B,2,FALSE)</f>
        <v>7-8 Passenger Van</v>
      </c>
      <c r="C1321" s="3" t="s">
        <v>2567</v>
      </c>
      <c r="D1321" s="3" t="s">
        <v>10</v>
      </c>
      <c r="E1321" s="3" t="s">
        <v>2624</v>
      </c>
      <c r="F1321" s="3" t="e">
        <f>VLOOKUP(E1321,'DFW to admin'!A:B,2,FALSE)</f>
        <v>#N/A</v>
      </c>
      <c r="G1321" s="3" t="e">
        <f>VLOOKUP('Data - filter removed'!E1321,Sheet10!B:C,2,FALSE)</f>
        <v>#N/A</v>
      </c>
      <c r="H1321" s="2">
        <v>2015</v>
      </c>
      <c r="I1321" s="3" t="s">
        <v>297</v>
      </c>
      <c r="J1321" s="3" t="s">
        <v>2622</v>
      </c>
      <c r="K1321" s="3" t="s">
        <v>2570</v>
      </c>
      <c r="L1321" s="3" t="s">
        <v>2625</v>
      </c>
      <c r="M1321" s="3" t="s">
        <v>2626</v>
      </c>
    </row>
    <row r="1322" spans="1:13" x14ac:dyDescent="0.2">
      <c r="A1322" s="3" t="s">
        <v>2566</v>
      </c>
      <c r="B1322" s="3" t="str">
        <f>VLOOKUP(C1322,'Class compilations'!A:B,2,FALSE)</f>
        <v>7-8 Passenger Van</v>
      </c>
      <c r="C1322" s="3" t="s">
        <v>2567</v>
      </c>
      <c r="D1322" s="3" t="s">
        <v>10</v>
      </c>
      <c r="E1322" s="3" t="s">
        <v>2629</v>
      </c>
      <c r="F1322" s="3" t="e">
        <f>VLOOKUP(E1322,'DFW to admin'!A:B,2,FALSE)</f>
        <v>#N/A</v>
      </c>
      <c r="G1322" s="3" t="e">
        <f>VLOOKUP('Data - filter removed'!E1322,Sheet10!B:C,2,FALSE)</f>
        <v>#N/A</v>
      </c>
      <c r="H1322" s="2">
        <v>2015</v>
      </c>
      <c r="I1322" s="3" t="s">
        <v>2576</v>
      </c>
      <c r="J1322" s="3" t="s">
        <v>2577</v>
      </c>
      <c r="K1322" s="3" t="s">
        <v>2570</v>
      </c>
      <c r="L1322" s="3" t="s">
        <v>2630</v>
      </c>
      <c r="M1322" s="3" t="s">
        <v>74</v>
      </c>
    </row>
    <row r="1323" spans="1:13" x14ac:dyDescent="0.2">
      <c r="B1323" s="3" t="e">
        <f>VLOOKUP(C1323,'Class compilations'!A:B,2,FALSE)</f>
        <v>#N/A</v>
      </c>
      <c r="D1323" s="5" t="s">
        <v>7969</v>
      </c>
      <c r="E1323" s="3">
        <f>SUBTOTAL(3,E1302:E1322)</f>
        <v>21</v>
      </c>
      <c r="F1323" s="3" t="e">
        <f>VLOOKUP(E1323,'DFW to admin'!A:B,2,FALSE)</f>
        <v>#N/A</v>
      </c>
      <c r="G1323" s="3" t="e">
        <f>VLOOKUP('Data - filter removed'!E1323,Sheet10!B:C,2,FALSE)</f>
        <v>#N/A</v>
      </c>
    </row>
    <row r="1324" spans="1:13" x14ac:dyDescent="0.2">
      <c r="A1324" s="3" t="s">
        <v>2566</v>
      </c>
      <c r="B1324" s="3" t="str">
        <f>VLOOKUP(C1324,'Class compilations'!A:B,2,FALSE)</f>
        <v>7-8 Passenger Van</v>
      </c>
      <c r="C1324" s="3" t="s">
        <v>2567</v>
      </c>
      <c r="D1324" s="3" t="s">
        <v>1255</v>
      </c>
      <c r="E1324" s="3" t="s">
        <v>2631</v>
      </c>
      <c r="F1324" s="3" t="e">
        <f>VLOOKUP(E1324,'DFW to admin'!A:B,2,FALSE)</f>
        <v>#N/A</v>
      </c>
      <c r="G1324" s="3" t="e">
        <f>VLOOKUP('Data - filter removed'!E1324,Sheet10!B:C,2,FALSE)</f>
        <v>#N/A</v>
      </c>
      <c r="H1324" s="2">
        <v>2010</v>
      </c>
      <c r="I1324" s="3" t="s">
        <v>2576</v>
      </c>
      <c r="J1324" s="3" t="s">
        <v>2577</v>
      </c>
      <c r="K1324" s="3" t="s">
        <v>2570</v>
      </c>
      <c r="L1324" s="3" t="s">
        <v>2632</v>
      </c>
      <c r="M1324" s="3" t="s">
        <v>2633</v>
      </c>
    </row>
    <row r="1325" spans="1:13" x14ac:dyDescent="0.2">
      <c r="B1325" s="3" t="e">
        <f>VLOOKUP(C1325,'Class compilations'!A:B,2,FALSE)</f>
        <v>#N/A</v>
      </c>
      <c r="D1325" s="5" t="s">
        <v>7970</v>
      </c>
      <c r="E1325" s="3">
        <f>SUBTOTAL(3,E1324:E1324)</f>
        <v>1</v>
      </c>
      <c r="F1325" s="3" t="e">
        <f>VLOOKUP(E1325,'DFW to admin'!A:B,2,FALSE)</f>
        <v>#N/A</v>
      </c>
      <c r="G1325" s="3" t="e">
        <f>VLOOKUP('Data - filter removed'!E1325,Sheet10!B:C,2,FALSE)</f>
        <v>#N/A</v>
      </c>
    </row>
    <row r="1326" spans="1:13" x14ac:dyDescent="0.2">
      <c r="A1326" s="3" t="s">
        <v>2566</v>
      </c>
      <c r="B1326" s="3" t="str">
        <f>VLOOKUP(C1326,'Class compilations'!A:B,2,FALSE)</f>
        <v>7-8 Passenger Van</v>
      </c>
      <c r="C1326" s="3" t="s">
        <v>2567</v>
      </c>
      <c r="D1326" s="3" t="s">
        <v>1301</v>
      </c>
      <c r="E1326" s="3" t="s">
        <v>2634</v>
      </c>
      <c r="F1326" s="3" t="e">
        <f>VLOOKUP(E1326,'DFW to admin'!A:B,2,FALSE)</f>
        <v>#N/A</v>
      </c>
      <c r="G1326" s="3" t="e">
        <f>VLOOKUP('Data - filter removed'!E1326,Sheet10!B:C,2,FALSE)</f>
        <v>#N/A</v>
      </c>
      <c r="H1326" s="2">
        <v>2005</v>
      </c>
      <c r="I1326" s="3" t="s">
        <v>297</v>
      </c>
      <c r="J1326" s="3" t="s">
        <v>2569</v>
      </c>
      <c r="K1326" s="3" t="s">
        <v>2570</v>
      </c>
      <c r="L1326" s="3" t="s">
        <v>2635</v>
      </c>
      <c r="M1326" s="3" t="s">
        <v>1302</v>
      </c>
    </row>
    <row r="1327" spans="1:13" x14ac:dyDescent="0.2">
      <c r="A1327" s="3" t="s">
        <v>2566</v>
      </c>
      <c r="B1327" s="3" t="str">
        <f>VLOOKUP(C1327,'Class compilations'!A:B,2,FALSE)</f>
        <v>7-8 Passenger Van</v>
      </c>
      <c r="C1327" s="3" t="s">
        <v>2567</v>
      </c>
      <c r="D1327" s="3" t="s">
        <v>1301</v>
      </c>
      <c r="E1327" s="3" t="s">
        <v>2636</v>
      </c>
      <c r="F1327" s="3" t="e">
        <f>VLOOKUP(E1327,'DFW to admin'!A:B,2,FALSE)</f>
        <v>#N/A</v>
      </c>
      <c r="G1327" s="3" t="e">
        <f>VLOOKUP('Data - filter removed'!E1327,Sheet10!B:C,2,FALSE)</f>
        <v>#N/A</v>
      </c>
      <c r="H1327" s="2">
        <v>2005</v>
      </c>
      <c r="I1327" s="3" t="s">
        <v>297</v>
      </c>
      <c r="J1327" s="3" t="s">
        <v>2569</v>
      </c>
      <c r="K1327" s="3" t="s">
        <v>2570</v>
      </c>
      <c r="L1327" s="3" t="s">
        <v>2637</v>
      </c>
      <c r="M1327" s="3" t="s">
        <v>1302</v>
      </c>
    </row>
    <row r="1328" spans="1:13" x14ac:dyDescent="0.2">
      <c r="A1328" s="3" t="s">
        <v>2566</v>
      </c>
      <c r="B1328" s="3" t="str">
        <f>VLOOKUP(C1328,'Class compilations'!A:B,2,FALSE)</f>
        <v>7-8 Passenger Van</v>
      </c>
      <c r="C1328" s="3" t="s">
        <v>2567</v>
      </c>
      <c r="D1328" s="3" t="s">
        <v>1301</v>
      </c>
      <c r="E1328" s="3" t="s">
        <v>2638</v>
      </c>
      <c r="F1328" s="3" t="e">
        <f>VLOOKUP(E1328,'DFW to admin'!A:B,2,FALSE)</f>
        <v>#N/A</v>
      </c>
      <c r="G1328" s="3" t="e">
        <f>VLOOKUP('Data - filter removed'!E1328,Sheet10!B:C,2,FALSE)</f>
        <v>#N/A</v>
      </c>
      <c r="H1328" s="2">
        <v>2014</v>
      </c>
      <c r="I1328" s="3" t="s">
        <v>297</v>
      </c>
      <c r="J1328" s="3" t="s">
        <v>2569</v>
      </c>
      <c r="K1328" s="3" t="s">
        <v>2570</v>
      </c>
      <c r="L1328" s="3" t="s">
        <v>2639</v>
      </c>
      <c r="M1328" s="3" t="s">
        <v>1302</v>
      </c>
    </row>
    <row r="1329" spans="1:13" x14ac:dyDescent="0.2">
      <c r="A1329" s="3" t="s">
        <v>2566</v>
      </c>
      <c r="B1329" s="3" t="str">
        <f>VLOOKUP(C1329,'Class compilations'!A:B,2,FALSE)</f>
        <v>7-8 Passenger Van</v>
      </c>
      <c r="C1329" s="3" t="s">
        <v>2567</v>
      </c>
      <c r="D1329" s="3" t="s">
        <v>1301</v>
      </c>
      <c r="E1329" s="3" t="s">
        <v>2640</v>
      </c>
      <c r="F1329" s="3" t="e">
        <f>VLOOKUP(E1329,'DFW to admin'!A:B,2,FALSE)</f>
        <v>#N/A</v>
      </c>
      <c r="G1329" s="3" t="e">
        <f>VLOOKUP('Data - filter removed'!E1329,Sheet10!B:C,2,FALSE)</f>
        <v>#N/A</v>
      </c>
      <c r="H1329" s="2">
        <v>2007</v>
      </c>
      <c r="I1329" s="3" t="s">
        <v>2576</v>
      </c>
      <c r="J1329" s="3" t="s">
        <v>2577</v>
      </c>
      <c r="K1329" s="3" t="s">
        <v>2570</v>
      </c>
      <c r="L1329" s="3" t="s">
        <v>2641</v>
      </c>
      <c r="M1329" s="3" t="s">
        <v>1302</v>
      </c>
    </row>
    <row r="1330" spans="1:13" x14ac:dyDescent="0.2">
      <c r="A1330" s="3" t="s">
        <v>2566</v>
      </c>
      <c r="B1330" s="3" t="str">
        <f>VLOOKUP(C1330,'Class compilations'!A:B,2,FALSE)</f>
        <v>7-8 Passenger Van</v>
      </c>
      <c r="C1330" s="3" t="s">
        <v>2567</v>
      </c>
      <c r="D1330" s="3" t="s">
        <v>1301</v>
      </c>
      <c r="E1330" s="3" t="s">
        <v>2642</v>
      </c>
      <c r="F1330" s="3" t="e">
        <f>VLOOKUP(E1330,'DFW to admin'!A:B,2,FALSE)</f>
        <v>#N/A</v>
      </c>
      <c r="G1330" s="3" t="e">
        <f>VLOOKUP('Data - filter removed'!E1330,Sheet10!B:C,2,FALSE)</f>
        <v>#N/A</v>
      </c>
      <c r="H1330" s="2">
        <v>2013</v>
      </c>
      <c r="I1330" s="3" t="s">
        <v>297</v>
      </c>
      <c r="J1330" s="3" t="s">
        <v>2569</v>
      </c>
      <c r="K1330" s="3" t="s">
        <v>2570</v>
      </c>
      <c r="L1330" s="3" t="s">
        <v>2643</v>
      </c>
      <c r="M1330" s="3" t="s">
        <v>1302</v>
      </c>
    </row>
    <row r="1331" spans="1:13" x14ac:dyDescent="0.2">
      <c r="A1331" s="3" t="s">
        <v>2566</v>
      </c>
      <c r="B1331" s="3" t="str">
        <f>VLOOKUP(C1331,'Class compilations'!A:B,2,FALSE)</f>
        <v>7-8 Passenger Van</v>
      </c>
      <c r="C1331" s="3" t="s">
        <v>2567</v>
      </c>
      <c r="D1331" s="3" t="s">
        <v>1301</v>
      </c>
      <c r="E1331" s="3" t="s">
        <v>2644</v>
      </c>
      <c r="F1331" s="3" t="e">
        <f>VLOOKUP(E1331,'DFW to admin'!A:B,2,FALSE)</f>
        <v>#N/A</v>
      </c>
      <c r="G1331" s="3" t="e">
        <f>VLOOKUP('Data - filter removed'!E1331,Sheet10!B:C,2,FALSE)</f>
        <v>#N/A</v>
      </c>
      <c r="H1331" s="2">
        <v>2015</v>
      </c>
      <c r="I1331" s="3" t="s">
        <v>297</v>
      </c>
      <c r="J1331" s="3" t="s">
        <v>2622</v>
      </c>
      <c r="K1331" s="3" t="s">
        <v>2570</v>
      </c>
      <c r="L1331" s="3" t="s">
        <v>2645</v>
      </c>
      <c r="M1331" s="3" t="s">
        <v>1302</v>
      </c>
    </row>
    <row r="1332" spans="1:13" x14ac:dyDescent="0.2">
      <c r="A1332" s="3" t="s">
        <v>2566</v>
      </c>
      <c r="B1332" s="3" t="str">
        <f>VLOOKUP(C1332,'Class compilations'!A:B,2,FALSE)</f>
        <v>7-8 Passenger Van</v>
      </c>
      <c r="C1332" s="3" t="s">
        <v>2567</v>
      </c>
      <c r="D1332" s="3" t="s">
        <v>1301</v>
      </c>
      <c r="E1332" s="3" t="s">
        <v>2646</v>
      </c>
      <c r="F1332" s="3" t="e">
        <f>VLOOKUP(E1332,'DFW to admin'!A:B,2,FALSE)</f>
        <v>#N/A</v>
      </c>
      <c r="G1332" s="3" t="e">
        <f>VLOOKUP('Data - filter removed'!E1332,Sheet10!B:C,2,FALSE)</f>
        <v>#N/A</v>
      </c>
      <c r="H1332" s="2">
        <v>2014</v>
      </c>
      <c r="I1332" s="3" t="s">
        <v>297</v>
      </c>
      <c r="J1332" s="3" t="s">
        <v>2569</v>
      </c>
      <c r="K1332" s="3" t="s">
        <v>2570</v>
      </c>
      <c r="L1332" s="3" t="s">
        <v>2647</v>
      </c>
      <c r="M1332" s="3" t="s">
        <v>1302</v>
      </c>
    </row>
    <row r="1333" spans="1:13" x14ac:dyDescent="0.2">
      <c r="A1333" s="3" t="s">
        <v>2566</v>
      </c>
      <c r="B1333" s="3" t="str">
        <f>VLOOKUP(C1333,'Class compilations'!A:B,2,FALSE)</f>
        <v>7-8 Passenger Van</v>
      </c>
      <c r="C1333" s="3" t="s">
        <v>2567</v>
      </c>
      <c r="D1333" s="3" t="s">
        <v>1301</v>
      </c>
      <c r="E1333" s="3" t="s">
        <v>2648</v>
      </c>
      <c r="F1333" s="3" t="e">
        <f>VLOOKUP(E1333,'DFW to admin'!A:B,2,FALSE)</f>
        <v>#N/A</v>
      </c>
      <c r="G1333" s="3" t="e">
        <f>VLOOKUP('Data - filter removed'!E1333,Sheet10!B:C,2,FALSE)</f>
        <v>#N/A</v>
      </c>
      <c r="H1333" s="2">
        <v>2014</v>
      </c>
      <c r="I1333" s="3" t="s">
        <v>297</v>
      </c>
      <c r="J1333" s="3" t="s">
        <v>2569</v>
      </c>
      <c r="K1333" s="3" t="s">
        <v>2570</v>
      </c>
      <c r="L1333" s="3" t="s">
        <v>2649</v>
      </c>
      <c r="M1333" s="3" t="s">
        <v>1302</v>
      </c>
    </row>
    <row r="1334" spans="1:13" x14ac:dyDescent="0.2">
      <c r="B1334" s="3" t="e">
        <f>VLOOKUP(C1334,'Class compilations'!A:B,2,FALSE)</f>
        <v>#N/A</v>
      </c>
      <c r="D1334" s="5" t="s">
        <v>7971</v>
      </c>
      <c r="E1334" s="3">
        <f>SUBTOTAL(3,E1326:E1333)</f>
        <v>8</v>
      </c>
      <c r="F1334" s="3" t="e">
        <f>VLOOKUP(E1334,'DFW to admin'!A:B,2,FALSE)</f>
        <v>#N/A</v>
      </c>
      <c r="G1334" s="3" t="e">
        <f>VLOOKUP('Data - filter removed'!E1334,Sheet10!B:C,2,FALSE)</f>
        <v>#N/A</v>
      </c>
    </row>
    <row r="1335" spans="1:13" x14ac:dyDescent="0.2">
      <c r="A1335" s="5" t="s">
        <v>7868</v>
      </c>
      <c r="B1335" s="3" t="e">
        <f>VLOOKUP(C1335,'Class compilations'!A:B,2,FALSE)</f>
        <v>#N/A</v>
      </c>
      <c r="E1335" s="3">
        <f>SUBTOTAL(3,E1302:E1333)</f>
        <v>30</v>
      </c>
      <c r="F1335" s="3" t="e">
        <f>VLOOKUP(E1335,'DFW to admin'!A:B,2,FALSE)</f>
        <v>#N/A</v>
      </c>
      <c r="G1335" s="3" t="e">
        <f>VLOOKUP('Data - filter removed'!E1335,Sheet10!B:C,2,FALSE)</f>
        <v>#N/A</v>
      </c>
    </row>
    <row r="1336" spans="1:13" x14ac:dyDescent="0.2">
      <c r="A1336" s="3" t="s">
        <v>2650</v>
      </c>
      <c r="B1336" s="3" t="str">
        <f>VLOOKUP(C1336,'Class compilations'!A:B,2,FALSE)</f>
        <v>7-8 Passenger Van</v>
      </c>
      <c r="C1336" s="3" t="s">
        <v>2651</v>
      </c>
      <c r="D1336" s="3" t="s">
        <v>1301</v>
      </c>
      <c r="E1336" s="3" t="s">
        <v>2652</v>
      </c>
      <c r="F1336" s="3" t="e">
        <f>VLOOKUP(E1336,'DFW to admin'!A:B,2,FALSE)</f>
        <v>#N/A</v>
      </c>
      <c r="G1336" s="3" t="e">
        <f>VLOOKUP('Data - filter removed'!E1336,Sheet10!B:C,2,FALSE)</f>
        <v>#N/A</v>
      </c>
      <c r="H1336" s="2">
        <v>2008</v>
      </c>
      <c r="I1336" s="3" t="s">
        <v>2576</v>
      </c>
      <c r="J1336" s="3" t="s">
        <v>2577</v>
      </c>
      <c r="K1336" s="3" t="s">
        <v>2653</v>
      </c>
      <c r="L1336" s="3" t="s">
        <v>2654</v>
      </c>
      <c r="M1336" s="3" t="s">
        <v>1302</v>
      </c>
    </row>
    <row r="1337" spans="1:13" x14ac:dyDescent="0.2">
      <c r="B1337" s="3" t="e">
        <f>VLOOKUP(C1337,'Class compilations'!A:B,2,FALSE)</f>
        <v>#N/A</v>
      </c>
      <c r="D1337" s="5" t="s">
        <v>7971</v>
      </c>
      <c r="E1337" s="3">
        <f>SUBTOTAL(3,E1336:E1336)</f>
        <v>1</v>
      </c>
      <c r="F1337" s="3" t="e">
        <f>VLOOKUP(E1337,'DFW to admin'!A:B,2,FALSE)</f>
        <v>#N/A</v>
      </c>
      <c r="G1337" s="3" t="e">
        <f>VLOOKUP('Data - filter removed'!E1337,Sheet10!B:C,2,FALSE)</f>
        <v>#N/A</v>
      </c>
    </row>
    <row r="1338" spans="1:13" x14ac:dyDescent="0.2">
      <c r="A1338" s="5" t="s">
        <v>7869</v>
      </c>
      <c r="B1338" s="3" t="e">
        <f>VLOOKUP(C1338,'Class compilations'!A:B,2,FALSE)</f>
        <v>#N/A</v>
      </c>
      <c r="E1338" s="3">
        <f>SUBTOTAL(3,E1336:E1336)</f>
        <v>1</v>
      </c>
      <c r="F1338" s="3" t="e">
        <f>VLOOKUP(E1338,'DFW to admin'!A:B,2,FALSE)</f>
        <v>#N/A</v>
      </c>
      <c r="G1338" s="3" t="e">
        <f>VLOOKUP('Data - filter removed'!E1338,Sheet10!B:C,2,FALSE)</f>
        <v>#N/A</v>
      </c>
    </row>
    <row r="1339" spans="1:13" x14ac:dyDescent="0.2">
      <c r="A1339" s="3" t="s">
        <v>2655</v>
      </c>
      <c r="B1339" s="3" t="str">
        <f>VLOOKUP(C1339,'Class compilations'!A:B,2,FALSE)</f>
        <v>7-8 Passenger Van</v>
      </c>
      <c r="C1339" s="3" t="s">
        <v>2656</v>
      </c>
      <c r="D1339" s="3" t="s">
        <v>10</v>
      </c>
      <c r="E1339" s="3" t="s">
        <v>2657</v>
      </c>
      <c r="F1339" s="3" t="e">
        <f>VLOOKUP(E1339,'DFW to admin'!A:B,2,FALSE)</f>
        <v>#N/A</v>
      </c>
      <c r="G1339" s="3" t="e">
        <f>VLOOKUP('Data - filter removed'!E1339,Sheet10!B:C,2,FALSE)</f>
        <v>#N/A</v>
      </c>
      <c r="H1339" s="2">
        <v>2007</v>
      </c>
      <c r="I1339" s="3" t="s">
        <v>2576</v>
      </c>
      <c r="J1339" s="3" t="s">
        <v>2577</v>
      </c>
      <c r="K1339" s="3" t="s">
        <v>2570</v>
      </c>
      <c r="L1339" s="3" t="s">
        <v>2658</v>
      </c>
      <c r="M1339" s="3" t="s">
        <v>420</v>
      </c>
    </row>
    <row r="1340" spans="1:13" x14ac:dyDescent="0.2">
      <c r="A1340" s="3" t="s">
        <v>2655</v>
      </c>
      <c r="B1340" s="3" t="str">
        <f>VLOOKUP(C1340,'Class compilations'!A:B,2,FALSE)</f>
        <v>7-8 Passenger Van</v>
      </c>
      <c r="C1340" s="3" t="s">
        <v>2656</v>
      </c>
      <c r="D1340" s="3" t="s">
        <v>10</v>
      </c>
      <c r="E1340" s="3" t="s">
        <v>2659</v>
      </c>
      <c r="F1340" s="3" t="e">
        <f>VLOOKUP(E1340,'DFW to admin'!A:B,2,FALSE)</f>
        <v>#N/A</v>
      </c>
      <c r="G1340" s="3" t="e">
        <f>VLOOKUP('Data - filter removed'!E1340,Sheet10!B:C,2,FALSE)</f>
        <v>#N/A</v>
      </c>
      <c r="H1340" s="2">
        <v>2008</v>
      </c>
      <c r="I1340" s="3" t="s">
        <v>2576</v>
      </c>
      <c r="J1340" s="3" t="s">
        <v>2660</v>
      </c>
      <c r="K1340" s="3" t="s">
        <v>2661</v>
      </c>
      <c r="L1340" s="3" t="s">
        <v>2662</v>
      </c>
      <c r="M1340" s="3" t="s">
        <v>40</v>
      </c>
    </row>
    <row r="1341" spans="1:13" x14ac:dyDescent="0.2">
      <c r="A1341" s="3" t="s">
        <v>2655</v>
      </c>
      <c r="B1341" s="3" t="str">
        <f>VLOOKUP(C1341,'Class compilations'!A:B,2,FALSE)</f>
        <v>7-8 Passenger Van</v>
      </c>
      <c r="C1341" s="3" t="s">
        <v>2656</v>
      </c>
      <c r="D1341" s="3" t="s">
        <v>10</v>
      </c>
      <c r="E1341" s="3" t="s">
        <v>2666</v>
      </c>
      <c r="F1341" s="3" t="e">
        <f>VLOOKUP(E1341,'DFW to admin'!A:B,2,FALSE)</f>
        <v>#N/A</v>
      </c>
      <c r="G1341" s="3" t="e">
        <f>VLOOKUP('Data - filter removed'!E1341,Sheet10!B:C,2,FALSE)</f>
        <v>#N/A</v>
      </c>
      <c r="H1341" s="2">
        <v>2008</v>
      </c>
      <c r="I1341" s="3" t="s">
        <v>2576</v>
      </c>
      <c r="J1341" s="3" t="s">
        <v>2577</v>
      </c>
      <c r="K1341" s="3" t="s">
        <v>2570</v>
      </c>
      <c r="L1341" s="3" t="s">
        <v>2667</v>
      </c>
      <c r="M1341" s="3" t="s">
        <v>1038</v>
      </c>
    </row>
    <row r="1342" spans="1:13" x14ac:dyDescent="0.2">
      <c r="A1342" s="3" t="s">
        <v>2655</v>
      </c>
      <c r="B1342" s="3" t="str">
        <f>VLOOKUP(C1342,'Class compilations'!A:B,2,FALSE)</f>
        <v>7-8 Passenger Van</v>
      </c>
      <c r="C1342" s="3" t="s">
        <v>2656</v>
      </c>
      <c r="D1342" s="3" t="s">
        <v>10</v>
      </c>
      <c r="E1342" s="3" t="s">
        <v>2672</v>
      </c>
      <c r="F1342" s="3" t="e">
        <f>VLOOKUP(E1342,'DFW to admin'!A:B,2,FALSE)</f>
        <v>#N/A</v>
      </c>
      <c r="G1342" s="3" t="e">
        <f>VLOOKUP('Data - filter removed'!E1342,Sheet10!B:C,2,FALSE)</f>
        <v>#N/A</v>
      </c>
      <c r="H1342" s="2">
        <v>2003</v>
      </c>
      <c r="I1342" s="3" t="s">
        <v>297</v>
      </c>
      <c r="J1342" s="3" t="s">
        <v>2664</v>
      </c>
      <c r="K1342" s="3" t="s">
        <v>2570</v>
      </c>
      <c r="L1342" s="3" t="s">
        <v>2673</v>
      </c>
      <c r="M1342" s="3" t="s">
        <v>1038</v>
      </c>
    </row>
    <row r="1343" spans="1:13" x14ac:dyDescent="0.2">
      <c r="A1343" s="3" t="s">
        <v>2655</v>
      </c>
      <c r="B1343" s="3" t="str">
        <f>VLOOKUP(C1343,'Class compilations'!A:B,2,FALSE)</f>
        <v>7-8 Passenger Van</v>
      </c>
      <c r="C1343" s="3" t="s">
        <v>2656</v>
      </c>
      <c r="D1343" s="3" t="s">
        <v>10</v>
      </c>
      <c r="E1343" s="3" t="s">
        <v>2674</v>
      </c>
      <c r="F1343" s="3" t="e">
        <f>VLOOKUP(E1343,'DFW to admin'!A:B,2,FALSE)</f>
        <v>#N/A</v>
      </c>
      <c r="G1343" s="3" t="e">
        <f>VLOOKUP('Data - filter removed'!E1343,Sheet10!B:C,2,FALSE)</f>
        <v>#N/A</v>
      </c>
      <c r="H1343" s="2">
        <v>2003</v>
      </c>
      <c r="I1343" s="3" t="s">
        <v>297</v>
      </c>
      <c r="J1343" s="3" t="s">
        <v>2664</v>
      </c>
      <c r="K1343" s="3" t="s">
        <v>2570</v>
      </c>
      <c r="L1343" s="3" t="s">
        <v>2675</v>
      </c>
      <c r="M1343" s="3" t="s">
        <v>1038</v>
      </c>
    </row>
    <row r="1344" spans="1:13" x14ac:dyDescent="0.2">
      <c r="A1344" s="3" t="s">
        <v>2655</v>
      </c>
      <c r="B1344" s="3" t="str">
        <f>VLOOKUP(C1344,'Class compilations'!A:B,2,FALSE)</f>
        <v>7-8 Passenger Van</v>
      </c>
      <c r="C1344" s="3" t="s">
        <v>2656</v>
      </c>
      <c r="D1344" s="3" t="s">
        <v>10</v>
      </c>
      <c r="E1344" s="3" t="s">
        <v>2676</v>
      </c>
      <c r="F1344" s="3" t="e">
        <f>VLOOKUP(E1344,'DFW to admin'!A:B,2,FALSE)</f>
        <v>#N/A</v>
      </c>
      <c r="G1344" s="3" t="e">
        <f>VLOOKUP('Data - filter removed'!E1344,Sheet10!B:C,2,FALSE)</f>
        <v>#N/A</v>
      </c>
      <c r="H1344" s="2">
        <v>2004</v>
      </c>
      <c r="I1344" s="3" t="s">
        <v>297</v>
      </c>
      <c r="J1344" s="3" t="s">
        <v>2664</v>
      </c>
      <c r="K1344" s="3" t="s">
        <v>2570</v>
      </c>
      <c r="L1344" s="3" t="s">
        <v>2677</v>
      </c>
      <c r="M1344" s="3" t="s">
        <v>1038</v>
      </c>
    </row>
    <row r="1345" spans="1:13" x14ac:dyDescent="0.2">
      <c r="A1345" s="3" t="s">
        <v>2655</v>
      </c>
      <c r="B1345" s="3" t="str">
        <f>VLOOKUP(C1345,'Class compilations'!A:B,2,FALSE)</f>
        <v>7-8 Passenger Van</v>
      </c>
      <c r="C1345" s="3" t="s">
        <v>2656</v>
      </c>
      <c r="D1345" s="3" t="s">
        <v>10</v>
      </c>
      <c r="E1345" s="3" t="s">
        <v>2678</v>
      </c>
      <c r="F1345" s="3" t="e">
        <f>VLOOKUP(E1345,'DFW to admin'!A:B,2,FALSE)</f>
        <v>#N/A</v>
      </c>
      <c r="G1345" s="3" t="e">
        <f>VLOOKUP('Data - filter removed'!E1345,Sheet10!B:C,2,FALSE)</f>
        <v>#N/A</v>
      </c>
      <c r="H1345" s="2">
        <v>2007</v>
      </c>
      <c r="I1345" s="3" t="s">
        <v>2576</v>
      </c>
      <c r="J1345" s="3" t="s">
        <v>2577</v>
      </c>
      <c r="K1345" s="3" t="s">
        <v>2570</v>
      </c>
      <c r="L1345" s="3" t="s">
        <v>2679</v>
      </c>
      <c r="M1345" s="3" t="s">
        <v>1038</v>
      </c>
    </row>
    <row r="1346" spans="1:13" x14ac:dyDescent="0.2">
      <c r="A1346" s="3" t="s">
        <v>2655</v>
      </c>
      <c r="B1346" s="3" t="str">
        <f>VLOOKUP(C1346,'Class compilations'!A:B,2,FALSE)</f>
        <v>7-8 Passenger Van</v>
      </c>
      <c r="C1346" s="3" t="s">
        <v>2656</v>
      </c>
      <c r="D1346" s="3" t="s">
        <v>10</v>
      </c>
      <c r="E1346" s="3" t="s">
        <v>2680</v>
      </c>
      <c r="F1346" s="3" t="e">
        <f>VLOOKUP(E1346,'DFW to admin'!A:B,2,FALSE)</f>
        <v>#N/A</v>
      </c>
      <c r="G1346" s="3" t="e">
        <f>VLOOKUP('Data - filter removed'!E1346,Sheet10!B:C,2,FALSE)</f>
        <v>#N/A</v>
      </c>
      <c r="H1346" s="2">
        <v>2007</v>
      </c>
      <c r="I1346" s="3" t="s">
        <v>2576</v>
      </c>
      <c r="J1346" s="3" t="s">
        <v>2577</v>
      </c>
      <c r="K1346" s="3" t="s">
        <v>2570</v>
      </c>
      <c r="L1346" s="3" t="s">
        <v>2681</v>
      </c>
      <c r="M1346" s="3" t="s">
        <v>1038</v>
      </c>
    </row>
    <row r="1347" spans="1:13" x14ac:dyDescent="0.2">
      <c r="A1347" s="3" t="s">
        <v>2655</v>
      </c>
      <c r="B1347" s="3" t="str">
        <f>VLOOKUP(C1347,'Class compilations'!A:B,2,FALSE)</f>
        <v>7-8 Passenger Van</v>
      </c>
      <c r="C1347" s="3" t="s">
        <v>2656</v>
      </c>
      <c r="D1347" s="3" t="s">
        <v>10</v>
      </c>
      <c r="E1347" s="3" t="s">
        <v>2682</v>
      </c>
      <c r="F1347" s="3" t="e">
        <f>VLOOKUP(E1347,'DFW to admin'!A:B,2,FALSE)</f>
        <v>#N/A</v>
      </c>
      <c r="G1347" s="3" t="e">
        <f>VLOOKUP('Data - filter removed'!E1347,Sheet10!B:C,2,FALSE)</f>
        <v>#N/A</v>
      </c>
      <c r="H1347" s="2">
        <v>2010</v>
      </c>
      <c r="I1347" s="3" t="s">
        <v>2576</v>
      </c>
      <c r="J1347" s="3" t="s">
        <v>2577</v>
      </c>
      <c r="K1347" s="3" t="s">
        <v>2570</v>
      </c>
      <c r="L1347" s="3" t="s">
        <v>2683</v>
      </c>
      <c r="M1347" s="3" t="s">
        <v>1038</v>
      </c>
    </row>
    <row r="1348" spans="1:13" x14ac:dyDescent="0.2">
      <c r="A1348" s="3" t="s">
        <v>2655</v>
      </c>
      <c r="B1348" s="3" t="str">
        <f>VLOOKUP(C1348,'Class compilations'!A:B,2,FALSE)</f>
        <v>7-8 Passenger Van</v>
      </c>
      <c r="C1348" s="3" t="s">
        <v>2656</v>
      </c>
      <c r="D1348" s="3" t="s">
        <v>10</v>
      </c>
      <c r="E1348" s="3" t="s">
        <v>2684</v>
      </c>
      <c r="F1348" s="3" t="e">
        <f>VLOOKUP(E1348,'DFW to admin'!A:B,2,FALSE)</f>
        <v>#N/A</v>
      </c>
      <c r="G1348" s="3" t="e">
        <f>VLOOKUP('Data - filter removed'!E1348,Sheet10!B:C,2,FALSE)</f>
        <v>#N/A</v>
      </c>
      <c r="H1348" s="2">
        <v>2007</v>
      </c>
      <c r="I1348" s="3" t="s">
        <v>2576</v>
      </c>
      <c r="J1348" s="3" t="s">
        <v>2577</v>
      </c>
      <c r="K1348" s="3" t="s">
        <v>2570</v>
      </c>
      <c r="L1348" s="3" t="s">
        <v>2685</v>
      </c>
      <c r="M1348" s="3" t="s">
        <v>1038</v>
      </c>
    </row>
    <row r="1349" spans="1:13" x14ac:dyDescent="0.2">
      <c r="A1349" s="3" t="s">
        <v>2655</v>
      </c>
      <c r="B1349" s="3" t="str">
        <f>VLOOKUP(C1349,'Class compilations'!A:B,2,FALSE)</f>
        <v>7-8 Passenger Van</v>
      </c>
      <c r="C1349" s="3" t="s">
        <v>2656</v>
      </c>
      <c r="D1349" s="3" t="s">
        <v>10</v>
      </c>
      <c r="E1349" s="3" t="s">
        <v>2686</v>
      </c>
      <c r="F1349" s="3" t="e">
        <f>VLOOKUP(E1349,'DFW to admin'!A:B,2,FALSE)</f>
        <v>#N/A</v>
      </c>
      <c r="G1349" s="3" t="e">
        <f>VLOOKUP('Data - filter removed'!E1349,Sheet10!B:C,2,FALSE)</f>
        <v>#N/A</v>
      </c>
      <c r="H1349" s="2">
        <v>2003</v>
      </c>
      <c r="I1349" s="3" t="s">
        <v>297</v>
      </c>
      <c r="J1349" s="3" t="s">
        <v>2664</v>
      </c>
      <c r="K1349" s="3" t="s">
        <v>2570</v>
      </c>
      <c r="L1349" s="3" t="s">
        <v>2687</v>
      </c>
      <c r="M1349" s="3" t="s">
        <v>1038</v>
      </c>
    </row>
    <row r="1350" spans="1:13" x14ac:dyDescent="0.2">
      <c r="A1350" s="3" t="s">
        <v>2655</v>
      </c>
      <c r="B1350" s="3" t="str">
        <f>VLOOKUP(C1350,'Class compilations'!A:B,2,FALSE)</f>
        <v>7-8 Passenger Van</v>
      </c>
      <c r="C1350" s="3" t="s">
        <v>2656</v>
      </c>
      <c r="D1350" s="3" t="s">
        <v>10</v>
      </c>
      <c r="E1350" s="3" t="s">
        <v>2688</v>
      </c>
      <c r="F1350" s="3" t="e">
        <f>VLOOKUP(E1350,'DFW to admin'!A:B,2,FALSE)</f>
        <v>#N/A</v>
      </c>
      <c r="G1350" s="3" t="e">
        <f>VLOOKUP('Data - filter removed'!E1350,Sheet10!B:C,2,FALSE)</f>
        <v>#N/A</v>
      </c>
      <c r="H1350" s="2">
        <v>2008</v>
      </c>
      <c r="I1350" s="3" t="s">
        <v>2576</v>
      </c>
      <c r="J1350" s="3" t="s">
        <v>2577</v>
      </c>
      <c r="K1350" s="3" t="s">
        <v>2570</v>
      </c>
      <c r="L1350" s="3" t="s">
        <v>2689</v>
      </c>
      <c r="M1350" s="3" t="s">
        <v>1038</v>
      </c>
    </row>
    <row r="1351" spans="1:13" x14ac:dyDescent="0.2">
      <c r="A1351" s="3" t="s">
        <v>2655</v>
      </c>
      <c r="B1351" s="3" t="str">
        <f>VLOOKUP(C1351,'Class compilations'!A:B,2,FALSE)</f>
        <v>7-8 Passenger Van</v>
      </c>
      <c r="C1351" s="3" t="s">
        <v>2656</v>
      </c>
      <c r="D1351" s="3" t="s">
        <v>10</v>
      </c>
      <c r="E1351" s="3" t="s">
        <v>2690</v>
      </c>
      <c r="F1351" s="3" t="e">
        <f>VLOOKUP(E1351,'DFW to admin'!A:B,2,FALSE)</f>
        <v>#N/A</v>
      </c>
      <c r="G1351" s="3" t="e">
        <f>VLOOKUP('Data - filter removed'!E1351,Sheet10!B:C,2,FALSE)</f>
        <v>#N/A</v>
      </c>
      <c r="H1351" s="2">
        <v>2001</v>
      </c>
      <c r="I1351" s="3" t="s">
        <v>2576</v>
      </c>
      <c r="J1351" s="3" t="s">
        <v>2577</v>
      </c>
      <c r="K1351" s="3" t="s">
        <v>2570</v>
      </c>
      <c r="L1351" s="3" t="s">
        <v>2691</v>
      </c>
      <c r="M1351" s="3" t="s">
        <v>1038</v>
      </c>
    </row>
    <row r="1352" spans="1:13" x14ac:dyDescent="0.2">
      <c r="A1352" s="3" t="s">
        <v>2655</v>
      </c>
      <c r="B1352" s="3" t="str">
        <f>VLOOKUP(C1352,'Class compilations'!A:B,2,FALSE)</f>
        <v>7-8 Passenger Van</v>
      </c>
      <c r="C1352" s="3" t="s">
        <v>2656</v>
      </c>
      <c r="D1352" s="3" t="s">
        <v>10</v>
      </c>
      <c r="E1352" s="3" t="s">
        <v>2692</v>
      </c>
      <c r="F1352" s="3" t="e">
        <f>VLOOKUP(E1352,'DFW to admin'!A:B,2,FALSE)</f>
        <v>#N/A</v>
      </c>
      <c r="G1352" s="3" t="e">
        <f>VLOOKUP('Data - filter removed'!E1352,Sheet10!B:C,2,FALSE)</f>
        <v>#N/A</v>
      </c>
      <c r="H1352" s="2">
        <v>2005</v>
      </c>
      <c r="I1352" s="3" t="s">
        <v>297</v>
      </c>
      <c r="J1352" s="3" t="s">
        <v>2664</v>
      </c>
      <c r="K1352" s="3" t="s">
        <v>2570</v>
      </c>
      <c r="L1352" s="3" t="s">
        <v>2693</v>
      </c>
      <c r="M1352" s="3" t="s">
        <v>1038</v>
      </c>
    </row>
    <row r="1353" spans="1:13" x14ac:dyDescent="0.2">
      <c r="A1353" s="3" t="s">
        <v>2655</v>
      </c>
      <c r="B1353" s="3" t="str">
        <f>VLOOKUP(C1353,'Class compilations'!A:B,2,FALSE)</f>
        <v>7-8 Passenger Van</v>
      </c>
      <c r="C1353" s="3" t="s">
        <v>2656</v>
      </c>
      <c r="D1353" s="3" t="s">
        <v>10</v>
      </c>
      <c r="E1353" s="3" t="s">
        <v>2694</v>
      </c>
      <c r="F1353" s="3" t="e">
        <f>VLOOKUP(E1353,'DFW to admin'!A:B,2,FALSE)</f>
        <v>#N/A</v>
      </c>
      <c r="G1353" s="3" t="e">
        <f>VLOOKUP('Data - filter removed'!E1353,Sheet10!B:C,2,FALSE)</f>
        <v>#N/A</v>
      </c>
      <c r="H1353" s="2">
        <v>2006</v>
      </c>
      <c r="I1353" s="3" t="s">
        <v>297</v>
      </c>
      <c r="J1353" s="3" t="s">
        <v>2664</v>
      </c>
      <c r="K1353" s="3" t="s">
        <v>2570</v>
      </c>
      <c r="L1353" s="3" t="s">
        <v>2695</v>
      </c>
      <c r="M1353" s="3" t="s">
        <v>1038</v>
      </c>
    </row>
    <row r="1354" spans="1:13" x14ac:dyDescent="0.2">
      <c r="A1354" s="3" t="s">
        <v>2655</v>
      </c>
      <c r="B1354" s="3" t="str">
        <f>VLOOKUP(C1354,'Class compilations'!A:B,2,FALSE)</f>
        <v>7-8 Passenger Van</v>
      </c>
      <c r="C1354" s="3" t="s">
        <v>2656</v>
      </c>
      <c r="D1354" s="3" t="s">
        <v>10</v>
      </c>
      <c r="E1354" s="3" t="s">
        <v>2696</v>
      </c>
      <c r="F1354" s="3" t="e">
        <f>VLOOKUP(E1354,'DFW to admin'!A:B,2,FALSE)</f>
        <v>#N/A</v>
      </c>
      <c r="G1354" s="3" t="e">
        <f>VLOOKUP('Data - filter removed'!E1354,Sheet10!B:C,2,FALSE)</f>
        <v>#N/A</v>
      </c>
      <c r="H1354" s="2">
        <v>2008</v>
      </c>
      <c r="I1354" s="3" t="s">
        <v>2576</v>
      </c>
      <c r="J1354" s="3" t="s">
        <v>2577</v>
      </c>
      <c r="K1354" s="3" t="s">
        <v>2570</v>
      </c>
      <c r="L1354" s="3" t="s">
        <v>2697</v>
      </c>
      <c r="M1354" s="3" t="s">
        <v>1038</v>
      </c>
    </row>
    <row r="1355" spans="1:13" x14ac:dyDescent="0.2">
      <c r="A1355" s="3" t="s">
        <v>2655</v>
      </c>
      <c r="B1355" s="3" t="str">
        <f>VLOOKUP(C1355,'Class compilations'!A:B,2,FALSE)</f>
        <v>7-8 Passenger Van</v>
      </c>
      <c r="C1355" s="3" t="s">
        <v>2656</v>
      </c>
      <c r="D1355" s="3" t="s">
        <v>10</v>
      </c>
      <c r="E1355" s="3" t="s">
        <v>2700</v>
      </c>
      <c r="F1355" s="3" t="e">
        <f>VLOOKUP(E1355,'DFW to admin'!A:B,2,FALSE)</f>
        <v>#N/A</v>
      </c>
      <c r="G1355" s="3" t="e">
        <f>VLOOKUP('Data - filter removed'!E1355,Sheet10!B:C,2,FALSE)</f>
        <v>#N/A</v>
      </c>
      <c r="H1355" s="2">
        <v>1998</v>
      </c>
      <c r="I1355" s="3" t="s">
        <v>2576</v>
      </c>
      <c r="J1355" s="3" t="s">
        <v>2577</v>
      </c>
      <c r="K1355" s="3" t="s">
        <v>2570</v>
      </c>
      <c r="L1355" s="3" t="s">
        <v>2701</v>
      </c>
      <c r="M1355" s="3" t="s">
        <v>1038</v>
      </c>
    </row>
    <row r="1356" spans="1:13" x14ac:dyDescent="0.2">
      <c r="A1356" s="3" t="s">
        <v>2655</v>
      </c>
      <c r="B1356" s="3" t="str">
        <f>VLOOKUP(C1356,'Class compilations'!A:B,2,FALSE)</f>
        <v>7-8 Passenger Van</v>
      </c>
      <c r="C1356" s="3" t="s">
        <v>2656</v>
      </c>
      <c r="D1356" s="3" t="s">
        <v>10</v>
      </c>
      <c r="E1356" s="3" t="s">
        <v>2714</v>
      </c>
      <c r="F1356" s="3" t="e">
        <f>VLOOKUP(E1356,'DFW to admin'!A:B,2,FALSE)</f>
        <v>#N/A</v>
      </c>
      <c r="G1356" s="3" t="e">
        <f>VLOOKUP('Data - filter removed'!E1356,Sheet10!B:C,2,FALSE)</f>
        <v>#N/A</v>
      </c>
      <c r="H1356" s="2">
        <v>1999</v>
      </c>
      <c r="I1356" s="3" t="s">
        <v>2576</v>
      </c>
      <c r="J1356" s="3" t="s">
        <v>2715</v>
      </c>
      <c r="K1356" s="3" t="s">
        <v>2716</v>
      </c>
      <c r="L1356" s="3" t="s">
        <v>2717</v>
      </c>
      <c r="M1356" s="3" t="s">
        <v>1038</v>
      </c>
    </row>
    <row r="1357" spans="1:13" x14ac:dyDescent="0.2">
      <c r="B1357" s="3" t="e">
        <f>VLOOKUP(C1357,'Class compilations'!A:B,2,FALSE)</f>
        <v>#N/A</v>
      </c>
      <c r="D1357" s="5" t="s">
        <v>7969</v>
      </c>
      <c r="E1357" s="3">
        <f>SUBTOTAL(3,E1339:E1356)</f>
        <v>18</v>
      </c>
      <c r="F1357" s="3" t="e">
        <f>VLOOKUP(E1357,'DFW to admin'!A:B,2,FALSE)</f>
        <v>#N/A</v>
      </c>
      <c r="G1357" s="3" t="e">
        <f>VLOOKUP('Data - filter removed'!E1357,Sheet10!B:C,2,FALSE)</f>
        <v>#N/A</v>
      </c>
    </row>
    <row r="1358" spans="1:13" x14ac:dyDescent="0.2">
      <c r="A1358" s="5" t="s">
        <v>7870</v>
      </c>
      <c r="B1358" s="3" t="e">
        <f>VLOOKUP(C1358,'Class compilations'!A:B,2,FALSE)</f>
        <v>#N/A</v>
      </c>
      <c r="E1358" s="3">
        <f>SUBTOTAL(3,E1339:E1356)</f>
        <v>18</v>
      </c>
      <c r="F1358" s="3" t="e">
        <f>VLOOKUP(E1358,'DFW to admin'!A:B,2,FALSE)</f>
        <v>#N/A</v>
      </c>
      <c r="G1358" s="3" t="e">
        <f>VLOOKUP('Data - filter removed'!E1358,Sheet10!B:C,2,FALSE)</f>
        <v>#N/A</v>
      </c>
    </row>
    <row r="1359" spans="1:13" x14ac:dyDescent="0.2">
      <c r="A1359" s="3" t="s">
        <v>7975</v>
      </c>
      <c r="B1359" s="3" t="str">
        <f>VLOOKUP(C1359,'Class compilations'!A:B,2,FALSE)</f>
        <v>7-8 Passenger Van</v>
      </c>
      <c r="C1359" s="3" t="s">
        <v>8060</v>
      </c>
      <c r="D1359" s="3" t="s">
        <v>10</v>
      </c>
      <c r="E1359" s="3" t="s">
        <v>2589</v>
      </c>
      <c r="F1359" s="3" t="e">
        <f>VLOOKUP(E1359,'DFW to admin'!A:B,2,FALSE)</f>
        <v>#N/A</v>
      </c>
      <c r="G1359" s="3" t="e">
        <f>VLOOKUP('Data - filter removed'!E1359,Sheet10!B:C,2,FALSE)</f>
        <v>#N/A</v>
      </c>
      <c r="H1359" s="2">
        <v>2013</v>
      </c>
      <c r="I1359" s="3" t="s">
        <v>297</v>
      </c>
      <c r="J1359" s="3" t="s">
        <v>2569</v>
      </c>
      <c r="K1359" s="3" t="s">
        <v>2590</v>
      </c>
      <c r="L1359" s="3" t="s">
        <v>2591</v>
      </c>
      <c r="M1359" s="3" t="s">
        <v>1038</v>
      </c>
    </row>
    <row r="1360" spans="1:13" x14ac:dyDescent="0.2">
      <c r="A1360" s="3" t="s">
        <v>7975</v>
      </c>
      <c r="B1360" s="3" t="str">
        <f>VLOOKUP(C1360,'Class compilations'!A:B,2,FALSE)</f>
        <v>7-8 Passenger Van</v>
      </c>
      <c r="C1360" s="3" t="s">
        <v>8060</v>
      </c>
      <c r="D1360" s="3" t="s">
        <v>10</v>
      </c>
      <c r="E1360" s="3" t="s">
        <v>2592</v>
      </c>
      <c r="F1360" s="3" t="e">
        <f>VLOOKUP(E1360,'DFW to admin'!A:B,2,FALSE)</f>
        <v>#N/A</v>
      </c>
      <c r="G1360" s="3" t="e">
        <f>VLOOKUP('Data - filter removed'!E1360,Sheet10!B:C,2,FALSE)</f>
        <v>#N/A</v>
      </c>
      <c r="H1360" s="2">
        <v>2013</v>
      </c>
      <c r="I1360" s="3" t="s">
        <v>297</v>
      </c>
      <c r="J1360" s="3" t="s">
        <v>2569</v>
      </c>
      <c r="K1360" s="3" t="s">
        <v>2570</v>
      </c>
      <c r="L1360" s="3" t="s">
        <v>2593</v>
      </c>
      <c r="M1360" s="3" t="s">
        <v>1038</v>
      </c>
    </row>
    <row r="1361" spans="1:13" x14ac:dyDescent="0.2">
      <c r="A1361" s="3" t="s">
        <v>7975</v>
      </c>
      <c r="B1361" s="3" t="str">
        <f>VLOOKUP(C1361,'Class compilations'!A:B,2,FALSE)</f>
        <v>7-8 Passenger Van</v>
      </c>
      <c r="C1361" s="3" t="s">
        <v>8060</v>
      </c>
      <c r="D1361" s="3" t="s">
        <v>10</v>
      </c>
      <c r="E1361" s="3" t="s">
        <v>2663</v>
      </c>
      <c r="F1361" s="3" t="e">
        <f>VLOOKUP(E1361,'DFW to admin'!A:B,2,FALSE)</f>
        <v>#N/A</v>
      </c>
      <c r="G1361" s="3" t="e">
        <f>VLOOKUP('Data - filter removed'!E1361,Sheet10!B:C,2,FALSE)</f>
        <v>#N/A</v>
      </c>
      <c r="H1361" s="2">
        <v>2005</v>
      </c>
      <c r="I1361" s="3" t="s">
        <v>297</v>
      </c>
      <c r="J1361" s="3" t="s">
        <v>2664</v>
      </c>
      <c r="K1361" s="3" t="s">
        <v>2570</v>
      </c>
      <c r="L1361" s="3" t="s">
        <v>2665</v>
      </c>
      <c r="M1361" s="3" t="s">
        <v>1038</v>
      </c>
    </row>
    <row r="1362" spans="1:13" x14ac:dyDescent="0.2">
      <c r="A1362" s="3" t="s">
        <v>7975</v>
      </c>
      <c r="B1362" s="3" t="str">
        <f>VLOOKUP(C1362,'Class compilations'!A:B,2,FALSE)</f>
        <v>7-8 Passenger Van</v>
      </c>
      <c r="C1362" s="3" t="s">
        <v>8060</v>
      </c>
      <c r="D1362" s="3" t="s">
        <v>10</v>
      </c>
      <c r="E1362" s="3" t="s">
        <v>2668</v>
      </c>
      <c r="F1362" s="3" t="e">
        <f>VLOOKUP(E1362,'DFW to admin'!A:B,2,FALSE)</f>
        <v>#N/A</v>
      </c>
      <c r="G1362" s="3" t="e">
        <f>VLOOKUP('Data - filter removed'!E1362,Sheet10!B:C,2,FALSE)</f>
        <v>#N/A</v>
      </c>
      <c r="H1362" s="2">
        <v>2000</v>
      </c>
      <c r="I1362" s="3" t="s">
        <v>2576</v>
      </c>
      <c r="J1362" s="3" t="s">
        <v>2577</v>
      </c>
      <c r="K1362" s="3" t="s">
        <v>2570</v>
      </c>
      <c r="L1362" s="3" t="s">
        <v>2669</v>
      </c>
      <c r="M1362" s="3" t="s">
        <v>1038</v>
      </c>
    </row>
    <row r="1363" spans="1:13" x14ac:dyDescent="0.2">
      <c r="A1363" s="3" t="s">
        <v>7975</v>
      </c>
      <c r="B1363" s="3" t="str">
        <f>VLOOKUP(C1363,'Class compilations'!A:B,2,FALSE)</f>
        <v>7-8 Passenger Van</v>
      </c>
      <c r="C1363" s="3" t="s">
        <v>8060</v>
      </c>
      <c r="D1363" s="3" t="s">
        <v>10</v>
      </c>
      <c r="E1363" s="3" t="s">
        <v>2670</v>
      </c>
      <c r="F1363" s="3" t="e">
        <f>VLOOKUP(E1363,'DFW to admin'!A:B,2,FALSE)</f>
        <v>#N/A</v>
      </c>
      <c r="G1363" s="3" t="e">
        <f>VLOOKUP('Data - filter removed'!E1363,Sheet10!B:C,2,FALSE)</f>
        <v>#N/A</v>
      </c>
      <c r="H1363" s="2">
        <v>2006</v>
      </c>
      <c r="I1363" s="3" t="s">
        <v>297</v>
      </c>
      <c r="J1363" s="3" t="s">
        <v>2664</v>
      </c>
      <c r="K1363" s="3" t="s">
        <v>2570</v>
      </c>
      <c r="L1363" s="3" t="s">
        <v>2671</v>
      </c>
      <c r="M1363" s="3" t="s">
        <v>1038</v>
      </c>
    </row>
    <row r="1364" spans="1:13" x14ac:dyDescent="0.2">
      <c r="A1364" s="3" t="s">
        <v>7975</v>
      </c>
      <c r="B1364" s="3" t="str">
        <f>VLOOKUP(C1364,'Class compilations'!A:B,2,FALSE)</f>
        <v>7-8 Passenger Van</v>
      </c>
      <c r="C1364" s="3" t="s">
        <v>8060</v>
      </c>
      <c r="D1364" s="3" t="s">
        <v>10</v>
      </c>
      <c r="E1364" s="3" t="s">
        <v>2698</v>
      </c>
      <c r="F1364" s="3" t="e">
        <f>VLOOKUP(E1364,'DFW to admin'!A:B,2,FALSE)</f>
        <v>#N/A</v>
      </c>
      <c r="G1364" s="3" t="e">
        <f>VLOOKUP('Data - filter removed'!E1364,Sheet10!B:C,2,FALSE)</f>
        <v>#N/A</v>
      </c>
      <c r="H1364" s="2">
        <v>1999</v>
      </c>
      <c r="I1364" s="3" t="s">
        <v>297</v>
      </c>
      <c r="J1364" s="3" t="s">
        <v>2664</v>
      </c>
      <c r="K1364" s="3" t="s">
        <v>2570</v>
      </c>
      <c r="L1364" s="3" t="s">
        <v>2699</v>
      </c>
      <c r="M1364" s="3" t="s">
        <v>1038</v>
      </c>
    </row>
    <row r="1365" spans="1:13" x14ac:dyDescent="0.2">
      <c r="A1365" s="3" t="s">
        <v>7975</v>
      </c>
      <c r="B1365" s="3" t="str">
        <f>VLOOKUP(C1365,'Class compilations'!A:B,2,FALSE)</f>
        <v>7-8 Passenger Van</v>
      </c>
      <c r="C1365" s="3" t="s">
        <v>8060</v>
      </c>
      <c r="D1365" s="3" t="s">
        <v>10</v>
      </c>
      <c r="E1365" s="3" t="s">
        <v>2702</v>
      </c>
      <c r="F1365" s="3" t="e">
        <f>VLOOKUP(E1365,'DFW to admin'!A:B,2,FALSE)</f>
        <v>#N/A</v>
      </c>
      <c r="G1365" s="3" t="e">
        <f>VLOOKUP('Data - filter removed'!E1365,Sheet10!B:C,2,FALSE)</f>
        <v>#N/A</v>
      </c>
      <c r="H1365" s="2">
        <v>1999</v>
      </c>
      <c r="I1365" s="3" t="s">
        <v>2703</v>
      </c>
      <c r="J1365" s="3" t="s">
        <v>2704</v>
      </c>
      <c r="K1365" s="3" t="s">
        <v>2570</v>
      </c>
      <c r="L1365" s="3" t="s">
        <v>2705</v>
      </c>
      <c r="M1365" s="3" t="s">
        <v>1038</v>
      </c>
    </row>
    <row r="1366" spans="1:13" x14ac:dyDescent="0.2">
      <c r="A1366" s="3" t="s">
        <v>7975</v>
      </c>
      <c r="B1366" s="3" t="str">
        <f>VLOOKUP(C1366,'Class compilations'!A:B,2,FALSE)</f>
        <v>7-8 Passenger Van</v>
      </c>
      <c r="C1366" s="3" t="s">
        <v>8060</v>
      </c>
      <c r="D1366" s="3" t="s">
        <v>10</v>
      </c>
      <c r="E1366" s="3" t="s">
        <v>2706</v>
      </c>
      <c r="F1366" s="3" t="e">
        <f>VLOOKUP(E1366,'DFW to admin'!A:B,2,FALSE)</f>
        <v>#N/A</v>
      </c>
      <c r="G1366" s="3" t="e">
        <f>VLOOKUP('Data - filter removed'!E1366,Sheet10!B:C,2,FALSE)</f>
        <v>#N/A</v>
      </c>
      <c r="H1366" s="2">
        <v>2005</v>
      </c>
      <c r="I1366" s="3" t="s">
        <v>297</v>
      </c>
      <c r="J1366" s="3" t="s">
        <v>2664</v>
      </c>
      <c r="K1366" s="3" t="s">
        <v>2570</v>
      </c>
      <c r="L1366" s="3" t="s">
        <v>2707</v>
      </c>
      <c r="M1366" s="3" t="s">
        <v>1038</v>
      </c>
    </row>
    <row r="1367" spans="1:13" x14ac:dyDescent="0.2">
      <c r="A1367" s="3" t="s">
        <v>7975</v>
      </c>
      <c r="B1367" s="3" t="str">
        <f>VLOOKUP(C1367,'Class compilations'!A:B,2,FALSE)</f>
        <v>7-8 Passenger Van</v>
      </c>
      <c r="C1367" s="3" t="s">
        <v>8060</v>
      </c>
      <c r="D1367" s="3" t="s">
        <v>10</v>
      </c>
      <c r="E1367" s="3" t="s">
        <v>2708</v>
      </c>
      <c r="F1367" s="3" t="e">
        <f>VLOOKUP(E1367,'DFW to admin'!A:B,2,FALSE)</f>
        <v>#N/A</v>
      </c>
      <c r="G1367" s="3" t="e">
        <f>VLOOKUP('Data - filter removed'!E1367,Sheet10!B:C,2,FALSE)</f>
        <v>#N/A</v>
      </c>
      <c r="H1367" s="2">
        <v>2001</v>
      </c>
      <c r="I1367" s="3" t="s">
        <v>2576</v>
      </c>
      <c r="J1367" s="3" t="s">
        <v>2577</v>
      </c>
      <c r="K1367" s="3" t="s">
        <v>2570</v>
      </c>
      <c r="L1367" s="3" t="s">
        <v>2709</v>
      </c>
      <c r="M1367" s="3" t="s">
        <v>1038</v>
      </c>
    </row>
    <row r="1368" spans="1:13" x14ac:dyDescent="0.2">
      <c r="A1368" s="3" t="s">
        <v>7975</v>
      </c>
      <c r="B1368" s="3" t="str">
        <f>VLOOKUP(C1368,'Class compilations'!A:B,2,FALSE)</f>
        <v>7-8 Passenger Van</v>
      </c>
      <c r="C1368" s="3" t="s">
        <v>8060</v>
      </c>
      <c r="D1368" s="3" t="s">
        <v>10</v>
      </c>
      <c r="E1368" s="3" t="s">
        <v>2610</v>
      </c>
      <c r="F1368" s="3" t="e">
        <f>VLOOKUP(E1368,'DFW to admin'!A:B,2,FALSE)</f>
        <v>#N/A</v>
      </c>
      <c r="G1368" s="3" t="e">
        <f>VLOOKUP('Data - filter removed'!E1368,Sheet10!B:C,2,FALSE)</f>
        <v>#N/A</v>
      </c>
      <c r="H1368" s="2">
        <v>2008</v>
      </c>
      <c r="I1368" s="3" t="s">
        <v>2576</v>
      </c>
      <c r="J1368" s="3" t="s">
        <v>2577</v>
      </c>
      <c r="K1368" s="3" t="s">
        <v>2570</v>
      </c>
      <c r="L1368" s="3" t="s">
        <v>2611</v>
      </c>
      <c r="M1368" s="3" t="s">
        <v>1038</v>
      </c>
    </row>
    <row r="1369" spans="1:13" x14ac:dyDescent="0.2">
      <c r="A1369" s="3" t="s">
        <v>7975</v>
      </c>
      <c r="B1369" s="3" t="str">
        <f>VLOOKUP(C1369,'Class compilations'!A:B,2,FALSE)</f>
        <v>7-8 Passenger Van</v>
      </c>
      <c r="C1369" s="3" t="s">
        <v>8060</v>
      </c>
      <c r="D1369" s="3" t="s">
        <v>10</v>
      </c>
      <c r="E1369" s="3" t="s">
        <v>2710</v>
      </c>
      <c r="F1369" s="3" t="e">
        <f>VLOOKUP(E1369,'DFW to admin'!A:B,2,FALSE)</f>
        <v>#N/A</v>
      </c>
      <c r="G1369" s="3" t="e">
        <f>VLOOKUP('Data - filter removed'!E1369,Sheet10!B:C,2,FALSE)</f>
        <v>#N/A</v>
      </c>
      <c r="H1369" s="2">
        <v>2005</v>
      </c>
      <c r="I1369" s="3" t="s">
        <v>297</v>
      </c>
      <c r="J1369" s="3" t="s">
        <v>2664</v>
      </c>
      <c r="K1369" s="3" t="s">
        <v>2570</v>
      </c>
      <c r="L1369" s="3" t="s">
        <v>2711</v>
      </c>
      <c r="M1369" s="3" t="s">
        <v>1038</v>
      </c>
    </row>
    <row r="1370" spans="1:13" x14ac:dyDescent="0.2">
      <c r="A1370" s="3" t="s">
        <v>7975</v>
      </c>
      <c r="B1370" s="3" t="str">
        <f>VLOOKUP(C1370,'Class compilations'!A:B,2,FALSE)</f>
        <v>7-8 Passenger Van</v>
      </c>
      <c r="C1370" s="3" t="s">
        <v>8060</v>
      </c>
      <c r="D1370" s="3" t="s">
        <v>10</v>
      </c>
      <c r="E1370" s="3" t="s">
        <v>2712</v>
      </c>
      <c r="F1370" s="3" t="e">
        <f>VLOOKUP(E1370,'DFW to admin'!A:B,2,FALSE)</f>
        <v>#N/A</v>
      </c>
      <c r="G1370" s="3" t="e">
        <f>VLOOKUP('Data - filter removed'!E1370,Sheet10!B:C,2,FALSE)</f>
        <v>#N/A</v>
      </c>
      <c r="H1370" s="2">
        <v>2006</v>
      </c>
      <c r="I1370" s="3" t="s">
        <v>297</v>
      </c>
      <c r="J1370" s="3" t="s">
        <v>2664</v>
      </c>
      <c r="K1370" s="3" t="s">
        <v>2570</v>
      </c>
      <c r="L1370" s="3" t="s">
        <v>2713</v>
      </c>
      <c r="M1370" s="3" t="s">
        <v>1038</v>
      </c>
    </row>
    <row r="1371" spans="1:13" x14ac:dyDescent="0.2">
      <c r="A1371" s="3" t="s">
        <v>7975</v>
      </c>
      <c r="B1371" s="3" t="str">
        <f>VLOOKUP(C1371,'Class compilations'!A:B,2,FALSE)</f>
        <v>7-8 Passenger Van</v>
      </c>
      <c r="C1371" s="3" t="s">
        <v>8060</v>
      </c>
      <c r="D1371" s="3" t="s">
        <v>10</v>
      </c>
      <c r="E1371" s="3" t="s">
        <v>2612</v>
      </c>
      <c r="F1371" s="3" t="e">
        <f>VLOOKUP(E1371,'DFW to admin'!A:B,2,FALSE)</f>
        <v>#N/A</v>
      </c>
      <c r="G1371" s="3" t="e">
        <f>VLOOKUP('Data - filter removed'!E1371,Sheet10!B:C,2,FALSE)</f>
        <v>#N/A</v>
      </c>
      <c r="H1371" s="2">
        <v>2008</v>
      </c>
      <c r="I1371" s="3" t="s">
        <v>2576</v>
      </c>
      <c r="J1371" s="3" t="s">
        <v>2577</v>
      </c>
      <c r="K1371" s="3" t="s">
        <v>2570</v>
      </c>
      <c r="L1371" s="3" t="s">
        <v>2613</v>
      </c>
      <c r="M1371" s="3" t="s">
        <v>1038</v>
      </c>
    </row>
    <row r="1372" spans="1:13" x14ac:dyDescent="0.2">
      <c r="A1372" s="3" t="s">
        <v>7975</v>
      </c>
      <c r="B1372" s="3" t="str">
        <f>VLOOKUP(C1372,'Class compilations'!A:B,2,FALSE)</f>
        <v>7-8 Passenger Van</v>
      </c>
      <c r="C1372" s="3" t="s">
        <v>8060</v>
      </c>
      <c r="D1372" s="3" t="s">
        <v>10</v>
      </c>
      <c r="E1372" s="3" t="s">
        <v>2718</v>
      </c>
      <c r="F1372" s="3" t="e">
        <f>VLOOKUP(E1372,'DFW to admin'!A:B,2,FALSE)</f>
        <v>#N/A</v>
      </c>
      <c r="G1372" s="3" t="e">
        <f>VLOOKUP('Data - filter removed'!E1372,Sheet10!B:C,2,FALSE)</f>
        <v>#N/A</v>
      </c>
      <c r="H1372" s="2">
        <v>2006</v>
      </c>
      <c r="I1372" s="3" t="s">
        <v>297</v>
      </c>
      <c r="J1372" s="3" t="s">
        <v>2664</v>
      </c>
      <c r="K1372" s="3" t="s">
        <v>2570</v>
      </c>
      <c r="L1372" s="3" t="s">
        <v>2719</v>
      </c>
      <c r="M1372" s="3" t="s">
        <v>1038</v>
      </c>
    </row>
    <row r="1373" spans="1:13" x14ac:dyDescent="0.2">
      <c r="A1373" s="3" t="s">
        <v>7975</v>
      </c>
      <c r="B1373" s="3" t="str">
        <f>VLOOKUP(C1373,'Class compilations'!A:B,2,FALSE)</f>
        <v>7-8 Passenger Van</v>
      </c>
      <c r="C1373" s="3" t="s">
        <v>8060</v>
      </c>
      <c r="D1373" s="3" t="s">
        <v>10</v>
      </c>
      <c r="E1373" s="3" t="s">
        <v>2720</v>
      </c>
      <c r="F1373" s="3" t="e">
        <f>VLOOKUP(E1373,'DFW to admin'!A:B,2,FALSE)</f>
        <v>#N/A</v>
      </c>
      <c r="G1373" s="3" t="e">
        <f>VLOOKUP('Data - filter removed'!E1373,Sheet10!B:C,2,FALSE)</f>
        <v>#N/A</v>
      </c>
      <c r="H1373" s="2">
        <v>2007</v>
      </c>
      <c r="I1373" s="3" t="s">
        <v>2576</v>
      </c>
      <c r="J1373" s="3" t="s">
        <v>2577</v>
      </c>
      <c r="K1373" s="3" t="s">
        <v>2570</v>
      </c>
      <c r="L1373" s="3" t="s">
        <v>2721</v>
      </c>
      <c r="M1373" s="3" t="s">
        <v>1038</v>
      </c>
    </row>
    <row r="1374" spans="1:13" x14ac:dyDescent="0.2">
      <c r="A1374" s="3" t="s">
        <v>7975</v>
      </c>
      <c r="B1374" s="3" t="str">
        <f>VLOOKUP(C1374,'Class compilations'!A:B,2,FALSE)</f>
        <v>7-8 Passenger Van</v>
      </c>
      <c r="C1374" s="3" t="s">
        <v>8060</v>
      </c>
      <c r="D1374" s="3" t="s">
        <v>10</v>
      </c>
      <c r="E1374" s="3" t="s">
        <v>2722</v>
      </c>
      <c r="F1374" s="3" t="e">
        <f>VLOOKUP(E1374,'DFW to admin'!A:B,2,FALSE)</f>
        <v>#N/A</v>
      </c>
      <c r="G1374" s="3" t="e">
        <f>VLOOKUP('Data - filter removed'!E1374,Sheet10!B:C,2,FALSE)</f>
        <v>#N/A</v>
      </c>
      <c r="H1374" s="2">
        <v>2006</v>
      </c>
      <c r="I1374" s="3" t="s">
        <v>297</v>
      </c>
      <c r="J1374" s="3" t="s">
        <v>2664</v>
      </c>
      <c r="K1374" s="3" t="s">
        <v>2570</v>
      </c>
      <c r="L1374" s="3" t="s">
        <v>2723</v>
      </c>
      <c r="M1374" s="3" t="s">
        <v>1038</v>
      </c>
    </row>
    <row r="1375" spans="1:13" x14ac:dyDescent="0.2">
      <c r="A1375" s="3" t="s">
        <v>7975</v>
      </c>
      <c r="B1375" s="3" t="str">
        <f>VLOOKUP(C1375,'Class compilations'!A:B,2,FALSE)</f>
        <v>7-8 Passenger Van</v>
      </c>
      <c r="C1375" s="3" t="s">
        <v>8060</v>
      </c>
      <c r="D1375" s="3" t="s">
        <v>10</v>
      </c>
      <c r="E1375" s="3" t="s">
        <v>2724</v>
      </c>
      <c r="F1375" s="3" t="e">
        <f>VLOOKUP(E1375,'DFW to admin'!A:B,2,FALSE)</f>
        <v>#N/A</v>
      </c>
      <c r="G1375" s="3" t="e">
        <f>VLOOKUP('Data - filter removed'!E1375,Sheet10!B:C,2,FALSE)</f>
        <v>#N/A</v>
      </c>
      <c r="H1375" s="2">
        <v>2005</v>
      </c>
      <c r="I1375" s="3" t="s">
        <v>297</v>
      </c>
      <c r="J1375" s="3" t="s">
        <v>2664</v>
      </c>
      <c r="K1375" s="3" t="s">
        <v>2570</v>
      </c>
      <c r="L1375" s="3" t="s">
        <v>2725</v>
      </c>
      <c r="M1375" s="3" t="s">
        <v>1038</v>
      </c>
    </row>
    <row r="1376" spans="1:13" x14ac:dyDescent="0.2">
      <c r="B1376" s="3" t="e">
        <f>VLOOKUP(C1376,'Class compilations'!A:B,2,FALSE)</f>
        <v>#N/A</v>
      </c>
      <c r="D1376" s="5" t="s">
        <v>7969</v>
      </c>
      <c r="E1376" s="3">
        <f>SUBTOTAL(3,E1359:E1375)</f>
        <v>17</v>
      </c>
      <c r="F1376" s="3" t="e">
        <f>VLOOKUP(E1376,'DFW to admin'!A:B,2,FALSE)</f>
        <v>#N/A</v>
      </c>
      <c r="G1376" s="3" t="e">
        <f>VLOOKUP('Data - filter removed'!E1376,Sheet10!B:C,2,FALSE)</f>
        <v>#N/A</v>
      </c>
    </row>
    <row r="1377" spans="1:13" x14ac:dyDescent="0.2">
      <c r="A1377" s="5" t="s">
        <v>8210</v>
      </c>
      <c r="B1377" s="3" t="e">
        <f>VLOOKUP(C1377,'Class compilations'!A:B,2,FALSE)</f>
        <v>#N/A</v>
      </c>
      <c r="E1377" s="3">
        <f>SUBTOTAL(3,E1359:E1375)</f>
        <v>17</v>
      </c>
      <c r="F1377" s="3" t="e">
        <f>VLOOKUP(E1377,'DFW to admin'!A:B,2,FALSE)</f>
        <v>#N/A</v>
      </c>
      <c r="G1377" s="3" t="e">
        <f>VLOOKUP('Data - filter removed'!E1377,Sheet10!B:C,2,FALSE)</f>
        <v>#N/A</v>
      </c>
    </row>
    <row r="1378" spans="1:13" x14ac:dyDescent="0.2">
      <c r="A1378" s="3" t="s">
        <v>2726</v>
      </c>
      <c r="B1378" s="3" t="str">
        <f>VLOOKUP(C1378,'Class compilations'!A:B,2,FALSE)</f>
        <v>7-8 Passenger Van</v>
      </c>
      <c r="C1378" s="3" t="s">
        <v>2727</v>
      </c>
      <c r="D1378" s="3" t="s">
        <v>2086</v>
      </c>
      <c r="E1378" s="3" t="s">
        <v>2728</v>
      </c>
      <c r="F1378" s="3" t="e">
        <f>VLOOKUP(E1378,'DFW to admin'!A:B,2,FALSE)</f>
        <v>#N/A</v>
      </c>
      <c r="G1378" s="3" t="e">
        <f>VLOOKUP('Data - filter removed'!E1378,Sheet10!B:C,2,FALSE)</f>
        <v>#N/A</v>
      </c>
      <c r="H1378" s="2">
        <v>2011</v>
      </c>
      <c r="I1378" s="3" t="s">
        <v>297</v>
      </c>
      <c r="J1378" s="3" t="s">
        <v>2569</v>
      </c>
      <c r="K1378" s="3" t="s">
        <v>2729</v>
      </c>
      <c r="L1378" s="3" t="s">
        <v>2730</v>
      </c>
      <c r="M1378" s="3" t="s">
        <v>40</v>
      </c>
    </row>
    <row r="1379" spans="1:13" x14ac:dyDescent="0.2">
      <c r="B1379" s="3" t="e">
        <f>VLOOKUP(C1379,'Class compilations'!A:B,2,FALSE)</f>
        <v>#N/A</v>
      </c>
      <c r="D1379" s="5" t="s">
        <v>7973</v>
      </c>
      <c r="E1379" s="3">
        <f>SUBTOTAL(3,E1378:E1378)</f>
        <v>1</v>
      </c>
      <c r="F1379" s="3" t="e">
        <f>VLOOKUP(E1379,'DFW to admin'!A:B,2,FALSE)</f>
        <v>#N/A</v>
      </c>
      <c r="G1379" s="3" t="e">
        <f>VLOOKUP('Data - filter removed'!E1379,Sheet10!B:C,2,FALSE)</f>
        <v>#N/A</v>
      </c>
    </row>
    <row r="1380" spans="1:13" x14ac:dyDescent="0.2">
      <c r="A1380" s="5" t="s">
        <v>7871</v>
      </c>
      <c r="B1380" s="3" t="e">
        <f>VLOOKUP(C1380,'Class compilations'!A:B,2,FALSE)</f>
        <v>#N/A</v>
      </c>
      <c r="E1380" s="3">
        <f>SUBTOTAL(3,E1378:E1378)</f>
        <v>1</v>
      </c>
      <c r="F1380" s="3" t="e">
        <f>VLOOKUP(E1380,'DFW to admin'!A:B,2,FALSE)</f>
        <v>#N/A</v>
      </c>
      <c r="G1380" s="3" t="e">
        <f>VLOOKUP('Data - filter removed'!E1380,Sheet10!B:C,2,FALSE)</f>
        <v>#N/A</v>
      </c>
    </row>
    <row r="1381" spans="1:13" x14ac:dyDescent="0.2">
      <c r="A1381" s="3" t="s">
        <v>2731</v>
      </c>
      <c r="B1381" s="3" t="str">
        <f>VLOOKUP(C1381,'Class compilations'!A:B,2,FALSE)</f>
        <v>7-8 Passenger Van</v>
      </c>
      <c r="C1381" s="3" t="s">
        <v>2732</v>
      </c>
      <c r="D1381" s="3" t="s">
        <v>10</v>
      </c>
      <c r="E1381" s="3" t="s">
        <v>2733</v>
      </c>
      <c r="F1381" s="3" t="e">
        <f>VLOOKUP(E1381,'DFW to admin'!A:B,2,FALSE)</f>
        <v>#N/A</v>
      </c>
      <c r="G1381" s="3" t="e">
        <f>VLOOKUP('Data - filter removed'!E1381,Sheet10!B:C,2,FALSE)</f>
        <v>#N/A</v>
      </c>
      <c r="H1381" s="2">
        <v>2005</v>
      </c>
      <c r="I1381" s="3" t="s">
        <v>2734</v>
      </c>
      <c r="J1381" s="3" t="s">
        <v>2735</v>
      </c>
      <c r="K1381" s="3" t="s">
        <v>2736</v>
      </c>
      <c r="L1381" s="3" t="s">
        <v>2737</v>
      </c>
      <c r="M1381" s="3" t="s">
        <v>2738</v>
      </c>
    </row>
    <row r="1382" spans="1:13" x14ac:dyDescent="0.2">
      <c r="A1382" s="3" t="s">
        <v>2731</v>
      </c>
      <c r="B1382" s="3" t="str">
        <f>VLOOKUP(C1382,'Class compilations'!A:B,2,FALSE)</f>
        <v>7-8 Passenger Van</v>
      </c>
      <c r="C1382" s="3" t="s">
        <v>2732</v>
      </c>
      <c r="D1382" s="3" t="s">
        <v>10</v>
      </c>
      <c r="E1382" s="3" t="s">
        <v>2739</v>
      </c>
      <c r="F1382" s="3" t="e">
        <f>VLOOKUP(E1382,'DFW to admin'!A:B,2,FALSE)</f>
        <v>#N/A</v>
      </c>
      <c r="G1382" s="3" t="str">
        <f>VLOOKUP('Data - filter removed'!E1382,Sheet10!B:C,2,FALSE)</f>
        <v>Aging and Disability Services Administration</v>
      </c>
      <c r="H1382" s="2">
        <v>2005</v>
      </c>
      <c r="I1382" s="3" t="s">
        <v>2734</v>
      </c>
      <c r="J1382" s="3" t="s">
        <v>2735</v>
      </c>
      <c r="K1382" s="3" t="s">
        <v>2736</v>
      </c>
      <c r="L1382" s="3" t="s">
        <v>2740</v>
      </c>
      <c r="M1382" s="3" t="s">
        <v>29</v>
      </c>
    </row>
    <row r="1383" spans="1:13" x14ac:dyDescent="0.2">
      <c r="A1383" s="3" t="s">
        <v>2731</v>
      </c>
      <c r="B1383" s="3" t="str">
        <f>VLOOKUP(C1383,'Class compilations'!A:B,2,FALSE)</f>
        <v>7-8 Passenger Van</v>
      </c>
      <c r="C1383" s="3" t="s">
        <v>2732</v>
      </c>
      <c r="D1383" s="3" t="s">
        <v>10</v>
      </c>
      <c r="E1383" s="3" t="s">
        <v>2741</v>
      </c>
      <c r="F1383" s="3" t="e">
        <f>VLOOKUP(E1383,'DFW to admin'!A:B,2,FALSE)</f>
        <v>#N/A</v>
      </c>
      <c r="G1383" s="3" t="e">
        <f>VLOOKUP('Data - filter removed'!E1383,Sheet10!B:C,2,FALSE)</f>
        <v>#N/A</v>
      </c>
      <c r="H1383" s="2">
        <v>2006</v>
      </c>
      <c r="I1383" s="3" t="s">
        <v>2734</v>
      </c>
      <c r="J1383" s="3" t="s">
        <v>2735</v>
      </c>
      <c r="K1383" s="3" t="s">
        <v>2736</v>
      </c>
      <c r="L1383" s="3" t="s">
        <v>2742</v>
      </c>
      <c r="M1383" s="3" t="s">
        <v>2743</v>
      </c>
    </row>
    <row r="1384" spans="1:13" x14ac:dyDescent="0.2">
      <c r="A1384" s="3" t="s">
        <v>2731</v>
      </c>
      <c r="B1384" s="3" t="str">
        <f>VLOOKUP(C1384,'Class compilations'!A:B,2,FALSE)</f>
        <v>7-8 Passenger Van</v>
      </c>
      <c r="C1384" s="3" t="s">
        <v>2732</v>
      </c>
      <c r="D1384" s="3" t="s">
        <v>10</v>
      </c>
      <c r="E1384" s="3" t="s">
        <v>2744</v>
      </c>
      <c r="F1384" s="3" t="e">
        <f>VLOOKUP(E1384,'DFW to admin'!A:B,2,FALSE)</f>
        <v>#N/A</v>
      </c>
      <c r="G1384" s="3" t="str">
        <f>VLOOKUP('Data - filter removed'!E1384,Sheet10!B:C,2,FALSE)</f>
        <v>Children's Administration</v>
      </c>
      <c r="H1384" s="2">
        <v>2006</v>
      </c>
      <c r="I1384" s="3" t="s">
        <v>2734</v>
      </c>
      <c r="J1384" s="3" t="s">
        <v>2735</v>
      </c>
      <c r="K1384" s="3" t="s">
        <v>2736</v>
      </c>
      <c r="L1384" s="3" t="s">
        <v>2745</v>
      </c>
      <c r="M1384" s="3" t="s">
        <v>29</v>
      </c>
    </row>
    <row r="1385" spans="1:13" x14ac:dyDescent="0.2">
      <c r="A1385" s="3" t="s">
        <v>2731</v>
      </c>
      <c r="B1385" s="3" t="str">
        <f>VLOOKUP(C1385,'Class compilations'!A:B,2,FALSE)</f>
        <v>7-8 Passenger Van</v>
      </c>
      <c r="C1385" s="3" t="s">
        <v>2732</v>
      </c>
      <c r="D1385" s="3" t="s">
        <v>10</v>
      </c>
      <c r="E1385" s="3" t="s">
        <v>2747</v>
      </c>
      <c r="F1385" s="3" t="e">
        <f>VLOOKUP(E1385,'DFW to admin'!A:B,2,FALSE)</f>
        <v>#N/A</v>
      </c>
      <c r="G1385" s="3" t="e">
        <f>VLOOKUP('Data - filter removed'!E1385,Sheet10!B:C,2,FALSE)</f>
        <v>#N/A</v>
      </c>
      <c r="H1385" s="2">
        <v>2005</v>
      </c>
      <c r="I1385" s="3" t="s">
        <v>2734</v>
      </c>
      <c r="J1385" s="3" t="s">
        <v>2735</v>
      </c>
      <c r="K1385" s="3" t="s">
        <v>2736</v>
      </c>
      <c r="L1385" s="3" t="s">
        <v>2748</v>
      </c>
      <c r="M1385" s="3" t="s">
        <v>21</v>
      </c>
    </row>
    <row r="1386" spans="1:13" x14ac:dyDescent="0.2">
      <c r="A1386" s="3" t="s">
        <v>2731</v>
      </c>
      <c r="B1386" s="3" t="str">
        <f>VLOOKUP(C1386,'Class compilations'!A:B,2,FALSE)</f>
        <v>7-8 Passenger Van</v>
      </c>
      <c r="C1386" s="3" t="s">
        <v>2732</v>
      </c>
      <c r="D1386" s="3" t="s">
        <v>10</v>
      </c>
      <c r="E1386" s="3" t="s">
        <v>2749</v>
      </c>
      <c r="F1386" s="3" t="e">
        <f>VLOOKUP(E1386,'DFW to admin'!A:B,2,FALSE)</f>
        <v>#N/A</v>
      </c>
      <c r="G1386" s="3" t="e">
        <f>VLOOKUP('Data - filter removed'!E1386,Sheet10!B:C,2,FALSE)</f>
        <v>#N/A</v>
      </c>
      <c r="H1386" s="2">
        <v>2006</v>
      </c>
      <c r="I1386" s="3" t="s">
        <v>2734</v>
      </c>
      <c r="J1386" s="3" t="s">
        <v>2735</v>
      </c>
      <c r="K1386" s="3" t="s">
        <v>2736</v>
      </c>
      <c r="L1386" s="3" t="s">
        <v>2750</v>
      </c>
      <c r="M1386" s="3" t="s">
        <v>21</v>
      </c>
    </row>
    <row r="1387" spans="1:13" x14ac:dyDescent="0.2">
      <c r="A1387" s="3" t="s">
        <v>2731</v>
      </c>
      <c r="B1387" s="3" t="str">
        <f>VLOOKUP(C1387,'Class compilations'!A:B,2,FALSE)</f>
        <v>7-8 Passenger Van</v>
      </c>
      <c r="C1387" s="3" t="s">
        <v>2732</v>
      </c>
      <c r="D1387" s="3" t="s">
        <v>10</v>
      </c>
      <c r="E1387" s="3" t="s">
        <v>2751</v>
      </c>
      <c r="F1387" s="3" t="e">
        <f>VLOOKUP(E1387,'DFW to admin'!A:B,2,FALSE)</f>
        <v>#N/A</v>
      </c>
      <c r="G1387" s="3" t="e">
        <f>VLOOKUP('Data - filter removed'!E1387,Sheet10!B:C,2,FALSE)</f>
        <v>#N/A</v>
      </c>
      <c r="H1387" s="2">
        <v>2007</v>
      </c>
      <c r="I1387" s="3" t="s">
        <v>2734</v>
      </c>
      <c r="J1387" s="3" t="s">
        <v>2735</v>
      </c>
      <c r="K1387" s="3" t="s">
        <v>2736</v>
      </c>
      <c r="L1387" s="3" t="s">
        <v>2752</v>
      </c>
      <c r="M1387" s="3" t="s">
        <v>35</v>
      </c>
    </row>
    <row r="1388" spans="1:13" x14ac:dyDescent="0.2">
      <c r="A1388" s="3" t="s">
        <v>2731</v>
      </c>
      <c r="B1388" s="3" t="str">
        <f>VLOOKUP(C1388,'Class compilations'!A:B,2,FALSE)</f>
        <v>7-8 Passenger Van</v>
      </c>
      <c r="C1388" s="3" t="s">
        <v>2732</v>
      </c>
      <c r="D1388" s="3" t="s">
        <v>10</v>
      </c>
      <c r="E1388" s="3" t="s">
        <v>2753</v>
      </c>
      <c r="F1388" s="3" t="e">
        <f>VLOOKUP(E1388,'DFW to admin'!A:B,2,FALSE)</f>
        <v>#N/A</v>
      </c>
      <c r="G1388" s="3" t="str">
        <f>VLOOKUP('Data - filter removed'!E1388,Sheet10!B:C,2,FALSE)</f>
        <v>Children's Administration</v>
      </c>
      <c r="H1388" s="2">
        <v>2007</v>
      </c>
      <c r="I1388" s="3" t="s">
        <v>2734</v>
      </c>
      <c r="J1388" s="3" t="s">
        <v>2735</v>
      </c>
      <c r="K1388" s="3" t="s">
        <v>2736</v>
      </c>
      <c r="L1388" s="3" t="s">
        <v>2754</v>
      </c>
      <c r="M1388" s="3" t="s">
        <v>29</v>
      </c>
    </row>
    <row r="1389" spans="1:13" x14ac:dyDescent="0.2">
      <c r="A1389" s="3" t="s">
        <v>2731</v>
      </c>
      <c r="B1389" s="3" t="str">
        <f>VLOOKUP(C1389,'Class compilations'!A:B,2,FALSE)</f>
        <v>7-8 Passenger Van</v>
      </c>
      <c r="C1389" s="3" t="s">
        <v>2732</v>
      </c>
      <c r="D1389" s="3" t="s">
        <v>10</v>
      </c>
      <c r="E1389" s="3" t="s">
        <v>2755</v>
      </c>
      <c r="F1389" s="3" t="e">
        <f>VLOOKUP(E1389,'DFW to admin'!A:B,2,FALSE)</f>
        <v>#N/A</v>
      </c>
      <c r="G1389" s="3" t="str">
        <f>VLOOKUP('Data - filter removed'!E1389,Sheet10!B:C,2,FALSE)</f>
        <v>Children's Administration</v>
      </c>
      <c r="H1389" s="2">
        <v>2008</v>
      </c>
      <c r="I1389" s="3" t="s">
        <v>2576</v>
      </c>
      <c r="J1389" s="3" t="s">
        <v>2756</v>
      </c>
      <c r="K1389" s="3" t="s">
        <v>2736</v>
      </c>
      <c r="L1389" s="3" t="s">
        <v>2757</v>
      </c>
      <c r="M1389" s="3" t="s">
        <v>29</v>
      </c>
    </row>
    <row r="1390" spans="1:13" x14ac:dyDescent="0.2">
      <c r="A1390" s="3" t="s">
        <v>2731</v>
      </c>
      <c r="B1390" s="3" t="str">
        <f>VLOOKUP(C1390,'Class compilations'!A:B,2,FALSE)</f>
        <v>7-8 Passenger Van</v>
      </c>
      <c r="C1390" s="3" t="s">
        <v>2732</v>
      </c>
      <c r="D1390" s="3" t="s">
        <v>10</v>
      </c>
      <c r="E1390" s="3" t="s">
        <v>2758</v>
      </c>
      <c r="F1390" s="3" t="e">
        <f>VLOOKUP(E1390,'DFW to admin'!A:B,2,FALSE)</f>
        <v>#N/A</v>
      </c>
      <c r="G1390" s="3" t="str">
        <f>VLOOKUP('Data - filter removed'!E1390,Sheet10!B:C,2,FALSE)</f>
        <v>Children's Administration</v>
      </c>
      <c r="H1390" s="2">
        <v>2008</v>
      </c>
      <c r="I1390" s="3" t="s">
        <v>2576</v>
      </c>
      <c r="J1390" s="3" t="s">
        <v>2756</v>
      </c>
      <c r="K1390" s="3" t="s">
        <v>2736</v>
      </c>
      <c r="L1390" s="3" t="s">
        <v>2759</v>
      </c>
      <c r="M1390" s="3" t="s">
        <v>29</v>
      </c>
    </row>
    <row r="1391" spans="1:13" x14ac:dyDescent="0.2">
      <c r="A1391" s="3" t="s">
        <v>2731</v>
      </c>
      <c r="B1391" s="3" t="str">
        <f>VLOOKUP(C1391,'Class compilations'!A:B,2,FALSE)</f>
        <v>7-8 Passenger Van</v>
      </c>
      <c r="C1391" s="3" t="s">
        <v>2732</v>
      </c>
      <c r="D1391" s="3" t="s">
        <v>10</v>
      </c>
      <c r="E1391" s="3" t="s">
        <v>2760</v>
      </c>
      <c r="F1391" s="3" t="e">
        <f>VLOOKUP(E1391,'DFW to admin'!A:B,2,FALSE)</f>
        <v>#N/A</v>
      </c>
      <c r="G1391" s="3" t="str">
        <f>VLOOKUP('Data - filter removed'!E1391,Sheet10!B:C,2,FALSE)</f>
        <v>Children's Administration</v>
      </c>
      <c r="H1391" s="2">
        <v>2008</v>
      </c>
      <c r="I1391" s="3" t="s">
        <v>2576</v>
      </c>
      <c r="J1391" s="3" t="s">
        <v>2756</v>
      </c>
      <c r="K1391" s="3" t="s">
        <v>2736</v>
      </c>
      <c r="L1391" s="3" t="s">
        <v>2761</v>
      </c>
      <c r="M1391" s="3" t="s">
        <v>29</v>
      </c>
    </row>
    <row r="1392" spans="1:13" x14ac:dyDescent="0.2">
      <c r="A1392" s="3" t="s">
        <v>2731</v>
      </c>
      <c r="B1392" s="3" t="str">
        <f>VLOOKUP(C1392,'Class compilations'!A:B,2,FALSE)</f>
        <v>7-8 Passenger Van</v>
      </c>
      <c r="C1392" s="3" t="s">
        <v>2732</v>
      </c>
      <c r="D1392" s="3" t="s">
        <v>10</v>
      </c>
      <c r="E1392" s="3" t="s">
        <v>2762</v>
      </c>
      <c r="F1392" s="3" t="e">
        <f>VLOOKUP(E1392,'DFW to admin'!A:B,2,FALSE)</f>
        <v>#N/A</v>
      </c>
      <c r="G1392" s="3" t="str">
        <f>VLOOKUP('Data - filter removed'!E1392,Sheet10!B:C,2,FALSE)</f>
        <v>Children's Administration</v>
      </c>
      <c r="H1392" s="2">
        <v>2008</v>
      </c>
      <c r="I1392" s="3" t="s">
        <v>2576</v>
      </c>
      <c r="J1392" s="3" t="s">
        <v>2756</v>
      </c>
      <c r="K1392" s="3" t="s">
        <v>2736</v>
      </c>
      <c r="L1392" s="3" t="s">
        <v>2763</v>
      </c>
      <c r="M1392" s="3" t="s">
        <v>29</v>
      </c>
    </row>
    <row r="1393" spans="1:13" x14ac:dyDescent="0.2">
      <c r="A1393" s="3" t="s">
        <v>2731</v>
      </c>
      <c r="B1393" s="3" t="str">
        <f>VLOOKUP(C1393,'Class compilations'!A:B,2,FALSE)</f>
        <v>7-8 Passenger Van</v>
      </c>
      <c r="C1393" s="3" t="s">
        <v>2732</v>
      </c>
      <c r="D1393" s="3" t="s">
        <v>10</v>
      </c>
      <c r="E1393" s="3" t="s">
        <v>2764</v>
      </c>
      <c r="F1393" s="3" t="e">
        <f>VLOOKUP(E1393,'DFW to admin'!A:B,2,FALSE)</f>
        <v>#N/A</v>
      </c>
      <c r="G1393" s="3" t="str">
        <f>VLOOKUP('Data - filter removed'!E1393,Sheet10!B:C,2,FALSE)</f>
        <v>Children's Administration</v>
      </c>
      <c r="H1393" s="2">
        <v>2008</v>
      </c>
      <c r="I1393" s="3" t="s">
        <v>2576</v>
      </c>
      <c r="J1393" s="3" t="s">
        <v>2756</v>
      </c>
      <c r="K1393" s="3" t="s">
        <v>2736</v>
      </c>
      <c r="L1393" s="3" t="s">
        <v>2765</v>
      </c>
      <c r="M1393" s="3" t="s">
        <v>29</v>
      </c>
    </row>
    <row r="1394" spans="1:13" x14ac:dyDescent="0.2">
      <c r="A1394" s="3" t="s">
        <v>2731</v>
      </c>
      <c r="B1394" s="3" t="str">
        <f>VLOOKUP(C1394,'Class compilations'!A:B,2,FALSE)</f>
        <v>7-8 Passenger Van</v>
      </c>
      <c r="C1394" s="3" t="s">
        <v>2732</v>
      </c>
      <c r="D1394" s="3" t="s">
        <v>10</v>
      </c>
      <c r="E1394" s="3" t="s">
        <v>2766</v>
      </c>
      <c r="F1394" s="3" t="e">
        <f>VLOOKUP(E1394,'DFW to admin'!A:B,2,FALSE)</f>
        <v>#N/A</v>
      </c>
      <c r="G1394" s="3" t="str">
        <f>VLOOKUP('Data - filter removed'!E1394,Sheet10!B:C,2,FALSE)</f>
        <v>Aging and Disability Services Administration</v>
      </c>
      <c r="H1394" s="2">
        <v>2008</v>
      </c>
      <c r="I1394" s="3" t="s">
        <v>2576</v>
      </c>
      <c r="J1394" s="3" t="s">
        <v>2756</v>
      </c>
      <c r="K1394" s="3" t="s">
        <v>2736</v>
      </c>
      <c r="L1394" s="3" t="s">
        <v>2767</v>
      </c>
      <c r="M1394" s="3" t="s">
        <v>29</v>
      </c>
    </row>
    <row r="1395" spans="1:13" x14ac:dyDescent="0.2">
      <c r="A1395" s="3" t="s">
        <v>2731</v>
      </c>
      <c r="B1395" s="3" t="str">
        <f>VLOOKUP(C1395,'Class compilations'!A:B,2,FALSE)</f>
        <v>7-8 Passenger Van</v>
      </c>
      <c r="C1395" s="3" t="s">
        <v>2732</v>
      </c>
      <c r="D1395" s="3" t="s">
        <v>10</v>
      </c>
      <c r="E1395" s="3" t="s">
        <v>2768</v>
      </c>
      <c r="F1395" s="3" t="e">
        <f>VLOOKUP(E1395,'DFW to admin'!A:B,2,FALSE)</f>
        <v>#N/A</v>
      </c>
      <c r="G1395" s="3" t="e">
        <f>VLOOKUP('Data - filter removed'!E1395,Sheet10!B:C,2,FALSE)</f>
        <v>#N/A</v>
      </c>
      <c r="H1395" s="2">
        <v>2007</v>
      </c>
      <c r="I1395" s="3" t="s">
        <v>2734</v>
      </c>
      <c r="J1395" s="3" t="s">
        <v>2735</v>
      </c>
      <c r="K1395" s="3" t="s">
        <v>2736</v>
      </c>
      <c r="L1395" s="3" t="s">
        <v>2769</v>
      </c>
      <c r="M1395" s="3" t="s">
        <v>35</v>
      </c>
    </row>
    <row r="1396" spans="1:13" x14ac:dyDescent="0.2">
      <c r="A1396" s="3" t="s">
        <v>2731</v>
      </c>
      <c r="B1396" s="3" t="str">
        <f>VLOOKUP(C1396,'Class compilations'!A:B,2,FALSE)</f>
        <v>7-8 Passenger Van</v>
      </c>
      <c r="C1396" s="3" t="s">
        <v>2732</v>
      </c>
      <c r="D1396" s="3" t="s">
        <v>10</v>
      </c>
      <c r="E1396" s="3" t="s">
        <v>2770</v>
      </c>
      <c r="F1396" s="3" t="e">
        <f>VLOOKUP(E1396,'DFW to admin'!A:B,2,FALSE)</f>
        <v>#N/A</v>
      </c>
      <c r="G1396" s="3" t="e">
        <f>VLOOKUP('Data - filter removed'!E1396,Sheet10!B:C,2,FALSE)</f>
        <v>#N/A</v>
      </c>
      <c r="H1396" s="2">
        <v>2007</v>
      </c>
      <c r="I1396" s="3" t="s">
        <v>2734</v>
      </c>
      <c r="J1396" s="3" t="s">
        <v>2735</v>
      </c>
      <c r="K1396" s="3" t="s">
        <v>2736</v>
      </c>
      <c r="L1396" s="3" t="s">
        <v>2771</v>
      </c>
      <c r="M1396" s="3" t="s">
        <v>32</v>
      </c>
    </row>
    <row r="1397" spans="1:13" x14ac:dyDescent="0.2">
      <c r="A1397" s="3" t="s">
        <v>2731</v>
      </c>
      <c r="B1397" s="3" t="str">
        <f>VLOOKUP(C1397,'Class compilations'!A:B,2,FALSE)</f>
        <v>7-8 Passenger Van</v>
      </c>
      <c r="C1397" s="3" t="s">
        <v>2732</v>
      </c>
      <c r="D1397" s="3" t="s">
        <v>10</v>
      </c>
      <c r="E1397" s="3" t="s">
        <v>2772</v>
      </c>
      <c r="F1397" s="3" t="e">
        <f>VLOOKUP(E1397,'DFW to admin'!A:B,2,FALSE)</f>
        <v>#N/A</v>
      </c>
      <c r="G1397" s="3" t="str">
        <f>VLOOKUP('Data - filter removed'!E1397,Sheet10!B:C,2,FALSE)</f>
        <v>Aging and Disability Services Administration</v>
      </c>
      <c r="H1397" s="2">
        <v>2006</v>
      </c>
      <c r="I1397" s="3" t="s">
        <v>2734</v>
      </c>
      <c r="J1397" s="3" t="s">
        <v>2735</v>
      </c>
      <c r="K1397" s="3" t="s">
        <v>2736</v>
      </c>
      <c r="L1397" s="3" t="s">
        <v>2773</v>
      </c>
      <c r="M1397" s="3" t="s">
        <v>29</v>
      </c>
    </row>
    <row r="1398" spans="1:13" x14ac:dyDescent="0.2">
      <c r="A1398" s="3" t="s">
        <v>2731</v>
      </c>
      <c r="B1398" s="3" t="str">
        <f>VLOOKUP(C1398,'Class compilations'!A:B,2,FALSE)</f>
        <v>7-8 Passenger Van</v>
      </c>
      <c r="C1398" s="3" t="s">
        <v>2732</v>
      </c>
      <c r="D1398" s="3" t="s">
        <v>10</v>
      </c>
      <c r="E1398" s="3" t="s">
        <v>2774</v>
      </c>
      <c r="F1398" s="3" t="e">
        <f>VLOOKUP(E1398,'DFW to admin'!A:B,2,FALSE)</f>
        <v>#N/A</v>
      </c>
      <c r="G1398" s="3" t="str">
        <f>VLOOKUP('Data - filter removed'!E1398,Sheet10!B:C,2,FALSE)</f>
        <v>Children's Administration</v>
      </c>
      <c r="H1398" s="2">
        <v>2007</v>
      </c>
      <c r="I1398" s="3" t="s">
        <v>2734</v>
      </c>
      <c r="J1398" s="3" t="s">
        <v>2735</v>
      </c>
      <c r="K1398" s="3" t="s">
        <v>2736</v>
      </c>
      <c r="L1398" s="3" t="s">
        <v>2775</v>
      </c>
      <c r="M1398" s="3" t="s">
        <v>29</v>
      </c>
    </row>
    <row r="1399" spans="1:13" x14ac:dyDescent="0.2">
      <c r="A1399" s="3" t="s">
        <v>2731</v>
      </c>
      <c r="B1399" s="3" t="str">
        <f>VLOOKUP(C1399,'Class compilations'!A:B,2,FALSE)</f>
        <v>7-8 Passenger Van</v>
      </c>
      <c r="C1399" s="3" t="s">
        <v>2732</v>
      </c>
      <c r="D1399" s="3" t="s">
        <v>10</v>
      </c>
      <c r="E1399" s="3" t="s">
        <v>2776</v>
      </c>
      <c r="F1399" s="3" t="e">
        <f>VLOOKUP(E1399,'DFW to admin'!A:B,2,FALSE)</f>
        <v>#N/A</v>
      </c>
      <c r="G1399" s="3" t="str">
        <f>VLOOKUP('Data - filter removed'!E1399,Sheet10!B:C,2,FALSE)</f>
        <v>Children's Administration</v>
      </c>
      <c r="H1399" s="2">
        <v>2007</v>
      </c>
      <c r="I1399" s="3" t="s">
        <v>2734</v>
      </c>
      <c r="J1399" s="3" t="s">
        <v>2735</v>
      </c>
      <c r="K1399" s="3" t="s">
        <v>2736</v>
      </c>
      <c r="L1399" s="3" t="s">
        <v>2777</v>
      </c>
      <c r="M1399" s="3" t="s">
        <v>29</v>
      </c>
    </row>
    <row r="1400" spans="1:13" x14ac:dyDescent="0.2">
      <c r="A1400" s="3" t="s">
        <v>2731</v>
      </c>
      <c r="B1400" s="3" t="str">
        <f>VLOOKUP(C1400,'Class compilations'!A:B,2,FALSE)</f>
        <v>7-8 Passenger Van</v>
      </c>
      <c r="C1400" s="3" t="s">
        <v>2732</v>
      </c>
      <c r="D1400" s="3" t="s">
        <v>10</v>
      </c>
      <c r="E1400" s="3" t="s">
        <v>2778</v>
      </c>
      <c r="F1400" s="3" t="e">
        <f>VLOOKUP(E1400,'DFW to admin'!A:B,2,FALSE)</f>
        <v>#N/A</v>
      </c>
      <c r="G1400" s="3" t="str">
        <f>VLOOKUP('Data - filter removed'!E1400,Sheet10!B:C,2,FALSE)</f>
        <v>Aging and Disability Services Administration</v>
      </c>
      <c r="H1400" s="2">
        <v>2005</v>
      </c>
      <c r="I1400" s="3" t="s">
        <v>2734</v>
      </c>
      <c r="J1400" s="3" t="s">
        <v>2735</v>
      </c>
      <c r="K1400" s="3" t="s">
        <v>2736</v>
      </c>
      <c r="L1400" s="3" t="s">
        <v>2779</v>
      </c>
      <c r="M1400" s="3" t="s">
        <v>29</v>
      </c>
    </row>
    <row r="1401" spans="1:13" x14ac:dyDescent="0.2">
      <c r="A1401" s="3" t="s">
        <v>2731</v>
      </c>
      <c r="B1401" s="3" t="str">
        <f>VLOOKUP(C1401,'Class compilations'!A:B,2,FALSE)</f>
        <v>7-8 Passenger Van</v>
      </c>
      <c r="C1401" s="3" t="s">
        <v>2732</v>
      </c>
      <c r="D1401" s="3" t="s">
        <v>10</v>
      </c>
      <c r="E1401" s="3" t="s">
        <v>2780</v>
      </c>
      <c r="F1401" s="3" t="e">
        <f>VLOOKUP(E1401,'DFW to admin'!A:B,2,FALSE)</f>
        <v>#N/A</v>
      </c>
      <c r="G1401" s="3" t="str">
        <f>VLOOKUP('Data - filter removed'!E1401,Sheet10!B:C,2,FALSE)</f>
        <v>Children's Administration</v>
      </c>
      <c r="H1401" s="2">
        <v>2005</v>
      </c>
      <c r="I1401" s="3" t="s">
        <v>2734</v>
      </c>
      <c r="J1401" s="3" t="s">
        <v>2735</v>
      </c>
      <c r="K1401" s="3" t="s">
        <v>2736</v>
      </c>
      <c r="L1401" s="3" t="s">
        <v>2781</v>
      </c>
      <c r="M1401" s="3" t="s">
        <v>29</v>
      </c>
    </row>
    <row r="1402" spans="1:13" x14ac:dyDescent="0.2">
      <c r="A1402" s="3" t="s">
        <v>2731</v>
      </c>
      <c r="B1402" s="3" t="str">
        <f>VLOOKUP(C1402,'Class compilations'!A:B,2,FALSE)</f>
        <v>7-8 Passenger Van</v>
      </c>
      <c r="C1402" s="3" t="s">
        <v>2732</v>
      </c>
      <c r="D1402" s="3" t="s">
        <v>10</v>
      </c>
      <c r="E1402" s="3" t="s">
        <v>2782</v>
      </c>
      <c r="F1402" s="3" t="e">
        <f>VLOOKUP(E1402,'DFW to admin'!A:B,2,FALSE)</f>
        <v>#N/A</v>
      </c>
      <c r="G1402" s="3" t="str">
        <f>VLOOKUP('Data - filter removed'!E1402,Sheet10!B:C,2,FALSE)</f>
        <v>Aging and Disability Services Administration</v>
      </c>
      <c r="H1402" s="2">
        <v>2005</v>
      </c>
      <c r="I1402" s="3" t="s">
        <v>2734</v>
      </c>
      <c r="J1402" s="3" t="s">
        <v>2735</v>
      </c>
      <c r="K1402" s="3" t="s">
        <v>2736</v>
      </c>
      <c r="L1402" s="3" t="s">
        <v>2783</v>
      </c>
      <c r="M1402" s="3" t="s">
        <v>29</v>
      </c>
    </row>
    <row r="1403" spans="1:13" x14ac:dyDescent="0.2">
      <c r="A1403" s="3" t="s">
        <v>2731</v>
      </c>
      <c r="B1403" s="3" t="str">
        <f>VLOOKUP(C1403,'Class compilations'!A:B,2,FALSE)</f>
        <v>7-8 Passenger Van</v>
      </c>
      <c r="C1403" s="3" t="s">
        <v>2732</v>
      </c>
      <c r="D1403" s="3" t="s">
        <v>10</v>
      </c>
      <c r="E1403" s="3" t="s">
        <v>2784</v>
      </c>
      <c r="F1403" s="3" t="e">
        <f>VLOOKUP(E1403,'DFW to admin'!A:B,2,FALSE)</f>
        <v>#N/A</v>
      </c>
      <c r="G1403" s="3" t="str">
        <f>VLOOKUP('Data - filter removed'!E1403,Sheet10!B:C,2,FALSE)</f>
        <v>Children's Administration</v>
      </c>
      <c r="H1403" s="2">
        <v>2006</v>
      </c>
      <c r="I1403" s="3" t="s">
        <v>2734</v>
      </c>
      <c r="J1403" s="3" t="s">
        <v>2735</v>
      </c>
      <c r="K1403" s="3" t="s">
        <v>2736</v>
      </c>
      <c r="L1403" s="3" t="s">
        <v>2785</v>
      </c>
      <c r="M1403" s="3" t="s">
        <v>29</v>
      </c>
    </row>
    <row r="1404" spans="1:13" x14ac:dyDescent="0.2">
      <c r="A1404" s="3" t="s">
        <v>2731</v>
      </c>
      <c r="B1404" s="3" t="str">
        <f>VLOOKUP(C1404,'Class compilations'!A:B,2,FALSE)</f>
        <v>7-8 Passenger Van</v>
      </c>
      <c r="C1404" s="3" t="s">
        <v>2732</v>
      </c>
      <c r="D1404" s="3" t="s">
        <v>10</v>
      </c>
      <c r="E1404" s="3" t="s">
        <v>2786</v>
      </c>
      <c r="F1404" s="3" t="e">
        <f>VLOOKUP(E1404,'DFW to admin'!A:B,2,FALSE)</f>
        <v>#N/A</v>
      </c>
      <c r="G1404" s="3" t="str">
        <f>VLOOKUP('Data - filter removed'!E1404,Sheet10!B:C,2,FALSE)</f>
        <v>Children's Administration</v>
      </c>
      <c r="H1404" s="2">
        <v>2007</v>
      </c>
      <c r="I1404" s="3" t="s">
        <v>2734</v>
      </c>
      <c r="J1404" s="3" t="s">
        <v>2735</v>
      </c>
      <c r="K1404" s="3" t="s">
        <v>2736</v>
      </c>
      <c r="L1404" s="3" t="s">
        <v>2787</v>
      </c>
      <c r="M1404" s="3" t="s">
        <v>29</v>
      </c>
    </row>
    <row r="1405" spans="1:13" x14ac:dyDescent="0.2">
      <c r="A1405" s="3" t="s">
        <v>2731</v>
      </c>
      <c r="B1405" s="3" t="str">
        <f>VLOOKUP(C1405,'Class compilations'!A:B,2,FALSE)</f>
        <v>7-8 Passenger Van</v>
      </c>
      <c r="C1405" s="3" t="s">
        <v>2732</v>
      </c>
      <c r="D1405" s="3" t="s">
        <v>10</v>
      </c>
      <c r="E1405" s="3" t="s">
        <v>2788</v>
      </c>
      <c r="F1405" s="3" t="e">
        <f>VLOOKUP(E1405,'DFW to admin'!A:B,2,FALSE)</f>
        <v>#N/A</v>
      </c>
      <c r="G1405" s="3" t="str">
        <f>VLOOKUP('Data - filter removed'!E1405,Sheet10!B:C,2,FALSE)</f>
        <v>Aging and Disability Services Administration</v>
      </c>
      <c r="H1405" s="2">
        <v>2013</v>
      </c>
      <c r="I1405" s="3" t="s">
        <v>2734</v>
      </c>
      <c r="J1405" s="3" t="s">
        <v>2735</v>
      </c>
      <c r="K1405" s="3" t="s">
        <v>2736</v>
      </c>
      <c r="L1405" s="3" t="s">
        <v>2789</v>
      </c>
      <c r="M1405" s="3" t="s">
        <v>29</v>
      </c>
    </row>
    <row r="1406" spans="1:13" x14ac:dyDescent="0.2">
      <c r="A1406" s="3" t="s">
        <v>2731</v>
      </c>
      <c r="B1406" s="3" t="str">
        <f>VLOOKUP(C1406,'Class compilations'!A:B,2,FALSE)</f>
        <v>7-8 Passenger Van</v>
      </c>
      <c r="C1406" s="3" t="s">
        <v>2732</v>
      </c>
      <c r="D1406" s="3" t="s">
        <v>10</v>
      </c>
      <c r="E1406" s="3" t="s">
        <v>2790</v>
      </c>
      <c r="F1406" s="3" t="e">
        <f>VLOOKUP(E1406,'DFW to admin'!A:B,2,FALSE)</f>
        <v>#N/A</v>
      </c>
      <c r="G1406" s="3" t="str">
        <f>VLOOKUP('Data - filter removed'!E1406,Sheet10!B:C,2,FALSE)</f>
        <v>Aging and Disability Services Administration</v>
      </c>
      <c r="H1406" s="2">
        <v>2013</v>
      </c>
      <c r="I1406" s="3" t="s">
        <v>2734</v>
      </c>
      <c r="J1406" s="3" t="s">
        <v>2735</v>
      </c>
      <c r="K1406" s="3" t="s">
        <v>2736</v>
      </c>
      <c r="L1406" s="3" t="s">
        <v>2791</v>
      </c>
      <c r="M1406" s="3" t="s">
        <v>29</v>
      </c>
    </row>
    <row r="1407" spans="1:13" x14ac:dyDescent="0.2">
      <c r="A1407" s="3" t="s">
        <v>2731</v>
      </c>
      <c r="B1407" s="3" t="str">
        <f>VLOOKUP(C1407,'Class compilations'!A:B,2,FALSE)</f>
        <v>7-8 Passenger Van</v>
      </c>
      <c r="C1407" s="3" t="s">
        <v>2732</v>
      </c>
      <c r="D1407" s="3" t="s">
        <v>10</v>
      </c>
      <c r="E1407" s="3" t="s">
        <v>2792</v>
      </c>
      <c r="F1407" s="3" t="e">
        <f>VLOOKUP(E1407,'DFW to admin'!A:B,2,FALSE)</f>
        <v>#N/A</v>
      </c>
      <c r="G1407" s="3" t="str">
        <f>VLOOKUP('Data - filter removed'!E1407,Sheet10!B:C,2,FALSE)</f>
        <v>Aging and Disability Services Administration</v>
      </c>
      <c r="H1407" s="2">
        <v>2013</v>
      </c>
      <c r="I1407" s="3" t="s">
        <v>2734</v>
      </c>
      <c r="J1407" s="3" t="s">
        <v>2735</v>
      </c>
      <c r="K1407" s="3" t="s">
        <v>2736</v>
      </c>
      <c r="L1407" s="3" t="s">
        <v>2793</v>
      </c>
      <c r="M1407" s="3" t="s">
        <v>29</v>
      </c>
    </row>
    <row r="1408" spans="1:13" x14ac:dyDescent="0.2">
      <c r="A1408" s="3" t="s">
        <v>2731</v>
      </c>
      <c r="B1408" s="3" t="str">
        <f>VLOOKUP(C1408,'Class compilations'!A:B,2,FALSE)</f>
        <v>7-8 Passenger Van</v>
      </c>
      <c r="C1408" s="3" t="s">
        <v>2732</v>
      </c>
      <c r="D1408" s="3" t="s">
        <v>10</v>
      </c>
      <c r="E1408" s="3" t="s">
        <v>2794</v>
      </c>
      <c r="F1408" s="3" t="e">
        <f>VLOOKUP(E1408,'DFW to admin'!A:B,2,FALSE)</f>
        <v>#N/A</v>
      </c>
      <c r="G1408" s="3" t="str">
        <f>VLOOKUP('Data - filter removed'!E1408,Sheet10!B:C,2,FALSE)</f>
        <v>Children's Administration</v>
      </c>
      <c r="H1408" s="2">
        <v>2013</v>
      </c>
      <c r="I1408" s="3" t="s">
        <v>2734</v>
      </c>
      <c r="J1408" s="3" t="s">
        <v>2735</v>
      </c>
      <c r="K1408" s="3" t="s">
        <v>2736</v>
      </c>
      <c r="L1408" s="3" t="s">
        <v>2795</v>
      </c>
      <c r="M1408" s="3" t="s">
        <v>29</v>
      </c>
    </row>
    <row r="1409" spans="1:13" x14ac:dyDescent="0.2">
      <c r="A1409" s="3" t="s">
        <v>2731</v>
      </c>
      <c r="B1409" s="3" t="str">
        <f>VLOOKUP(C1409,'Class compilations'!A:B,2,FALSE)</f>
        <v>7-8 Passenger Van</v>
      </c>
      <c r="C1409" s="3" t="s">
        <v>2732</v>
      </c>
      <c r="D1409" s="3" t="s">
        <v>10</v>
      </c>
      <c r="E1409" s="3" t="s">
        <v>2796</v>
      </c>
      <c r="F1409" s="3" t="e">
        <f>VLOOKUP(E1409,'DFW to admin'!A:B,2,FALSE)</f>
        <v>#N/A</v>
      </c>
      <c r="G1409" s="3" t="str">
        <f>VLOOKUP('Data - filter removed'!E1409,Sheet10!B:C,2,FALSE)</f>
        <v>Children's Administration</v>
      </c>
      <c r="H1409" s="2">
        <v>2013</v>
      </c>
      <c r="I1409" s="3" t="s">
        <v>2734</v>
      </c>
      <c r="J1409" s="3" t="s">
        <v>2735</v>
      </c>
      <c r="K1409" s="3" t="s">
        <v>2736</v>
      </c>
      <c r="L1409" s="3" t="s">
        <v>2797</v>
      </c>
      <c r="M1409" s="3" t="s">
        <v>29</v>
      </c>
    </row>
    <row r="1410" spans="1:13" x14ac:dyDescent="0.2">
      <c r="A1410" s="3" t="s">
        <v>2731</v>
      </c>
      <c r="B1410" s="3" t="str">
        <f>VLOOKUP(C1410,'Class compilations'!A:B,2,FALSE)</f>
        <v>7-8 Passenger Van</v>
      </c>
      <c r="C1410" s="3" t="s">
        <v>2732</v>
      </c>
      <c r="D1410" s="3" t="s">
        <v>10</v>
      </c>
      <c r="E1410" s="3" t="s">
        <v>2798</v>
      </c>
      <c r="F1410" s="3" t="e">
        <f>VLOOKUP(E1410,'DFW to admin'!A:B,2,FALSE)</f>
        <v>#N/A</v>
      </c>
      <c r="G1410" s="3" t="str">
        <f>VLOOKUP('Data - filter removed'!E1410,Sheet10!B:C,2,FALSE)</f>
        <v>Children's Administration</v>
      </c>
      <c r="H1410" s="2">
        <v>2013</v>
      </c>
      <c r="I1410" s="3" t="s">
        <v>2734</v>
      </c>
      <c r="J1410" s="3" t="s">
        <v>2735</v>
      </c>
      <c r="K1410" s="3" t="s">
        <v>2736</v>
      </c>
      <c r="L1410" s="3" t="s">
        <v>2799</v>
      </c>
      <c r="M1410" s="3" t="s">
        <v>29</v>
      </c>
    </row>
    <row r="1411" spans="1:13" x14ac:dyDescent="0.2">
      <c r="A1411" s="3" t="s">
        <v>2731</v>
      </c>
      <c r="B1411" s="3" t="str">
        <f>VLOOKUP(C1411,'Class compilations'!A:B,2,FALSE)</f>
        <v>7-8 Passenger Van</v>
      </c>
      <c r="C1411" s="3" t="s">
        <v>2732</v>
      </c>
      <c r="D1411" s="3" t="s">
        <v>10</v>
      </c>
      <c r="E1411" s="3" t="s">
        <v>2800</v>
      </c>
      <c r="F1411" s="3" t="e">
        <f>VLOOKUP(E1411,'DFW to admin'!A:B,2,FALSE)</f>
        <v>#N/A</v>
      </c>
      <c r="G1411" s="3" t="str">
        <f>VLOOKUP('Data - filter removed'!E1411,Sheet10!B:C,2,FALSE)</f>
        <v>Children's Administration</v>
      </c>
      <c r="H1411" s="2">
        <v>2013</v>
      </c>
      <c r="I1411" s="3" t="s">
        <v>2734</v>
      </c>
      <c r="J1411" s="3" t="s">
        <v>2735</v>
      </c>
      <c r="K1411" s="3" t="s">
        <v>2736</v>
      </c>
      <c r="L1411" s="3" t="s">
        <v>2801</v>
      </c>
      <c r="M1411" s="3" t="s">
        <v>29</v>
      </c>
    </row>
    <row r="1412" spans="1:13" x14ac:dyDescent="0.2">
      <c r="A1412" s="3" t="s">
        <v>2731</v>
      </c>
      <c r="B1412" s="3" t="str">
        <f>VLOOKUP(C1412,'Class compilations'!A:B,2,FALSE)</f>
        <v>7-8 Passenger Van</v>
      </c>
      <c r="C1412" s="3" t="s">
        <v>2732</v>
      </c>
      <c r="D1412" s="3" t="s">
        <v>10</v>
      </c>
      <c r="E1412" s="3" t="s">
        <v>2802</v>
      </c>
      <c r="F1412" s="3" t="e">
        <f>VLOOKUP(E1412,'DFW to admin'!A:B,2,FALSE)</f>
        <v>#N/A</v>
      </c>
      <c r="G1412" s="3" t="str">
        <f>VLOOKUP('Data - filter removed'!E1412,Sheet10!B:C,2,FALSE)</f>
        <v>Children's Administration</v>
      </c>
      <c r="H1412" s="2">
        <v>2013</v>
      </c>
      <c r="I1412" s="3" t="s">
        <v>2734</v>
      </c>
      <c r="J1412" s="3" t="s">
        <v>2735</v>
      </c>
      <c r="K1412" s="3" t="s">
        <v>2736</v>
      </c>
      <c r="L1412" s="3" t="s">
        <v>2803</v>
      </c>
      <c r="M1412" s="3" t="s">
        <v>29</v>
      </c>
    </row>
    <row r="1413" spans="1:13" x14ac:dyDescent="0.2">
      <c r="A1413" s="3" t="s">
        <v>2731</v>
      </c>
      <c r="B1413" s="3" t="str">
        <f>VLOOKUP(C1413,'Class compilations'!A:B,2,FALSE)</f>
        <v>7-8 Passenger Van</v>
      </c>
      <c r="C1413" s="3" t="s">
        <v>2732</v>
      </c>
      <c r="D1413" s="3" t="s">
        <v>10</v>
      </c>
      <c r="E1413" s="3" t="s">
        <v>2804</v>
      </c>
      <c r="F1413" s="3" t="e">
        <f>VLOOKUP(E1413,'DFW to admin'!A:B,2,FALSE)</f>
        <v>#N/A</v>
      </c>
      <c r="G1413" s="3" t="str">
        <f>VLOOKUP('Data - filter removed'!E1413,Sheet10!B:C,2,FALSE)</f>
        <v>Children's Administration</v>
      </c>
      <c r="H1413" s="2">
        <v>2013</v>
      </c>
      <c r="I1413" s="3" t="s">
        <v>2734</v>
      </c>
      <c r="J1413" s="3" t="s">
        <v>2735</v>
      </c>
      <c r="K1413" s="3" t="s">
        <v>2736</v>
      </c>
      <c r="L1413" s="3" t="s">
        <v>2805</v>
      </c>
      <c r="M1413" s="3" t="s">
        <v>29</v>
      </c>
    </row>
    <row r="1414" spans="1:13" x14ac:dyDescent="0.2">
      <c r="A1414" s="3" t="s">
        <v>2731</v>
      </c>
      <c r="B1414" s="3" t="str">
        <f>VLOOKUP(C1414,'Class compilations'!A:B,2,FALSE)</f>
        <v>7-8 Passenger Van</v>
      </c>
      <c r="C1414" s="3" t="s">
        <v>2732</v>
      </c>
      <c r="D1414" s="3" t="s">
        <v>10</v>
      </c>
      <c r="E1414" s="3" t="s">
        <v>2806</v>
      </c>
      <c r="F1414" s="3" t="e">
        <f>VLOOKUP(E1414,'DFW to admin'!A:B,2,FALSE)</f>
        <v>#N/A</v>
      </c>
      <c r="G1414" s="3" t="str">
        <f>VLOOKUP('Data - filter removed'!E1414,Sheet10!B:C,2,FALSE)</f>
        <v>Children's Administration</v>
      </c>
      <c r="H1414" s="2">
        <v>2013</v>
      </c>
      <c r="I1414" s="3" t="s">
        <v>2734</v>
      </c>
      <c r="J1414" s="3" t="s">
        <v>2735</v>
      </c>
      <c r="K1414" s="3" t="s">
        <v>2736</v>
      </c>
      <c r="L1414" s="3" t="s">
        <v>2807</v>
      </c>
      <c r="M1414" s="3" t="s">
        <v>29</v>
      </c>
    </row>
    <row r="1415" spans="1:13" x14ac:dyDescent="0.2">
      <c r="A1415" s="3" t="s">
        <v>2731</v>
      </c>
      <c r="B1415" s="3" t="str">
        <f>VLOOKUP(C1415,'Class compilations'!A:B,2,FALSE)</f>
        <v>7-8 Passenger Van</v>
      </c>
      <c r="C1415" s="3" t="s">
        <v>2732</v>
      </c>
      <c r="D1415" s="3" t="s">
        <v>10</v>
      </c>
      <c r="E1415" s="3" t="s">
        <v>2808</v>
      </c>
      <c r="F1415" s="3" t="e">
        <f>VLOOKUP(E1415,'DFW to admin'!A:B,2,FALSE)</f>
        <v>#N/A</v>
      </c>
      <c r="G1415" s="3" t="str">
        <f>VLOOKUP('Data - filter removed'!E1415,Sheet10!B:C,2,FALSE)</f>
        <v>Children's Administration</v>
      </c>
      <c r="H1415" s="2">
        <v>2013</v>
      </c>
      <c r="I1415" s="3" t="s">
        <v>2734</v>
      </c>
      <c r="J1415" s="3" t="s">
        <v>2735</v>
      </c>
      <c r="K1415" s="3" t="s">
        <v>2736</v>
      </c>
      <c r="L1415" s="3" t="s">
        <v>2809</v>
      </c>
      <c r="M1415" s="3" t="s">
        <v>29</v>
      </c>
    </row>
    <row r="1416" spans="1:13" x14ac:dyDescent="0.2">
      <c r="A1416" s="3" t="s">
        <v>2731</v>
      </c>
      <c r="B1416" s="3" t="str">
        <f>VLOOKUP(C1416,'Class compilations'!A:B,2,FALSE)</f>
        <v>7-8 Passenger Van</v>
      </c>
      <c r="C1416" s="3" t="s">
        <v>2732</v>
      </c>
      <c r="D1416" s="3" t="s">
        <v>10</v>
      </c>
      <c r="E1416" s="3" t="s">
        <v>2810</v>
      </c>
      <c r="F1416" s="3" t="e">
        <f>VLOOKUP(E1416,'DFW to admin'!A:B,2,FALSE)</f>
        <v>#N/A</v>
      </c>
      <c r="G1416" s="3" t="str">
        <f>VLOOKUP('Data - filter removed'!E1416,Sheet10!B:C,2,FALSE)</f>
        <v>Children's Administration</v>
      </c>
      <c r="H1416" s="2">
        <v>2013</v>
      </c>
      <c r="I1416" s="3" t="s">
        <v>2734</v>
      </c>
      <c r="J1416" s="3" t="s">
        <v>2735</v>
      </c>
      <c r="K1416" s="3" t="s">
        <v>2736</v>
      </c>
      <c r="L1416" s="3" t="s">
        <v>2811</v>
      </c>
      <c r="M1416" s="3" t="s">
        <v>29</v>
      </c>
    </row>
    <row r="1417" spans="1:13" x14ac:dyDescent="0.2">
      <c r="A1417" s="3" t="s">
        <v>2731</v>
      </c>
      <c r="B1417" s="3" t="str">
        <f>VLOOKUP(C1417,'Class compilations'!A:B,2,FALSE)</f>
        <v>7-8 Passenger Van</v>
      </c>
      <c r="C1417" s="3" t="s">
        <v>2732</v>
      </c>
      <c r="D1417" s="3" t="s">
        <v>10</v>
      </c>
      <c r="E1417" s="3" t="s">
        <v>2812</v>
      </c>
      <c r="F1417" s="3" t="e">
        <f>VLOOKUP(E1417,'DFW to admin'!A:B,2,FALSE)</f>
        <v>#N/A</v>
      </c>
      <c r="G1417" s="3" t="str">
        <f>VLOOKUP('Data - filter removed'!E1417,Sheet10!B:C,2,FALSE)</f>
        <v>Children's Administration</v>
      </c>
      <c r="H1417" s="2">
        <v>2013</v>
      </c>
      <c r="I1417" s="3" t="s">
        <v>2734</v>
      </c>
      <c r="J1417" s="3" t="s">
        <v>2735</v>
      </c>
      <c r="K1417" s="3" t="s">
        <v>2736</v>
      </c>
      <c r="L1417" s="3" t="s">
        <v>2813</v>
      </c>
      <c r="M1417" s="3" t="s">
        <v>29</v>
      </c>
    </row>
    <row r="1418" spans="1:13" x14ac:dyDescent="0.2">
      <c r="A1418" s="3" t="s">
        <v>2731</v>
      </c>
      <c r="B1418" s="3" t="str">
        <f>VLOOKUP(C1418,'Class compilations'!A:B,2,FALSE)</f>
        <v>7-8 Passenger Van</v>
      </c>
      <c r="C1418" s="3" t="s">
        <v>2732</v>
      </c>
      <c r="D1418" s="3" t="s">
        <v>10</v>
      </c>
      <c r="E1418" s="3" t="s">
        <v>2814</v>
      </c>
      <c r="F1418" s="3" t="e">
        <f>VLOOKUP(E1418,'DFW to admin'!A:B,2,FALSE)</f>
        <v>#N/A</v>
      </c>
      <c r="G1418" s="3" t="e">
        <f>VLOOKUP('Data - filter removed'!E1418,Sheet10!B:C,2,FALSE)</f>
        <v>#N/A</v>
      </c>
      <c r="H1418" s="2">
        <v>2005</v>
      </c>
      <c r="I1418" s="3" t="s">
        <v>2734</v>
      </c>
      <c r="J1418" s="3" t="s">
        <v>2735</v>
      </c>
      <c r="K1418" s="3" t="s">
        <v>2736</v>
      </c>
      <c r="L1418" s="3" t="s">
        <v>2815</v>
      </c>
      <c r="M1418" s="3" t="s">
        <v>81</v>
      </c>
    </row>
    <row r="1419" spans="1:13" x14ac:dyDescent="0.2">
      <c r="A1419" s="3" t="s">
        <v>2731</v>
      </c>
      <c r="B1419" s="3" t="str">
        <f>VLOOKUP(C1419,'Class compilations'!A:B,2,FALSE)</f>
        <v>7-8 Passenger Van</v>
      </c>
      <c r="C1419" s="3" t="s">
        <v>2732</v>
      </c>
      <c r="D1419" s="3" t="s">
        <v>10</v>
      </c>
      <c r="E1419" s="3" t="s">
        <v>2816</v>
      </c>
      <c r="F1419" s="3" t="e">
        <f>VLOOKUP(E1419,'DFW to admin'!A:B,2,FALSE)</f>
        <v>#N/A</v>
      </c>
      <c r="G1419" s="3" t="str">
        <f>VLOOKUP('Data - filter removed'!E1419,Sheet10!B:C,2,FALSE)</f>
        <v>Children's Administration</v>
      </c>
      <c r="H1419" s="2">
        <v>2005</v>
      </c>
      <c r="I1419" s="3" t="s">
        <v>2734</v>
      </c>
      <c r="J1419" s="3" t="s">
        <v>2735</v>
      </c>
      <c r="K1419" s="3" t="s">
        <v>2736</v>
      </c>
      <c r="L1419" s="3" t="s">
        <v>2817</v>
      </c>
      <c r="M1419" s="3" t="s">
        <v>29</v>
      </c>
    </row>
    <row r="1420" spans="1:13" x14ac:dyDescent="0.2">
      <c r="A1420" s="3" t="s">
        <v>2731</v>
      </c>
      <c r="B1420" s="3" t="str">
        <f>VLOOKUP(C1420,'Class compilations'!A:B,2,FALSE)</f>
        <v>7-8 Passenger Van</v>
      </c>
      <c r="C1420" s="3" t="s">
        <v>2732</v>
      </c>
      <c r="D1420" s="3" t="s">
        <v>10</v>
      </c>
      <c r="E1420" s="3" t="s">
        <v>2818</v>
      </c>
      <c r="F1420" s="3" t="e">
        <f>VLOOKUP(E1420,'DFW to admin'!A:B,2,FALSE)</f>
        <v>#N/A</v>
      </c>
      <c r="G1420" s="3" t="str">
        <f>VLOOKUP('Data - filter removed'!E1420,Sheet10!B:C,2,FALSE)</f>
        <v>Aging and Disability Services Administration</v>
      </c>
      <c r="H1420" s="2">
        <v>2013</v>
      </c>
      <c r="I1420" s="3" t="s">
        <v>2734</v>
      </c>
      <c r="J1420" s="3" t="s">
        <v>2735</v>
      </c>
      <c r="K1420" s="3" t="s">
        <v>2736</v>
      </c>
      <c r="L1420" s="3" t="s">
        <v>2819</v>
      </c>
      <c r="M1420" s="3" t="s">
        <v>29</v>
      </c>
    </row>
    <row r="1421" spans="1:13" x14ac:dyDescent="0.2">
      <c r="A1421" s="3" t="s">
        <v>2731</v>
      </c>
      <c r="B1421" s="3" t="str">
        <f>VLOOKUP(C1421,'Class compilations'!A:B,2,FALSE)</f>
        <v>7-8 Passenger Van</v>
      </c>
      <c r="C1421" s="3" t="s">
        <v>2732</v>
      </c>
      <c r="D1421" s="3" t="s">
        <v>10</v>
      </c>
      <c r="E1421" s="3" t="s">
        <v>2820</v>
      </c>
      <c r="F1421" s="3" t="e">
        <f>VLOOKUP(E1421,'DFW to admin'!A:B,2,FALSE)</f>
        <v>#N/A</v>
      </c>
      <c r="G1421" s="3" t="str">
        <f>VLOOKUP('Data - filter removed'!E1421,Sheet10!B:C,2,FALSE)</f>
        <v>Children's Administration</v>
      </c>
      <c r="H1421" s="2">
        <v>2013</v>
      </c>
      <c r="I1421" s="3" t="s">
        <v>2734</v>
      </c>
      <c r="J1421" s="3" t="s">
        <v>2735</v>
      </c>
      <c r="K1421" s="3" t="s">
        <v>2736</v>
      </c>
      <c r="L1421" s="3" t="s">
        <v>2821</v>
      </c>
      <c r="M1421" s="3" t="s">
        <v>29</v>
      </c>
    </row>
    <row r="1422" spans="1:13" x14ac:dyDescent="0.2">
      <c r="A1422" s="3" t="s">
        <v>2731</v>
      </c>
      <c r="B1422" s="3" t="str">
        <f>VLOOKUP(C1422,'Class compilations'!A:B,2,FALSE)</f>
        <v>7-8 Passenger Van</v>
      </c>
      <c r="C1422" s="3" t="s">
        <v>2732</v>
      </c>
      <c r="D1422" s="3" t="s">
        <v>10</v>
      </c>
      <c r="E1422" s="3" t="s">
        <v>2822</v>
      </c>
      <c r="F1422" s="3" t="e">
        <f>VLOOKUP(E1422,'DFW to admin'!A:B,2,FALSE)</f>
        <v>#N/A</v>
      </c>
      <c r="G1422" s="3" t="e">
        <f>VLOOKUP('Data - filter removed'!E1422,Sheet10!B:C,2,FALSE)</f>
        <v>#N/A</v>
      </c>
      <c r="H1422" s="2">
        <v>2013</v>
      </c>
      <c r="I1422" s="3" t="s">
        <v>2734</v>
      </c>
      <c r="J1422" s="3" t="s">
        <v>2735</v>
      </c>
      <c r="K1422" s="3" t="s">
        <v>2736</v>
      </c>
      <c r="L1422" s="3" t="s">
        <v>2823</v>
      </c>
      <c r="M1422" s="3" t="s">
        <v>74</v>
      </c>
    </row>
    <row r="1423" spans="1:13" x14ac:dyDescent="0.2">
      <c r="A1423" s="3" t="s">
        <v>2731</v>
      </c>
      <c r="B1423" s="3" t="str">
        <f>VLOOKUP(C1423,'Class compilations'!A:B,2,FALSE)</f>
        <v>7-8 Passenger Van</v>
      </c>
      <c r="C1423" s="3" t="s">
        <v>2732</v>
      </c>
      <c r="D1423" s="3" t="s">
        <v>10</v>
      </c>
      <c r="E1423" s="3" t="s">
        <v>2824</v>
      </c>
      <c r="F1423" s="3" t="e">
        <f>VLOOKUP(E1423,'DFW to admin'!A:B,2,FALSE)</f>
        <v>#N/A</v>
      </c>
      <c r="G1423" s="3" t="e">
        <f>VLOOKUP('Data - filter removed'!E1423,Sheet10!B:C,2,FALSE)</f>
        <v>#N/A</v>
      </c>
      <c r="H1423" s="2">
        <v>2012</v>
      </c>
      <c r="I1423" s="3" t="s">
        <v>2734</v>
      </c>
      <c r="J1423" s="3" t="s">
        <v>2735</v>
      </c>
      <c r="K1423" s="3" t="s">
        <v>2736</v>
      </c>
      <c r="L1423" s="3" t="s">
        <v>2825</v>
      </c>
      <c r="M1423" s="3" t="s">
        <v>69</v>
      </c>
    </row>
    <row r="1424" spans="1:13" x14ac:dyDescent="0.2">
      <c r="A1424" s="3" t="s">
        <v>2731</v>
      </c>
      <c r="B1424" s="3" t="str">
        <f>VLOOKUP(C1424,'Class compilations'!A:B,2,FALSE)</f>
        <v>7-8 Passenger Van</v>
      </c>
      <c r="C1424" s="3" t="s">
        <v>2732</v>
      </c>
      <c r="D1424" s="3" t="s">
        <v>10</v>
      </c>
      <c r="E1424" s="3" t="s">
        <v>2826</v>
      </c>
      <c r="F1424" s="3" t="e">
        <f>VLOOKUP(E1424,'DFW to admin'!A:B,2,FALSE)</f>
        <v>#N/A</v>
      </c>
      <c r="G1424" s="3" t="e">
        <f>VLOOKUP('Data - filter removed'!E1424,Sheet10!B:C,2,FALSE)</f>
        <v>#N/A</v>
      </c>
      <c r="H1424" s="2">
        <v>2012</v>
      </c>
      <c r="I1424" s="3" t="s">
        <v>2734</v>
      </c>
      <c r="J1424" s="3" t="s">
        <v>2735</v>
      </c>
      <c r="K1424" s="3" t="s">
        <v>2736</v>
      </c>
      <c r="L1424" s="3" t="s">
        <v>2827</v>
      </c>
      <c r="M1424" s="3" t="s">
        <v>2127</v>
      </c>
    </row>
    <row r="1425" spans="1:13" x14ac:dyDescent="0.2">
      <c r="A1425" s="3" t="s">
        <v>2731</v>
      </c>
      <c r="B1425" s="3" t="str">
        <f>VLOOKUP(C1425,'Class compilations'!A:B,2,FALSE)</f>
        <v>7-8 Passenger Van</v>
      </c>
      <c r="C1425" s="3" t="s">
        <v>2732</v>
      </c>
      <c r="D1425" s="3" t="s">
        <v>10</v>
      </c>
      <c r="E1425" s="3" t="s">
        <v>2828</v>
      </c>
      <c r="F1425" s="3" t="e">
        <f>VLOOKUP(E1425,'DFW to admin'!A:B,2,FALSE)</f>
        <v>#N/A</v>
      </c>
      <c r="G1425" s="3" t="e">
        <f>VLOOKUP('Data - filter removed'!E1425,Sheet10!B:C,2,FALSE)</f>
        <v>#N/A</v>
      </c>
      <c r="H1425" s="2">
        <v>2012</v>
      </c>
      <c r="I1425" s="3" t="s">
        <v>2734</v>
      </c>
      <c r="J1425" s="3" t="s">
        <v>2735</v>
      </c>
      <c r="K1425" s="3" t="s">
        <v>2736</v>
      </c>
      <c r="L1425" s="3" t="s">
        <v>2829</v>
      </c>
      <c r="M1425" s="3" t="s">
        <v>203</v>
      </c>
    </row>
    <row r="1426" spans="1:13" x14ac:dyDescent="0.2">
      <c r="A1426" s="3" t="s">
        <v>2731</v>
      </c>
      <c r="B1426" s="3" t="str">
        <f>VLOOKUP(C1426,'Class compilations'!A:B,2,FALSE)</f>
        <v>7-8 Passenger Van</v>
      </c>
      <c r="C1426" s="3" t="s">
        <v>2732</v>
      </c>
      <c r="D1426" s="3" t="s">
        <v>10</v>
      </c>
      <c r="E1426" s="3" t="s">
        <v>2830</v>
      </c>
      <c r="F1426" s="3" t="e">
        <f>VLOOKUP(E1426,'DFW to admin'!A:B,2,FALSE)</f>
        <v>#N/A</v>
      </c>
      <c r="G1426" s="3" t="str">
        <f>VLOOKUP('Data - filter removed'!E1426,Sheet10!B:C,2,FALSE)</f>
        <v>Children's Administration</v>
      </c>
      <c r="H1426" s="2">
        <v>2013</v>
      </c>
      <c r="I1426" s="3" t="s">
        <v>2734</v>
      </c>
      <c r="J1426" s="3" t="s">
        <v>2735</v>
      </c>
      <c r="K1426" s="3" t="s">
        <v>2736</v>
      </c>
      <c r="L1426" s="3" t="s">
        <v>2831</v>
      </c>
      <c r="M1426" s="3" t="s">
        <v>29</v>
      </c>
    </row>
    <row r="1427" spans="1:13" x14ac:dyDescent="0.2">
      <c r="A1427" s="3" t="s">
        <v>2731</v>
      </c>
      <c r="B1427" s="3" t="str">
        <f>VLOOKUP(C1427,'Class compilations'!A:B,2,FALSE)</f>
        <v>7-8 Passenger Van</v>
      </c>
      <c r="C1427" s="3" t="s">
        <v>2732</v>
      </c>
      <c r="D1427" s="3" t="s">
        <v>10</v>
      </c>
      <c r="E1427" s="3" t="s">
        <v>2832</v>
      </c>
      <c r="F1427" s="3" t="e">
        <f>VLOOKUP(E1427,'DFW to admin'!A:B,2,FALSE)</f>
        <v>#N/A</v>
      </c>
      <c r="G1427" s="3" t="e">
        <f>VLOOKUP('Data - filter removed'!E1427,Sheet10!B:C,2,FALSE)</f>
        <v>#N/A</v>
      </c>
      <c r="H1427" s="2">
        <v>2010</v>
      </c>
      <c r="I1427" s="3" t="s">
        <v>2734</v>
      </c>
      <c r="J1427" s="3" t="s">
        <v>2735</v>
      </c>
      <c r="K1427" s="3" t="s">
        <v>2736</v>
      </c>
      <c r="L1427" s="3" t="s">
        <v>2833</v>
      </c>
      <c r="M1427" s="3" t="s">
        <v>35</v>
      </c>
    </row>
    <row r="1428" spans="1:13" x14ac:dyDescent="0.2">
      <c r="A1428" s="3" t="s">
        <v>2731</v>
      </c>
      <c r="B1428" s="3" t="str">
        <f>VLOOKUP(C1428,'Class compilations'!A:B,2,FALSE)</f>
        <v>7-8 Passenger Van</v>
      </c>
      <c r="C1428" s="3" t="s">
        <v>2732</v>
      </c>
      <c r="D1428" s="3" t="s">
        <v>10</v>
      </c>
      <c r="E1428" s="3" t="s">
        <v>2834</v>
      </c>
      <c r="F1428" s="3" t="e">
        <f>VLOOKUP(E1428,'DFW to admin'!A:B,2,FALSE)</f>
        <v>#N/A</v>
      </c>
      <c r="G1428" s="3" t="e">
        <f>VLOOKUP('Data - filter removed'!E1428,Sheet10!B:C,2,FALSE)</f>
        <v>#N/A</v>
      </c>
      <c r="H1428" s="2">
        <v>2013</v>
      </c>
      <c r="I1428" s="3" t="s">
        <v>2734</v>
      </c>
      <c r="J1428" s="3" t="s">
        <v>2735</v>
      </c>
      <c r="K1428" s="3" t="s">
        <v>2736</v>
      </c>
      <c r="L1428" s="3" t="s">
        <v>2835</v>
      </c>
      <c r="M1428" s="3" t="s">
        <v>35</v>
      </c>
    </row>
    <row r="1429" spans="1:13" x14ac:dyDescent="0.2">
      <c r="A1429" s="3" t="s">
        <v>2731</v>
      </c>
      <c r="B1429" s="3" t="str">
        <f>VLOOKUP(C1429,'Class compilations'!A:B,2,FALSE)</f>
        <v>7-8 Passenger Van</v>
      </c>
      <c r="C1429" s="3" t="s">
        <v>2732</v>
      </c>
      <c r="D1429" s="3" t="s">
        <v>10</v>
      </c>
      <c r="E1429" s="3" t="s">
        <v>2836</v>
      </c>
      <c r="F1429" s="3" t="e">
        <f>VLOOKUP(E1429,'DFW to admin'!A:B,2,FALSE)</f>
        <v>#N/A</v>
      </c>
      <c r="G1429" s="3" t="e">
        <f>VLOOKUP('Data - filter removed'!E1429,Sheet10!B:C,2,FALSE)</f>
        <v>#N/A</v>
      </c>
      <c r="H1429" s="2">
        <v>2013</v>
      </c>
      <c r="I1429" s="3" t="s">
        <v>2734</v>
      </c>
      <c r="J1429" s="3" t="s">
        <v>2735</v>
      </c>
      <c r="K1429" s="3" t="s">
        <v>2736</v>
      </c>
      <c r="L1429" s="3" t="s">
        <v>2837</v>
      </c>
      <c r="M1429" s="3" t="s">
        <v>35</v>
      </c>
    </row>
    <row r="1430" spans="1:13" x14ac:dyDescent="0.2">
      <c r="A1430" s="3" t="s">
        <v>2731</v>
      </c>
      <c r="B1430" s="3" t="str">
        <f>VLOOKUP(C1430,'Class compilations'!A:B,2,FALSE)</f>
        <v>7-8 Passenger Van</v>
      </c>
      <c r="C1430" s="3" t="s">
        <v>2732</v>
      </c>
      <c r="D1430" s="3" t="s">
        <v>10</v>
      </c>
      <c r="E1430" s="3" t="s">
        <v>2838</v>
      </c>
      <c r="F1430" s="3" t="e">
        <f>VLOOKUP(E1430,'DFW to admin'!A:B,2,FALSE)</f>
        <v>#N/A</v>
      </c>
      <c r="G1430" s="3" t="str">
        <f>VLOOKUP('Data - filter removed'!E1430,Sheet10!B:C,2,FALSE)</f>
        <v>Aging and Disability Services Administration</v>
      </c>
      <c r="H1430" s="2">
        <v>2013</v>
      </c>
      <c r="I1430" s="3" t="s">
        <v>2734</v>
      </c>
      <c r="J1430" s="3" t="s">
        <v>2735</v>
      </c>
      <c r="K1430" s="3" t="s">
        <v>2736</v>
      </c>
      <c r="L1430" s="3" t="s">
        <v>2839</v>
      </c>
      <c r="M1430" s="3" t="s">
        <v>29</v>
      </c>
    </row>
    <row r="1431" spans="1:13" x14ac:dyDescent="0.2">
      <c r="A1431" s="3" t="s">
        <v>2731</v>
      </c>
      <c r="B1431" s="3" t="str">
        <f>VLOOKUP(C1431,'Class compilations'!A:B,2,FALSE)</f>
        <v>7-8 Passenger Van</v>
      </c>
      <c r="C1431" s="3" t="s">
        <v>2732</v>
      </c>
      <c r="D1431" s="3" t="s">
        <v>10</v>
      </c>
      <c r="E1431" s="3" t="s">
        <v>2840</v>
      </c>
      <c r="F1431" s="3" t="e">
        <f>VLOOKUP(E1431,'DFW to admin'!A:B,2,FALSE)</f>
        <v>#N/A</v>
      </c>
      <c r="G1431" s="3" t="str">
        <f>VLOOKUP('Data - filter removed'!E1431,Sheet10!B:C,2,FALSE)</f>
        <v>Aging and Disability Services Administration</v>
      </c>
      <c r="H1431" s="2">
        <v>2013</v>
      </c>
      <c r="I1431" s="3" t="s">
        <v>2734</v>
      </c>
      <c r="J1431" s="3" t="s">
        <v>2735</v>
      </c>
      <c r="K1431" s="3" t="s">
        <v>2736</v>
      </c>
      <c r="L1431" s="3" t="s">
        <v>2841</v>
      </c>
      <c r="M1431" s="3" t="s">
        <v>29</v>
      </c>
    </row>
    <row r="1432" spans="1:13" x14ac:dyDescent="0.2">
      <c r="A1432" s="3" t="s">
        <v>2731</v>
      </c>
      <c r="B1432" s="3" t="str">
        <f>VLOOKUP(C1432,'Class compilations'!A:B,2,FALSE)</f>
        <v>7-8 Passenger Van</v>
      </c>
      <c r="C1432" s="3" t="s">
        <v>2732</v>
      </c>
      <c r="D1432" s="3" t="s">
        <v>10</v>
      </c>
      <c r="E1432" s="3" t="s">
        <v>2842</v>
      </c>
      <c r="F1432" s="3" t="e">
        <f>VLOOKUP(E1432,'DFW to admin'!A:B,2,FALSE)</f>
        <v>#N/A</v>
      </c>
      <c r="G1432" s="3" t="str">
        <f>VLOOKUP('Data - filter removed'!E1432,Sheet10!B:C,2,FALSE)</f>
        <v>Children's Administration</v>
      </c>
      <c r="H1432" s="2">
        <v>2013</v>
      </c>
      <c r="I1432" s="3" t="s">
        <v>2734</v>
      </c>
      <c r="J1432" s="3" t="s">
        <v>2735</v>
      </c>
      <c r="K1432" s="3" t="s">
        <v>2736</v>
      </c>
      <c r="L1432" s="3" t="s">
        <v>2843</v>
      </c>
      <c r="M1432" s="3" t="s">
        <v>29</v>
      </c>
    </row>
    <row r="1433" spans="1:13" x14ac:dyDescent="0.2">
      <c r="A1433" s="3" t="s">
        <v>2731</v>
      </c>
      <c r="B1433" s="3" t="str">
        <f>VLOOKUP(C1433,'Class compilations'!A:B,2,FALSE)</f>
        <v>7-8 Passenger Van</v>
      </c>
      <c r="C1433" s="3" t="s">
        <v>2732</v>
      </c>
      <c r="D1433" s="3" t="s">
        <v>10</v>
      </c>
      <c r="E1433" s="3" t="s">
        <v>2844</v>
      </c>
      <c r="F1433" s="3" t="e">
        <f>VLOOKUP(E1433,'DFW to admin'!A:B,2,FALSE)</f>
        <v>#N/A</v>
      </c>
      <c r="G1433" s="3" t="str">
        <f>VLOOKUP('Data - filter removed'!E1433,Sheet10!B:C,2,FALSE)</f>
        <v>Children's Administration</v>
      </c>
      <c r="H1433" s="2">
        <v>2013</v>
      </c>
      <c r="I1433" s="3" t="s">
        <v>2734</v>
      </c>
      <c r="J1433" s="3" t="s">
        <v>2735</v>
      </c>
      <c r="K1433" s="3" t="s">
        <v>2736</v>
      </c>
      <c r="L1433" s="3" t="s">
        <v>2845</v>
      </c>
      <c r="M1433" s="3" t="s">
        <v>29</v>
      </c>
    </row>
    <row r="1434" spans="1:13" x14ac:dyDescent="0.2">
      <c r="A1434" s="3" t="s">
        <v>2731</v>
      </c>
      <c r="B1434" s="3" t="str">
        <f>VLOOKUP(C1434,'Class compilations'!A:B,2,FALSE)</f>
        <v>7-8 Passenger Van</v>
      </c>
      <c r="C1434" s="3" t="s">
        <v>2732</v>
      </c>
      <c r="D1434" s="3" t="s">
        <v>10</v>
      </c>
      <c r="E1434" s="3" t="s">
        <v>2846</v>
      </c>
      <c r="F1434" s="3" t="e">
        <f>VLOOKUP(E1434,'DFW to admin'!A:B,2,FALSE)</f>
        <v>#N/A</v>
      </c>
      <c r="G1434" s="3" t="str">
        <f>VLOOKUP('Data - filter removed'!E1434,Sheet10!B:C,2,FALSE)</f>
        <v>Children's Administration</v>
      </c>
      <c r="H1434" s="2">
        <v>2013</v>
      </c>
      <c r="I1434" s="3" t="s">
        <v>2734</v>
      </c>
      <c r="J1434" s="3" t="s">
        <v>2735</v>
      </c>
      <c r="K1434" s="3" t="s">
        <v>2736</v>
      </c>
      <c r="L1434" s="3" t="s">
        <v>2847</v>
      </c>
      <c r="M1434" s="3" t="s">
        <v>29</v>
      </c>
    </row>
    <row r="1435" spans="1:13" x14ac:dyDescent="0.2">
      <c r="A1435" s="3" t="s">
        <v>2731</v>
      </c>
      <c r="B1435" s="3" t="str">
        <f>VLOOKUP(C1435,'Class compilations'!A:B,2,FALSE)</f>
        <v>7-8 Passenger Van</v>
      </c>
      <c r="C1435" s="3" t="s">
        <v>2732</v>
      </c>
      <c r="D1435" s="3" t="s">
        <v>10</v>
      </c>
      <c r="E1435" s="3" t="s">
        <v>2848</v>
      </c>
      <c r="F1435" s="3" t="e">
        <f>VLOOKUP(E1435,'DFW to admin'!A:B,2,FALSE)</f>
        <v>#N/A</v>
      </c>
      <c r="G1435" s="3" t="str">
        <f>VLOOKUP('Data - filter removed'!E1435,Sheet10!B:C,2,FALSE)</f>
        <v>Children's Administration</v>
      </c>
      <c r="H1435" s="2">
        <v>2013</v>
      </c>
      <c r="I1435" s="3" t="s">
        <v>2734</v>
      </c>
      <c r="J1435" s="3" t="s">
        <v>2735</v>
      </c>
      <c r="K1435" s="3" t="s">
        <v>2736</v>
      </c>
      <c r="L1435" s="3" t="s">
        <v>2849</v>
      </c>
      <c r="M1435" s="3" t="s">
        <v>29</v>
      </c>
    </row>
    <row r="1436" spans="1:13" x14ac:dyDescent="0.2">
      <c r="A1436" s="3" t="s">
        <v>2731</v>
      </c>
      <c r="B1436" s="3" t="str">
        <f>VLOOKUP(C1436,'Class compilations'!A:B,2,FALSE)</f>
        <v>7-8 Passenger Van</v>
      </c>
      <c r="C1436" s="3" t="s">
        <v>2732</v>
      </c>
      <c r="D1436" s="3" t="s">
        <v>10</v>
      </c>
      <c r="E1436" s="3" t="s">
        <v>2850</v>
      </c>
      <c r="F1436" s="3" t="e">
        <f>VLOOKUP(E1436,'DFW to admin'!A:B,2,FALSE)</f>
        <v>#N/A</v>
      </c>
      <c r="G1436" s="3" t="str">
        <f>VLOOKUP('Data - filter removed'!E1436,Sheet10!B:C,2,FALSE)</f>
        <v>Children's Administration</v>
      </c>
      <c r="H1436" s="2">
        <v>2013</v>
      </c>
      <c r="I1436" s="3" t="s">
        <v>2734</v>
      </c>
      <c r="J1436" s="3" t="s">
        <v>2735</v>
      </c>
      <c r="K1436" s="3" t="s">
        <v>2736</v>
      </c>
      <c r="L1436" s="3" t="s">
        <v>2851</v>
      </c>
      <c r="M1436" s="3" t="s">
        <v>29</v>
      </c>
    </row>
    <row r="1437" spans="1:13" x14ac:dyDescent="0.2">
      <c r="A1437" s="3" t="s">
        <v>2731</v>
      </c>
      <c r="B1437" s="3" t="str">
        <f>VLOOKUP(C1437,'Class compilations'!A:B,2,FALSE)</f>
        <v>7-8 Passenger Van</v>
      </c>
      <c r="C1437" s="3" t="s">
        <v>2732</v>
      </c>
      <c r="D1437" s="3" t="s">
        <v>10</v>
      </c>
      <c r="E1437" s="3" t="s">
        <v>2852</v>
      </c>
      <c r="F1437" s="3" t="e">
        <f>VLOOKUP(E1437,'DFW to admin'!A:B,2,FALSE)</f>
        <v>#N/A</v>
      </c>
      <c r="G1437" s="3" t="str">
        <f>VLOOKUP('Data - filter removed'!E1437,Sheet10!B:C,2,FALSE)</f>
        <v>Children's Administration</v>
      </c>
      <c r="H1437" s="2">
        <v>2013</v>
      </c>
      <c r="I1437" s="3" t="s">
        <v>2734</v>
      </c>
      <c r="J1437" s="3" t="s">
        <v>2735</v>
      </c>
      <c r="K1437" s="3" t="s">
        <v>2736</v>
      </c>
      <c r="L1437" s="3" t="s">
        <v>2853</v>
      </c>
      <c r="M1437" s="3" t="s">
        <v>29</v>
      </c>
    </row>
    <row r="1438" spans="1:13" x14ac:dyDescent="0.2">
      <c r="A1438" s="3" t="s">
        <v>2731</v>
      </c>
      <c r="B1438" s="3" t="str">
        <f>VLOOKUP(C1438,'Class compilations'!A:B,2,FALSE)</f>
        <v>7-8 Passenger Van</v>
      </c>
      <c r="C1438" s="3" t="s">
        <v>2732</v>
      </c>
      <c r="D1438" s="3" t="s">
        <v>10</v>
      </c>
      <c r="E1438" s="3" t="s">
        <v>2854</v>
      </c>
      <c r="F1438" s="3" t="e">
        <f>VLOOKUP(E1438,'DFW to admin'!A:B,2,FALSE)</f>
        <v>#N/A</v>
      </c>
      <c r="G1438" s="3" t="str">
        <f>VLOOKUP('Data - filter removed'!E1438,Sheet10!B:C,2,FALSE)</f>
        <v>Children's Administration</v>
      </c>
      <c r="H1438" s="2">
        <v>2013</v>
      </c>
      <c r="I1438" s="3" t="s">
        <v>2734</v>
      </c>
      <c r="J1438" s="3" t="s">
        <v>2735</v>
      </c>
      <c r="K1438" s="3" t="s">
        <v>2736</v>
      </c>
      <c r="L1438" s="3" t="s">
        <v>2855</v>
      </c>
      <c r="M1438" s="3" t="s">
        <v>29</v>
      </c>
    </row>
    <row r="1439" spans="1:13" x14ac:dyDescent="0.2">
      <c r="A1439" s="3" t="s">
        <v>2731</v>
      </c>
      <c r="B1439" s="3" t="str">
        <f>VLOOKUP(C1439,'Class compilations'!A:B,2,FALSE)</f>
        <v>7-8 Passenger Van</v>
      </c>
      <c r="C1439" s="3" t="s">
        <v>2732</v>
      </c>
      <c r="D1439" s="3" t="s">
        <v>10</v>
      </c>
      <c r="E1439" s="3" t="s">
        <v>2856</v>
      </c>
      <c r="F1439" s="3" t="e">
        <f>VLOOKUP(E1439,'DFW to admin'!A:B,2,FALSE)</f>
        <v>#N/A</v>
      </c>
      <c r="G1439" s="3" t="e">
        <f>VLOOKUP('Data - filter removed'!E1439,Sheet10!B:C,2,FALSE)</f>
        <v>#N/A</v>
      </c>
      <c r="H1439" s="2">
        <v>2013</v>
      </c>
      <c r="I1439" s="3" t="s">
        <v>2734</v>
      </c>
      <c r="J1439" s="3" t="s">
        <v>2735</v>
      </c>
      <c r="K1439" s="3" t="s">
        <v>2736</v>
      </c>
      <c r="L1439" s="3" t="s">
        <v>2857</v>
      </c>
      <c r="M1439" s="3" t="s">
        <v>74</v>
      </c>
    </row>
    <row r="1440" spans="1:13" x14ac:dyDescent="0.2">
      <c r="A1440" s="3" t="s">
        <v>2731</v>
      </c>
      <c r="B1440" s="3" t="str">
        <f>VLOOKUP(C1440,'Class compilations'!A:B,2,FALSE)</f>
        <v>7-8 Passenger Van</v>
      </c>
      <c r="C1440" s="3" t="s">
        <v>2732</v>
      </c>
      <c r="D1440" s="3" t="s">
        <v>10</v>
      </c>
      <c r="E1440" s="3" t="s">
        <v>2858</v>
      </c>
      <c r="F1440" s="3" t="e">
        <f>VLOOKUP(E1440,'DFW to admin'!A:B,2,FALSE)</f>
        <v>#N/A</v>
      </c>
      <c r="G1440" s="3" t="str">
        <f>VLOOKUP('Data - filter removed'!E1440,Sheet10!B:C,2,FALSE)</f>
        <v>Aging and Disability Services Administration</v>
      </c>
      <c r="H1440" s="2">
        <v>2013</v>
      </c>
      <c r="I1440" s="3" t="s">
        <v>2734</v>
      </c>
      <c r="J1440" s="3" t="s">
        <v>2735</v>
      </c>
      <c r="K1440" s="3" t="s">
        <v>2736</v>
      </c>
      <c r="L1440" s="3" t="s">
        <v>2859</v>
      </c>
      <c r="M1440" s="3" t="s">
        <v>29</v>
      </c>
    </row>
    <row r="1441" spans="1:13" x14ac:dyDescent="0.2">
      <c r="A1441" s="3" t="s">
        <v>2731</v>
      </c>
      <c r="B1441" s="3" t="str">
        <f>VLOOKUP(C1441,'Class compilations'!A:B,2,FALSE)</f>
        <v>7-8 Passenger Van</v>
      </c>
      <c r="C1441" s="3" t="s">
        <v>2732</v>
      </c>
      <c r="D1441" s="3" t="s">
        <v>10</v>
      </c>
      <c r="E1441" s="3" t="s">
        <v>2860</v>
      </c>
      <c r="F1441" s="3" t="e">
        <f>VLOOKUP(E1441,'DFW to admin'!A:B,2,FALSE)</f>
        <v>#N/A</v>
      </c>
      <c r="G1441" s="3" t="e">
        <f>VLOOKUP('Data - filter removed'!E1441,Sheet10!B:C,2,FALSE)</f>
        <v>#N/A</v>
      </c>
      <c r="H1441" s="2">
        <v>2013</v>
      </c>
      <c r="I1441" s="3" t="s">
        <v>2734</v>
      </c>
      <c r="J1441" s="3" t="s">
        <v>2735</v>
      </c>
      <c r="K1441" s="3" t="s">
        <v>2736</v>
      </c>
      <c r="L1441" s="3" t="s">
        <v>2861</v>
      </c>
      <c r="M1441" s="3" t="s">
        <v>18</v>
      </c>
    </row>
    <row r="1442" spans="1:13" x14ac:dyDescent="0.2">
      <c r="A1442" s="3" t="s">
        <v>2731</v>
      </c>
      <c r="B1442" s="3" t="str">
        <f>VLOOKUP(C1442,'Class compilations'!A:B,2,FALSE)</f>
        <v>7-8 Passenger Van</v>
      </c>
      <c r="C1442" s="3" t="s">
        <v>2732</v>
      </c>
      <c r="D1442" s="3" t="s">
        <v>10</v>
      </c>
      <c r="E1442" s="3" t="s">
        <v>2862</v>
      </c>
      <c r="F1442" s="3" t="e">
        <f>VLOOKUP(E1442,'DFW to admin'!A:B,2,FALSE)</f>
        <v>#N/A</v>
      </c>
      <c r="G1442" s="3" t="e">
        <f>VLOOKUP('Data - filter removed'!E1442,Sheet10!B:C,2,FALSE)</f>
        <v>#N/A</v>
      </c>
      <c r="H1442" s="2">
        <v>2013</v>
      </c>
      <c r="I1442" s="3" t="s">
        <v>2734</v>
      </c>
      <c r="J1442" s="3" t="s">
        <v>2735</v>
      </c>
      <c r="K1442" s="3" t="s">
        <v>2736</v>
      </c>
      <c r="L1442" s="3" t="s">
        <v>2863</v>
      </c>
      <c r="M1442" s="3" t="s">
        <v>81</v>
      </c>
    </row>
    <row r="1443" spans="1:13" x14ac:dyDescent="0.2">
      <c r="A1443" s="3" t="s">
        <v>2731</v>
      </c>
      <c r="B1443" s="3" t="str">
        <f>VLOOKUP(C1443,'Class compilations'!A:B,2,FALSE)</f>
        <v>7-8 Passenger Van</v>
      </c>
      <c r="C1443" s="3" t="s">
        <v>2732</v>
      </c>
      <c r="D1443" s="3" t="s">
        <v>10</v>
      </c>
      <c r="E1443" s="3" t="s">
        <v>2864</v>
      </c>
      <c r="F1443" s="3" t="e">
        <f>VLOOKUP(E1443,'DFW to admin'!A:B,2,FALSE)</f>
        <v>#N/A</v>
      </c>
      <c r="G1443" s="3" t="e">
        <f>VLOOKUP('Data - filter removed'!E1443,Sheet10!B:C,2,FALSE)</f>
        <v>#N/A</v>
      </c>
      <c r="H1443" s="2">
        <v>2013</v>
      </c>
      <c r="I1443" s="3" t="s">
        <v>2734</v>
      </c>
      <c r="J1443" s="3" t="s">
        <v>2735</v>
      </c>
      <c r="K1443" s="3" t="s">
        <v>2736</v>
      </c>
      <c r="L1443" s="3" t="s">
        <v>2865</v>
      </c>
      <c r="M1443" s="3" t="s">
        <v>81</v>
      </c>
    </row>
    <row r="1444" spans="1:13" x14ac:dyDescent="0.2">
      <c r="A1444" s="3" t="s">
        <v>2731</v>
      </c>
      <c r="B1444" s="3" t="str">
        <f>VLOOKUP(C1444,'Class compilations'!A:B,2,FALSE)</f>
        <v>7-8 Passenger Van</v>
      </c>
      <c r="C1444" s="3" t="s">
        <v>2732</v>
      </c>
      <c r="D1444" s="3" t="s">
        <v>10</v>
      </c>
      <c r="E1444" s="3" t="s">
        <v>2866</v>
      </c>
      <c r="F1444" s="3" t="e">
        <f>VLOOKUP(E1444,'DFW to admin'!A:B,2,FALSE)</f>
        <v>#N/A</v>
      </c>
      <c r="G1444" s="3" t="str">
        <f>VLOOKUP('Data - filter removed'!E1444,Sheet10!B:C,2,FALSE)</f>
        <v>Aging and Disability Services Administration</v>
      </c>
      <c r="H1444" s="2">
        <v>2013</v>
      </c>
      <c r="I1444" s="3" t="s">
        <v>2734</v>
      </c>
      <c r="J1444" s="3" t="s">
        <v>2735</v>
      </c>
      <c r="K1444" s="3" t="s">
        <v>2736</v>
      </c>
      <c r="L1444" s="3" t="s">
        <v>2867</v>
      </c>
      <c r="M1444" s="3" t="s">
        <v>29</v>
      </c>
    </row>
    <row r="1445" spans="1:13" x14ac:dyDescent="0.2">
      <c r="A1445" s="3" t="s">
        <v>2731</v>
      </c>
      <c r="B1445" s="3" t="str">
        <f>VLOOKUP(C1445,'Class compilations'!A:B,2,FALSE)</f>
        <v>7-8 Passenger Van</v>
      </c>
      <c r="C1445" s="3" t="s">
        <v>2732</v>
      </c>
      <c r="D1445" s="3" t="s">
        <v>10</v>
      </c>
      <c r="E1445" s="3" t="s">
        <v>2868</v>
      </c>
      <c r="F1445" s="3" t="e">
        <f>VLOOKUP(E1445,'DFW to admin'!A:B,2,FALSE)</f>
        <v>#N/A</v>
      </c>
      <c r="G1445" s="3" t="str">
        <f>VLOOKUP('Data - filter removed'!E1445,Sheet10!B:C,2,FALSE)</f>
        <v>Children's Administration</v>
      </c>
      <c r="H1445" s="2">
        <v>2013</v>
      </c>
      <c r="I1445" s="3" t="s">
        <v>2734</v>
      </c>
      <c r="J1445" s="3" t="s">
        <v>2735</v>
      </c>
      <c r="K1445" s="3" t="s">
        <v>2736</v>
      </c>
      <c r="L1445" s="3" t="s">
        <v>2869</v>
      </c>
      <c r="M1445" s="3" t="s">
        <v>29</v>
      </c>
    </row>
    <row r="1446" spans="1:13" x14ac:dyDescent="0.2">
      <c r="A1446" s="3" t="s">
        <v>2731</v>
      </c>
      <c r="B1446" s="3" t="str">
        <f>VLOOKUP(C1446,'Class compilations'!A:B,2,FALSE)</f>
        <v>7-8 Passenger Van</v>
      </c>
      <c r="C1446" s="3" t="s">
        <v>2732</v>
      </c>
      <c r="D1446" s="3" t="s">
        <v>10</v>
      </c>
      <c r="E1446" s="3" t="s">
        <v>2870</v>
      </c>
      <c r="F1446" s="3" t="e">
        <f>VLOOKUP(E1446,'DFW to admin'!A:B,2,FALSE)</f>
        <v>#N/A</v>
      </c>
      <c r="G1446" s="3" t="e">
        <f>VLOOKUP('Data - filter removed'!E1446,Sheet10!B:C,2,FALSE)</f>
        <v>#N/A</v>
      </c>
      <c r="H1446" s="2">
        <v>2013</v>
      </c>
      <c r="I1446" s="3" t="s">
        <v>2734</v>
      </c>
      <c r="J1446" s="3" t="s">
        <v>2735</v>
      </c>
      <c r="K1446" s="3" t="s">
        <v>2736</v>
      </c>
      <c r="L1446" s="3" t="s">
        <v>2871</v>
      </c>
      <c r="M1446" s="3" t="s">
        <v>35</v>
      </c>
    </row>
    <row r="1447" spans="1:13" x14ac:dyDescent="0.2">
      <c r="A1447" s="3" t="s">
        <v>2731</v>
      </c>
      <c r="B1447" s="3" t="str">
        <f>VLOOKUP(C1447,'Class compilations'!A:B,2,FALSE)</f>
        <v>7-8 Passenger Van</v>
      </c>
      <c r="C1447" s="3" t="s">
        <v>2732</v>
      </c>
      <c r="D1447" s="3" t="s">
        <v>10</v>
      </c>
      <c r="E1447" s="3" t="s">
        <v>2872</v>
      </c>
      <c r="F1447" s="3" t="e">
        <f>VLOOKUP(E1447,'DFW to admin'!A:B,2,FALSE)</f>
        <v>#N/A</v>
      </c>
      <c r="G1447" s="3" t="e">
        <f>VLOOKUP('Data - filter removed'!E1447,Sheet10!B:C,2,FALSE)</f>
        <v>#N/A</v>
      </c>
      <c r="H1447" s="2">
        <v>2013</v>
      </c>
      <c r="I1447" s="3" t="s">
        <v>2734</v>
      </c>
      <c r="J1447" s="3" t="s">
        <v>2735</v>
      </c>
      <c r="K1447" s="3" t="s">
        <v>2736</v>
      </c>
      <c r="L1447" s="3" t="s">
        <v>2873</v>
      </c>
      <c r="M1447" s="3" t="s">
        <v>35</v>
      </c>
    </row>
    <row r="1448" spans="1:13" x14ac:dyDescent="0.2">
      <c r="A1448" s="3" t="s">
        <v>2731</v>
      </c>
      <c r="B1448" s="3" t="str">
        <f>VLOOKUP(C1448,'Class compilations'!A:B,2,FALSE)</f>
        <v>7-8 Passenger Van</v>
      </c>
      <c r="C1448" s="3" t="s">
        <v>2732</v>
      </c>
      <c r="D1448" s="3" t="s">
        <v>10</v>
      </c>
      <c r="E1448" s="3" t="s">
        <v>2874</v>
      </c>
      <c r="F1448" s="3" t="e">
        <f>VLOOKUP(E1448,'DFW to admin'!A:B,2,FALSE)</f>
        <v>#N/A</v>
      </c>
      <c r="G1448" s="3" t="str">
        <f>VLOOKUP('Data - filter removed'!E1448,Sheet10!B:C,2,FALSE)</f>
        <v>Aging and Disability Services Administration</v>
      </c>
      <c r="H1448" s="2">
        <v>2013</v>
      </c>
      <c r="I1448" s="3" t="s">
        <v>2734</v>
      </c>
      <c r="J1448" s="3" t="s">
        <v>2735</v>
      </c>
      <c r="K1448" s="3" t="s">
        <v>2736</v>
      </c>
      <c r="L1448" s="3" t="s">
        <v>2875</v>
      </c>
      <c r="M1448" s="3" t="s">
        <v>29</v>
      </c>
    </row>
    <row r="1449" spans="1:13" x14ac:dyDescent="0.2">
      <c r="A1449" s="3" t="s">
        <v>2731</v>
      </c>
      <c r="B1449" s="3" t="str">
        <f>VLOOKUP(C1449,'Class compilations'!A:B,2,FALSE)</f>
        <v>7-8 Passenger Van</v>
      </c>
      <c r="C1449" s="3" t="s">
        <v>2732</v>
      </c>
      <c r="D1449" s="3" t="s">
        <v>10</v>
      </c>
      <c r="E1449" s="3" t="s">
        <v>2876</v>
      </c>
      <c r="F1449" s="3" t="e">
        <f>VLOOKUP(E1449,'DFW to admin'!A:B,2,FALSE)</f>
        <v>#N/A</v>
      </c>
      <c r="G1449" s="3" t="str">
        <f>VLOOKUP('Data - filter removed'!E1449,Sheet10!B:C,2,FALSE)</f>
        <v>Aging and Disability Services Administration</v>
      </c>
      <c r="H1449" s="2">
        <v>2012</v>
      </c>
      <c r="I1449" s="3" t="s">
        <v>2734</v>
      </c>
      <c r="J1449" s="3" t="s">
        <v>2735</v>
      </c>
      <c r="K1449" s="3" t="s">
        <v>2736</v>
      </c>
      <c r="L1449" s="3" t="s">
        <v>2877</v>
      </c>
      <c r="M1449" s="3" t="s">
        <v>29</v>
      </c>
    </row>
    <row r="1450" spans="1:13" x14ac:dyDescent="0.2">
      <c r="A1450" s="3" t="s">
        <v>2731</v>
      </c>
      <c r="B1450" s="3" t="str">
        <f>VLOOKUP(C1450,'Class compilations'!A:B,2,FALSE)</f>
        <v>7-8 Passenger Van</v>
      </c>
      <c r="C1450" s="3" t="s">
        <v>2732</v>
      </c>
      <c r="D1450" s="3" t="s">
        <v>10</v>
      </c>
      <c r="E1450" s="3" t="s">
        <v>2878</v>
      </c>
      <c r="F1450" s="3" t="e">
        <f>VLOOKUP(E1450,'DFW to admin'!A:B,2,FALSE)</f>
        <v>#N/A</v>
      </c>
      <c r="G1450" s="3" t="str">
        <f>VLOOKUP('Data - filter removed'!E1450,Sheet10!B:C,2,FALSE)</f>
        <v>Aging and Disability Services Administration</v>
      </c>
      <c r="H1450" s="2">
        <v>2007</v>
      </c>
      <c r="I1450" s="3" t="s">
        <v>2734</v>
      </c>
      <c r="J1450" s="3" t="s">
        <v>2735</v>
      </c>
      <c r="K1450" s="3" t="s">
        <v>2736</v>
      </c>
      <c r="L1450" s="3" t="s">
        <v>2879</v>
      </c>
      <c r="M1450" s="3" t="s">
        <v>29</v>
      </c>
    </row>
    <row r="1451" spans="1:13" x14ac:dyDescent="0.2">
      <c r="A1451" s="3" t="s">
        <v>2731</v>
      </c>
      <c r="B1451" s="3" t="str">
        <f>VLOOKUP(C1451,'Class compilations'!A:B,2,FALSE)</f>
        <v>7-8 Passenger Van</v>
      </c>
      <c r="C1451" s="3" t="s">
        <v>2732</v>
      </c>
      <c r="D1451" s="3" t="s">
        <v>10</v>
      </c>
      <c r="E1451" s="3" t="s">
        <v>2880</v>
      </c>
      <c r="F1451" s="3" t="e">
        <f>VLOOKUP(E1451,'DFW to admin'!A:B,2,FALSE)</f>
        <v>#N/A</v>
      </c>
      <c r="G1451" s="3" t="str">
        <f>VLOOKUP('Data - filter removed'!E1451,Sheet10!B:C,2,FALSE)</f>
        <v>Aging and Disability Services Administration</v>
      </c>
      <c r="H1451" s="2">
        <v>2007</v>
      </c>
      <c r="I1451" s="3" t="s">
        <v>2734</v>
      </c>
      <c r="J1451" s="3" t="s">
        <v>2735</v>
      </c>
      <c r="K1451" s="3" t="s">
        <v>2736</v>
      </c>
      <c r="L1451" s="3" t="s">
        <v>2881</v>
      </c>
      <c r="M1451" s="3" t="s">
        <v>29</v>
      </c>
    </row>
    <row r="1452" spans="1:13" x14ac:dyDescent="0.2">
      <c r="A1452" s="3" t="s">
        <v>2731</v>
      </c>
      <c r="B1452" s="3" t="str">
        <f>VLOOKUP(C1452,'Class compilations'!A:B,2,FALSE)</f>
        <v>7-8 Passenger Van</v>
      </c>
      <c r="C1452" s="3" t="s">
        <v>2732</v>
      </c>
      <c r="D1452" s="3" t="s">
        <v>10</v>
      </c>
      <c r="E1452" s="3" t="s">
        <v>2882</v>
      </c>
      <c r="F1452" s="3" t="e">
        <f>VLOOKUP(E1452,'DFW to admin'!A:B,2,FALSE)</f>
        <v>#N/A</v>
      </c>
      <c r="G1452" s="3" t="str">
        <f>VLOOKUP('Data - filter removed'!E1452,Sheet10!B:C,2,FALSE)</f>
        <v>Juvenile Justice and Rehabilitation</v>
      </c>
      <c r="H1452" s="2">
        <v>2007</v>
      </c>
      <c r="I1452" s="3" t="s">
        <v>2734</v>
      </c>
      <c r="J1452" s="3" t="s">
        <v>2735</v>
      </c>
      <c r="K1452" s="3" t="s">
        <v>2736</v>
      </c>
      <c r="L1452" s="3" t="s">
        <v>2883</v>
      </c>
      <c r="M1452" s="3" t="s">
        <v>29</v>
      </c>
    </row>
    <row r="1453" spans="1:13" x14ac:dyDescent="0.2">
      <c r="A1453" s="3" t="s">
        <v>2731</v>
      </c>
      <c r="B1453" s="3" t="str">
        <f>VLOOKUP(C1453,'Class compilations'!A:B,2,FALSE)</f>
        <v>7-8 Passenger Van</v>
      </c>
      <c r="C1453" s="3" t="s">
        <v>2732</v>
      </c>
      <c r="D1453" s="3" t="s">
        <v>10</v>
      </c>
      <c r="E1453" s="3" t="s">
        <v>2884</v>
      </c>
      <c r="F1453" s="3" t="e">
        <f>VLOOKUP(E1453,'DFW to admin'!A:B,2,FALSE)</f>
        <v>#N/A</v>
      </c>
      <c r="G1453" s="3" t="str">
        <f>VLOOKUP('Data - filter removed'!E1453,Sheet10!B:C,2,FALSE)</f>
        <v>Juvenile Justice and Rehabilitation</v>
      </c>
      <c r="H1453" s="2">
        <v>2006</v>
      </c>
      <c r="I1453" s="3" t="s">
        <v>2734</v>
      </c>
      <c r="J1453" s="3" t="s">
        <v>2735</v>
      </c>
      <c r="K1453" s="3" t="s">
        <v>2736</v>
      </c>
      <c r="L1453" s="3" t="s">
        <v>2885</v>
      </c>
      <c r="M1453" s="3" t="s">
        <v>29</v>
      </c>
    </row>
    <row r="1454" spans="1:13" x14ac:dyDescent="0.2">
      <c r="A1454" s="3" t="s">
        <v>2731</v>
      </c>
      <c r="B1454" s="3" t="str">
        <f>VLOOKUP(C1454,'Class compilations'!A:B,2,FALSE)</f>
        <v>7-8 Passenger Van</v>
      </c>
      <c r="C1454" s="3" t="s">
        <v>2732</v>
      </c>
      <c r="D1454" s="3" t="s">
        <v>10</v>
      </c>
      <c r="E1454" s="3" t="s">
        <v>2886</v>
      </c>
      <c r="F1454" s="3" t="e">
        <f>VLOOKUP(E1454,'DFW to admin'!A:B,2,FALSE)</f>
        <v>#N/A</v>
      </c>
      <c r="G1454" s="3" t="e">
        <f>VLOOKUP('Data - filter removed'!E1454,Sheet10!B:C,2,FALSE)</f>
        <v>#N/A</v>
      </c>
      <c r="H1454" s="2">
        <v>2013</v>
      </c>
      <c r="I1454" s="3" t="s">
        <v>2734</v>
      </c>
      <c r="J1454" s="3" t="s">
        <v>2735</v>
      </c>
      <c r="K1454" s="3" t="s">
        <v>2736</v>
      </c>
      <c r="L1454" s="3" t="s">
        <v>2887</v>
      </c>
      <c r="M1454" s="3" t="s">
        <v>81</v>
      </c>
    </row>
    <row r="1455" spans="1:13" x14ac:dyDescent="0.2">
      <c r="A1455" s="3" t="s">
        <v>2731</v>
      </c>
      <c r="B1455" s="3" t="str">
        <f>VLOOKUP(C1455,'Class compilations'!A:B,2,FALSE)</f>
        <v>7-8 Passenger Van</v>
      </c>
      <c r="C1455" s="3" t="s">
        <v>2732</v>
      </c>
      <c r="D1455" s="3" t="s">
        <v>10</v>
      </c>
      <c r="E1455" s="3" t="s">
        <v>2888</v>
      </c>
      <c r="F1455" s="3" t="e">
        <f>VLOOKUP(E1455,'DFW to admin'!A:B,2,FALSE)</f>
        <v>#N/A</v>
      </c>
      <c r="G1455" s="3" t="e">
        <f>VLOOKUP('Data - filter removed'!E1455,Sheet10!B:C,2,FALSE)</f>
        <v>#N/A</v>
      </c>
      <c r="H1455" s="2">
        <v>2013</v>
      </c>
      <c r="I1455" s="3" t="s">
        <v>2734</v>
      </c>
      <c r="J1455" s="3" t="s">
        <v>2735</v>
      </c>
      <c r="K1455" s="3" t="s">
        <v>2736</v>
      </c>
      <c r="L1455" s="3" t="s">
        <v>2889</v>
      </c>
      <c r="M1455" s="3" t="s">
        <v>81</v>
      </c>
    </row>
    <row r="1456" spans="1:13" x14ac:dyDescent="0.2">
      <c r="A1456" s="3" t="s">
        <v>2731</v>
      </c>
      <c r="B1456" s="3" t="str">
        <f>VLOOKUP(C1456,'Class compilations'!A:B,2,FALSE)</f>
        <v>7-8 Passenger Van</v>
      </c>
      <c r="C1456" s="3" t="s">
        <v>2732</v>
      </c>
      <c r="D1456" s="3" t="s">
        <v>10</v>
      </c>
      <c r="E1456" s="3" t="s">
        <v>2890</v>
      </c>
      <c r="F1456" s="3" t="e">
        <f>VLOOKUP(E1456,'DFW to admin'!A:B,2,FALSE)</f>
        <v>#N/A</v>
      </c>
      <c r="G1456" s="3" t="e">
        <f>VLOOKUP('Data - filter removed'!E1456,Sheet10!B:C,2,FALSE)</f>
        <v>#N/A</v>
      </c>
      <c r="H1456" s="2">
        <v>2013</v>
      </c>
      <c r="I1456" s="3" t="s">
        <v>2734</v>
      </c>
      <c r="J1456" s="3" t="s">
        <v>2735</v>
      </c>
      <c r="K1456" s="3" t="s">
        <v>2736</v>
      </c>
      <c r="L1456" s="3" t="s">
        <v>2891</v>
      </c>
      <c r="M1456" s="3" t="s">
        <v>81</v>
      </c>
    </row>
    <row r="1457" spans="1:13" x14ac:dyDescent="0.2">
      <c r="A1457" s="3" t="s">
        <v>2731</v>
      </c>
      <c r="B1457" s="3" t="str">
        <f>VLOOKUP(C1457,'Class compilations'!A:B,2,FALSE)</f>
        <v>7-8 Passenger Van</v>
      </c>
      <c r="C1457" s="3" t="s">
        <v>2732</v>
      </c>
      <c r="D1457" s="3" t="s">
        <v>10</v>
      </c>
      <c r="E1457" s="3" t="s">
        <v>2892</v>
      </c>
      <c r="F1457" s="3" t="e">
        <f>VLOOKUP(E1457,'DFW to admin'!A:B,2,FALSE)</f>
        <v>#N/A</v>
      </c>
      <c r="G1457" s="3" t="e">
        <f>VLOOKUP('Data - filter removed'!E1457,Sheet10!B:C,2,FALSE)</f>
        <v>#N/A</v>
      </c>
      <c r="H1457" s="2">
        <v>2013</v>
      </c>
      <c r="I1457" s="3" t="s">
        <v>2734</v>
      </c>
      <c r="J1457" s="3" t="s">
        <v>2735</v>
      </c>
      <c r="K1457" s="3" t="s">
        <v>2736</v>
      </c>
      <c r="L1457" s="3" t="s">
        <v>2893</v>
      </c>
      <c r="M1457" s="3" t="s">
        <v>1038</v>
      </c>
    </row>
    <row r="1458" spans="1:13" x14ac:dyDescent="0.2">
      <c r="A1458" s="3" t="s">
        <v>2731</v>
      </c>
      <c r="B1458" s="3" t="str">
        <f>VLOOKUP(C1458,'Class compilations'!A:B,2,FALSE)</f>
        <v>7-8 Passenger Van</v>
      </c>
      <c r="C1458" s="3" t="s">
        <v>2732</v>
      </c>
      <c r="D1458" s="3" t="s">
        <v>10</v>
      </c>
      <c r="E1458" s="3" t="s">
        <v>2894</v>
      </c>
      <c r="F1458" s="3" t="e">
        <f>VLOOKUP(E1458,'DFW to admin'!A:B,2,FALSE)</f>
        <v>#N/A</v>
      </c>
      <c r="G1458" s="3" t="e">
        <f>VLOOKUP('Data - filter removed'!E1458,Sheet10!B:C,2,FALSE)</f>
        <v>#N/A</v>
      </c>
      <c r="H1458" s="2">
        <v>2013</v>
      </c>
      <c r="I1458" s="3" t="s">
        <v>2734</v>
      </c>
      <c r="J1458" s="3" t="s">
        <v>2735</v>
      </c>
      <c r="K1458" s="3" t="s">
        <v>2736</v>
      </c>
      <c r="L1458" s="3" t="s">
        <v>2895</v>
      </c>
      <c r="M1458" s="3" t="s">
        <v>1038</v>
      </c>
    </row>
    <row r="1459" spans="1:13" x14ac:dyDescent="0.2">
      <c r="A1459" s="3" t="s">
        <v>2731</v>
      </c>
      <c r="B1459" s="3" t="str">
        <f>VLOOKUP(C1459,'Class compilations'!A:B,2,FALSE)</f>
        <v>7-8 Passenger Van</v>
      </c>
      <c r="C1459" s="3" t="s">
        <v>2732</v>
      </c>
      <c r="D1459" s="3" t="s">
        <v>10</v>
      </c>
      <c r="E1459" s="3" t="s">
        <v>2896</v>
      </c>
      <c r="F1459" s="3" t="e">
        <f>VLOOKUP(E1459,'DFW to admin'!A:B,2,FALSE)</f>
        <v>#N/A</v>
      </c>
      <c r="G1459" s="3" t="e">
        <f>VLOOKUP('Data - filter removed'!E1459,Sheet10!B:C,2,FALSE)</f>
        <v>#N/A</v>
      </c>
      <c r="H1459" s="2">
        <v>2013</v>
      </c>
      <c r="I1459" s="3" t="s">
        <v>2734</v>
      </c>
      <c r="J1459" s="3" t="s">
        <v>2735</v>
      </c>
      <c r="K1459" s="3" t="s">
        <v>2736</v>
      </c>
      <c r="L1459" s="3" t="s">
        <v>2897</v>
      </c>
      <c r="M1459" s="3" t="s">
        <v>2898</v>
      </c>
    </row>
    <row r="1460" spans="1:13" x14ac:dyDescent="0.2">
      <c r="A1460" s="3" t="s">
        <v>2731</v>
      </c>
      <c r="B1460" s="3" t="str">
        <f>VLOOKUP(C1460,'Class compilations'!A:B,2,FALSE)</f>
        <v>7-8 Passenger Van</v>
      </c>
      <c r="C1460" s="3" t="s">
        <v>2732</v>
      </c>
      <c r="D1460" s="3" t="s">
        <v>10</v>
      </c>
      <c r="E1460" s="3" t="s">
        <v>2899</v>
      </c>
      <c r="F1460" s="3" t="e">
        <f>VLOOKUP(E1460,'DFW to admin'!A:B,2,FALSE)</f>
        <v>#N/A</v>
      </c>
      <c r="G1460" s="3" t="e">
        <f>VLOOKUP('Data - filter removed'!E1460,Sheet10!B:C,2,FALSE)</f>
        <v>#N/A</v>
      </c>
      <c r="H1460" s="2">
        <v>2013</v>
      </c>
      <c r="I1460" s="3" t="s">
        <v>2734</v>
      </c>
      <c r="J1460" s="3" t="s">
        <v>2735</v>
      </c>
      <c r="K1460" s="3" t="s">
        <v>2736</v>
      </c>
      <c r="L1460" s="3" t="s">
        <v>2900</v>
      </c>
      <c r="M1460" s="3" t="s">
        <v>1038</v>
      </c>
    </row>
    <row r="1461" spans="1:13" x14ac:dyDescent="0.2">
      <c r="A1461" s="3" t="s">
        <v>2731</v>
      </c>
      <c r="B1461" s="3" t="str">
        <f>VLOOKUP(C1461,'Class compilations'!A:B,2,FALSE)</f>
        <v>7-8 Passenger Van</v>
      </c>
      <c r="C1461" s="3" t="s">
        <v>2732</v>
      </c>
      <c r="D1461" s="3" t="s">
        <v>10</v>
      </c>
      <c r="E1461" s="3" t="s">
        <v>2901</v>
      </c>
      <c r="F1461" s="3" t="e">
        <f>VLOOKUP(E1461,'DFW to admin'!A:B,2,FALSE)</f>
        <v>#N/A</v>
      </c>
      <c r="G1461" s="3" t="str">
        <f>VLOOKUP('Data - filter removed'!E1461,Sheet10!B:C,2,FALSE)</f>
        <v>Juvenile Justice and Rehabilitation</v>
      </c>
      <c r="H1461" s="2">
        <v>2013</v>
      </c>
      <c r="I1461" s="3" t="s">
        <v>2734</v>
      </c>
      <c r="J1461" s="3" t="s">
        <v>2735</v>
      </c>
      <c r="K1461" s="3" t="s">
        <v>2736</v>
      </c>
      <c r="L1461" s="3" t="s">
        <v>2902</v>
      </c>
      <c r="M1461" s="3" t="s">
        <v>29</v>
      </c>
    </row>
    <row r="1462" spans="1:13" x14ac:dyDescent="0.2">
      <c r="A1462" s="3" t="s">
        <v>2731</v>
      </c>
      <c r="B1462" s="3" t="str">
        <f>VLOOKUP(C1462,'Class compilations'!A:B,2,FALSE)</f>
        <v>7-8 Passenger Van</v>
      </c>
      <c r="C1462" s="3" t="s">
        <v>2732</v>
      </c>
      <c r="D1462" s="3" t="s">
        <v>10</v>
      </c>
      <c r="E1462" s="3" t="s">
        <v>2903</v>
      </c>
      <c r="F1462" s="3" t="e">
        <f>VLOOKUP(E1462,'DFW to admin'!A:B,2,FALSE)</f>
        <v>#N/A</v>
      </c>
      <c r="G1462" s="3" t="e">
        <f>VLOOKUP('Data - filter removed'!E1462,Sheet10!B:C,2,FALSE)</f>
        <v>#N/A</v>
      </c>
      <c r="H1462" s="2">
        <v>2013</v>
      </c>
      <c r="I1462" s="3" t="s">
        <v>2734</v>
      </c>
      <c r="J1462" s="3" t="s">
        <v>2735</v>
      </c>
      <c r="K1462" s="3" t="s">
        <v>2736</v>
      </c>
      <c r="L1462" s="3" t="s">
        <v>2904</v>
      </c>
      <c r="M1462" s="3" t="s">
        <v>35</v>
      </c>
    </row>
    <row r="1463" spans="1:13" x14ac:dyDescent="0.2">
      <c r="A1463" s="3" t="s">
        <v>2731</v>
      </c>
      <c r="B1463" s="3" t="str">
        <f>VLOOKUP(C1463,'Class compilations'!A:B,2,FALSE)</f>
        <v>7-8 Passenger Van</v>
      </c>
      <c r="C1463" s="3" t="s">
        <v>2732</v>
      </c>
      <c r="D1463" s="3" t="s">
        <v>10</v>
      </c>
      <c r="E1463" s="3" t="s">
        <v>2905</v>
      </c>
      <c r="F1463" s="3" t="e">
        <f>VLOOKUP(E1463,'DFW to admin'!A:B,2,FALSE)</f>
        <v>#N/A</v>
      </c>
      <c r="G1463" s="3" t="e">
        <f>VLOOKUP('Data - filter removed'!E1463,Sheet10!B:C,2,FALSE)</f>
        <v>#N/A</v>
      </c>
      <c r="H1463" s="2">
        <v>2013</v>
      </c>
      <c r="I1463" s="3" t="s">
        <v>2734</v>
      </c>
      <c r="J1463" s="3" t="s">
        <v>2735</v>
      </c>
      <c r="K1463" s="3" t="s">
        <v>2736</v>
      </c>
      <c r="L1463" s="3" t="s">
        <v>2906</v>
      </c>
      <c r="M1463" s="3" t="s">
        <v>40</v>
      </c>
    </row>
    <row r="1464" spans="1:13" x14ac:dyDescent="0.2">
      <c r="A1464" s="3" t="s">
        <v>2731</v>
      </c>
      <c r="B1464" s="3" t="str">
        <f>VLOOKUP(C1464,'Class compilations'!A:B,2,FALSE)</f>
        <v>7-8 Passenger Van</v>
      </c>
      <c r="C1464" s="3" t="s">
        <v>2732</v>
      </c>
      <c r="D1464" s="3" t="s">
        <v>10</v>
      </c>
      <c r="E1464" s="3" t="s">
        <v>2907</v>
      </c>
      <c r="F1464" s="3" t="e">
        <f>VLOOKUP(E1464,'DFW to admin'!A:B,2,FALSE)</f>
        <v>#N/A</v>
      </c>
      <c r="G1464" s="3" t="e">
        <f>VLOOKUP('Data - filter removed'!E1464,Sheet10!B:C,2,FALSE)</f>
        <v>#N/A</v>
      </c>
      <c r="H1464" s="2">
        <v>2014</v>
      </c>
      <c r="I1464" s="3" t="s">
        <v>2734</v>
      </c>
      <c r="J1464" s="3" t="s">
        <v>2735</v>
      </c>
      <c r="K1464" s="3" t="s">
        <v>2736</v>
      </c>
      <c r="L1464" s="3" t="s">
        <v>2908</v>
      </c>
      <c r="M1464" s="3" t="s">
        <v>35</v>
      </c>
    </row>
    <row r="1465" spans="1:13" x14ac:dyDescent="0.2">
      <c r="A1465" s="3" t="s">
        <v>2731</v>
      </c>
      <c r="B1465" s="3" t="str">
        <f>VLOOKUP(C1465,'Class compilations'!A:B,2,FALSE)</f>
        <v>7-8 Passenger Van</v>
      </c>
      <c r="C1465" s="3" t="s">
        <v>2732</v>
      </c>
      <c r="D1465" s="3" t="s">
        <v>10</v>
      </c>
      <c r="E1465" s="3" t="s">
        <v>2909</v>
      </c>
      <c r="F1465" s="3" t="e">
        <f>VLOOKUP(E1465,'DFW to admin'!A:B,2,FALSE)</f>
        <v>#N/A</v>
      </c>
      <c r="G1465" s="3" t="e">
        <f>VLOOKUP('Data - filter removed'!E1465,Sheet10!B:C,2,FALSE)</f>
        <v>#N/A</v>
      </c>
      <c r="H1465" s="2">
        <v>2014</v>
      </c>
      <c r="I1465" s="3" t="s">
        <v>2734</v>
      </c>
      <c r="J1465" s="3" t="s">
        <v>2735</v>
      </c>
      <c r="K1465" s="3" t="s">
        <v>2736</v>
      </c>
      <c r="L1465" s="3" t="s">
        <v>2910</v>
      </c>
      <c r="M1465" s="3" t="s">
        <v>74</v>
      </c>
    </row>
    <row r="1466" spans="1:13" x14ac:dyDescent="0.2">
      <c r="A1466" s="3" t="s">
        <v>2731</v>
      </c>
      <c r="B1466" s="3" t="str">
        <f>VLOOKUP(C1466,'Class compilations'!A:B,2,FALSE)</f>
        <v>7-8 Passenger Van</v>
      </c>
      <c r="C1466" s="3" t="s">
        <v>2732</v>
      </c>
      <c r="D1466" s="3" t="s">
        <v>10</v>
      </c>
      <c r="E1466" s="3" t="s">
        <v>2911</v>
      </c>
      <c r="F1466" s="3" t="e">
        <f>VLOOKUP(E1466,'DFW to admin'!A:B,2,FALSE)</f>
        <v>#N/A</v>
      </c>
      <c r="G1466" s="3" t="e">
        <f>VLOOKUP('Data - filter removed'!E1466,Sheet10!B:C,2,FALSE)</f>
        <v>#N/A</v>
      </c>
      <c r="H1466" s="2">
        <v>2014</v>
      </c>
      <c r="I1466" s="3" t="s">
        <v>2734</v>
      </c>
      <c r="J1466" s="3" t="s">
        <v>2735</v>
      </c>
      <c r="K1466" s="3" t="s">
        <v>2736</v>
      </c>
      <c r="L1466" s="3" t="s">
        <v>2912</v>
      </c>
      <c r="M1466" s="3" t="s">
        <v>74</v>
      </c>
    </row>
    <row r="1467" spans="1:13" x14ac:dyDescent="0.2">
      <c r="A1467" s="3" t="s">
        <v>2731</v>
      </c>
      <c r="B1467" s="3" t="str">
        <f>VLOOKUP(C1467,'Class compilations'!A:B,2,FALSE)</f>
        <v>7-8 Passenger Van</v>
      </c>
      <c r="C1467" s="3" t="s">
        <v>2732</v>
      </c>
      <c r="D1467" s="3" t="s">
        <v>10</v>
      </c>
      <c r="E1467" s="3" t="s">
        <v>2913</v>
      </c>
      <c r="F1467" s="3" t="e">
        <f>VLOOKUP(E1467,'DFW to admin'!A:B,2,FALSE)</f>
        <v>#N/A</v>
      </c>
      <c r="G1467" s="3" t="e">
        <f>VLOOKUP('Data - filter removed'!E1467,Sheet10!B:C,2,FALSE)</f>
        <v>#N/A</v>
      </c>
      <c r="H1467" s="2">
        <v>2014</v>
      </c>
      <c r="I1467" s="3" t="s">
        <v>2734</v>
      </c>
      <c r="J1467" s="3" t="s">
        <v>2735</v>
      </c>
      <c r="K1467" s="3" t="s">
        <v>2736</v>
      </c>
      <c r="L1467" s="3" t="s">
        <v>2914</v>
      </c>
      <c r="M1467" s="3" t="s">
        <v>81</v>
      </c>
    </row>
    <row r="1468" spans="1:13" x14ac:dyDescent="0.2">
      <c r="A1468" s="3" t="s">
        <v>2731</v>
      </c>
      <c r="B1468" s="3" t="str">
        <f>VLOOKUP(C1468,'Class compilations'!A:B,2,FALSE)</f>
        <v>7-8 Passenger Van</v>
      </c>
      <c r="C1468" s="3" t="s">
        <v>2732</v>
      </c>
      <c r="D1468" s="3" t="s">
        <v>10</v>
      </c>
      <c r="E1468" s="3" t="s">
        <v>2915</v>
      </c>
      <c r="F1468" s="3" t="e">
        <f>VLOOKUP(E1468,'DFW to admin'!A:B,2,FALSE)</f>
        <v>#N/A</v>
      </c>
      <c r="G1468" s="3" t="e">
        <f>VLOOKUP('Data - filter removed'!E1468,Sheet10!B:C,2,FALSE)</f>
        <v>#N/A</v>
      </c>
      <c r="H1468" s="2">
        <v>2014</v>
      </c>
      <c r="I1468" s="3" t="s">
        <v>2734</v>
      </c>
      <c r="J1468" s="3" t="s">
        <v>2735</v>
      </c>
      <c r="K1468" s="3" t="s">
        <v>2736</v>
      </c>
      <c r="L1468" s="3" t="s">
        <v>2916</v>
      </c>
      <c r="M1468" s="3" t="s">
        <v>81</v>
      </c>
    </row>
    <row r="1469" spans="1:13" x14ac:dyDescent="0.2">
      <c r="A1469" s="3" t="s">
        <v>2731</v>
      </c>
      <c r="B1469" s="3" t="str">
        <f>VLOOKUP(C1469,'Class compilations'!A:B,2,FALSE)</f>
        <v>7-8 Passenger Van</v>
      </c>
      <c r="C1469" s="3" t="s">
        <v>2732</v>
      </c>
      <c r="D1469" s="3" t="s">
        <v>10</v>
      </c>
      <c r="E1469" s="3" t="s">
        <v>2917</v>
      </c>
      <c r="F1469" s="3" t="e">
        <f>VLOOKUP(E1469,'DFW to admin'!A:B,2,FALSE)</f>
        <v>#N/A</v>
      </c>
      <c r="G1469" s="3" t="e">
        <f>VLOOKUP('Data - filter removed'!E1469,Sheet10!B:C,2,FALSE)</f>
        <v>#N/A</v>
      </c>
      <c r="H1469" s="2">
        <v>2014</v>
      </c>
      <c r="I1469" s="3" t="s">
        <v>2734</v>
      </c>
      <c r="J1469" s="3" t="s">
        <v>2735</v>
      </c>
      <c r="K1469" s="3" t="s">
        <v>2736</v>
      </c>
      <c r="L1469" s="3" t="s">
        <v>2918</v>
      </c>
      <c r="M1469" s="3" t="s">
        <v>32</v>
      </c>
    </row>
    <row r="1470" spans="1:13" x14ac:dyDescent="0.2">
      <c r="A1470" s="3" t="s">
        <v>2731</v>
      </c>
      <c r="B1470" s="3" t="str">
        <f>VLOOKUP(C1470,'Class compilations'!A:B,2,FALSE)</f>
        <v>7-8 Passenger Van</v>
      </c>
      <c r="C1470" s="3" t="s">
        <v>2732</v>
      </c>
      <c r="D1470" s="3" t="s">
        <v>10</v>
      </c>
      <c r="E1470" s="3" t="s">
        <v>2919</v>
      </c>
      <c r="F1470" s="3" t="e">
        <f>VLOOKUP(E1470,'DFW to admin'!A:B,2,FALSE)</f>
        <v>#N/A</v>
      </c>
      <c r="G1470" s="3" t="str">
        <f>VLOOKUP('Data - filter removed'!E1470,Sheet10!B:C,2,FALSE)</f>
        <v>Economic Services Administration</v>
      </c>
      <c r="H1470" s="2">
        <v>2014</v>
      </c>
      <c r="I1470" s="3" t="s">
        <v>2734</v>
      </c>
      <c r="J1470" s="3" t="s">
        <v>2735</v>
      </c>
      <c r="K1470" s="3" t="s">
        <v>2736</v>
      </c>
      <c r="L1470" s="3" t="s">
        <v>2920</v>
      </c>
      <c r="M1470" s="3" t="s">
        <v>29</v>
      </c>
    </row>
    <row r="1471" spans="1:13" x14ac:dyDescent="0.2">
      <c r="A1471" s="3" t="s">
        <v>2731</v>
      </c>
      <c r="B1471" s="3" t="str">
        <f>VLOOKUP(C1471,'Class compilations'!A:B,2,FALSE)</f>
        <v>7-8 Passenger Van</v>
      </c>
      <c r="C1471" s="3" t="s">
        <v>2732</v>
      </c>
      <c r="D1471" s="3" t="s">
        <v>10</v>
      </c>
      <c r="E1471" s="3" t="s">
        <v>2921</v>
      </c>
      <c r="F1471" s="3" t="e">
        <f>VLOOKUP(E1471,'DFW to admin'!A:B,2,FALSE)</f>
        <v>#N/A</v>
      </c>
      <c r="G1471" s="3" t="str">
        <f>VLOOKUP('Data - filter removed'!E1471,Sheet10!B:C,2,FALSE)</f>
        <v>Children's Administration</v>
      </c>
      <c r="H1471" s="2">
        <v>2014</v>
      </c>
      <c r="I1471" s="3" t="s">
        <v>2734</v>
      </c>
      <c r="J1471" s="3" t="s">
        <v>2735</v>
      </c>
      <c r="K1471" s="3" t="s">
        <v>2736</v>
      </c>
      <c r="L1471" s="3" t="s">
        <v>2922</v>
      </c>
      <c r="M1471" s="3" t="s">
        <v>29</v>
      </c>
    </row>
    <row r="1472" spans="1:13" x14ac:dyDescent="0.2">
      <c r="A1472" s="3" t="s">
        <v>2731</v>
      </c>
      <c r="B1472" s="3" t="str">
        <f>VLOOKUP(C1472,'Class compilations'!A:B,2,FALSE)</f>
        <v>7-8 Passenger Van</v>
      </c>
      <c r="C1472" s="3" t="s">
        <v>2732</v>
      </c>
      <c r="D1472" s="3" t="s">
        <v>10</v>
      </c>
      <c r="E1472" s="3" t="s">
        <v>2923</v>
      </c>
      <c r="F1472" s="3" t="e">
        <f>VLOOKUP(E1472,'DFW to admin'!A:B,2,FALSE)</f>
        <v>#N/A</v>
      </c>
      <c r="G1472" s="3" t="str">
        <f>VLOOKUP('Data - filter removed'!E1472,Sheet10!B:C,2,FALSE)</f>
        <v>Children's Administration</v>
      </c>
      <c r="H1472" s="2">
        <v>2014</v>
      </c>
      <c r="I1472" s="3" t="s">
        <v>2734</v>
      </c>
      <c r="J1472" s="3" t="s">
        <v>2735</v>
      </c>
      <c r="K1472" s="3" t="s">
        <v>2736</v>
      </c>
      <c r="L1472" s="3" t="s">
        <v>2924</v>
      </c>
      <c r="M1472" s="3" t="s">
        <v>29</v>
      </c>
    </row>
    <row r="1473" spans="1:13" x14ac:dyDescent="0.2">
      <c r="A1473" s="3" t="s">
        <v>2731</v>
      </c>
      <c r="B1473" s="3" t="str">
        <f>VLOOKUP(C1473,'Class compilations'!A:B,2,FALSE)</f>
        <v>7-8 Passenger Van</v>
      </c>
      <c r="C1473" s="3" t="s">
        <v>2732</v>
      </c>
      <c r="D1473" s="3" t="s">
        <v>10</v>
      </c>
      <c r="E1473" s="3" t="s">
        <v>2925</v>
      </c>
      <c r="F1473" s="3" t="e">
        <f>VLOOKUP(E1473,'DFW to admin'!A:B,2,FALSE)</f>
        <v>#N/A</v>
      </c>
      <c r="G1473" s="3" t="str">
        <f>VLOOKUP('Data - filter removed'!E1473,Sheet10!B:C,2,FALSE)</f>
        <v>Children's Administration</v>
      </c>
      <c r="H1473" s="2">
        <v>2014</v>
      </c>
      <c r="I1473" s="3" t="s">
        <v>2734</v>
      </c>
      <c r="J1473" s="3" t="s">
        <v>2735</v>
      </c>
      <c r="K1473" s="3" t="s">
        <v>2736</v>
      </c>
      <c r="L1473" s="3" t="s">
        <v>2926</v>
      </c>
      <c r="M1473" s="3" t="s">
        <v>29</v>
      </c>
    </row>
    <row r="1474" spans="1:13" x14ac:dyDescent="0.2">
      <c r="A1474" s="3" t="s">
        <v>2731</v>
      </c>
      <c r="B1474" s="3" t="str">
        <f>VLOOKUP(C1474,'Class compilations'!A:B,2,FALSE)</f>
        <v>7-8 Passenger Van</v>
      </c>
      <c r="C1474" s="3" t="s">
        <v>2732</v>
      </c>
      <c r="D1474" s="3" t="s">
        <v>10</v>
      </c>
      <c r="E1474" s="3" t="s">
        <v>2927</v>
      </c>
      <c r="F1474" s="3" t="e">
        <f>VLOOKUP(E1474,'DFW to admin'!A:B,2,FALSE)</f>
        <v>#N/A</v>
      </c>
      <c r="G1474" s="3" t="str">
        <f>VLOOKUP('Data - filter removed'!E1474,Sheet10!B:C,2,FALSE)</f>
        <v>Children's Administration</v>
      </c>
      <c r="H1474" s="2">
        <v>2014</v>
      </c>
      <c r="I1474" s="3" t="s">
        <v>2734</v>
      </c>
      <c r="J1474" s="3" t="s">
        <v>2735</v>
      </c>
      <c r="K1474" s="3" t="s">
        <v>2736</v>
      </c>
      <c r="L1474" s="3" t="s">
        <v>2928</v>
      </c>
      <c r="M1474" s="3" t="s">
        <v>29</v>
      </c>
    </row>
    <row r="1475" spans="1:13" x14ac:dyDescent="0.2">
      <c r="A1475" s="3" t="s">
        <v>2731</v>
      </c>
      <c r="B1475" s="3" t="str">
        <f>VLOOKUP(C1475,'Class compilations'!A:B,2,FALSE)</f>
        <v>7-8 Passenger Van</v>
      </c>
      <c r="C1475" s="3" t="s">
        <v>2732</v>
      </c>
      <c r="D1475" s="3" t="s">
        <v>10</v>
      </c>
      <c r="E1475" s="3" t="s">
        <v>2929</v>
      </c>
      <c r="F1475" s="3" t="e">
        <f>VLOOKUP(E1475,'DFW to admin'!A:B,2,FALSE)</f>
        <v>#N/A</v>
      </c>
      <c r="G1475" s="3" t="str">
        <f>VLOOKUP('Data - filter removed'!E1475,Sheet10!B:C,2,FALSE)</f>
        <v>Children's Administration</v>
      </c>
      <c r="H1475" s="2">
        <v>2014</v>
      </c>
      <c r="I1475" s="3" t="s">
        <v>2734</v>
      </c>
      <c r="J1475" s="3" t="s">
        <v>2735</v>
      </c>
      <c r="K1475" s="3" t="s">
        <v>2736</v>
      </c>
      <c r="L1475" s="3" t="s">
        <v>2930</v>
      </c>
      <c r="M1475" s="3" t="s">
        <v>29</v>
      </c>
    </row>
    <row r="1476" spans="1:13" x14ac:dyDescent="0.2">
      <c r="A1476" s="3" t="s">
        <v>2731</v>
      </c>
      <c r="B1476" s="3" t="str">
        <f>VLOOKUP(C1476,'Class compilations'!A:B,2,FALSE)</f>
        <v>7-8 Passenger Van</v>
      </c>
      <c r="C1476" s="3" t="s">
        <v>2732</v>
      </c>
      <c r="D1476" s="3" t="s">
        <v>10</v>
      </c>
      <c r="E1476" s="3" t="s">
        <v>2931</v>
      </c>
      <c r="F1476" s="3" t="e">
        <f>VLOOKUP(E1476,'DFW to admin'!A:B,2,FALSE)</f>
        <v>#N/A</v>
      </c>
      <c r="G1476" s="3" t="str">
        <f>VLOOKUP('Data - filter removed'!E1476,Sheet10!B:C,2,FALSE)</f>
        <v>Children's Administration</v>
      </c>
      <c r="H1476" s="2">
        <v>2014</v>
      </c>
      <c r="I1476" s="3" t="s">
        <v>2734</v>
      </c>
      <c r="J1476" s="3" t="s">
        <v>2735</v>
      </c>
      <c r="K1476" s="3" t="s">
        <v>2736</v>
      </c>
      <c r="L1476" s="3" t="s">
        <v>2932</v>
      </c>
      <c r="M1476" s="3" t="s">
        <v>29</v>
      </c>
    </row>
    <row r="1477" spans="1:13" x14ac:dyDescent="0.2">
      <c r="A1477" s="3" t="s">
        <v>2731</v>
      </c>
      <c r="B1477" s="3" t="str">
        <f>VLOOKUP(C1477,'Class compilations'!A:B,2,FALSE)</f>
        <v>7-8 Passenger Van</v>
      </c>
      <c r="C1477" s="3" t="s">
        <v>2732</v>
      </c>
      <c r="D1477" s="3" t="s">
        <v>10</v>
      </c>
      <c r="E1477" s="3" t="s">
        <v>2933</v>
      </c>
      <c r="F1477" s="3" t="e">
        <f>VLOOKUP(E1477,'DFW to admin'!A:B,2,FALSE)</f>
        <v>#N/A</v>
      </c>
      <c r="G1477" s="3" t="str">
        <f>VLOOKUP('Data - filter removed'!E1477,Sheet10!B:C,2,FALSE)</f>
        <v>Children's Administration</v>
      </c>
      <c r="H1477" s="2">
        <v>2014</v>
      </c>
      <c r="I1477" s="3" t="s">
        <v>2734</v>
      </c>
      <c r="J1477" s="3" t="s">
        <v>2735</v>
      </c>
      <c r="K1477" s="3" t="s">
        <v>2736</v>
      </c>
      <c r="L1477" s="3" t="s">
        <v>2934</v>
      </c>
      <c r="M1477" s="3" t="s">
        <v>29</v>
      </c>
    </row>
    <row r="1478" spans="1:13" x14ac:dyDescent="0.2">
      <c r="A1478" s="3" t="s">
        <v>2731</v>
      </c>
      <c r="B1478" s="3" t="str">
        <f>VLOOKUP(C1478,'Class compilations'!A:B,2,FALSE)</f>
        <v>7-8 Passenger Van</v>
      </c>
      <c r="C1478" s="3" t="s">
        <v>2732</v>
      </c>
      <c r="D1478" s="3" t="s">
        <v>10</v>
      </c>
      <c r="E1478" s="3" t="s">
        <v>2935</v>
      </c>
      <c r="F1478" s="3" t="e">
        <f>VLOOKUP(E1478,'DFW to admin'!A:B,2,FALSE)</f>
        <v>#N/A</v>
      </c>
      <c r="G1478" s="3" t="str">
        <f>VLOOKUP('Data - filter removed'!E1478,Sheet10!B:C,2,FALSE)</f>
        <v>Children's Administration</v>
      </c>
      <c r="H1478" s="2">
        <v>2014</v>
      </c>
      <c r="I1478" s="3" t="s">
        <v>2734</v>
      </c>
      <c r="J1478" s="3" t="s">
        <v>2735</v>
      </c>
      <c r="K1478" s="3" t="s">
        <v>2736</v>
      </c>
      <c r="L1478" s="3" t="s">
        <v>2936</v>
      </c>
      <c r="M1478" s="3" t="s">
        <v>29</v>
      </c>
    </row>
    <row r="1479" spans="1:13" x14ac:dyDescent="0.2">
      <c r="A1479" s="3" t="s">
        <v>2731</v>
      </c>
      <c r="B1479" s="3" t="str">
        <f>VLOOKUP(C1479,'Class compilations'!A:B,2,FALSE)</f>
        <v>7-8 Passenger Van</v>
      </c>
      <c r="C1479" s="3" t="s">
        <v>2732</v>
      </c>
      <c r="D1479" s="3" t="s">
        <v>10</v>
      </c>
      <c r="E1479" s="3" t="s">
        <v>2937</v>
      </c>
      <c r="F1479" s="3" t="e">
        <f>VLOOKUP(E1479,'DFW to admin'!A:B,2,FALSE)</f>
        <v>#N/A</v>
      </c>
      <c r="G1479" s="3" t="str">
        <f>VLOOKUP('Data - filter removed'!E1479,Sheet10!B:C,2,FALSE)</f>
        <v>Children's Administration</v>
      </c>
      <c r="H1479" s="2">
        <v>2014</v>
      </c>
      <c r="I1479" s="3" t="s">
        <v>2734</v>
      </c>
      <c r="J1479" s="3" t="s">
        <v>2735</v>
      </c>
      <c r="K1479" s="3" t="s">
        <v>2736</v>
      </c>
      <c r="L1479" s="3" t="s">
        <v>2938</v>
      </c>
      <c r="M1479" s="3" t="s">
        <v>29</v>
      </c>
    </row>
    <row r="1480" spans="1:13" x14ac:dyDescent="0.2">
      <c r="A1480" s="3" t="s">
        <v>2731</v>
      </c>
      <c r="B1480" s="3" t="str">
        <f>VLOOKUP(C1480,'Class compilations'!A:B,2,FALSE)</f>
        <v>7-8 Passenger Van</v>
      </c>
      <c r="C1480" s="3" t="s">
        <v>2732</v>
      </c>
      <c r="D1480" s="3" t="s">
        <v>10</v>
      </c>
      <c r="E1480" s="3" t="s">
        <v>2939</v>
      </c>
      <c r="F1480" s="3" t="e">
        <f>VLOOKUP(E1480,'DFW to admin'!A:B,2,FALSE)</f>
        <v>#N/A</v>
      </c>
      <c r="G1480" s="3" t="str">
        <f>VLOOKUP('Data - filter removed'!E1480,Sheet10!B:C,2,FALSE)</f>
        <v>Aging and Disability Services Administration</v>
      </c>
      <c r="H1480" s="2">
        <v>2015</v>
      </c>
      <c r="I1480" s="3" t="s">
        <v>2734</v>
      </c>
      <c r="J1480" s="3" t="s">
        <v>2735</v>
      </c>
      <c r="K1480" s="3" t="s">
        <v>2736</v>
      </c>
      <c r="L1480" s="3" t="s">
        <v>2940</v>
      </c>
      <c r="M1480" s="3" t="s">
        <v>29</v>
      </c>
    </row>
    <row r="1481" spans="1:13" x14ac:dyDescent="0.2">
      <c r="A1481" s="3" t="s">
        <v>2731</v>
      </c>
      <c r="B1481" s="3" t="str">
        <f>VLOOKUP(C1481,'Class compilations'!A:B,2,FALSE)</f>
        <v>7-8 Passenger Van</v>
      </c>
      <c r="C1481" s="3" t="s">
        <v>2732</v>
      </c>
      <c r="D1481" s="3" t="s">
        <v>10</v>
      </c>
      <c r="E1481" s="3" t="s">
        <v>2941</v>
      </c>
      <c r="F1481" s="3" t="e">
        <f>VLOOKUP(E1481,'DFW to admin'!A:B,2,FALSE)</f>
        <v>#N/A</v>
      </c>
      <c r="G1481" s="3" t="e">
        <f>VLOOKUP('Data - filter removed'!E1481,Sheet10!B:C,2,FALSE)</f>
        <v>#N/A</v>
      </c>
      <c r="H1481" s="2">
        <v>2014</v>
      </c>
      <c r="I1481" s="3" t="s">
        <v>2734</v>
      </c>
      <c r="J1481" s="3" t="s">
        <v>2735</v>
      </c>
      <c r="K1481" s="3" t="s">
        <v>2736</v>
      </c>
      <c r="L1481" s="3" t="s">
        <v>2942</v>
      </c>
      <c r="M1481" s="3" t="s">
        <v>35</v>
      </c>
    </row>
    <row r="1482" spans="1:13" x14ac:dyDescent="0.2">
      <c r="A1482" s="3" t="s">
        <v>2731</v>
      </c>
      <c r="B1482" s="3" t="str">
        <f>VLOOKUP(C1482,'Class compilations'!A:B,2,FALSE)</f>
        <v>7-8 Passenger Van</v>
      </c>
      <c r="C1482" s="3" t="s">
        <v>2732</v>
      </c>
      <c r="D1482" s="3" t="s">
        <v>10</v>
      </c>
      <c r="E1482" s="3" t="s">
        <v>2943</v>
      </c>
      <c r="F1482" s="3" t="e">
        <f>VLOOKUP(E1482,'DFW to admin'!A:B,2,FALSE)</f>
        <v>#N/A</v>
      </c>
      <c r="G1482" s="3" t="e">
        <f>VLOOKUP('Data - filter removed'!E1482,Sheet10!B:C,2,FALSE)</f>
        <v>#N/A</v>
      </c>
      <c r="H1482" s="2">
        <v>2014</v>
      </c>
      <c r="I1482" s="3" t="s">
        <v>2734</v>
      </c>
      <c r="J1482" s="3" t="s">
        <v>2735</v>
      </c>
      <c r="K1482" s="3" t="s">
        <v>2736</v>
      </c>
      <c r="L1482" s="3" t="s">
        <v>2944</v>
      </c>
      <c r="M1482" s="3" t="s">
        <v>18</v>
      </c>
    </row>
    <row r="1483" spans="1:13" x14ac:dyDescent="0.2">
      <c r="A1483" s="3" t="s">
        <v>2731</v>
      </c>
      <c r="B1483" s="3" t="str">
        <f>VLOOKUP(C1483,'Class compilations'!A:B,2,FALSE)</f>
        <v>7-8 Passenger Van</v>
      </c>
      <c r="C1483" s="3" t="s">
        <v>2732</v>
      </c>
      <c r="D1483" s="3" t="s">
        <v>10</v>
      </c>
      <c r="E1483" s="3" t="s">
        <v>2945</v>
      </c>
      <c r="F1483" s="3" t="e">
        <f>VLOOKUP(E1483,'DFW to admin'!A:B,2,FALSE)</f>
        <v>#N/A</v>
      </c>
      <c r="G1483" s="3" t="e">
        <f>VLOOKUP('Data - filter removed'!E1483,Sheet10!B:C,2,FALSE)</f>
        <v>#N/A</v>
      </c>
      <c r="H1483" s="2">
        <v>2015</v>
      </c>
      <c r="I1483" s="3" t="s">
        <v>2734</v>
      </c>
      <c r="J1483" s="3" t="s">
        <v>2735</v>
      </c>
      <c r="K1483" s="3" t="s">
        <v>2736</v>
      </c>
      <c r="L1483" s="3" t="s">
        <v>2946</v>
      </c>
      <c r="M1483" s="3" t="s">
        <v>35</v>
      </c>
    </row>
    <row r="1484" spans="1:13" x14ac:dyDescent="0.2">
      <c r="A1484" s="3" t="s">
        <v>2731</v>
      </c>
      <c r="B1484" s="3" t="str">
        <f>VLOOKUP(C1484,'Class compilations'!A:B,2,FALSE)</f>
        <v>7-8 Passenger Van</v>
      </c>
      <c r="C1484" s="3" t="s">
        <v>2732</v>
      </c>
      <c r="D1484" s="3" t="s">
        <v>10</v>
      </c>
      <c r="E1484" s="3" t="s">
        <v>2947</v>
      </c>
      <c r="F1484" s="3" t="e">
        <f>VLOOKUP(E1484,'DFW to admin'!A:B,2,FALSE)</f>
        <v>#N/A</v>
      </c>
      <c r="G1484" s="3" t="e">
        <f>VLOOKUP('Data - filter removed'!E1484,Sheet10!B:C,2,FALSE)</f>
        <v>#N/A</v>
      </c>
      <c r="H1484" s="2">
        <v>2013</v>
      </c>
      <c r="I1484" s="3" t="s">
        <v>2734</v>
      </c>
      <c r="J1484" s="3" t="s">
        <v>2735</v>
      </c>
      <c r="K1484" s="3" t="s">
        <v>2736</v>
      </c>
      <c r="L1484" s="3" t="s">
        <v>2948</v>
      </c>
      <c r="M1484" s="3" t="s">
        <v>505</v>
      </c>
    </row>
    <row r="1485" spans="1:13" x14ac:dyDescent="0.2">
      <c r="A1485" s="3" t="s">
        <v>2731</v>
      </c>
      <c r="B1485" s="3" t="str">
        <f>VLOOKUP(C1485,'Class compilations'!A:B,2,FALSE)</f>
        <v>7-8 Passenger Van</v>
      </c>
      <c r="C1485" s="3" t="s">
        <v>2732</v>
      </c>
      <c r="D1485" s="3" t="s">
        <v>10</v>
      </c>
      <c r="E1485" s="3" t="s">
        <v>2949</v>
      </c>
      <c r="F1485" s="3" t="e">
        <f>VLOOKUP(E1485,'DFW to admin'!A:B,2,FALSE)</f>
        <v>#N/A</v>
      </c>
      <c r="G1485" s="3" t="e">
        <f>VLOOKUP('Data - filter removed'!E1485,Sheet10!B:C,2,FALSE)</f>
        <v>#N/A</v>
      </c>
      <c r="H1485" s="2">
        <v>2015</v>
      </c>
      <c r="I1485" s="3" t="s">
        <v>2734</v>
      </c>
      <c r="J1485" s="3" t="s">
        <v>2735</v>
      </c>
      <c r="K1485" s="3" t="s">
        <v>2736</v>
      </c>
      <c r="L1485" s="3" t="s">
        <v>2950</v>
      </c>
      <c r="M1485" s="3" t="s">
        <v>81</v>
      </c>
    </row>
    <row r="1486" spans="1:13" x14ac:dyDescent="0.2">
      <c r="A1486" s="3" t="s">
        <v>2731</v>
      </c>
      <c r="B1486" s="3" t="str">
        <f>VLOOKUP(C1486,'Class compilations'!A:B,2,FALSE)</f>
        <v>7-8 Passenger Van</v>
      </c>
      <c r="C1486" s="3" t="s">
        <v>2732</v>
      </c>
      <c r="D1486" s="3" t="s">
        <v>10</v>
      </c>
      <c r="E1486" s="3" t="s">
        <v>2951</v>
      </c>
      <c r="F1486" s="3" t="e">
        <f>VLOOKUP(E1486,'DFW to admin'!A:B,2,FALSE)</f>
        <v>#N/A</v>
      </c>
      <c r="G1486" s="3" t="e">
        <f>VLOOKUP('Data - filter removed'!E1486,Sheet10!B:C,2,FALSE)</f>
        <v>#N/A</v>
      </c>
      <c r="H1486" s="2">
        <v>2015</v>
      </c>
      <c r="I1486" s="3" t="s">
        <v>2734</v>
      </c>
      <c r="J1486" s="3" t="s">
        <v>2735</v>
      </c>
      <c r="K1486" s="3" t="s">
        <v>2736</v>
      </c>
      <c r="L1486" s="3" t="s">
        <v>2952</v>
      </c>
      <c r="M1486" s="3" t="s">
        <v>81</v>
      </c>
    </row>
    <row r="1487" spans="1:13" x14ac:dyDescent="0.2">
      <c r="A1487" s="3" t="s">
        <v>2731</v>
      </c>
      <c r="B1487" s="3" t="str">
        <f>VLOOKUP(C1487,'Class compilations'!A:B,2,FALSE)</f>
        <v>7-8 Passenger Van</v>
      </c>
      <c r="C1487" s="3" t="s">
        <v>2732</v>
      </c>
      <c r="D1487" s="3" t="s">
        <v>10</v>
      </c>
      <c r="E1487" s="3" t="s">
        <v>2953</v>
      </c>
      <c r="F1487" s="3" t="e">
        <f>VLOOKUP(E1487,'DFW to admin'!A:B,2,FALSE)</f>
        <v>#N/A</v>
      </c>
      <c r="G1487" s="3" t="e">
        <f>VLOOKUP('Data - filter removed'!E1487,Sheet10!B:C,2,FALSE)</f>
        <v>#N/A</v>
      </c>
      <c r="H1487" s="2">
        <v>2015</v>
      </c>
      <c r="I1487" s="3" t="s">
        <v>2734</v>
      </c>
      <c r="J1487" s="3" t="s">
        <v>2735</v>
      </c>
      <c r="K1487" s="3" t="s">
        <v>2736</v>
      </c>
      <c r="L1487" s="3" t="s">
        <v>2954</v>
      </c>
      <c r="M1487" s="3" t="s">
        <v>1038</v>
      </c>
    </row>
    <row r="1488" spans="1:13" x14ac:dyDescent="0.2">
      <c r="A1488" s="3" t="s">
        <v>2731</v>
      </c>
      <c r="B1488" s="3" t="str">
        <f>VLOOKUP(C1488,'Class compilations'!A:B,2,FALSE)</f>
        <v>7-8 Passenger Van</v>
      </c>
      <c r="C1488" s="3" t="s">
        <v>2732</v>
      </c>
      <c r="D1488" s="3" t="s">
        <v>10</v>
      </c>
      <c r="E1488" s="3" t="s">
        <v>2955</v>
      </c>
      <c r="F1488" s="3" t="e">
        <f>VLOOKUP(E1488,'DFW to admin'!A:B,2,FALSE)</f>
        <v>#N/A</v>
      </c>
      <c r="G1488" s="3" t="e">
        <f>VLOOKUP('Data - filter removed'!E1488,Sheet10!B:C,2,FALSE)</f>
        <v>#N/A</v>
      </c>
      <c r="H1488" s="2">
        <v>2015</v>
      </c>
      <c r="I1488" s="3" t="s">
        <v>2734</v>
      </c>
      <c r="J1488" s="3" t="s">
        <v>2735</v>
      </c>
      <c r="K1488" s="3" t="s">
        <v>2736</v>
      </c>
      <c r="L1488" s="3" t="s">
        <v>2956</v>
      </c>
      <c r="M1488" s="3" t="s">
        <v>81</v>
      </c>
    </row>
    <row r="1489" spans="1:13" x14ac:dyDescent="0.2">
      <c r="A1489" s="3" t="s">
        <v>2731</v>
      </c>
      <c r="B1489" s="3" t="str">
        <f>VLOOKUP(C1489,'Class compilations'!A:B,2,FALSE)</f>
        <v>7-8 Passenger Van</v>
      </c>
      <c r="C1489" s="3" t="s">
        <v>2732</v>
      </c>
      <c r="D1489" s="3" t="s">
        <v>10</v>
      </c>
      <c r="E1489" s="3" t="s">
        <v>2957</v>
      </c>
      <c r="F1489" s="3" t="e">
        <f>VLOOKUP(E1489,'DFW to admin'!A:B,2,FALSE)</f>
        <v>#N/A</v>
      </c>
      <c r="G1489" s="3" t="str">
        <f>VLOOKUP('Data - filter removed'!E1489,Sheet10!B:C,2,FALSE)</f>
        <v>Children's Administration</v>
      </c>
      <c r="H1489" s="2">
        <v>2015</v>
      </c>
      <c r="I1489" s="3" t="s">
        <v>2734</v>
      </c>
      <c r="J1489" s="3" t="s">
        <v>2735</v>
      </c>
      <c r="K1489" s="3" t="s">
        <v>2736</v>
      </c>
      <c r="L1489" s="3" t="s">
        <v>2958</v>
      </c>
      <c r="M1489" s="3" t="s">
        <v>29</v>
      </c>
    </row>
    <row r="1490" spans="1:13" x14ac:dyDescent="0.2">
      <c r="A1490" s="3" t="s">
        <v>2731</v>
      </c>
      <c r="B1490" s="3" t="str">
        <f>VLOOKUP(C1490,'Class compilations'!A:B,2,FALSE)</f>
        <v>7-8 Passenger Van</v>
      </c>
      <c r="C1490" s="3" t="s">
        <v>2732</v>
      </c>
      <c r="D1490" s="3" t="s">
        <v>10</v>
      </c>
      <c r="E1490" s="3" t="s">
        <v>2959</v>
      </c>
      <c r="F1490" s="3" t="e">
        <f>VLOOKUP(E1490,'DFW to admin'!A:B,2,FALSE)</f>
        <v>#N/A</v>
      </c>
      <c r="G1490" s="3" t="str">
        <f>VLOOKUP('Data - filter removed'!E1490,Sheet10!B:C,2,FALSE)</f>
        <v>Children's Administration</v>
      </c>
      <c r="H1490" s="2">
        <v>2015</v>
      </c>
      <c r="I1490" s="3" t="s">
        <v>2734</v>
      </c>
      <c r="J1490" s="3" t="s">
        <v>2735</v>
      </c>
      <c r="K1490" s="3" t="s">
        <v>2736</v>
      </c>
      <c r="L1490" s="3" t="s">
        <v>2960</v>
      </c>
      <c r="M1490" s="3" t="s">
        <v>29</v>
      </c>
    </row>
    <row r="1491" spans="1:13" x14ac:dyDescent="0.2">
      <c r="A1491" s="3" t="s">
        <v>2731</v>
      </c>
      <c r="B1491" s="3" t="str">
        <f>VLOOKUP(C1491,'Class compilations'!A:B,2,FALSE)</f>
        <v>7-8 Passenger Van</v>
      </c>
      <c r="C1491" s="3" t="s">
        <v>2732</v>
      </c>
      <c r="D1491" s="3" t="s">
        <v>10</v>
      </c>
      <c r="E1491" s="3" t="s">
        <v>2961</v>
      </c>
      <c r="F1491" s="3" t="e">
        <f>VLOOKUP(E1491,'DFW to admin'!A:B,2,FALSE)</f>
        <v>#N/A</v>
      </c>
      <c r="G1491" s="3" t="e">
        <f>VLOOKUP('Data - filter removed'!E1491,Sheet10!B:C,2,FALSE)</f>
        <v>#N/A</v>
      </c>
      <c r="H1491" s="2">
        <v>2015</v>
      </c>
      <c r="I1491" s="3" t="s">
        <v>2734</v>
      </c>
      <c r="J1491" s="3" t="s">
        <v>2735</v>
      </c>
      <c r="K1491" s="3" t="s">
        <v>2736</v>
      </c>
      <c r="L1491" s="3" t="s">
        <v>2962</v>
      </c>
      <c r="M1491" s="3" t="s">
        <v>81</v>
      </c>
    </row>
    <row r="1492" spans="1:13" x14ac:dyDescent="0.2">
      <c r="A1492" s="3" t="s">
        <v>2731</v>
      </c>
      <c r="B1492" s="3" t="str">
        <f>VLOOKUP(C1492,'Class compilations'!A:B,2,FALSE)</f>
        <v>7-8 Passenger Van</v>
      </c>
      <c r="C1492" s="3" t="s">
        <v>2732</v>
      </c>
      <c r="D1492" s="3" t="s">
        <v>10</v>
      </c>
      <c r="E1492" s="3" t="s">
        <v>2963</v>
      </c>
      <c r="F1492" s="3" t="e">
        <f>VLOOKUP(E1492,'DFW to admin'!A:B,2,FALSE)</f>
        <v>#N/A</v>
      </c>
      <c r="G1492" s="3" t="e">
        <f>VLOOKUP('Data - filter removed'!E1492,Sheet10!B:C,2,FALSE)</f>
        <v>#N/A</v>
      </c>
      <c r="H1492" s="2">
        <v>2015</v>
      </c>
      <c r="I1492" s="3" t="s">
        <v>2734</v>
      </c>
      <c r="J1492" s="3" t="s">
        <v>2735</v>
      </c>
      <c r="K1492" s="3" t="s">
        <v>2736</v>
      </c>
      <c r="L1492" s="3" t="s">
        <v>2964</v>
      </c>
      <c r="M1492" s="3" t="s">
        <v>81</v>
      </c>
    </row>
    <row r="1493" spans="1:13" x14ac:dyDescent="0.2">
      <c r="A1493" s="3" t="s">
        <v>2731</v>
      </c>
      <c r="B1493" s="3" t="str">
        <f>VLOOKUP(C1493,'Class compilations'!A:B,2,FALSE)</f>
        <v>7-8 Passenger Van</v>
      </c>
      <c r="C1493" s="3" t="s">
        <v>2732</v>
      </c>
      <c r="D1493" s="3" t="s">
        <v>10</v>
      </c>
      <c r="E1493" s="3" t="s">
        <v>2965</v>
      </c>
      <c r="F1493" s="3" t="e">
        <f>VLOOKUP(E1493,'DFW to admin'!A:B,2,FALSE)</f>
        <v>#N/A</v>
      </c>
      <c r="G1493" s="3" t="e">
        <f>VLOOKUP('Data - filter removed'!E1493,Sheet10!B:C,2,FALSE)</f>
        <v>#N/A</v>
      </c>
      <c r="H1493" s="2">
        <v>2015</v>
      </c>
      <c r="I1493" s="3" t="s">
        <v>2734</v>
      </c>
      <c r="J1493" s="3" t="s">
        <v>2735</v>
      </c>
      <c r="K1493" s="3" t="s">
        <v>2736</v>
      </c>
      <c r="L1493" s="3" t="s">
        <v>2966</v>
      </c>
      <c r="M1493" s="3" t="s">
        <v>81</v>
      </c>
    </row>
    <row r="1494" spans="1:13" x14ac:dyDescent="0.2">
      <c r="A1494" s="3" t="s">
        <v>2731</v>
      </c>
      <c r="B1494" s="3" t="str">
        <f>VLOOKUP(C1494,'Class compilations'!A:B,2,FALSE)</f>
        <v>7-8 Passenger Van</v>
      </c>
      <c r="C1494" s="3" t="s">
        <v>2732</v>
      </c>
      <c r="D1494" s="3" t="s">
        <v>10</v>
      </c>
      <c r="E1494" s="3" t="s">
        <v>2967</v>
      </c>
      <c r="F1494" s="3" t="e">
        <f>VLOOKUP(E1494,'DFW to admin'!A:B,2,FALSE)</f>
        <v>#N/A</v>
      </c>
      <c r="G1494" s="3" t="e">
        <f>VLOOKUP('Data - filter removed'!E1494,Sheet10!B:C,2,FALSE)</f>
        <v>#N/A</v>
      </c>
      <c r="H1494" s="2">
        <v>2015</v>
      </c>
      <c r="I1494" s="3" t="s">
        <v>2734</v>
      </c>
      <c r="J1494" s="3" t="s">
        <v>2735</v>
      </c>
      <c r="K1494" s="3" t="s">
        <v>2736</v>
      </c>
      <c r="L1494" s="3" t="s">
        <v>2968</v>
      </c>
      <c r="M1494" s="3" t="s">
        <v>35</v>
      </c>
    </row>
    <row r="1495" spans="1:13" x14ac:dyDescent="0.2">
      <c r="A1495" s="3" t="s">
        <v>2731</v>
      </c>
      <c r="B1495" s="3" t="str">
        <f>VLOOKUP(C1495,'Class compilations'!A:B,2,FALSE)</f>
        <v>7-8 Passenger Van</v>
      </c>
      <c r="C1495" s="3" t="s">
        <v>2732</v>
      </c>
      <c r="D1495" s="3" t="s">
        <v>10</v>
      </c>
      <c r="E1495" s="3" t="s">
        <v>2969</v>
      </c>
      <c r="F1495" s="3" t="e">
        <f>VLOOKUP(E1495,'DFW to admin'!A:B,2,FALSE)</f>
        <v>#N/A</v>
      </c>
      <c r="G1495" s="3" t="str">
        <f>VLOOKUP('Data - filter removed'!E1495,Sheet10!B:C,2,FALSE)</f>
        <v>Children's Administration</v>
      </c>
      <c r="H1495" s="2">
        <v>2015</v>
      </c>
      <c r="I1495" s="3" t="s">
        <v>2734</v>
      </c>
      <c r="J1495" s="3" t="s">
        <v>2735</v>
      </c>
      <c r="K1495" s="3" t="s">
        <v>2736</v>
      </c>
      <c r="L1495" s="3" t="s">
        <v>2970</v>
      </c>
      <c r="M1495" s="3" t="s">
        <v>29</v>
      </c>
    </row>
    <row r="1496" spans="1:13" x14ac:dyDescent="0.2">
      <c r="A1496" s="3" t="s">
        <v>2731</v>
      </c>
      <c r="B1496" s="3" t="str">
        <f>VLOOKUP(C1496,'Class compilations'!A:B,2,FALSE)</f>
        <v>7-8 Passenger Van</v>
      </c>
      <c r="C1496" s="3" t="s">
        <v>2732</v>
      </c>
      <c r="D1496" s="3" t="s">
        <v>10</v>
      </c>
      <c r="E1496" s="3" t="s">
        <v>2971</v>
      </c>
      <c r="F1496" s="3" t="e">
        <f>VLOOKUP(E1496,'DFW to admin'!A:B,2,FALSE)</f>
        <v>#N/A</v>
      </c>
      <c r="G1496" s="3" t="str">
        <f>VLOOKUP('Data - filter removed'!E1496,Sheet10!B:C,2,FALSE)</f>
        <v>Children's Administration</v>
      </c>
      <c r="H1496" s="2">
        <v>2015</v>
      </c>
      <c r="I1496" s="3" t="s">
        <v>2734</v>
      </c>
      <c r="J1496" s="3" t="s">
        <v>2735</v>
      </c>
      <c r="K1496" s="3" t="s">
        <v>2736</v>
      </c>
      <c r="L1496" s="3" t="s">
        <v>2972</v>
      </c>
      <c r="M1496" s="3" t="s">
        <v>29</v>
      </c>
    </row>
    <row r="1497" spans="1:13" x14ac:dyDescent="0.2">
      <c r="A1497" s="3" t="s">
        <v>2731</v>
      </c>
      <c r="B1497" s="3" t="str">
        <f>VLOOKUP(C1497,'Class compilations'!A:B,2,FALSE)</f>
        <v>7-8 Passenger Van</v>
      </c>
      <c r="C1497" s="3" t="s">
        <v>2732</v>
      </c>
      <c r="D1497" s="3" t="s">
        <v>10</v>
      </c>
      <c r="E1497" s="3" t="s">
        <v>2973</v>
      </c>
      <c r="F1497" s="3" t="e">
        <f>VLOOKUP(E1497,'DFW to admin'!A:B,2,FALSE)</f>
        <v>#N/A</v>
      </c>
      <c r="G1497" s="3" t="e">
        <f>VLOOKUP('Data - filter removed'!E1497,Sheet10!B:C,2,FALSE)</f>
        <v>#N/A</v>
      </c>
      <c r="H1497" s="2">
        <v>2015</v>
      </c>
      <c r="I1497" s="3" t="s">
        <v>2734</v>
      </c>
      <c r="J1497" s="3" t="s">
        <v>2735</v>
      </c>
      <c r="K1497" s="3" t="s">
        <v>2736</v>
      </c>
      <c r="L1497" s="3" t="s">
        <v>2974</v>
      </c>
      <c r="M1497" s="3" t="s">
        <v>81</v>
      </c>
    </row>
    <row r="1498" spans="1:13" x14ac:dyDescent="0.2">
      <c r="A1498" s="3" t="s">
        <v>2731</v>
      </c>
      <c r="B1498" s="3" t="str">
        <f>VLOOKUP(C1498,'Class compilations'!A:B,2,FALSE)</f>
        <v>7-8 Passenger Van</v>
      </c>
      <c r="C1498" s="3" t="s">
        <v>2732</v>
      </c>
      <c r="D1498" s="3" t="s">
        <v>10</v>
      </c>
      <c r="E1498" s="3" t="s">
        <v>2975</v>
      </c>
      <c r="F1498" s="3" t="e">
        <f>VLOOKUP(E1498,'DFW to admin'!A:B,2,FALSE)</f>
        <v>#N/A</v>
      </c>
      <c r="G1498" s="3" t="e">
        <f>VLOOKUP('Data - filter removed'!E1498,Sheet10!B:C,2,FALSE)</f>
        <v>#N/A</v>
      </c>
      <c r="H1498" s="2">
        <v>2015</v>
      </c>
      <c r="I1498" s="3" t="s">
        <v>2734</v>
      </c>
      <c r="J1498" s="3" t="s">
        <v>2735</v>
      </c>
      <c r="K1498" s="3" t="s">
        <v>2736</v>
      </c>
      <c r="L1498" s="3" t="s">
        <v>2976</v>
      </c>
      <c r="M1498" s="3" t="s">
        <v>81</v>
      </c>
    </row>
    <row r="1499" spans="1:13" x14ac:dyDescent="0.2">
      <c r="A1499" s="3" t="s">
        <v>2731</v>
      </c>
      <c r="B1499" s="3" t="str">
        <f>VLOOKUP(C1499,'Class compilations'!A:B,2,FALSE)</f>
        <v>7-8 Passenger Van</v>
      </c>
      <c r="C1499" s="3" t="s">
        <v>2732</v>
      </c>
      <c r="D1499" s="3" t="s">
        <v>10</v>
      </c>
      <c r="E1499" s="3" t="s">
        <v>2977</v>
      </c>
      <c r="F1499" s="3" t="e">
        <f>VLOOKUP(E1499,'DFW to admin'!A:B,2,FALSE)</f>
        <v>#N/A</v>
      </c>
      <c r="G1499" s="3" t="e">
        <f>VLOOKUP('Data - filter removed'!E1499,Sheet10!B:C,2,FALSE)</f>
        <v>#N/A</v>
      </c>
      <c r="H1499" s="2">
        <v>2015</v>
      </c>
      <c r="I1499" s="3" t="s">
        <v>2734</v>
      </c>
      <c r="J1499" s="3" t="s">
        <v>2735</v>
      </c>
      <c r="K1499" s="3" t="s">
        <v>2736</v>
      </c>
      <c r="L1499" s="3" t="s">
        <v>2978</v>
      </c>
      <c r="M1499" s="3" t="s">
        <v>74</v>
      </c>
    </row>
    <row r="1500" spans="1:13" x14ac:dyDescent="0.2">
      <c r="A1500" s="3" t="s">
        <v>2731</v>
      </c>
      <c r="B1500" s="3" t="str">
        <f>VLOOKUP(C1500,'Class compilations'!A:B,2,FALSE)</f>
        <v>7-8 Passenger Van</v>
      </c>
      <c r="C1500" s="3" t="s">
        <v>2732</v>
      </c>
      <c r="D1500" s="3" t="s">
        <v>10</v>
      </c>
      <c r="E1500" s="3" t="s">
        <v>2979</v>
      </c>
      <c r="F1500" s="3" t="e">
        <f>VLOOKUP(E1500,'DFW to admin'!A:B,2,FALSE)</f>
        <v>#N/A</v>
      </c>
      <c r="G1500" s="3" t="e">
        <f>VLOOKUP('Data - filter removed'!E1500,Sheet10!B:C,2,FALSE)</f>
        <v>#N/A</v>
      </c>
      <c r="H1500" s="2">
        <v>2015</v>
      </c>
      <c r="I1500" s="3" t="s">
        <v>2734</v>
      </c>
      <c r="J1500" s="3" t="s">
        <v>2735</v>
      </c>
      <c r="K1500" s="3" t="s">
        <v>2736</v>
      </c>
      <c r="L1500" s="3" t="s">
        <v>2980</v>
      </c>
      <c r="M1500" s="3" t="s">
        <v>74</v>
      </c>
    </row>
    <row r="1501" spans="1:13" x14ac:dyDescent="0.2">
      <c r="A1501" s="3" t="s">
        <v>2731</v>
      </c>
      <c r="B1501" s="3" t="str">
        <f>VLOOKUP(C1501,'Class compilations'!A:B,2,FALSE)</f>
        <v>7-8 Passenger Van</v>
      </c>
      <c r="C1501" s="3" t="s">
        <v>2732</v>
      </c>
      <c r="D1501" s="3" t="s">
        <v>10</v>
      </c>
      <c r="E1501" s="3" t="s">
        <v>2981</v>
      </c>
      <c r="F1501" s="3" t="e">
        <f>VLOOKUP(E1501,'DFW to admin'!A:B,2,FALSE)</f>
        <v>#N/A</v>
      </c>
      <c r="G1501" s="3" t="str">
        <f>VLOOKUP('Data - filter removed'!E1501,Sheet10!B:C,2,FALSE)</f>
        <v>Juvenile Justice and Rehabilitation</v>
      </c>
      <c r="H1501" s="2">
        <v>2015</v>
      </c>
      <c r="I1501" s="3" t="s">
        <v>2734</v>
      </c>
      <c r="J1501" s="3" t="s">
        <v>2735</v>
      </c>
      <c r="K1501" s="3" t="s">
        <v>2736</v>
      </c>
      <c r="L1501" s="3" t="s">
        <v>2982</v>
      </c>
      <c r="M1501" s="3" t="s">
        <v>29</v>
      </c>
    </row>
    <row r="1502" spans="1:13" x14ac:dyDescent="0.2">
      <c r="A1502" s="3" t="s">
        <v>2731</v>
      </c>
      <c r="B1502" s="3" t="str">
        <f>VLOOKUP(C1502,'Class compilations'!A:B,2,FALSE)</f>
        <v>7-8 Passenger Van</v>
      </c>
      <c r="C1502" s="3" t="s">
        <v>2732</v>
      </c>
      <c r="D1502" s="3" t="s">
        <v>10</v>
      </c>
      <c r="E1502" s="3" t="s">
        <v>2983</v>
      </c>
      <c r="F1502" s="3" t="e">
        <f>VLOOKUP(E1502,'DFW to admin'!A:B,2,FALSE)</f>
        <v>#N/A</v>
      </c>
      <c r="G1502" s="3" t="str">
        <f>VLOOKUP('Data - filter removed'!E1502,Sheet10!B:C,2,FALSE)</f>
        <v>Aging and Disability Services Administration</v>
      </c>
      <c r="H1502" s="2">
        <v>2015</v>
      </c>
      <c r="I1502" s="3" t="s">
        <v>2734</v>
      </c>
      <c r="J1502" s="3" t="s">
        <v>2735</v>
      </c>
      <c r="K1502" s="3" t="s">
        <v>2736</v>
      </c>
      <c r="L1502" s="3" t="s">
        <v>2984</v>
      </c>
      <c r="M1502" s="3" t="s">
        <v>29</v>
      </c>
    </row>
    <row r="1503" spans="1:13" x14ac:dyDescent="0.2">
      <c r="A1503" s="3" t="s">
        <v>2731</v>
      </c>
      <c r="B1503" s="3" t="str">
        <f>VLOOKUP(C1503,'Class compilations'!A:B,2,FALSE)</f>
        <v>7-8 Passenger Van</v>
      </c>
      <c r="C1503" s="3" t="s">
        <v>2732</v>
      </c>
      <c r="D1503" s="3" t="s">
        <v>10</v>
      </c>
      <c r="E1503" s="3" t="s">
        <v>2985</v>
      </c>
      <c r="F1503" s="3" t="e">
        <f>VLOOKUP(E1503,'DFW to admin'!A:B,2,FALSE)</f>
        <v>#N/A</v>
      </c>
      <c r="G1503" s="3" t="e">
        <f>VLOOKUP('Data - filter removed'!E1503,Sheet10!B:C,2,FALSE)</f>
        <v>#N/A</v>
      </c>
      <c r="H1503" s="2">
        <v>2015</v>
      </c>
      <c r="I1503" s="3" t="s">
        <v>2734</v>
      </c>
      <c r="J1503" s="3" t="s">
        <v>2735</v>
      </c>
      <c r="K1503" s="3" t="s">
        <v>2736</v>
      </c>
      <c r="L1503" s="3" t="s">
        <v>2986</v>
      </c>
      <c r="M1503" s="3" t="s">
        <v>35</v>
      </c>
    </row>
    <row r="1504" spans="1:13" x14ac:dyDescent="0.2">
      <c r="A1504" s="3" t="s">
        <v>2731</v>
      </c>
      <c r="B1504" s="3" t="str">
        <f>VLOOKUP(C1504,'Class compilations'!A:B,2,FALSE)</f>
        <v>7-8 Passenger Van</v>
      </c>
      <c r="C1504" s="3" t="s">
        <v>2732</v>
      </c>
      <c r="D1504" s="3" t="s">
        <v>10</v>
      </c>
      <c r="E1504" s="3" t="s">
        <v>2987</v>
      </c>
      <c r="F1504" s="3" t="e">
        <f>VLOOKUP(E1504,'DFW to admin'!A:B,2,FALSE)</f>
        <v>#N/A</v>
      </c>
      <c r="G1504" s="3" t="e">
        <f>VLOOKUP('Data - filter removed'!E1504,Sheet10!B:C,2,FALSE)</f>
        <v>#N/A</v>
      </c>
      <c r="H1504" s="2">
        <v>2015</v>
      </c>
      <c r="I1504" s="3" t="s">
        <v>2734</v>
      </c>
      <c r="J1504" s="3" t="s">
        <v>2735</v>
      </c>
      <c r="K1504" s="3" t="s">
        <v>2736</v>
      </c>
      <c r="L1504" s="3" t="s">
        <v>2988</v>
      </c>
      <c r="M1504" s="3" t="s">
        <v>74</v>
      </c>
    </row>
    <row r="1505" spans="1:13" x14ac:dyDescent="0.2">
      <c r="A1505" s="3" t="s">
        <v>2731</v>
      </c>
      <c r="B1505" s="3" t="str">
        <f>VLOOKUP(C1505,'Class compilations'!A:B,2,FALSE)</f>
        <v>7-8 Passenger Van</v>
      </c>
      <c r="C1505" s="3" t="s">
        <v>2732</v>
      </c>
      <c r="D1505" s="3" t="s">
        <v>10</v>
      </c>
      <c r="E1505" s="3" t="s">
        <v>2989</v>
      </c>
      <c r="F1505" s="3" t="e">
        <f>VLOOKUP(E1505,'DFW to admin'!A:B,2,FALSE)</f>
        <v>#N/A</v>
      </c>
      <c r="G1505" s="3" t="str">
        <f>VLOOKUP('Data - filter removed'!E1505,Sheet10!B:C,2,FALSE)</f>
        <v>Children's Administration</v>
      </c>
      <c r="H1505" s="2">
        <v>2015</v>
      </c>
      <c r="I1505" s="3" t="s">
        <v>2734</v>
      </c>
      <c r="J1505" s="3" t="s">
        <v>2735</v>
      </c>
      <c r="K1505" s="3" t="s">
        <v>2736</v>
      </c>
      <c r="L1505" s="3" t="s">
        <v>2990</v>
      </c>
      <c r="M1505" s="3" t="s">
        <v>29</v>
      </c>
    </row>
    <row r="1506" spans="1:13" x14ac:dyDescent="0.2">
      <c r="A1506" s="3" t="s">
        <v>2731</v>
      </c>
      <c r="B1506" s="3" t="str">
        <f>VLOOKUP(C1506,'Class compilations'!A:B,2,FALSE)</f>
        <v>7-8 Passenger Van</v>
      </c>
      <c r="C1506" s="3" t="s">
        <v>2732</v>
      </c>
      <c r="D1506" s="3" t="s">
        <v>10</v>
      </c>
      <c r="E1506" s="3" t="s">
        <v>2991</v>
      </c>
      <c r="F1506" s="3" t="e">
        <f>VLOOKUP(E1506,'DFW to admin'!A:B,2,FALSE)</f>
        <v>#N/A</v>
      </c>
      <c r="G1506" s="3" t="str">
        <f>VLOOKUP('Data - filter removed'!E1506,Sheet10!B:C,2,FALSE)</f>
        <v>Children's Administration</v>
      </c>
      <c r="H1506" s="2">
        <v>2015</v>
      </c>
      <c r="I1506" s="3" t="s">
        <v>2734</v>
      </c>
      <c r="J1506" s="3" t="s">
        <v>2735</v>
      </c>
      <c r="K1506" s="3" t="s">
        <v>2736</v>
      </c>
      <c r="L1506" s="3" t="s">
        <v>2992</v>
      </c>
      <c r="M1506" s="3" t="s">
        <v>29</v>
      </c>
    </row>
    <row r="1507" spans="1:13" x14ac:dyDescent="0.2">
      <c r="A1507" s="3" t="s">
        <v>2731</v>
      </c>
      <c r="B1507" s="3" t="str">
        <f>VLOOKUP(C1507,'Class compilations'!A:B,2,FALSE)</f>
        <v>7-8 Passenger Van</v>
      </c>
      <c r="C1507" s="3" t="s">
        <v>2732</v>
      </c>
      <c r="D1507" s="3" t="s">
        <v>10</v>
      </c>
      <c r="E1507" s="3" t="s">
        <v>2993</v>
      </c>
      <c r="F1507" s="3" t="e">
        <f>VLOOKUP(E1507,'DFW to admin'!A:B,2,FALSE)</f>
        <v>#N/A</v>
      </c>
      <c r="G1507" s="3" t="str">
        <f>VLOOKUP('Data - filter removed'!E1507,Sheet10!B:C,2,FALSE)</f>
        <v>Children's Administration</v>
      </c>
      <c r="H1507" s="2">
        <v>2015</v>
      </c>
      <c r="I1507" s="3" t="s">
        <v>297</v>
      </c>
      <c r="J1507" s="3" t="s">
        <v>2994</v>
      </c>
      <c r="K1507" s="3" t="s">
        <v>2570</v>
      </c>
      <c r="L1507" s="3" t="s">
        <v>2995</v>
      </c>
      <c r="M1507" s="3" t="s">
        <v>29</v>
      </c>
    </row>
    <row r="1508" spans="1:13" x14ac:dyDescent="0.2">
      <c r="A1508" s="3" t="s">
        <v>2731</v>
      </c>
      <c r="B1508" s="3" t="str">
        <f>VLOOKUP(C1508,'Class compilations'!A:B,2,FALSE)</f>
        <v>7-8 Passenger Van</v>
      </c>
      <c r="C1508" s="3" t="s">
        <v>2732</v>
      </c>
      <c r="D1508" s="3" t="s">
        <v>10</v>
      </c>
      <c r="E1508" s="3" t="s">
        <v>2996</v>
      </c>
      <c r="F1508" s="3" t="e">
        <f>VLOOKUP(E1508,'DFW to admin'!A:B,2,FALSE)</f>
        <v>#N/A</v>
      </c>
      <c r="G1508" s="3" t="e">
        <f>VLOOKUP('Data - filter removed'!E1508,Sheet10!B:C,2,FALSE)</f>
        <v>#N/A</v>
      </c>
      <c r="H1508" s="2">
        <v>2015</v>
      </c>
      <c r="I1508" s="3" t="s">
        <v>2734</v>
      </c>
      <c r="J1508" s="3" t="s">
        <v>2735</v>
      </c>
      <c r="K1508" s="3" t="s">
        <v>2736</v>
      </c>
      <c r="L1508" s="3" t="s">
        <v>2997</v>
      </c>
      <c r="M1508" s="3" t="s">
        <v>2322</v>
      </c>
    </row>
    <row r="1509" spans="1:13" x14ac:dyDescent="0.2">
      <c r="A1509" s="3" t="s">
        <v>2731</v>
      </c>
      <c r="B1509" s="3" t="str">
        <f>VLOOKUP(C1509,'Class compilations'!A:B,2,FALSE)</f>
        <v>7-8 Passenger Van</v>
      </c>
      <c r="C1509" s="3" t="s">
        <v>2732</v>
      </c>
      <c r="D1509" s="3" t="s">
        <v>10</v>
      </c>
      <c r="E1509" s="3" t="s">
        <v>2998</v>
      </c>
      <c r="F1509" s="3" t="e">
        <f>VLOOKUP(E1509,'DFW to admin'!A:B,2,FALSE)</f>
        <v>#N/A</v>
      </c>
      <c r="G1509" s="3" t="e">
        <f>VLOOKUP('Data - filter removed'!E1509,Sheet10!B:C,2,FALSE)</f>
        <v>#N/A</v>
      </c>
      <c r="H1509" s="2">
        <v>2015</v>
      </c>
      <c r="I1509" s="3" t="s">
        <v>2734</v>
      </c>
      <c r="J1509" s="3" t="s">
        <v>2735</v>
      </c>
      <c r="K1509" s="3" t="s">
        <v>2736</v>
      </c>
      <c r="L1509" s="3" t="s">
        <v>2999</v>
      </c>
      <c r="M1509" s="3" t="s">
        <v>599</v>
      </c>
    </row>
    <row r="1510" spans="1:13" x14ac:dyDescent="0.2">
      <c r="A1510" s="3" t="s">
        <v>2731</v>
      </c>
      <c r="B1510" s="3" t="str">
        <f>VLOOKUP(C1510,'Class compilations'!A:B,2,FALSE)</f>
        <v>7-8 Passenger Van</v>
      </c>
      <c r="C1510" s="3" t="s">
        <v>2732</v>
      </c>
      <c r="D1510" s="3" t="s">
        <v>10</v>
      </c>
      <c r="E1510" s="3" t="s">
        <v>3000</v>
      </c>
      <c r="F1510" s="3" t="e">
        <f>VLOOKUP(E1510,'DFW to admin'!A:B,2,FALSE)</f>
        <v>#N/A</v>
      </c>
      <c r="G1510" s="3" t="e">
        <f>VLOOKUP('Data - filter removed'!E1510,Sheet10!B:C,2,FALSE)</f>
        <v>#N/A</v>
      </c>
      <c r="H1510" s="2">
        <v>2015</v>
      </c>
      <c r="I1510" s="3" t="s">
        <v>2734</v>
      </c>
      <c r="J1510" s="3" t="s">
        <v>2735</v>
      </c>
      <c r="K1510" s="3" t="s">
        <v>2736</v>
      </c>
      <c r="L1510" s="3" t="s">
        <v>3001</v>
      </c>
      <c r="M1510" s="3" t="s">
        <v>32</v>
      </c>
    </row>
    <row r="1511" spans="1:13" x14ac:dyDescent="0.2">
      <c r="A1511" s="3" t="s">
        <v>2731</v>
      </c>
      <c r="B1511" s="3" t="str">
        <f>VLOOKUP(C1511,'Class compilations'!A:B,2,FALSE)</f>
        <v>7-8 Passenger Van</v>
      </c>
      <c r="C1511" s="3" t="s">
        <v>2732</v>
      </c>
      <c r="D1511" s="3" t="s">
        <v>10</v>
      </c>
      <c r="E1511" s="3" t="s">
        <v>8061</v>
      </c>
      <c r="F1511" s="3" t="e">
        <f>VLOOKUP(E1511,'DFW to admin'!A:B,2,FALSE)</f>
        <v>#N/A</v>
      </c>
      <c r="G1511" s="3" t="e">
        <f>VLOOKUP('Data - filter removed'!E1511,Sheet10!B:C,2,FALSE)</f>
        <v>#N/A</v>
      </c>
      <c r="H1511" s="2">
        <v>2016</v>
      </c>
      <c r="I1511" s="3" t="s">
        <v>2734</v>
      </c>
      <c r="J1511" s="3" t="s">
        <v>2735</v>
      </c>
      <c r="K1511" s="3" t="s">
        <v>2736</v>
      </c>
      <c r="L1511" s="3" t="s">
        <v>8062</v>
      </c>
      <c r="M1511" s="3" t="s">
        <v>81</v>
      </c>
    </row>
    <row r="1512" spans="1:13" x14ac:dyDescent="0.2">
      <c r="A1512" s="3" t="s">
        <v>2731</v>
      </c>
      <c r="B1512" s="3" t="str">
        <f>VLOOKUP(C1512,'Class compilations'!A:B,2,FALSE)</f>
        <v>7-8 Passenger Van</v>
      </c>
      <c r="C1512" s="3" t="s">
        <v>2732</v>
      </c>
      <c r="D1512" s="3" t="s">
        <v>10</v>
      </c>
      <c r="E1512" s="3" t="s">
        <v>8063</v>
      </c>
      <c r="F1512" s="3" t="e">
        <f>VLOOKUP(E1512,'DFW to admin'!A:B,2,FALSE)</f>
        <v>#N/A</v>
      </c>
      <c r="G1512" s="3" t="e">
        <f>VLOOKUP('Data - filter removed'!E1512,Sheet10!B:C,2,FALSE)</f>
        <v>#N/A</v>
      </c>
      <c r="H1512" s="2">
        <v>2016</v>
      </c>
      <c r="I1512" s="3" t="s">
        <v>2734</v>
      </c>
      <c r="J1512" s="3" t="s">
        <v>2735</v>
      </c>
      <c r="K1512" s="3" t="s">
        <v>2736</v>
      </c>
      <c r="L1512" s="3" t="s">
        <v>8064</v>
      </c>
      <c r="M1512" s="3" t="s">
        <v>81</v>
      </c>
    </row>
    <row r="1513" spans="1:13" x14ac:dyDescent="0.2">
      <c r="A1513" s="3" t="s">
        <v>2731</v>
      </c>
      <c r="B1513" s="3" t="str">
        <f>VLOOKUP(C1513,'Class compilations'!A:B,2,FALSE)</f>
        <v>7-8 Passenger Van</v>
      </c>
      <c r="C1513" s="3" t="s">
        <v>2732</v>
      </c>
      <c r="D1513" s="3" t="s">
        <v>10</v>
      </c>
      <c r="E1513" s="3" t="s">
        <v>8065</v>
      </c>
      <c r="F1513" s="3" t="e">
        <f>VLOOKUP(E1513,'DFW to admin'!A:B,2,FALSE)</f>
        <v>#N/A</v>
      </c>
      <c r="G1513" s="3" t="e">
        <f>VLOOKUP('Data - filter removed'!E1513,Sheet10!B:C,2,FALSE)</f>
        <v>#N/A</v>
      </c>
      <c r="H1513" s="2">
        <v>2016</v>
      </c>
      <c r="I1513" s="3" t="s">
        <v>2734</v>
      </c>
      <c r="J1513" s="3" t="s">
        <v>2735</v>
      </c>
      <c r="K1513" s="3" t="s">
        <v>2736</v>
      </c>
      <c r="L1513" s="3" t="s">
        <v>8066</v>
      </c>
      <c r="M1513" s="3" t="s">
        <v>223</v>
      </c>
    </row>
    <row r="1514" spans="1:13" x14ac:dyDescent="0.2">
      <c r="A1514" s="3" t="s">
        <v>2731</v>
      </c>
      <c r="B1514" s="3" t="str">
        <f>VLOOKUP(C1514,'Class compilations'!A:B,2,FALSE)</f>
        <v>7-8 Passenger Van</v>
      </c>
      <c r="C1514" s="3" t="s">
        <v>2732</v>
      </c>
      <c r="D1514" s="3" t="s">
        <v>10</v>
      </c>
      <c r="E1514" s="3" t="s">
        <v>8067</v>
      </c>
      <c r="F1514" s="3" t="e">
        <f>VLOOKUP(E1514,'DFW to admin'!A:B,2,FALSE)</f>
        <v>#N/A</v>
      </c>
      <c r="G1514" s="3" t="e">
        <f>VLOOKUP('Data - filter removed'!E1514,Sheet10!B:C,2,FALSE)</f>
        <v>#N/A</v>
      </c>
      <c r="H1514" s="2">
        <v>2016</v>
      </c>
      <c r="I1514" s="3" t="s">
        <v>2734</v>
      </c>
      <c r="J1514" s="3" t="s">
        <v>2735</v>
      </c>
      <c r="K1514" s="3" t="s">
        <v>2736</v>
      </c>
      <c r="L1514" s="3" t="s">
        <v>8068</v>
      </c>
      <c r="M1514" s="3" t="s">
        <v>2746</v>
      </c>
    </row>
    <row r="1515" spans="1:13" x14ac:dyDescent="0.2">
      <c r="A1515" s="3" t="s">
        <v>2731</v>
      </c>
      <c r="B1515" s="3" t="str">
        <f>VLOOKUP(C1515,'Class compilations'!A:B,2,FALSE)</f>
        <v>7-8 Passenger Van</v>
      </c>
      <c r="C1515" s="3" t="s">
        <v>2732</v>
      </c>
      <c r="D1515" s="3" t="s">
        <v>10</v>
      </c>
      <c r="E1515" s="3" t="s">
        <v>8069</v>
      </c>
      <c r="F1515" s="3" t="e">
        <f>VLOOKUP(E1515,'DFW to admin'!A:B,2,FALSE)</f>
        <v>#N/A</v>
      </c>
      <c r="G1515" s="3" t="str">
        <f>VLOOKUP('Data - filter removed'!E1515,Sheet10!B:C,2,FALSE)</f>
        <v>Juvenile Justice and Rehabilitation</v>
      </c>
      <c r="H1515" s="2">
        <v>2015</v>
      </c>
      <c r="I1515" s="3" t="s">
        <v>297</v>
      </c>
      <c r="J1515" s="3" t="s">
        <v>2994</v>
      </c>
      <c r="K1515" s="3" t="s">
        <v>2570</v>
      </c>
      <c r="L1515" s="3" t="s">
        <v>8070</v>
      </c>
      <c r="M1515" s="3" t="s">
        <v>29</v>
      </c>
    </row>
    <row r="1516" spans="1:13" x14ac:dyDescent="0.2">
      <c r="A1516" s="3" t="s">
        <v>2731</v>
      </c>
      <c r="B1516" s="3" t="str">
        <f>VLOOKUP(C1516,'Class compilations'!A:B,2,FALSE)</f>
        <v>7-8 Passenger Van</v>
      </c>
      <c r="C1516" s="3" t="s">
        <v>2732</v>
      </c>
      <c r="D1516" s="3" t="s">
        <v>10</v>
      </c>
      <c r="E1516" s="3" t="s">
        <v>8071</v>
      </c>
      <c r="F1516" s="3" t="e">
        <f>VLOOKUP(E1516,'DFW to admin'!A:B,2,FALSE)</f>
        <v>#N/A</v>
      </c>
      <c r="G1516" s="3" t="str">
        <f>VLOOKUP('Data - filter removed'!E1516,Sheet10!B:C,2,FALSE)</f>
        <v>Children's Administration</v>
      </c>
      <c r="H1516" s="2">
        <v>2015</v>
      </c>
      <c r="I1516" s="3" t="s">
        <v>297</v>
      </c>
      <c r="J1516" s="3" t="s">
        <v>2994</v>
      </c>
      <c r="K1516" s="3" t="s">
        <v>2570</v>
      </c>
      <c r="L1516" s="3" t="s">
        <v>8072</v>
      </c>
      <c r="M1516" s="3" t="s">
        <v>29</v>
      </c>
    </row>
    <row r="1517" spans="1:13" x14ac:dyDescent="0.2">
      <c r="B1517" s="3" t="e">
        <f>VLOOKUP(C1517,'Class compilations'!A:B,2,FALSE)</f>
        <v>#N/A</v>
      </c>
      <c r="D1517" s="5" t="s">
        <v>7969</v>
      </c>
      <c r="E1517" s="3">
        <f>SUBTOTAL(3,E1381:E1516)</f>
        <v>136</v>
      </c>
      <c r="F1517" s="3" t="e">
        <f>VLOOKUP(E1517,'DFW to admin'!A:B,2,FALSE)</f>
        <v>#N/A</v>
      </c>
      <c r="G1517" s="3" t="e">
        <f>VLOOKUP('Data - filter removed'!E1517,Sheet10!B:C,2,FALSE)</f>
        <v>#N/A</v>
      </c>
    </row>
    <row r="1518" spans="1:13" x14ac:dyDescent="0.2">
      <c r="A1518" s="3" t="s">
        <v>2731</v>
      </c>
      <c r="B1518" s="3" t="str">
        <f>VLOOKUP(C1518,'Class compilations'!A:B,2,FALSE)</f>
        <v>7-8 Passenger Van</v>
      </c>
      <c r="C1518" s="3" t="s">
        <v>2732</v>
      </c>
      <c r="D1518" s="3" t="s">
        <v>1255</v>
      </c>
      <c r="E1518" s="3" t="s">
        <v>3002</v>
      </c>
      <c r="F1518" s="3" t="e">
        <f>VLOOKUP(E1518,'DFW to admin'!A:B,2,FALSE)</f>
        <v>#N/A</v>
      </c>
      <c r="G1518" s="3" t="e">
        <f>VLOOKUP('Data - filter removed'!E1518,Sheet10!B:C,2,FALSE)</f>
        <v>#N/A</v>
      </c>
      <c r="H1518" s="2">
        <v>2006</v>
      </c>
      <c r="I1518" s="3" t="s">
        <v>2734</v>
      </c>
      <c r="J1518" s="3" t="s">
        <v>2735</v>
      </c>
      <c r="K1518" s="3" t="s">
        <v>2736</v>
      </c>
      <c r="L1518" s="3" t="s">
        <v>3003</v>
      </c>
      <c r="M1518" s="3" t="s">
        <v>3004</v>
      </c>
    </row>
    <row r="1519" spans="1:13" x14ac:dyDescent="0.2">
      <c r="B1519" s="3" t="e">
        <f>VLOOKUP(C1519,'Class compilations'!A:B,2,FALSE)</f>
        <v>#N/A</v>
      </c>
      <c r="D1519" s="5" t="s">
        <v>7970</v>
      </c>
      <c r="E1519" s="3">
        <f>SUBTOTAL(3,E1518:E1518)</f>
        <v>1</v>
      </c>
      <c r="F1519" s="3" t="e">
        <f>VLOOKUP(E1519,'DFW to admin'!A:B,2,FALSE)</f>
        <v>#N/A</v>
      </c>
      <c r="G1519" s="3" t="e">
        <f>VLOOKUP('Data - filter removed'!E1519,Sheet10!B:C,2,FALSE)</f>
        <v>#N/A</v>
      </c>
    </row>
    <row r="1520" spans="1:13" x14ac:dyDescent="0.2">
      <c r="A1520" s="3" t="s">
        <v>2731</v>
      </c>
      <c r="B1520" s="3" t="str">
        <f>VLOOKUP(C1520,'Class compilations'!A:B,2,FALSE)</f>
        <v>7-8 Passenger Van</v>
      </c>
      <c r="C1520" s="3" t="s">
        <v>2732</v>
      </c>
      <c r="D1520" s="3" t="s">
        <v>1301</v>
      </c>
      <c r="E1520" s="3" t="s">
        <v>3005</v>
      </c>
      <c r="F1520" s="3" t="e">
        <f>VLOOKUP(E1520,'DFW to admin'!A:B,2,FALSE)</f>
        <v>#N/A</v>
      </c>
      <c r="G1520" s="3" t="e">
        <f>VLOOKUP('Data - filter removed'!E1520,Sheet10!B:C,2,FALSE)</f>
        <v>#N/A</v>
      </c>
      <c r="H1520" s="2">
        <v>2007</v>
      </c>
      <c r="I1520" s="3" t="s">
        <v>2734</v>
      </c>
      <c r="J1520" s="3" t="s">
        <v>2735</v>
      </c>
      <c r="K1520" s="3" t="s">
        <v>2736</v>
      </c>
      <c r="L1520" s="3" t="s">
        <v>3006</v>
      </c>
      <c r="M1520" s="3" t="s">
        <v>1302</v>
      </c>
    </row>
    <row r="1521" spans="1:13" x14ac:dyDescent="0.2">
      <c r="A1521" s="3" t="s">
        <v>2731</v>
      </c>
      <c r="B1521" s="3" t="str">
        <f>VLOOKUP(C1521,'Class compilations'!A:B,2,FALSE)</f>
        <v>7-8 Passenger Van</v>
      </c>
      <c r="C1521" s="3" t="s">
        <v>2732</v>
      </c>
      <c r="D1521" s="3" t="s">
        <v>1301</v>
      </c>
      <c r="E1521" s="3" t="s">
        <v>3007</v>
      </c>
      <c r="F1521" s="3" t="e">
        <f>VLOOKUP(E1521,'DFW to admin'!A:B,2,FALSE)</f>
        <v>#N/A</v>
      </c>
      <c r="G1521" s="3" t="e">
        <f>VLOOKUP('Data - filter removed'!E1521,Sheet10!B:C,2,FALSE)</f>
        <v>#N/A</v>
      </c>
      <c r="H1521" s="2">
        <v>2007</v>
      </c>
      <c r="I1521" s="3" t="s">
        <v>2734</v>
      </c>
      <c r="J1521" s="3" t="s">
        <v>2735</v>
      </c>
      <c r="K1521" s="3" t="s">
        <v>2736</v>
      </c>
      <c r="L1521" s="3" t="s">
        <v>3008</v>
      </c>
      <c r="M1521" s="3" t="s">
        <v>1302</v>
      </c>
    </row>
    <row r="1522" spans="1:13" x14ac:dyDescent="0.2">
      <c r="A1522" s="3" t="s">
        <v>2731</v>
      </c>
      <c r="B1522" s="3" t="str">
        <f>VLOOKUP(C1522,'Class compilations'!A:B,2,FALSE)</f>
        <v>7-8 Passenger Van</v>
      </c>
      <c r="C1522" s="3" t="s">
        <v>2732</v>
      </c>
      <c r="D1522" s="3" t="s">
        <v>1301</v>
      </c>
      <c r="E1522" s="3" t="s">
        <v>3009</v>
      </c>
      <c r="F1522" s="3" t="e">
        <f>VLOOKUP(E1522,'DFW to admin'!A:B,2,FALSE)</f>
        <v>#N/A</v>
      </c>
      <c r="G1522" s="3" t="e">
        <f>VLOOKUP('Data - filter removed'!E1522,Sheet10!B:C,2,FALSE)</f>
        <v>#N/A</v>
      </c>
      <c r="H1522" s="2">
        <v>2005</v>
      </c>
      <c r="I1522" s="3" t="s">
        <v>2734</v>
      </c>
      <c r="J1522" s="3" t="s">
        <v>2735</v>
      </c>
      <c r="K1522" s="3" t="s">
        <v>2736</v>
      </c>
      <c r="L1522" s="3" t="s">
        <v>3010</v>
      </c>
      <c r="M1522" s="3" t="s">
        <v>1302</v>
      </c>
    </row>
    <row r="1523" spans="1:13" x14ac:dyDescent="0.2">
      <c r="A1523" s="3" t="s">
        <v>2731</v>
      </c>
      <c r="B1523" s="3" t="str">
        <f>VLOOKUP(C1523,'Class compilations'!A:B,2,FALSE)</f>
        <v>7-8 Passenger Van</v>
      </c>
      <c r="C1523" s="3" t="s">
        <v>2732</v>
      </c>
      <c r="D1523" s="3" t="s">
        <v>1301</v>
      </c>
      <c r="E1523" s="3" t="s">
        <v>3011</v>
      </c>
      <c r="F1523" s="3" t="e">
        <f>VLOOKUP(E1523,'DFW to admin'!A:B,2,FALSE)</f>
        <v>#N/A</v>
      </c>
      <c r="G1523" s="3" t="e">
        <f>VLOOKUP('Data - filter removed'!E1523,Sheet10!B:C,2,FALSE)</f>
        <v>#N/A</v>
      </c>
      <c r="H1523" s="2">
        <v>2013</v>
      </c>
      <c r="I1523" s="3" t="s">
        <v>2734</v>
      </c>
      <c r="J1523" s="3" t="s">
        <v>2735</v>
      </c>
      <c r="K1523" s="3" t="s">
        <v>2736</v>
      </c>
      <c r="L1523" s="3" t="s">
        <v>3012</v>
      </c>
      <c r="M1523" s="3" t="s">
        <v>1302</v>
      </c>
    </row>
    <row r="1524" spans="1:13" x14ac:dyDescent="0.2">
      <c r="A1524" s="3" t="s">
        <v>2731</v>
      </c>
      <c r="B1524" s="3" t="str">
        <f>VLOOKUP(C1524,'Class compilations'!A:B,2,FALSE)</f>
        <v>7-8 Passenger Van</v>
      </c>
      <c r="C1524" s="3" t="s">
        <v>2732</v>
      </c>
      <c r="D1524" s="3" t="s">
        <v>1301</v>
      </c>
      <c r="E1524" s="3" t="s">
        <v>3013</v>
      </c>
      <c r="F1524" s="3" t="e">
        <f>VLOOKUP(E1524,'DFW to admin'!A:B,2,FALSE)</f>
        <v>#N/A</v>
      </c>
      <c r="G1524" s="3" t="e">
        <f>VLOOKUP('Data - filter removed'!E1524,Sheet10!B:C,2,FALSE)</f>
        <v>#N/A</v>
      </c>
      <c r="H1524" s="2">
        <v>2013</v>
      </c>
      <c r="I1524" s="3" t="s">
        <v>2734</v>
      </c>
      <c r="J1524" s="3" t="s">
        <v>2735</v>
      </c>
      <c r="K1524" s="3" t="s">
        <v>2736</v>
      </c>
      <c r="L1524" s="3" t="s">
        <v>3014</v>
      </c>
      <c r="M1524" s="3" t="s">
        <v>1302</v>
      </c>
    </row>
    <row r="1525" spans="1:13" x14ac:dyDescent="0.2">
      <c r="A1525" s="3" t="s">
        <v>2731</v>
      </c>
      <c r="B1525" s="3" t="str">
        <f>VLOOKUP(C1525,'Class compilations'!A:B,2,FALSE)</f>
        <v>7-8 Passenger Van</v>
      </c>
      <c r="C1525" s="3" t="s">
        <v>2732</v>
      </c>
      <c r="D1525" s="3" t="s">
        <v>1301</v>
      </c>
      <c r="E1525" s="3" t="s">
        <v>3015</v>
      </c>
      <c r="F1525" s="3" t="e">
        <f>VLOOKUP(E1525,'DFW to admin'!A:B,2,FALSE)</f>
        <v>#N/A</v>
      </c>
      <c r="G1525" s="3" t="e">
        <f>VLOOKUP('Data - filter removed'!E1525,Sheet10!B:C,2,FALSE)</f>
        <v>#N/A</v>
      </c>
      <c r="H1525" s="2">
        <v>2013</v>
      </c>
      <c r="I1525" s="3" t="s">
        <v>2734</v>
      </c>
      <c r="J1525" s="3" t="s">
        <v>2735</v>
      </c>
      <c r="K1525" s="3" t="s">
        <v>2736</v>
      </c>
      <c r="L1525" s="3" t="s">
        <v>3016</v>
      </c>
      <c r="M1525" s="3" t="s">
        <v>1302</v>
      </c>
    </row>
    <row r="1526" spans="1:13" x14ac:dyDescent="0.2">
      <c r="A1526" s="3" t="s">
        <v>2731</v>
      </c>
      <c r="B1526" s="3" t="str">
        <f>VLOOKUP(C1526,'Class compilations'!A:B,2,FALSE)</f>
        <v>7-8 Passenger Van</v>
      </c>
      <c r="C1526" s="3" t="s">
        <v>2732</v>
      </c>
      <c r="D1526" s="3" t="s">
        <v>1301</v>
      </c>
      <c r="E1526" s="3" t="s">
        <v>3017</v>
      </c>
      <c r="F1526" s="3" t="e">
        <f>VLOOKUP(E1526,'DFW to admin'!A:B,2,FALSE)</f>
        <v>#N/A</v>
      </c>
      <c r="G1526" s="3" t="e">
        <f>VLOOKUP('Data - filter removed'!E1526,Sheet10!B:C,2,FALSE)</f>
        <v>#N/A</v>
      </c>
      <c r="H1526" s="2">
        <v>2012</v>
      </c>
      <c r="I1526" s="3" t="s">
        <v>2734</v>
      </c>
      <c r="J1526" s="3" t="s">
        <v>2735</v>
      </c>
      <c r="K1526" s="3" t="s">
        <v>2736</v>
      </c>
      <c r="L1526" s="3" t="s">
        <v>3018</v>
      </c>
      <c r="M1526" s="3" t="s">
        <v>1302</v>
      </c>
    </row>
    <row r="1527" spans="1:13" x14ac:dyDescent="0.2">
      <c r="A1527" s="3" t="s">
        <v>2731</v>
      </c>
      <c r="B1527" s="3" t="str">
        <f>VLOOKUP(C1527,'Class compilations'!A:B,2,FALSE)</f>
        <v>7-8 Passenger Van</v>
      </c>
      <c r="C1527" s="3" t="s">
        <v>2732</v>
      </c>
      <c r="D1527" s="3" t="s">
        <v>1301</v>
      </c>
      <c r="E1527" s="3" t="s">
        <v>3019</v>
      </c>
      <c r="F1527" s="3" t="e">
        <f>VLOOKUP(E1527,'DFW to admin'!A:B,2,FALSE)</f>
        <v>#N/A</v>
      </c>
      <c r="G1527" s="3" t="e">
        <f>VLOOKUP('Data - filter removed'!E1527,Sheet10!B:C,2,FALSE)</f>
        <v>#N/A</v>
      </c>
      <c r="H1527" s="2">
        <v>2014</v>
      </c>
      <c r="I1527" s="3" t="s">
        <v>2734</v>
      </c>
      <c r="J1527" s="3" t="s">
        <v>2735</v>
      </c>
      <c r="K1527" s="3" t="s">
        <v>2736</v>
      </c>
      <c r="L1527" s="3" t="s">
        <v>3020</v>
      </c>
      <c r="M1527" s="3" t="s">
        <v>1302</v>
      </c>
    </row>
    <row r="1528" spans="1:13" x14ac:dyDescent="0.2">
      <c r="A1528" s="3" t="s">
        <v>2731</v>
      </c>
      <c r="B1528" s="3" t="str">
        <f>VLOOKUP(C1528,'Class compilations'!A:B,2,FALSE)</f>
        <v>7-8 Passenger Van</v>
      </c>
      <c r="C1528" s="3" t="s">
        <v>2732</v>
      </c>
      <c r="D1528" s="3" t="s">
        <v>1301</v>
      </c>
      <c r="E1528" s="3" t="s">
        <v>3021</v>
      </c>
      <c r="F1528" s="3" t="e">
        <f>VLOOKUP(E1528,'DFW to admin'!A:B,2,FALSE)</f>
        <v>#N/A</v>
      </c>
      <c r="G1528" s="3" t="e">
        <f>VLOOKUP('Data - filter removed'!E1528,Sheet10!B:C,2,FALSE)</f>
        <v>#N/A</v>
      </c>
      <c r="H1528" s="2">
        <v>2014</v>
      </c>
      <c r="I1528" s="3" t="s">
        <v>2734</v>
      </c>
      <c r="J1528" s="3" t="s">
        <v>2735</v>
      </c>
      <c r="K1528" s="3" t="s">
        <v>2736</v>
      </c>
      <c r="L1528" s="3" t="s">
        <v>3022</v>
      </c>
      <c r="M1528" s="3" t="s">
        <v>1302</v>
      </c>
    </row>
    <row r="1529" spans="1:13" x14ac:dyDescent="0.2">
      <c r="A1529" s="3" t="s">
        <v>2731</v>
      </c>
      <c r="B1529" s="3" t="str">
        <f>VLOOKUP(C1529,'Class compilations'!A:B,2,FALSE)</f>
        <v>7-8 Passenger Van</v>
      </c>
      <c r="C1529" s="3" t="s">
        <v>2732</v>
      </c>
      <c r="D1529" s="3" t="s">
        <v>1301</v>
      </c>
      <c r="E1529" s="3" t="s">
        <v>3023</v>
      </c>
      <c r="F1529" s="3" t="e">
        <f>VLOOKUP(E1529,'DFW to admin'!A:B,2,FALSE)</f>
        <v>#N/A</v>
      </c>
      <c r="G1529" s="3" t="e">
        <f>VLOOKUP('Data - filter removed'!E1529,Sheet10!B:C,2,FALSE)</f>
        <v>#N/A</v>
      </c>
      <c r="H1529" s="2">
        <v>2014</v>
      </c>
      <c r="I1529" s="3" t="s">
        <v>2734</v>
      </c>
      <c r="J1529" s="3" t="s">
        <v>2735</v>
      </c>
      <c r="K1529" s="3" t="s">
        <v>2736</v>
      </c>
      <c r="L1529" s="3" t="s">
        <v>3024</v>
      </c>
      <c r="M1529" s="3" t="s">
        <v>1302</v>
      </c>
    </row>
    <row r="1530" spans="1:13" x14ac:dyDescent="0.2">
      <c r="A1530" s="3" t="s">
        <v>2731</v>
      </c>
      <c r="B1530" s="3" t="str">
        <f>VLOOKUP(C1530,'Class compilations'!A:B,2,FALSE)</f>
        <v>7-8 Passenger Van</v>
      </c>
      <c r="C1530" s="3" t="s">
        <v>2732</v>
      </c>
      <c r="D1530" s="3" t="s">
        <v>1301</v>
      </c>
      <c r="E1530" s="3" t="s">
        <v>3025</v>
      </c>
      <c r="F1530" s="3" t="e">
        <f>VLOOKUP(E1530,'DFW to admin'!A:B,2,FALSE)</f>
        <v>#N/A</v>
      </c>
      <c r="G1530" s="3" t="e">
        <f>VLOOKUP('Data - filter removed'!E1530,Sheet10!B:C,2,FALSE)</f>
        <v>#N/A</v>
      </c>
      <c r="H1530" s="2">
        <v>2015</v>
      </c>
      <c r="I1530" s="3" t="s">
        <v>2734</v>
      </c>
      <c r="J1530" s="3" t="s">
        <v>2735</v>
      </c>
      <c r="K1530" s="3" t="s">
        <v>2736</v>
      </c>
      <c r="L1530" s="3" t="s">
        <v>3026</v>
      </c>
      <c r="M1530" s="3" t="s">
        <v>1302</v>
      </c>
    </row>
    <row r="1531" spans="1:13" x14ac:dyDescent="0.2">
      <c r="A1531" s="3" t="s">
        <v>2731</v>
      </c>
      <c r="B1531" s="3" t="str">
        <f>VLOOKUP(C1531,'Class compilations'!A:B,2,FALSE)</f>
        <v>7-8 Passenger Van</v>
      </c>
      <c r="C1531" s="3" t="s">
        <v>2732</v>
      </c>
      <c r="D1531" s="3" t="s">
        <v>1301</v>
      </c>
      <c r="E1531" s="3" t="s">
        <v>3027</v>
      </c>
      <c r="F1531" s="3" t="e">
        <f>VLOOKUP(E1531,'DFW to admin'!A:B,2,FALSE)</f>
        <v>#N/A</v>
      </c>
      <c r="G1531" s="3" t="e">
        <f>VLOOKUP('Data - filter removed'!E1531,Sheet10!B:C,2,FALSE)</f>
        <v>#N/A</v>
      </c>
      <c r="H1531" s="2">
        <v>2015</v>
      </c>
      <c r="I1531" s="3" t="s">
        <v>2734</v>
      </c>
      <c r="J1531" s="3" t="s">
        <v>2735</v>
      </c>
      <c r="K1531" s="3" t="s">
        <v>2736</v>
      </c>
      <c r="L1531" s="3" t="s">
        <v>3028</v>
      </c>
      <c r="M1531" s="3" t="s">
        <v>1302</v>
      </c>
    </row>
    <row r="1532" spans="1:13" x14ac:dyDescent="0.2">
      <c r="A1532" s="3" t="s">
        <v>2731</v>
      </c>
      <c r="B1532" s="3" t="str">
        <f>VLOOKUP(C1532,'Class compilations'!A:B,2,FALSE)</f>
        <v>7-8 Passenger Van</v>
      </c>
      <c r="C1532" s="3" t="s">
        <v>2732</v>
      </c>
      <c r="D1532" s="3" t="s">
        <v>1301</v>
      </c>
      <c r="E1532" s="3" t="s">
        <v>8073</v>
      </c>
      <c r="F1532" s="3" t="e">
        <f>VLOOKUP(E1532,'DFW to admin'!A:B,2,FALSE)</f>
        <v>#N/A</v>
      </c>
      <c r="G1532" s="3" t="e">
        <f>VLOOKUP('Data - filter removed'!E1532,Sheet10!B:C,2,FALSE)</f>
        <v>#N/A</v>
      </c>
      <c r="H1532" s="2">
        <v>2015</v>
      </c>
      <c r="I1532" s="3" t="s">
        <v>297</v>
      </c>
      <c r="J1532" s="3" t="s">
        <v>2994</v>
      </c>
      <c r="K1532" s="3" t="s">
        <v>2570</v>
      </c>
      <c r="L1532" s="3" t="s">
        <v>8074</v>
      </c>
      <c r="M1532" s="3" t="s">
        <v>1302</v>
      </c>
    </row>
    <row r="1533" spans="1:13" x14ac:dyDescent="0.2">
      <c r="A1533" s="3" t="s">
        <v>2731</v>
      </c>
      <c r="B1533" s="3" t="str">
        <f>VLOOKUP(C1533,'Class compilations'!A:B,2,FALSE)</f>
        <v>7-8 Passenger Van</v>
      </c>
      <c r="C1533" s="3" t="s">
        <v>2732</v>
      </c>
      <c r="D1533" s="3" t="s">
        <v>1301</v>
      </c>
      <c r="E1533" s="3" t="s">
        <v>3029</v>
      </c>
      <c r="F1533" s="3" t="e">
        <f>VLOOKUP(E1533,'DFW to admin'!A:B,2,FALSE)</f>
        <v>#N/A</v>
      </c>
      <c r="G1533" s="3" t="e">
        <f>VLOOKUP('Data - filter removed'!E1533,Sheet10!B:C,2,FALSE)</f>
        <v>#N/A</v>
      </c>
      <c r="H1533" s="2">
        <v>2015</v>
      </c>
      <c r="I1533" s="3" t="s">
        <v>2734</v>
      </c>
      <c r="J1533" s="3" t="s">
        <v>2735</v>
      </c>
      <c r="K1533" s="3" t="s">
        <v>2736</v>
      </c>
      <c r="L1533" s="3" t="s">
        <v>3030</v>
      </c>
      <c r="M1533" s="3" t="s">
        <v>1302</v>
      </c>
    </row>
    <row r="1534" spans="1:13" x14ac:dyDescent="0.2">
      <c r="A1534" s="3" t="s">
        <v>2731</v>
      </c>
      <c r="B1534" s="3" t="str">
        <f>VLOOKUP(C1534,'Class compilations'!A:B,2,FALSE)</f>
        <v>7-8 Passenger Van</v>
      </c>
      <c r="C1534" s="3" t="s">
        <v>2732</v>
      </c>
      <c r="D1534" s="3" t="s">
        <v>1301</v>
      </c>
      <c r="E1534" s="3" t="s">
        <v>8075</v>
      </c>
      <c r="F1534" s="3" t="e">
        <f>VLOOKUP(E1534,'DFW to admin'!A:B,2,FALSE)</f>
        <v>#N/A</v>
      </c>
      <c r="G1534" s="3" t="e">
        <f>VLOOKUP('Data - filter removed'!E1534,Sheet10!B:C,2,FALSE)</f>
        <v>#N/A</v>
      </c>
      <c r="H1534" s="2">
        <v>2016</v>
      </c>
      <c r="I1534" s="3" t="s">
        <v>2734</v>
      </c>
      <c r="J1534" s="3" t="s">
        <v>2735</v>
      </c>
      <c r="K1534" s="3" t="s">
        <v>2736</v>
      </c>
      <c r="L1534" s="3" t="s">
        <v>8076</v>
      </c>
      <c r="M1534" s="3" t="s">
        <v>1302</v>
      </c>
    </row>
    <row r="1535" spans="1:13" x14ac:dyDescent="0.2">
      <c r="A1535" s="3" t="s">
        <v>2731</v>
      </c>
      <c r="B1535" s="3" t="str">
        <f>VLOOKUP(C1535,'Class compilations'!A:B,2,FALSE)</f>
        <v>7-8 Passenger Van</v>
      </c>
      <c r="C1535" s="3" t="s">
        <v>2732</v>
      </c>
      <c r="D1535" s="3" t="s">
        <v>1301</v>
      </c>
      <c r="E1535" s="3" t="s">
        <v>3031</v>
      </c>
      <c r="F1535" s="3" t="e">
        <f>VLOOKUP(E1535,'DFW to admin'!A:B,2,FALSE)</f>
        <v>#N/A</v>
      </c>
      <c r="G1535" s="3" t="e">
        <f>VLOOKUP('Data - filter removed'!E1535,Sheet10!B:C,2,FALSE)</f>
        <v>#N/A</v>
      </c>
      <c r="H1535" s="2">
        <v>2012</v>
      </c>
      <c r="I1535" s="3" t="s">
        <v>2734</v>
      </c>
      <c r="J1535" s="3" t="s">
        <v>2735</v>
      </c>
      <c r="K1535" s="3" t="s">
        <v>3032</v>
      </c>
      <c r="L1535" s="3" t="s">
        <v>3033</v>
      </c>
      <c r="M1535" s="3" t="s">
        <v>1302</v>
      </c>
    </row>
    <row r="1536" spans="1:13" x14ac:dyDescent="0.2">
      <c r="B1536" s="3" t="e">
        <f>VLOOKUP(C1536,'Class compilations'!A:B,2,FALSE)</f>
        <v>#N/A</v>
      </c>
      <c r="D1536" s="5" t="s">
        <v>7971</v>
      </c>
      <c r="E1536" s="3">
        <f>SUBTOTAL(3,E1520:E1535)</f>
        <v>16</v>
      </c>
      <c r="F1536" s="3" t="e">
        <f>VLOOKUP(E1536,'DFW to admin'!A:B,2,FALSE)</f>
        <v>#N/A</v>
      </c>
      <c r="G1536" s="3" t="e">
        <f>VLOOKUP('Data - filter removed'!E1536,Sheet10!B:C,2,FALSE)</f>
        <v>#N/A</v>
      </c>
    </row>
    <row r="1537" spans="1:13" x14ac:dyDescent="0.2">
      <c r="A1537" s="5" t="s">
        <v>7872</v>
      </c>
      <c r="B1537" s="3" t="e">
        <f>VLOOKUP(C1537,'Class compilations'!A:B,2,FALSE)</f>
        <v>#N/A</v>
      </c>
      <c r="E1537" s="3">
        <f>SUBTOTAL(3,E1381:E1535)</f>
        <v>153</v>
      </c>
      <c r="F1537" s="3" t="e">
        <f>VLOOKUP(E1537,'DFW to admin'!A:B,2,FALSE)</f>
        <v>#N/A</v>
      </c>
      <c r="G1537" s="3" t="e">
        <f>VLOOKUP('Data - filter removed'!E1537,Sheet10!B:C,2,FALSE)</f>
        <v>#N/A</v>
      </c>
    </row>
    <row r="1538" spans="1:13" x14ac:dyDescent="0.2">
      <c r="A1538" s="3" t="s">
        <v>3034</v>
      </c>
      <c r="B1538" s="3" t="str">
        <f>VLOOKUP(C1538,'Class compilations'!A:B,2,FALSE)</f>
        <v>7-8 Passenger Van</v>
      </c>
      <c r="C1538" s="3" t="s">
        <v>3035</v>
      </c>
      <c r="D1538" s="3" t="s">
        <v>10</v>
      </c>
      <c r="E1538" s="3" t="s">
        <v>3036</v>
      </c>
      <c r="F1538" s="3" t="e">
        <f>VLOOKUP(E1538,'DFW to admin'!A:B,2,FALSE)</f>
        <v>#N/A</v>
      </c>
      <c r="G1538" s="3" t="e">
        <f>VLOOKUP('Data - filter removed'!E1538,Sheet10!B:C,2,FALSE)</f>
        <v>#N/A</v>
      </c>
      <c r="H1538" s="2">
        <v>2006</v>
      </c>
      <c r="I1538" s="3" t="s">
        <v>2734</v>
      </c>
      <c r="J1538" s="3" t="s">
        <v>2735</v>
      </c>
      <c r="K1538" s="3" t="s">
        <v>2736</v>
      </c>
      <c r="L1538" s="3" t="s">
        <v>3037</v>
      </c>
      <c r="M1538" s="3" t="s">
        <v>40</v>
      </c>
    </row>
    <row r="1539" spans="1:13" x14ac:dyDescent="0.2">
      <c r="A1539" s="3" t="s">
        <v>3034</v>
      </c>
      <c r="B1539" s="3" t="str">
        <f>VLOOKUP(C1539,'Class compilations'!A:B,2,FALSE)</f>
        <v>7-8 Passenger Van</v>
      </c>
      <c r="C1539" s="3" t="s">
        <v>3035</v>
      </c>
      <c r="D1539" s="3" t="s">
        <v>10</v>
      </c>
      <c r="E1539" s="3" t="s">
        <v>3038</v>
      </c>
      <c r="F1539" s="3" t="e">
        <f>VLOOKUP(E1539,'DFW to admin'!A:B,2,FALSE)</f>
        <v>#N/A</v>
      </c>
      <c r="G1539" s="3" t="e">
        <f>VLOOKUP('Data - filter removed'!E1539,Sheet10!B:C,2,FALSE)</f>
        <v>#N/A</v>
      </c>
      <c r="H1539" s="2">
        <v>2008</v>
      </c>
      <c r="I1539" s="3" t="s">
        <v>2576</v>
      </c>
      <c r="J1539" s="3" t="s">
        <v>2756</v>
      </c>
      <c r="K1539" s="3" t="s">
        <v>2736</v>
      </c>
      <c r="L1539" s="3" t="s">
        <v>3039</v>
      </c>
      <c r="M1539" s="3" t="s">
        <v>133</v>
      </c>
    </row>
    <row r="1540" spans="1:13" x14ac:dyDescent="0.2">
      <c r="A1540" s="3" t="s">
        <v>3034</v>
      </c>
      <c r="B1540" s="3" t="str">
        <f>VLOOKUP(C1540,'Class compilations'!A:B,2,FALSE)</f>
        <v>7-8 Passenger Van</v>
      </c>
      <c r="C1540" s="3" t="s">
        <v>3035</v>
      </c>
      <c r="D1540" s="3" t="s">
        <v>10</v>
      </c>
      <c r="E1540" s="3" t="s">
        <v>3040</v>
      </c>
      <c r="F1540" s="3" t="e">
        <f>VLOOKUP(E1540,'DFW to admin'!A:B,2,FALSE)</f>
        <v>#N/A</v>
      </c>
      <c r="G1540" s="3" t="e">
        <f>VLOOKUP('Data - filter removed'!E1540,Sheet10!B:C,2,FALSE)</f>
        <v>#N/A</v>
      </c>
      <c r="H1540" s="2">
        <v>2005</v>
      </c>
      <c r="I1540" s="3" t="s">
        <v>2734</v>
      </c>
      <c r="J1540" s="3" t="s">
        <v>2735</v>
      </c>
      <c r="K1540" s="3" t="s">
        <v>2736</v>
      </c>
      <c r="L1540" s="3" t="s">
        <v>3041</v>
      </c>
      <c r="M1540" s="3" t="s">
        <v>133</v>
      </c>
    </row>
    <row r="1541" spans="1:13" x14ac:dyDescent="0.2">
      <c r="B1541" s="3" t="e">
        <f>VLOOKUP(C1541,'Class compilations'!A:B,2,FALSE)</f>
        <v>#N/A</v>
      </c>
      <c r="D1541" s="5" t="s">
        <v>7969</v>
      </c>
      <c r="E1541" s="3">
        <f>SUBTOTAL(3,E1538:E1540)</f>
        <v>3</v>
      </c>
      <c r="F1541" s="3" t="e">
        <f>VLOOKUP(E1541,'DFW to admin'!A:B,2,FALSE)</f>
        <v>#N/A</v>
      </c>
      <c r="G1541" s="3" t="e">
        <f>VLOOKUP('Data - filter removed'!E1541,Sheet10!B:C,2,FALSE)</f>
        <v>#N/A</v>
      </c>
    </row>
    <row r="1542" spans="1:13" x14ac:dyDescent="0.2">
      <c r="A1542" s="5" t="s">
        <v>7873</v>
      </c>
      <c r="B1542" s="3" t="e">
        <f>VLOOKUP(C1542,'Class compilations'!A:B,2,FALSE)</f>
        <v>#N/A</v>
      </c>
      <c r="E1542" s="3">
        <f>SUBTOTAL(3,E1538:E1540)</f>
        <v>3</v>
      </c>
      <c r="F1542" s="3" t="e">
        <f>VLOOKUP(E1542,'DFW to admin'!A:B,2,FALSE)</f>
        <v>#N/A</v>
      </c>
      <c r="G1542" s="3" t="e">
        <f>VLOOKUP('Data - filter removed'!E1542,Sheet10!B:C,2,FALSE)</f>
        <v>#N/A</v>
      </c>
    </row>
    <row r="1543" spans="1:13" x14ac:dyDescent="0.2">
      <c r="A1543" s="3" t="s">
        <v>3042</v>
      </c>
      <c r="B1543" s="3" t="str">
        <f>VLOOKUP(C1543,'Class compilations'!A:B,2,FALSE)</f>
        <v>7-8 Passenger Van</v>
      </c>
      <c r="C1543" s="3" t="s">
        <v>3043</v>
      </c>
      <c r="D1543" s="3" t="s">
        <v>2086</v>
      </c>
      <c r="E1543" s="3" t="s">
        <v>3044</v>
      </c>
      <c r="F1543" s="3" t="e">
        <f>VLOOKUP(E1543,'DFW to admin'!A:B,2,FALSE)</f>
        <v>#N/A</v>
      </c>
      <c r="G1543" s="3" t="str">
        <f>VLOOKUP('Data - filter removed'!E1543,Sheet10!B:C,2,FALSE)</f>
        <v>Children's Administration</v>
      </c>
      <c r="H1543" s="2">
        <v>2010</v>
      </c>
      <c r="I1543" s="3" t="s">
        <v>2734</v>
      </c>
      <c r="J1543" s="3" t="s">
        <v>2735</v>
      </c>
      <c r="K1543" s="3" t="s">
        <v>2736</v>
      </c>
      <c r="L1543" s="3" t="s">
        <v>3045</v>
      </c>
      <c r="M1543" s="3" t="s">
        <v>29</v>
      </c>
    </row>
    <row r="1544" spans="1:13" x14ac:dyDescent="0.2">
      <c r="A1544" s="3" t="s">
        <v>3042</v>
      </c>
      <c r="B1544" s="3" t="str">
        <f>VLOOKUP(C1544,'Class compilations'!A:B,2,FALSE)</f>
        <v>7-8 Passenger Van</v>
      </c>
      <c r="C1544" s="3" t="s">
        <v>3043</v>
      </c>
      <c r="D1544" s="3" t="s">
        <v>2086</v>
      </c>
      <c r="E1544" s="3" t="s">
        <v>3046</v>
      </c>
      <c r="F1544" s="3" t="e">
        <f>VLOOKUP(E1544,'DFW to admin'!A:B,2,FALSE)</f>
        <v>#N/A</v>
      </c>
      <c r="G1544" s="3" t="str">
        <f>VLOOKUP('Data - filter removed'!E1544,Sheet10!B:C,2,FALSE)</f>
        <v>Children's Administration</v>
      </c>
      <c r="H1544" s="2">
        <v>2010</v>
      </c>
      <c r="I1544" s="3" t="s">
        <v>2734</v>
      </c>
      <c r="J1544" s="3" t="s">
        <v>2735</v>
      </c>
      <c r="K1544" s="3" t="s">
        <v>2736</v>
      </c>
      <c r="L1544" s="3" t="s">
        <v>3047</v>
      </c>
      <c r="M1544" s="3" t="s">
        <v>29</v>
      </c>
    </row>
    <row r="1545" spans="1:13" x14ac:dyDescent="0.2">
      <c r="A1545" s="3" t="s">
        <v>3042</v>
      </c>
      <c r="B1545" s="3" t="str">
        <f>VLOOKUP(C1545,'Class compilations'!A:B,2,FALSE)</f>
        <v>7-8 Passenger Van</v>
      </c>
      <c r="C1545" s="3" t="s">
        <v>3043</v>
      </c>
      <c r="D1545" s="3" t="s">
        <v>2086</v>
      </c>
      <c r="E1545" s="3" t="s">
        <v>3048</v>
      </c>
      <c r="F1545" s="3" t="e">
        <f>VLOOKUP(E1545,'DFW to admin'!A:B,2,FALSE)</f>
        <v>#N/A</v>
      </c>
      <c r="G1545" s="3" t="str">
        <f>VLOOKUP('Data - filter removed'!E1545,Sheet10!B:C,2,FALSE)</f>
        <v>Children's Administration</v>
      </c>
      <c r="H1545" s="2">
        <v>2010</v>
      </c>
      <c r="I1545" s="3" t="s">
        <v>2734</v>
      </c>
      <c r="J1545" s="3" t="s">
        <v>2735</v>
      </c>
      <c r="K1545" s="3" t="s">
        <v>2736</v>
      </c>
      <c r="L1545" s="3" t="s">
        <v>3049</v>
      </c>
      <c r="M1545" s="3" t="s">
        <v>29</v>
      </c>
    </row>
    <row r="1546" spans="1:13" x14ac:dyDescent="0.2">
      <c r="A1546" s="3" t="s">
        <v>3042</v>
      </c>
      <c r="B1546" s="3" t="str">
        <f>VLOOKUP(C1546,'Class compilations'!A:B,2,FALSE)</f>
        <v>7-8 Passenger Van</v>
      </c>
      <c r="C1546" s="3" t="s">
        <v>3043</v>
      </c>
      <c r="D1546" s="3" t="s">
        <v>2086</v>
      </c>
      <c r="E1546" s="3" t="s">
        <v>3050</v>
      </c>
      <c r="F1546" s="3" t="e">
        <f>VLOOKUP(E1546,'DFW to admin'!A:B,2,FALSE)</f>
        <v>#N/A</v>
      </c>
      <c r="G1546" s="3" t="str">
        <f>VLOOKUP('Data - filter removed'!E1546,Sheet10!B:C,2,FALSE)</f>
        <v>Children's Administration</v>
      </c>
      <c r="H1546" s="2">
        <v>2010</v>
      </c>
      <c r="I1546" s="3" t="s">
        <v>2734</v>
      </c>
      <c r="J1546" s="3" t="s">
        <v>2735</v>
      </c>
      <c r="K1546" s="3" t="s">
        <v>2736</v>
      </c>
      <c r="L1546" s="3" t="s">
        <v>3051</v>
      </c>
      <c r="M1546" s="3" t="s">
        <v>29</v>
      </c>
    </row>
    <row r="1547" spans="1:13" x14ac:dyDescent="0.2">
      <c r="A1547" s="3" t="s">
        <v>3042</v>
      </c>
      <c r="B1547" s="3" t="str">
        <f>VLOOKUP(C1547,'Class compilations'!A:B,2,FALSE)</f>
        <v>7-8 Passenger Van</v>
      </c>
      <c r="C1547" s="3" t="s">
        <v>3043</v>
      </c>
      <c r="D1547" s="3" t="s">
        <v>2086</v>
      </c>
      <c r="E1547" s="3" t="s">
        <v>3052</v>
      </c>
      <c r="F1547" s="3" t="e">
        <f>VLOOKUP(E1547,'DFW to admin'!A:B,2,FALSE)</f>
        <v>#N/A</v>
      </c>
      <c r="G1547" s="3" t="str">
        <f>VLOOKUP('Data - filter removed'!E1547,Sheet10!B:C,2,FALSE)</f>
        <v>Children's Administration</v>
      </c>
      <c r="H1547" s="2">
        <v>2010</v>
      </c>
      <c r="I1547" s="3" t="s">
        <v>2734</v>
      </c>
      <c r="J1547" s="3" t="s">
        <v>2735</v>
      </c>
      <c r="K1547" s="3" t="s">
        <v>2736</v>
      </c>
      <c r="L1547" s="3" t="s">
        <v>3053</v>
      </c>
      <c r="M1547" s="3" t="s">
        <v>29</v>
      </c>
    </row>
    <row r="1548" spans="1:13" x14ac:dyDescent="0.2">
      <c r="A1548" s="3" t="s">
        <v>3042</v>
      </c>
      <c r="B1548" s="3" t="str">
        <f>VLOOKUP(C1548,'Class compilations'!A:B,2,FALSE)</f>
        <v>7-8 Passenger Van</v>
      </c>
      <c r="C1548" s="3" t="s">
        <v>3043</v>
      </c>
      <c r="D1548" s="3" t="s">
        <v>2086</v>
      </c>
      <c r="E1548" s="3" t="s">
        <v>3054</v>
      </c>
      <c r="F1548" s="3" t="e">
        <f>VLOOKUP(E1548,'DFW to admin'!A:B,2,FALSE)</f>
        <v>#N/A</v>
      </c>
      <c r="G1548" s="3" t="str">
        <f>VLOOKUP('Data - filter removed'!E1548,Sheet10!B:C,2,FALSE)</f>
        <v>Children's Administration</v>
      </c>
      <c r="H1548" s="2">
        <v>2010</v>
      </c>
      <c r="I1548" s="3" t="s">
        <v>2734</v>
      </c>
      <c r="J1548" s="3" t="s">
        <v>2735</v>
      </c>
      <c r="K1548" s="3" t="s">
        <v>2736</v>
      </c>
      <c r="L1548" s="3" t="s">
        <v>3055</v>
      </c>
      <c r="M1548" s="3" t="s">
        <v>29</v>
      </c>
    </row>
    <row r="1549" spans="1:13" x14ac:dyDescent="0.2">
      <c r="A1549" s="3" t="s">
        <v>3042</v>
      </c>
      <c r="B1549" s="3" t="str">
        <f>VLOOKUP(C1549,'Class compilations'!A:B,2,FALSE)</f>
        <v>7-8 Passenger Van</v>
      </c>
      <c r="C1549" s="3" t="s">
        <v>3043</v>
      </c>
      <c r="D1549" s="3" t="s">
        <v>2086</v>
      </c>
      <c r="E1549" s="3" t="s">
        <v>3056</v>
      </c>
      <c r="F1549" s="3" t="e">
        <f>VLOOKUP(E1549,'DFW to admin'!A:B,2,FALSE)</f>
        <v>#N/A</v>
      </c>
      <c r="G1549" s="3" t="str">
        <f>VLOOKUP('Data - filter removed'!E1549,Sheet10!B:C,2,FALSE)</f>
        <v>Children's Administration</v>
      </c>
      <c r="H1549" s="2">
        <v>2010</v>
      </c>
      <c r="I1549" s="3" t="s">
        <v>2734</v>
      </c>
      <c r="J1549" s="3" t="s">
        <v>2735</v>
      </c>
      <c r="K1549" s="3" t="s">
        <v>2736</v>
      </c>
      <c r="L1549" s="3" t="s">
        <v>3057</v>
      </c>
      <c r="M1549" s="3" t="s">
        <v>29</v>
      </c>
    </row>
    <row r="1550" spans="1:13" x14ac:dyDescent="0.2">
      <c r="A1550" s="3" t="s">
        <v>3042</v>
      </c>
      <c r="B1550" s="3" t="str">
        <f>VLOOKUP(C1550,'Class compilations'!A:B,2,FALSE)</f>
        <v>7-8 Passenger Van</v>
      </c>
      <c r="C1550" s="3" t="s">
        <v>3043</v>
      </c>
      <c r="D1550" s="3" t="s">
        <v>2086</v>
      </c>
      <c r="E1550" s="3" t="s">
        <v>3058</v>
      </c>
      <c r="F1550" s="3" t="e">
        <f>VLOOKUP(E1550,'DFW to admin'!A:B,2,FALSE)</f>
        <v>#N/A</v>
      </c>
      <c r="G1550" s="3" t="str">
        <f>VLOOKUP('Data - filter removed'!E1550,Sheet10!B:C,2,FALSE)</f>
        <v>Children's Administration</v>
      </c>
      <c r="H1550" s="2">
        <v>2010</v>
      </c>
      <c r="I1550" s="3" t="s">
        <v>2734</v>
      </c>
      <c r="J1550" s="3" t="s">
        <v>2735</v>
      </c>
      <c r="K1550" s="3" t="s">
        <v>2736</v>
      </c>
      <c r="L1550" s="3" t="s">
        <v>3059</v>
      </c>
      <c r="M1550" s="3" t="s">
        <v>29</v>
      </c>
    </row>
    <row r="1551" spans="1:13" x14ac:dyDescent="0.2">
      <c r="B1551" s="3" t="e">
        <f>VLOOKUP(C1551,'Class compilations'!A:B,2,FALSE)</f>
        <v>#N/A</v>
      </c>
      <c r="D1551" s="5" t="s">
        <v>7973</v>
      </c>
      <c r="E1551" s="3">
        <f>SUBTOTAL(3,E1543:E1550)</f>
        <v>8</v>
      </c>
      <c r="F1551" s="3" t="e">
        <f>VLOOKUP(E1551,'DFW to admin'!A:B,2,FALSE)</f>
        <v>#N/A</v>
      </c>
      <c r="G1551" s="3" t="e">
        <f>VLOOKUP('Data - filter removed'!E1551,Sheet10!B:C,2,FALSE)</f>
        <v>#N/A</v>
      </c>
    </row>
    <row r="1552" spans="1:13" x14ac:dyDescent="0.2">
      <c r="A1552" s="3" t="s">
        <v>3042</v>
      </c>
      <c r="B1552" s="3" t="str">
        <f>VLOOKUP(C1552,'Class compilations'!A:B,2,FALSE)</f>
        <v>7-8 Passenger Van</v>
      </c>
      <c r="C1552" s="3" t="s">
        <v>3043</v>
      </c>
      <c r="D1552" s="3" t="s">
        <v>10</v>
      </c>
      <c r="E1552" s="3" t="s">
        <v>3060</v>
      </c>
      <c r="F1552" s="3" t="e">
        <f>VLOOKUP(E1552,'DFW to admin'!A:B,2,FALSE)</f>
        <v>#N/A</v>
      </c>
      <c r="G1552" s="3" t="e">
        <f>VLOOKUP('Data - filter removed'!E1552,Sheet10!B:C,2,FALSE)</f>
        <v>#N/A</v>
      </c>
      <c r="H1552" s="2">
        <v>2005</v>
      </c>
      <c r="I1552" s="3" t="s">
        <v>2734</v>
      </c>
      <c r="J1552" s="3" t="s">
        <v>2735</v>
      </c>
      <c r="K1552" s="3" t="s">
        <v>2736</v>
      </c>
      <c r="L1552" s="3" t="s">
        <v>3061</v>
      </c>
      <c r="M1552" s="3" t="s">
        <v>916</v>
      </c>
    </row>
    <row r="1553" spans="1:13" x14ac:dyDescent="0.2">
      <c r="A1553" s="3" t="s">
        <v>3042</v>
      </c>
      <c r="B1553" s="3" t="str">
        <f>VLOOKUP(C1553,'Class compilations'!A:B,2,FALSE)</f>
        <v>7-8 Passenger Van</v>
      </c>
      <c r="C1553" s="3" t="s">
        <v>3043</v>
      </c>
      <c r="D1553" s="3" t="s">
        <v>10</v>
      </c>
      <c r="E1553" s="3" t="s">
        <v>3062</v>
      </c>
      <c r="F1553" s="3" t="e">
        <f>VLOOKUP(E1553,'DFW to admin'!A:B,2,FALSE)</f>
        <v>#N/A</v>
      </c>
      <c r="G1553" s="3" t="e">
        <f>VLOOKUP('Data - filter removed'!E1553,Sheet10!B:C,2,FALSE)</f>
        <v>#N/A</v>
      </c>
      <c r="H1553" s="2">
        <v>2005</v>
      </c>
      <c r="I1553" s="3" t="s">
        <v>2734</v>
      </c>
      <c r="J1553" s="3" t="s">
        <v>2735</v>
      </c>
      <c r="K1553" s="3" t="s">
        <v>2736</v>
      </c>
      <c r="L1553" s="3" t="s">
        <v>3063</v>
      </c>
      <c r="M1553" s="3" t="s">
        <v>916</v>
      </c>
    </row>
    <row r="1554" spans="1:13" x14ac:dyDescent="0.2">
      <c r="A1554" s="3" t="s">
        <v>3042</v>
      </c>
      <c r="B1554" s="3" t="str">
        <f>VLOOKUP(C1554,'Class compilations'!A:B,2,FALSE)</f>
        <v>7-8 Passenger Van</v>
      </c>
      <c r="C1554" s="3" t="s">
        <v>3043</v>
      </c>
      <c r="D1554" s="3" t="s">
        <v>10</v>
      </c>
      <c r="E1554" s="3" t="s">
        <v>3064</v>
      </c>
      <c r="F1554" s="3" t="e">
        <f>VLOOKUP(E1554,'DFW to admin'!A:B,2,FALSE)</f>
        <v>#N/A</v>
      </c>
      <c r="G1554" s="3" t="e">
        <f>VLOOKUP('Data - filter removed'!E1554,Sheet10!B:C,2,FALSE)</f>
        <v>#N/A</v>
      </c>
      <c r="H1554" s="2">
        <v>2007</v>
      </c>
      <c r="I1554" s="3" t="s">
        <v>2734</v>
      </c>
      <c r="J1554" s="3" t="s">
        <v>2735</v>
      </c>
      <c r="K1554" s="3" t="s">
        <v>2736</v>
      </c>
      <c r="L1554" s="3" t="s">
        <v>3065</v>
      </c>
      <c r="M1554" s="3" t="s">
        <v>40</v>
      </c>
    </row>
    <row r="1555" spans="1:13" x14ac:dyDescent="0.2">
      <c r="A1555" s="3" t="s">
        <v>3042</v>
      </c>
      <c r="B1555" s="3" t="str">
        <f>VLOOKUP(C1555,'Class compilations'!A:B,2,FALSE)</f>
        <v>7-8 Passenger Van</v>
      </c>
      <c r="C1555" s="3" t="s">
        <v>3043</v>
      </c>
      <c r="D1555" s="3" t="s">
        <v>10</v>
      </c>
      <c r="E1555" s="3" t="s">
        <v>3066</v>
      </c>
      <c r="F1555" s="3" t="e">
        <f>VLOOKUP(E1555,'DFW to admin'!A:B,2,FALSE)</f>
        <v>#N/A</v>
      </c>
      <c r="G1555" s="3" t="e">
        <f>VLOOKUP('Data - filter removed'!E1555,Sheet10!B:C,2,FALSE)</f>
        <v>#N/A</v>
      </c>
      <c r="H1555" s="2">
        <v>2001</v>
      </c>
      <c r="I1555" s="3" t="s">
        <v>2703</v>
      </c>
      <c r="J1555" s="3" t="s">
        <v>3067</v>
      </c>
      <c r="K1555" s="3" t="s">
        <v>2736</v>
      </c>
      <c r="L1555" s="3" t="s">
        <v>3068</v>
      </c>
      <c r="M1555" s="3" t="s">
        <v>429</v>
      </c>
    </row>
    <row r="1556" spans="1:13" x14ac:dyDescent="0.2">
      <c r="A1556" s="3" t="s">
        <v>3042</v>
      </c>
      <c r="B1556" s="3" t="str">
        <f>VLOOKUP(C1556,'Class compilations'!A:B,2,FALSE)</f>
        <v>7-8 Passenger Van</v>
      </c>
      <c r="C1556" s="3" t="s">
        <v>3043</v>
      </c>
      <c r="D1556" s="3" t="s">
        <v>10</v>
      </c>
      <c r="E1556" s="3" t="s">
        <v>3069</v>
      </c>
      <c r="F1556" s="3" t="e">
        <f>VLOOKUP(E1556,'DFW to admin'!A:B,2,FALSE)</f>
        <v>#N/A</v>
      </c>
      <c r="G1556" s="3" t="e">
        <f>VLOOKUP('Data - filter removed'!E1556,Sheet10!B:C,2,FALSE)</f>
        <v>#N/A</v>
      </c>
      <c r="H1556" s="2">
        <v>2006</v>
      </c>
      <c r="I1556" s="3" t="s">
        <v>2734</v>
      </c>
      <c r="J1556" s="3" t="s">
        <v>2735</v>
      </c>
      <c r="K1556" s="3" t="s">
        <v>2736</v>
      </c>
      <c r="L1556" s="3" t="s">
        <v>3070</v>
      </c>
      <c r="M1556" s="3" t="s">
        <v>429</v>
      </c>
    </row>
    <row r="1557" spans="1:13" x14ac:dyDescent="0.2">
      <c r="A1557" s="3" t="s">
        <v>3042</v>
      </c>
      <c r="B1557" s="3" t="str">
        <f>VLOOKUP(C1557,'Class compilations'!A:B,2,FALSE)</f>
        <v>7-8 Passenger Van</v>
      </c>
      <c r="C1557" s="3" t="s">
        <v>3043</v>
      </c>
      <c r="D1557" s="3" t="s">
        <v>10</v>
      </c>
      <c r="E1557" s="3" t="s">
        <v>3071</v>
      </c>
      <c r="F1557" s="3" t="e">
        <f>VLOOKUP(E1557,'DFW to admin'!A:B,2,FALSE)</f>
        <v>#N/A</v>
      </c>
      <c r="G1557" s="3" t="e">
        <f>VLOOKUP('Data - filter removed'!E1557,Sheet10!B:C,2,FALSE)</f>
        <v>#N/A</v>
      </c>
      <c r="H1557" s="2">
        <v>2005</v>
      </c>
      <c r="I1557" s="3" t="s">
        <v>2734</v>
      </c>
      <c r="J1557" s="3" t="s">
        <v>2735</v>
      </c>
      <c r="K1557" s="3" t="s">
        <v>3072</v>
      </c>
      <c r="L1557" s="3" t="s">
        <v>3073</v>
      </c>
      <c r="M1557" s="3" t="s">
        <v>81</v>
      </c>
    </row>
    <row r="1558" spans="1:13" x14ac:dyDescent="0.2">
      <c r="A1558" s="3" t="s">
        <v>3042</v>
      </c>
      <c r="B1558" s="3" t="str">
        <f>VLOOKUP(C1558,'Class compilations'!A:B,2,FALSE)</f>
        <v>7-8 Passenger Van</v>
      </c>
      <c r="C1558" s="3" t="s">
        <v>3043</v>
      </c>
      <c r="D1558" s="3" t="s">
        <v>10</v>
      </c>
      <c r="E1558" s="3" t="s">
        <v>3074</v>
      </c>
      <c r="F1558" s="3" t="e">
        <f>VLOOKUP(E1558,'DFW to admin'!A:B,2,FALSE)</f>
        <v>#N/A</v>
      </c>
      <c r="G1558" s="3" t="e">
        <f>VLOOKUP('Data - filter removed'!E1558,Sheet10!B:C,2,FALSE)</f>
        <v>#N/A</v>
      </c>
      <c r="H1558" s="2">
        <v>2008</v>
      </c>
      <c r="I1558" s="3" t="s">
        <v>297</v>
      </c>
      <c r="J1558" s="3" t="s">
        <v>3075</v>
      </c>
      <c r="K1558" s="3" t="s">
        <v>3076</v>
      </c>
      <c r="L1558" s="3" t="s">
        <v>3077</v>
      </c>
      <c r="M1558" s="3" t="s">
        <v>81</v>
      </c>
    </row>
    <row r="1559" spans="1:13" x14ac:dyDescent="0.2">
      <c r="A1559" s="3" t="s">
        <v>3042</v>
      </c>
      <c r="B1559" s="3" t="str">
        <f>VLOOKUP(C1559,'Class compilations'!A:B,2,FALSE)</f>
        <v>7-8 Passenger Van</v>
      </c>
      <c r="C1559" s="3" t="s">
        <v>3043</v>
      </c>
      <c r="D1559" s="3" t="s">
        <v>10</v>
      </c>
      <c r="E1559" s="3" t="s">
        <v>3078</v>
      </c>
      <c r="F1559" s="3" t="e">
        <f>VLOOKUP(E1559,'DFW to admin'!A:B,2,FALSE)</f>
        <v>#N/A</v>
      </c>
      <c r="G1559" s="3" t="e">
        <f>VLOOKUP('Data - filter removed'!E1559,Sheet10!B:C,2,FALSE)</f>
        <v>#N/A</v>
      </c>
      <c r="H1559" s="2">
        <v>2008</v>
      </c>
      <c r="I1559" s="3" t="s">
        <v>297</v>
      </c>
      <c r="J1559" s="3" t="s">
        <v>3075</v>
      </c>
      <c r="K1559" s="3" t="s">
        <v>3076</v>
      </c>
      <c r="L1559" s="3" t="s">
        <v>3079</v>
      </c>
      <c r="M1559" s="3" t="s">
        <v>81</v>
      </c>
    </row>
    <row r="1560" spans="1:13" x14ac:dyDescent="0.2">
      <c r="A1560" s="3" t="s">
        <v>3042</v>
      </c>
      <c r="B1560" s="3" t="str">
        <f>VLOOKUP(C1560,'Class compilations'!A:B,2,FALSE)</f>
        <v>7-8 Passenger Van</v>
      </c>
      <c r="C1560" s="3" t="s">
        <v>3043</v>
      </c>
      <c r="D1560" s="3" t="s">
        <v>10</v>
      </c>
      <c r="E1560" s="3" t="s">
        <v>3080</v>
      </c>
      <c r="F1560" s="3" t="e">
        <f>VLOOKUP(E1560,'DFW to admin'!A:B,2,FALSE)</f>
        <v>#N/A</v>
      </c>
      <c r="G1560" s="3" t="e">
        <f>VLOOKUP('Data - filter removed'!E1560,Sheet10!B:C,2,FALSE)</f>
        <v>#N/A</v>
      </c>
      <c r="H1560" s="2">
        <v>2008</v>
      </c>
      <c r="I1560" s="3" t="s">
        <v>297</v>
      </c>
      <c r="J1560" s="3" t="s">
        <v>3075</v>
      </c>
      <c r="K1560" s="3" t="s">
        <v>3076</v>
      </c>
      <c r="L1560" s="3" t="s">
        <v>3081</v>
      </c>
      <c r="M1560" s="3" t="s">
        <v>81</v>
      </c>
    </row>
    <row r="1561" spans="1:13" x14ac:dyDescent="0.2">
      <c r="A1561" s="3" t="s">
        <v>3042</v>
      </c>
      <c r="B1561" s="3" t="str">
        <f>VLOOKUP(C1561,'Class compilations'!A:B,2,FALSE)</f>
        <v>7-8 Passenger Van</v>
      </c>
      <c r="C1561" s="3" t="s">
        <v>3043</v>
      </c>
      <c r="D1561" s="3" t="s">
        <v>10</v>
      </c>
      <c r="E1561" s="3" t="s">
        <v>3082</v>
      </c>
      <c r="F1561" s="3" t="e">
        <f>VLOOKUP(E1561,'DFW to admin'!A:B,2,FALSE)</f>
        <v>#N/A</v>
      </c>
      <c r="G1561" s="3" t="e">
        <f>VLOOKUP('Data - filter removed'!E1561,Sheet10!B:C,2,FALSE)</f>
        <v>#N/A</v>
      </c>
      <c r="H1561" s="2">
        <v>2008</v>
      </c>
      <c r="I1561" s="3" t="s">
        <v>297</v>
      </c>
      <c r="J1561" s="3" t="s">
        <v>3075</v>
      </c>
      <c r="K1561" s="3" t="s">
        <v>3076</v>
      </c>
      <c r="L1561" s="3" t="s">
        <v>3083</v>
      </c>
      <c r="M1561" s="3" t="s">
        <v>81</v>
      </c>
    </row>
    <row r="1562" spans="1:13" x14ac:dyDescent="0.2">
      <c r="A1562" s="3" t="s">
        <v>3042</v>
      </c>
      <c r="B1562" s="3" t="str">
        <f>VLOOKUP(C1562,'Class compilations'!A:B,2,FALSE)</f>
        <v>7-8 Passenger Van</v>
      </c>
      <c r="C1562" s="3" t="s">
        <v>3043</v>
      </c>
      <c r="D1562" s="3" t="s">
        <v>10</v>
      </c>
      <c r="E1562" s="3" t="s">
        <v>3084</v>
      </c>
      <c r="F1562" s="3" t="e">
        <f>VLOOKUP(E1562,'DFW to admin'!A:B,2,FALSE)</f>
        <v>#N/A</v>
      </c>
      <c r="G1562" s="3" t="e">
        <f>VLOOKUP('Data - filter removed'!E1562,Sheet10!B:C,2,FALSE)</f>
        <v>#N/A</v>
      </c>
      <c r="H1562" s="2">
        <v>2008</v>
      </c>
      <c r="I1562" s="3" t="s">
        <v>297</v>
      </c>
      <c r="J1562" s="3" t="s">
        <v>3075</v>
      </c>
      <c r="K1562" s="3" t="s">
        <v>3076</v>
      </c>
      <c r="L1562" s="3" t="s">
        <v>3085</v>
      </c>
      <c r="M1562" s="3" t="s">
        <v>81</v>
      </c>
    </row>
    <row r="1563" spans="1:13" x14ac:dyDescent="0.2">
      <c r="A1563" s="3" t="s">
        <v>3042</v>
      </c>
      <c r="B1563" s="3" t="str">
        <f>VLOOKUP(C1563,'Class compilations'!A:B,2,FALSE)</f>
        <v>7-8 Passenger Van</v>
      </c>
      <c r="C1563" s="3" t="s">
        <v>3043</v>
      </c>
      <c r="D1563" s="3" t="s">
        <v>10</v>
      </c>
      <c r="E1563" s="3" t="s">
        <v>3086</v>
      </c>
      <c r="F1563" s="3" t="e">
        <f>VLOOKUP(E1563,'DFW to admin'!A:B,2,FALSE)</f>
        <v>#N/A</v>
      </c>
      <c r="G1563" s="3" t="e">
        <f>VLOOKUP('Data - filter removed'!E1563,Sheet10!B:C,2,FALSE)</f>
        <v>#N/A</v>
      </c>
      <c r="H1563" s="2">
        <v>2008</v>
      </c>
      <c r="I1563" s="3" t="s">
        <v>297</v>
      </c>
      <c r="J1563" s="3" t="s">
        <v>3075</v>
      </c>
      <c r="K1563" s="3" t="s">
        <v>3076</v>
      </c>
      <c r="L1563" s="3" t="s">
        <v>3087</v>
      </c>
      <c r="M1563" s="3" t="s">
        <v>81</v>
      </c>
    </row>
    <row r="1564" spans="1:13" x14ac:dyDescent="0.2">
      <c r="A1564" s="3" t="s">
        <v>3042</v>
      </c>
      <c r="B1564" s="3" t="str">
        <f>VLOOKUP(C1564,'Class compilations'!A:B,2,FALSE)</f>
        <v>7-8 Passenger Van</v>
      </c>
      <c r="C1564" s="3" t="s">
        <v>3043</v>
      </c>
      <c r="D1564" s="3" t="s">
        <v>10</v>
      </c>
      <c r="E1564" s="3" t="s">
        <v>3088</v>
      </c>
      <c r="F1564" s="3" t="e">
        <f>VLOOKUP(E1564,'DFW to admin'!A:B,2,FALSE)</f>
        <v>#N/A</v>
      </c>
      <c r="G1564" s="3" t="e">
        <f>VLOOKUP('Data - filter removed'!E1564,Sheet10!B:C,2,FALSE)</f>
        <v>#N/A</v>
      </c>
      <c r="H1564" s="2">
        <v>2008</v>
      </c>
      <c r="I1564" s="3" t="s">
        <v>297</v>
      </c>
      <c r="J1564" s="3" t="s">
        <v>3075</v>
      </c>
      <c r="K1564" s="3" t="s">
        <v>3076</v>
      </c>
      <c r="L1564" s="3" t="s">
        <v>3089</v>
      </c>
      <c r="M1564" s="3" t="s">
        <v>81</v>
      </c>
    </row>
    <row r="1565" spans="1:13" x14ac:dyDescent="0.2">
      <c r="A1565" s="3" t="s">
        <v>3042</v>
      </c>
      <c r="B1565" s="3" t="str">
        <f>VLOOKUP(C1565,'Class compilations'!A:B,2,FALSE)</f>
        <v>7-8 Passenger Van</v>
      </c>
      <c r="C1565" s="3" t="s">
        <v>3043</v>
      </c>
      <c r="D1565" s="3" t="s">
        <v>10</v>
      </c>
      <c r="E1565" s="3" t="s">
        <v>3090</v>
      </c>
      <c r="F1565" s="3" t="e">
        <f>VLOOKUP(E1565,'DFW to admin'!A:B,2,FALSE)</f>
        <v>#N/A</v>
      </c>
      <c r="G1565" s="3" t="e">
        <f>VLOOKUP('Data - filter removed'!E1565,Sheet10!B:C,2,FALSE)</f>
        <v>#N/A</v>
      </c>
      <c r="H1565" s="2">
        <v>1998</v>
      </c>
      <c r="I1565" s="3" t="s">
        <v>2734</v>
      </c>
      <c r="J1565" s="3" t="s">
        <v>2735</v>
      </c>
      <c r="K1565" s="3" t="s">
        <v>2736</v>
      </c>
      <c r="L1565" s="3" t="s">
        <v>3091</v>
      </c>
      <c r="M1565" s="3" t="s">
        <v>74</v>
      </c>
    </row>
    <row r="1566" spans="1:13" x14ac:dyDescent="0.2">
      <c r="A1566" s="3" t="s">
        <v>3042</v>
      </c>
      <c r="B1566" s="3" t="str">
        <f>VLOOKUP(C1566,'Class compilations'!A:B,2,FALSE)</f>
        <v>7-8 Passenger Van</v>
      </c>
      <c r="C1566" s="3" t="s">
        <v>3043</v>
      </c>
      <c r="D1566" s="3" t="s">
        <v>10</v>
      </c>
      <c r="E1566" s="3" t="s">
        <v>3092</v>
      </c>
      <c r="F1566" s="3" t="e">
        <f>VLOOKUP(E1566,'DFW to admin'!A:B,2,FALSE)</f>
        <v>#N/A</v>
      </c>
      <c r="G1566" s="3" t="e">
        <f>VLOOKUP('Data - filter removed'!E1566,Sheet10!B:C,2,FALSE)</f>
        <v>#N/A</v>
      </c>
      <c r="H1566" s="2">
        <v>2001</v>
      </c>
      <c r="I1566" s="3" t="s">
        <v>297</v>
      </c>
      <c r="J1566" s="3" t="s">
        <v>3093</v>
      </c>
      <c r="K1566" s="3" t="s">
        <v>2736</v>
      </c>
      <c r="L1566" s="3" t="s">
        <v>3094</v>
      </c>
      <c r="M1566" s="3" t="s">
        <v>1038</v>
      </c>
    </row>
    <row r="1567" spans="1:13" x14ac:dyDescent="0.2">
      <c r="A1567" s="3" t="s">
        <v>3042</v>
      </c>
      <c r="B1567" s="3" t="str">
        <f>VLOOKUP(C1567,'Class compilations'!A:B,2,FALSE)</f>
        <v>7-8 Passenger Van</v>
      </c>
      <c r="C1567" s="3" t="s">
        <v>3043</v>
      </c>
      <c r="D1567" s="3" t="s">
        <v>10</v>
      </c>
      <c r="E1567" s="3" t="s">
        <v>3095</v>
      </c>
      <c r="F1567" s="3" t="e">
        <f>VLOOKUP(E1567,'DFW to admin'!A:B,2,FALSE)</f>
        <v>#N/A</v>
      </c>
      <c r="G1567" s="3" t="e">
        <f>VLOOKUP('Data - filter removed'!E1567,Sheet10!B:C,2,FALSE)</f>
        <v>#N/A</v>
      </c>
      <c r="H1567" s="2">
        <v>2006</v>
      </c>
      <c r="I1567" s="3" t="s">
        <v>2734</v>
      </c>
      <c r="J1567" s="3" t="s">
        <v>2735</v>
      </c>
      <c r="K1567" s="3" t="s">
        <v>2736</v>
      </c>
      <c r="L1567" s="3" t="s">
        <v>3096</v>
      </c>
      <c r="M1567" s="3" t="s">
        <v>1038</v>
      </c>
    </row>
    <row r="1568" spans="1:13" x14ac:dyDescent="0.2">
      <c r="A1568" s="3" t="s">
        <v>3042</v>
      </c>
      <c r="B1568" s="3" t="str">
        <f>VLOOKUP(C1568,'Class compilations'!A:B,2,FALSE)</f>
        <v>7-8 Passenger Van</v>
      </c>
      <c r="C1568" s="3" t="s">
        <v>3043</v>
      </c>
      <c r="D1568" s="3" t="s">
        <v>10</v>
      </c>
      <c r="E1568" s="3" t="s">
        <v>3097</v>
      </c>
      <c r="F1568" s="3" t="e">
        <f>VLOOKUP(E1568,'DFW to admin'!A:B,2,FALSE)</f>
        <v>#N/A</v>
      </c>
      <c r="G1568" s="3" t="e">
        <f>VLOOKUP('Data - filter removed'!E1568,Sheet10!B:C,2,FALSE)</f>
        <v>#N/A</v>
      </c>
      <c r="H1568" s="2">
        <v>2005</v>
      </c>
      <c r="I1568" s="3" t="s">
        <v>2734</v>
      </c>
      <c r="J1568" s="3" t="s">
        <v>2735</v>
      </c>
      <c r="K1568" s="3" t="s">
        <v>2736</v>
      </c>
      <c r="L1568" s="3" t="s">
        <v>3098</v>
      </c>
      <c r="M1568" s="3" t="s">
        <v>1038</v>
      </c>
    </row>
    <row r="1569" spans="1:13" x14ac:dyDescent="0.2">
      <c r="A1569" s="3" t="s">
        <v>3042</v>
      </c>
      <c r="B1569" s="3" t="str">
        <f>VLOOKUP(C1569,'Class compilations'!A:B,2,FALSE)</f>
        <v>7-8 Passenger Van</v>
      </c>
      <c r="C1569" s="3" t="s">
        <v>3043</v>
      </c>
      <c r="D1569" s="3" t="s">
        <v>10</v>
      </c>
      <c r="E1569" s="3" t="s">
        <v>3099</v>
      </c>
      <c r="F1569" s="3" t="e">
        <f>VLOOKUP(E1569,'DFW to admin'!A:B,2,FALSE)</f>
        <v>#N/A</v>
      </c>
      <c r="G1569" s="3" t="e">
        <f>VLOOKUP('Data - filter removed'!E1569,Sheet10!B:C,2,FALSE)</f>
        <v>#N/A</v>
      </c>
      <c r="H1569" s="2">
        <v>2006</v>
      </c>
      <c r="I1569" s="3" t="s">
        <v>2734</v>
      </c>
      <c r="J1569" s="3" t="s">
        <v>2735</v>
      </c>
      <c r="K1569" s="3" t="s">
        <v>2736</v>
      </c>
      <c r="L1569" s="3" t="s">
        <v>3100</v>
      </c>
      <c r="M1569" s="3" t="s">
        <v>1038</v>
      </c>
    </row>
    <row r="1570" spans="1:13" x14ac:dyDescent="0.2">
      <c r="B1570" s="3" t="e">
        <f>VLOOKUP(C1570,'Class compilations'!A:B,2,FALSE)</f>
        <v>#N/A</v>
      </c>
      <c r="D1570" s="5" t="s">
        <v>7969</v>
      </c>
      <c r="E1570" s="3">
        <f>SUBTOTAL(3,E1552:E1569)</f>
        <v>18</v>
      </c>
      <c r="F1570" s="3" t="e">
        <f>VLOOKUP(E1570,'DFW to admin'!A:B,2,FALSE)</f>
        <v>#N/A</v>
      </c>
      <c r="G1570" s="3" t="e">
        <f>VLOOKUP('Data - filter removed'!E1570,Sheet10!B:C,2,FALSE)</f>
        <v>#N/A</v>
      </c>
    </row>
    <row r="1571" spans="1:13" x14ac:dyDescent="0.2">
      <c r="A1571" s="5" t="s">
        <v>7874</v>
      </c>
      <c r="B1571" s="3" t="e">
        <f>VLOOKUP(C1571,'Class compilations'!A:B,2,FALSE)</f>
        <v>#N/A</v>
      </c>
      <c r="E1571" s="3">
        <f>SUBTOTAL(3,E1543:E1569)</f>
        <v>26</v>
      </c>
      <c r="F1571" s="3" t="e">
        <f>VLOOKUP(E1571,'DFW to admin'!A:B,2,FALSE)</f>
        <v>#N/A</v>
      </c>
      <c r="G1571" s="3" t="e">
        <f>VLOOKUP('Data - filter removed'!E1571,Sheet10!B:C,2,FALSE)</f>
        <v>#N/A</v>
      </c>
    </row>
    <row r="1572" spans="1:13" x14ac:dyDescent="0.2">
      <c r="A1572" s="3" t="s">
        <v>3101</v>
      </c>
      <c r="B1572" s="3" t="str">
        <f>VLOOKUP(C1572,'Class compilations'!A:B,2,FALSE)</f>
        <v>7-8 Passenger Van</v>
      </c>
      <c r="C1572" s="3" t="s">
        <v>3102</v>
      </c>
      <c r="D1572" s="3" t="s">
        <v>2086</v>
      </c>
      <c r="E1572" s="3" t="s">
        <v>3103</v>
      </c>
      <c r="F1572" s="3" t="e">
        <f>VLOOKUP(E1572,'DFW to admin'!A:B,2,FALSE)</f>
        <v>#N/A</v>
      </c>
      <c r="G1572" s="3" t="e">
        <f>VLOOKUP('Data - filter removed'!E1572,Sheet10!B:C,2,FALSE)</f>
        <v>#N/A</v>
      </c>
      <c r="H1572" s="2">
        <v>2007</v>
      </c>
      <c r="I1572" s="3" t="s">
        <v>2734</v>
      </c>
      <c r="J1572" s="3" t="s">
        <v>2735</v>
      </c>
      <c r="K1572" s="3" t="s">
        <v>2736</v>
      </c>
      <c r="L1572" s="3" t="s">
        <v>3104</v>
      </c>
      <c r="M1572" s="3" t="s">
        <v>40</v>
      </c>
    </row>
    <row r="1573" spans="1:13" x14ac:dyDescent="0.2">
      <c r="A1573" s="3" t="s">
        <v>3101</v>
      </c>
      <c r="B1573" s="3" t="str">
        <f>VLOOKUP(C1573,'Class compilations'!A:B,2,FALSE)</f>
        <v>7-8 Passenger Van</v>
      </c>
      <c r="C1573" s="3" t="s">
        <v>3102</v>
      </c>
      <c r="D1573" s="3" t="s">
        <v>2086</v>
      </c>
      <c r="E1573" s="3" t="s">
        <v>3105</v>
      </c>
      <c r="F1573" s="3" t="e">
        <f>VLOOKUP(E1573,'DFW to admin'!A:B,2,FALSE)</f>
        <v>#N/A</v>
      </c>
      <c r="G1573" s="3" t="e">
        <f>VLOOKUP('Data - filter removed'!E1573,Sheet10!B:C,2,FALSE)</f>
        <v>#N/A</v>
      </c>
      <c r="H1573" s="2">
        <v>2008</v>
      </c>
      <c r="I1573" s="3" t="s">
        <v>2576</v>
      </c>
      <c r="J1573" s="3" t="s">
        <v>2756</v>
      </c>
      <c r="K1573" s="3" t="s">
        <v>2736</v>
      </c>
      <c r="L1573" s="3" t="s">
        <v>3106</v>
      </c>
      <c r="M1573" s="3" t="s">
        <v>40</v>
      </c>
    </row>
    <row r="1574" spans="1:13" x14ac:dyDescent="0.2">
      <c r="B1574" s="3" t="e">
        <f>VLOOKUP(C1574,'Class compilations'!A:B,2,FALSE)</f>
        <v>#N/A</v>
      </c>
      <c r="D1574" s="5" t="s">
        <v>7973</v>
      </c>
      <c r="E1574" s="3">
        <f>SUBTOTAL(3,E1572:E1573)</f>
        <v>2</v>
      </c>
      <c r="F1574" s="3" t="e">
        <f>VLOOKUP(E1574,'DFW to admin'!A:B,2,FALSE)</f>
        <v>#N/A</v>
      </c>
      <c r="G1574" s="3" t="e">
        <f>VLOOKUP('Data - filter removed'!E1574,Sheet10!B:C,2,FALSE)</f>
        <v>#N/A</v>
      </c>
    </row>
    <row r="1575" spans="1:13" x14ac:dyDescent="0.2">
      <c r="A1575" s="5" t="s">
        <v>7875</v>
      </c>
      <c r="B1575" s="3" t="e">
        <f>VLOOKUP(C1575,'Class compilations'!A:B,2,FALSE)</f>
        <v>#N/A</v>
      </c>
      <c r="E1575" s="3">
        <f>SUBTOTAL(3,E1572:E1573)</f>
        <v>2</v>
      </c>
      <c r="F1575" s="3" t="e">
        <f>VLOOKUP(E1575,'DFW to admin'!A:B,2,FALSE)</f>
        <v>#N/A</v>
      </c>
      <c r="G1575" s="3" t="e">
        <f>VLOOKUP('Data - filter removed'!E1575,Sheet10!B:C,2,FALSE)</f>
        <v>#N/A</v>
      </c>
    </row>
    <row r="1576" spans="1:13" x14ac:dyDescent="0.2">
      <c r="A1576" s="3" t="s">
        <v>3107</v>
      </c>
      <c r="B1576" s="3" t="e">
        <f>VLOOKUP(C1576,'Class compilations'!A:B,2,FALSE)</f>
        <v>#N/A</v>
      </c>
      <c r="C1576" s="3" t="s">
        <v>3108</v>
      </c>
      <c r="D1576" s="3" t="s">
        <v>10</v>
      </c>
      <c r="E1576" s="3" t="s">
        <v>3109</v>
      </c>
      <c r="F1576" s="3" t="e">
        <f>VLOOKUP(E1576,'DFW to admin'!A:B,2,FALSE)</f>
        <v>#N/A</v>
      </c>
      <c r="G1576" s="3" t="e">
        <f>VLOOKUP('Data - filter removed'!E1576,Sheet10!B:C,2,FALSE)</f>
        <v>#N/A</v>
      </c>
      <c r="H1576" s="2">
        <v>2007</v>
      </c>
      <c r="I1576" s="3" t="s">
        <v>297</v>
      </c>
      <c r="J1576" s="3" t="s">
        <v>3110</v>
      </c>
      <c r="K1576" s="3" t="s">
        <v>3111</v>
      </c>
      <c r="L1576" s="3" t="s">
        <v>3112</v>
      </c>
      <c r="M1576" s="3" t="s">
        <v>133</v>
      </c>
    </row>
    <row r="1577" spans="1:13" x14ac:dyDescent="0.2">
      <c r="B1577" s="3" t="e">
        <f>VLOOKUP(C1577,'Class compilations'!A:B,2,FALSE)</f>
        <v>#N/A</v>
      </c>
      <c r="D1577" s="5" t="s">
        <v>7969</v>
      </c>
      <c r="E1577" s="3">
        <f>SUBTOTAL(3,E1576:E1576)</f>
        <v>1</v>
      </c>
      <c r="F1577" s="3" t="e">
        <f>VLOOKUP(E1577,'DFW to admin'!A:B,2,FALSE)</f>
        <v>#N/A</v>
      </c>
      <c r="G1577" s="3" t="e">
        <f>VLOOKUP('Data - filter removed'!E1577,Sheet10!B:C,2,FALSE)</f>
        <v>#N/A</v>
      </c>
    </row>
    <row r="1578" spans="1:13" x14ac:dyDescent="0.2">
      <c r="A1578" s="5" t="s">
        <v>7876</v>
      </c>
      <c r="B1578" s="3" t="e">
        <f>VLOOKUP(C1578,'Class compilations'!A:B,2,FALSE)</f>
        <v>#N/A</v>
      </c>
      <c r="E1578" s="3">
        <f>SUBTOTAL(3,E1576:E1576)</f>
        <v>1</v>
      </c>
      <c r="F1578" s="3" t="e">
        <f>VLOOKUP(E1578,'DFW to admin'!A:B,2,FALSE)</f>
        <v>#N/A</v>
      </c>
      <c r="G1578" s="3" t="e">
        <f>VLOOKUP('Data - filter removed'!E1578,Sheet10!B:C,2,FALSE)</f>
        <v>#N/A</v>
      </c>
    </row>
    <row r="1579" spans="1:13" x14ac:dyDescent="0.2">
      <c r="A1579" s="3" t="s">
        <v>3113</v>
      </c>
      <c r="B1579" s="3" t="str">
        <f>VLOOKUP(C1579,'Class compilations'!A:B,2,FALSE)</f>
        <v>Box Truck</v>
      </c>
      <c r="C1579" s="3" t="s">
        <v>3114</v>
      </c>
      <c r="D1579" s="3" t="s">
        <v>10</v>
      </c>
      <c r="E1579" s="3" t="s">
        <v>3115</v>
      </c>
      <c r="F1579" s="3" t="e">
        <f>VLOOKUP(E1579,'DFW to admin'!A:B,2,FALSE)</f>
        <v>#N/A</v>
      </c>
      <c r="G1579" s="3" t="e">
        <f>VLOOKUP('Data - filter removed'!E1579,Sheet10!B:C,2,FALSE)</f>
        <v>#N/A</v>
      </c>
      <c r="H1579" s="2">
        <v>2006</v>
      </c>
      <c r="I1579" s="3" t="s">
        <v>3116</v>
      </c>
      <c r="J1579" s="3" t="s">
        <v>3117</v>
      </c>
      <c r="K1579" s="3" t="s">
        <v>3114</v>
      </c>
      <c r="L1579" s="3" t="s">
        <v>3118</v>
      </c>
      <c r="M1579" s="3" t="s">
        <v>32</v>
      </c>
    </row>
    <row r="1580" spans="1:13" x14ac:dyDescent="0.2">
      <c r="A1580" s="3" t="s">
        <v>3113</v>
      </c>
      <c r="B1580" s="3" t="str">
        <f>VLOOKUP(C1580,'Class compilations'!A:B,2,FALSE)</f>
        <v>Box Truck</v>
      </c>
      <c r="C1580" s="3" t="s">
        <v>3114</v>
      </c>
      <c r="D1580" s="3" t="s">
        <v>10</v>
      </c>
      <c r="E1580" s="3" t="s">
        <v>3119</v>
      </c>
      <c r="F1580" s="3" t="e">
        <f>VLOOKUP(E1580,'DFW to admin'!A:B,2,FALSE)</f>
        <v>#N/A</v>
      </c>
      <c r="G1580" s="3" t="str">
        <f>VLOOKUP('Data - filter removed'!E1580,Sheet10!B:C,2,FALSE)</f>
        <v>Economic Services Administration</v>
      </c>
      <c r="H1580" s="2">
        <v>2007</v>
      </c>
      <c r="I1580" s="3" t="s">
        <v>2703</v>
      </c>
      <c r="J1580" s="3" t="s">
        <v>3120</v>
      </c>
      <c r="K1580" s="3" t="s">
        <v>3114</v>
      </c>
      <c r="L1580" s="3" t="s">
        <v>3121</v>
      </c>
      <c r="M1580" s="3" t="s">
        <v>29</v>
      </c>
    </row>
    <row r="1581" spans="1:13" x14ac:dyDescent="0.2">
      <c r="A1581" s="3" t="s">
        <v>3113</v>
      </c>
      <c r="B1581" s="3" t="str">
        <f>VLOOKUP(C1581,'Class compilations'!A:B,2,FALSE)</f>
        <v>Box Truck</v>
      </c>
      <c r="C1581" s="3" t="s">
        <v>3114</v>
      </c>
      <c r="D1581" s="3" t="s">
        <v>10</v>
      </c>
      <c r="E1581" s="3" t="s">
        <v>3122</v>
      </c>
      <c r="F1581" s="3" t="e">
        <f>VLOOKUP(E1581,'DFW to admin'!A:B,2,FALSE)</f>
        <v>#N/A</v>
      </c>
      <c r="G1581" s="3" t="str">
        <f>VLOOKUP('Data - filter removed'!E1581,Sheet10!B:C,2,FALSE)</f>
        <v>Economic Services Administration</v>
      </c>
      <c r="H1581" s="2">
        <v>2008</v>
      </c>
      <c r="I1581" s="3" t="s">
        <v>2703</v>
      </c>
      <c r="J1581" s="3" t="s">
        <v>3120</v>
      </c>
      <c r="K1581" s="3" t="s">
        <v>3114</v>
      </c>
      <c r="L1581" s="3" t="s">
        <v>3123</v>
      </c>
      <c r="M1581" s="3" t="s">
        <v>29</v>
      </c>
    </row>
    <row r="1582" spans="1:13" x14ac:dyDescent="0.2">
      <c r="A1582" s="3" t="s">
        <v>3113</v>
      </c>
      <c r="B1582" s="3" t="str">
        <f>VLOOKUP(C1582,'Class compilations'!A:B,2,FALSE)</f>
        <v>Box Truck</v>
      </c>
      <c r="C1582" s="3" t="s">
        <v>3114</v>
      </c>
      <c r="D1582" s="3" t="s">
        <v>10</v>
      </c>
      <c r="E1582" s="3" t="s">
        <v>3124</v>
      </c>
      <c r="F1582" s="3" t="e">
        <f>VLOOKUP(E1582,'DFW to admin'!A:B,2,FALSE)</f>
        <v>#N/A</v>
      </c>
      <c r="G1582" s="3" t="e">
        <f>VLOOKUP('Data - filter removed'!E1582,Sheet10!B:C,2,FALSE)</f>
        <v>#N/A</v>
      </c>
      <c r="H1582" s="2">
        <v>2008</v>
      </c>
      <c r="I1582" s="3" t="s">
        <v>2703</v>
      </c>
      <c r="J1582" s="3" t="s">
        <v>3120</v>
      </c>
      <c r="K1582" s="3" t="s">
        <v>3114</v>
      </c>
      <c r="L1582" s="3" t="s">
        <v>3125</v>
      </c>
      <c r="M1582" s="3" t="s">
        <v>133</v>
      </c>
    </row>
    <row r="1583" spans="1:13" x14ac:dyDescent="0.2">
      <c r="A1583" s="3" t="s">
        <v>3113</v>
      </c>
      <c r="B1583" s="3" t="str">
        <f>VLOOKUP(C1583,'Class compilations'!A:B,2,FALSE)</f>
        <v>Box Truck</v>
      </c>
      <c r="C1583" s="3" t="s">
        <v>3114</v>
      </c>
      <c r="D1583" s="3" t="s">
        <v>10</v>
      </c>
      <c r="E1583" s="3" t="s">
        <v>3126</v>
      </c>
      <c r="F1583" s="3" t="e">
        <f>VLOOKUP(E1583,'DFW to admin'!A:B,2,FALSE)</f>
        <v>#N/A</v>
      </c>
      <c r="G1583" s="3" t="str">
        <f>VLOOKUP('Data - filter removed'!E1583,Sheet10!B:C,2,FALSE)</f>
        <v>Economic Services Administration</v>
      </c>
      <c r="H1583" s="2">
        <v>2014</v>
      </c>
      <c r="I1583" s="3" t="s">
        <v>3127</v>
      </c>
      <c r="J1583" s="3" t="s">
        <v>3128</v>
      </c>
      <c r="K1583" s="3" t="s">
        <v>3129</v>
      </c>
      <c r="L1583" s="3" t="s">
        <v>3130</v>
      </c>
      <c r="M1583" s="3" t="s">
        <v>29</v>
      </c>
    </row>
    <row r="1584" spans="1:13" x14ac:dyDescent="0.2">
      <c r="A1584" s="3" t="s">
        <v>3113</v>
      </c>
      <c r="B1584" s="3" t="str">
        <f>VLOOKUP(C1584,'Class compilations'!A:B,2,FALSE)</f>
        <v>Box Truck</v>
      </c>
      <c r="C1584" s="3" t="s">
        <v>3114</v>
      </c>
      <c r="D1584" s="3" t="s">
        <v>10</v>
      </c>
      <c r="E1584" s="3" t="s">
        <v>3131</v>
      </c>
      <c r="F1584" s="3" t="e">
        <f>VLOOKUP(E1584,'DFW to admin'!A:B,2,FALSE)</f>
        <v>#N/A</v>
      </c>
      <c r="G1584" s="3" t="e">
        <f>VLOOKUP('Data - filter removed'!E1584,Sheet10!B:C,2,FALSE)</f>
        <v>#N/A</v>
      </c>
      <c r="H1584" s="2">
        <v>2014</v>
      </c>
      <c r="I1584" s="3" t="s">
        <v>3127</v>
      </c>
      <c r="J1584" s="3" t="s">
        <v>3128</v>
      </c>
      <c r="K1584" s="3" t="s">
        <v>3129</v>
      </c>
      <c r="L1584" s="3" t="s">
        <v>3132</v>
      </c>
      <c r="M1584" s="3" t="s">
        <v>35</v>
      </c>
    </row>
    <row r="1585" spans="1:13" x14ac:dyDescent="0.2">
      <c r="A1585" s="3" t="s">
        <v>3113</v>
      </c>
      <c r="B1585" s="3" t="str">
        <f>VLOOKUP(C1585,'Class compilations'!A:B,2,FALSE)</f>
        <v>Box Truck</v>
      </c>
      <c r="C1585" s="3" t="s">
        <v>3114</v>
      </c>
      <c r="D1585" s="3" t="s">
        <v>10</v>
      </c>
      <c r="E1585" s="3" t="s">
        <v>3133</v>
      </c>
      <c r="F1585" s="3" t="e">
        <f>VLOOKUP(E1585,'DFW to admin'!A:B,2,FALSE)</f>
        <v>#N/A</v>
      </c>
      <c r="G1585" s="3" t="e">
        <f>VLOOKUP('Data - filter removed'!E1585,Sheet10!B:C,2,FALSE)</f>
        <v>#N/A</v>
      </c>
      <c r="H1585" s="2">
        <v>2016</v>
      </c>
      <c r="I1585" s="3" t="s">
        <v>3134</v>
      </c>
      <c r="J1585" s="3" t="s">
        <v>3135</v>
      </c>
      <c r="K1585" s="3" t="s">
        <v>3114</v>
      </c>
      <c r="L1585" s="3" t="s">
        <v>3136</v>
      </c>
      <c r="M1585" s="3" t="s">
        <v>3137</v>
      </c>
    </row>
    <row r="1586" spans="1:13" x14ac:dyDescent="0.2">
      <c r="A1586" s="3" t="s">
        <v>3113</v>
      </c>
      <c r="B1586" s="3" t="str">
        <f>VLOOKUP(C1586,'Class compilations'!A:B,2,FALSE)</f>
        <v>Box Truck</v>
      </c>
      <c r="C1586" s="3" t="s">
        <v>3114</v>
      </c>
      <c r="D1586" s="3" t="s">
        <v>10</v>
      </c>
      <c r="E1586" s="3" t="s">
        <v>3138</v>
      </c>
      <c r="F1586" s="3" t="e">
        <f>VLOOKUP(E1586,'DFW to admin'!A:B,2,FALSE)</f>
        <v>#N/A</v>
      </c>
      <c r="G1586" s="3" t="e">
        <f>VLOOKUP('Data - filter removed'!E1586,Sheet10!B:C,2,FALSE)</f>
        <v>#N/A</v>
      </c>
      <c r="H1586" s="2">
        <v>2015</v>
      </c>
      <c r="I1586" s="3" t="s">
        <v>3116</v>
      </c>
      <c r="J1586" s="3" t="s">
        <v>3117</v>
      </c>
      <c r="K1586" s="3" t="s">
        <v>3114</v>
      </c>
      <c r="L1586" s="3" t="s">
        <v>3139</v>
      </c>
      <c r="M1586" s="3" t="s">
        <v>133</v>
      </c>
    </row>
    <row r="1587" spans="1:13" x14ac:dyDescent="0.2">
      <c r="A1587" s="3" t="s">
        <v>3113</v>
      </c>
      <c r="B1587" s="3" t="str">
        <f>VLOOKUP(C1587,'Class compilations'!A:B,2,FALSE)</f>
        <v>Box Truck</v>
      </c>
      <c r="C1587" s="3" t="s">
        <v>3114</v>
      </c>
      <c r="D1587" s="3" t="s">
        <v>10</v>
      </c>
      <c r="E1587" s="3" t="s">
        <v>3140</v>
      </c>
      <c r="F1587" s="3" t="e">
        <f>VLOOKUP(E1587,'DFW to admin'!A:B,2,FALSE)</f>
        <v>#N/A</v>
      </c>
      <c r="G1587" s="3" t="str">
        <f>VLOOKUP('Data - filter removed'!E1587,Sheet10!B:C,2,FALSE)</f>
        <v>Children's Administration</v>
      </c>
      <c r="H1587" s="2">
        <v>2015</v>
      </c>
      <c r="I1587" s="3" t="s">
        <v>297</v>
      </c>
      <c r="J1587" s="3" t="s">
        <v>3141</v>
      </c>
      <c r="K1587" s="3" t="s">
        <v>3142</v>
      </c>
      <c r="L1587" s="3" t="s">
        <v>3143</v>
      </c>
      <c r="M1587" s="3" t="s">
        <v>29</v>
      </c>
    </row>
    <row r="1588" spans="1:13" x14ac:dyDescent="0.2">
      <c r="A1588" s="3" t="s">
        <v>3113</v>
      </c>
      <c r="B1588" s="3" t="str">
        <f>VLOOKUP(C1588,'Class compilations'!A:B,2,FALSE)</f>
        <v>Box Truck</v>
      </c>
      <c r="C1588" s="3" t="s">
        <v>3114</v>
      </c>
      <c r="D1588" s="3" t="s">
        <v>10</v>
      </c>
      <c r="E1588" s="3" t="s">
        <v>3144</v>
      </c>
      <c r="F1588" s="3" t="e">
        <f>VLOOKUP(E1588,'DFW to admin'!A:B,2,FALSE)</f>
        <v>#N/A</v>
      </c>
      <c r="G1588" s="3" t="e">
        <f>VLOOKUP('Data - filter removed'!E1588,Sheet10!B:C,2,FALSE)</f>
        <v>#N/A</v>
      </c>
      <c r="H1588" s="2">
        <v>2016</v>
      </c>
      <c r="I1588" s="3" t="s">
        <v>3116</v>
      </c>
      <c r="J1588" s="3" t="s">
        <v>3117</v>
      </c>
      <c r="K1588" s="3" t="s">
        <v>3114</v>
      </c>
      <c r="L1588" s="3" t="s">
        <v>3145</v>
      </c>
      <c r="M1588" s="3" t="s">
        <v>35</v>
      </c>
    </row>
    <row r="1589" spans="1:13" x14ac:dyDescent="0.2">
      <c r="B1589" s="3" t="e">
        <f>VLOOKUP(C1589,'Class compilations'!A:B,2,FALSE)</f>
        <v>#N/A</v>
      </c>
      <c r="D1589" s="5" t="s">
        <v>7969</v>
      </c>
      <c r="E1589" s="3">
        <f>SUBTOTAL(3,E1579:E1588)</f>
        <v>10</v>
      </c>
      <c r="F1589" s="3" t="e">
        <f>VLOOKUP(E1589,'DFW to admin'!A:B,2,FALSE)</f>
        <v>#N/A</v>
      </c>
      <c r="G1589" s="3" t="e">
        <f>VLOOKUP('Data - filter removed'!E1589,Sheet10!B:C,2,FALSE)</f>
        <v>#N/A</v>
      </c>
    </row>
    <row r="1590" spans="1:13" x14ac:dyDescent="0.2">
      <c r="A1590" s="3" t="s">
        <v>3113</v>
      </c>
      <c r="B1590" s="3" t="str">
        <f>VLOOKUP(C1590,'Class compilations'!A:B,2,FALSE)</f>
        <v>Box Truck</v>
      </c>
      <c r="C1590" s="3" t="s">
        <v>3114</v>
      </c>
      <c r="D1590" s="3" t="s">
        <v>1563</v>
      </c>
      <c r="E1590" s="3" t="s">
        <v>8077</v>
      </c>
      <c r="F1590" s="3" t="e">
        <f>VLOOKUP(E1590,'DFW to admin'!A:B,2,FALSE)</f>
        <v>#N/A</v>
      </c>
      <c r="G1590" s="3" t="e">
        <f>VLOOKUP('Data - filter removed'!E1590,Sheet10!B:C,2,FALSE)</f>
        <v>#N/A</v>
      </c>
      <c r="H1590" s="2">
        <v>2005</v>
      </c>
      <c r="I1590" s="3" t="s">
        <v>4140</v>
      </c>
      <c r="J1590" s="3" t="s">
        <v>8078</v>
      </c>
      <c r="K1590" s="3" t="s">
        <v>8079</v>
      </c>
      <c r="L1590" s="3" t="s">
        <v>8080</v>
      </c>
      <c r="M1590" s="3" t="s">
        <v>133</v>
      </c>
    </row>
    <row r="1591" spans="1:13" x14ac:dyDescent="0.2">
      <c r="B1591" s="3" t="e">
        <f>VLOOKUP(C1591,'Class compilations'!A:B,2,FALSE)</f>
        <v>#N/A</v>
      </c>
      <c r="D1591" s="5" t="s">
        <v>7972</v>
      </c>
      <c r="E1591" s="3">
        <f>SUBTOTAL(3,E1590:E1590)</f>
        <v>1</v>
      </c>
      <c r="F1591" s="3" t="e">
        <f>VLOOKUP(E1591,'DFW to admin'!A:B,2,FALSE)</f>
        <v>#N/A</v>
      </c>
      <c r="G1591" s="3" t="e">
        <f>VLOOKUP('Data - filter removed'!E1591,Sheet10!B:C,2,FALSE)</f>
        <v>#N/A</v>
      </c>
    </row>
    <row r="1592" spans="1:13" x14ac:dyDescent="0.2">
      <c r="A1592" s="5" t="s">
        <v>7877</v>
      </c>
      <c r="B1592" s="3" t="e">
        <f>VLOOKUP(C1592,'Class compilations'!A:B,2,FALSE)</f>
        <v>#N/A</v>
      </c>
      <c r="E1592" s="3">
        <f>SUBTOTAL(3,E1579:E1590)</f>
        <v>11</v>
      </c>
      <c r="F1592" s="3" t="e">
        <f>VLOOKUP(E1592,'DFW to admin'!A:B,2,FALSE)</f>
        <v>#N/A</v>
      </c>
      <c r="G1592" s="3" t="e">
        <f>VLOOKUP('Data - filter removed'!E1592,Sheet10!B:C,2,FALSE)</f>
        <v>#N/A</v>
      </c>
    </row>
    <row r="1593" spans="1:13" x14ac:dyDescent="0.2">
      <c r="A1593" s="3" t="s">
        <v>3146</v>
      </c>
      <c r="B1593" s="3" t="str">
        <f>VLOOKUP(C1593,'Class compilations'!A:B,2,FALSE)</f>
        <v>Box Truck</v>
      </c>
      <c r="C1593" s="3" t="s">
        <v>3147</v>
      </c>
      <c r="D1593" s="3" t="s">
        <v>10</v>
      </c>
      <c r="E1593" s="3" t="s">
        <v>3148</v>
      </c>
      <c r="F1593" s="3" t="e">
        <f>VLOOKUP(E1593,'DFW to admin'!A:B,2,FALSE)</f>
        <v>#N/A</v>
      </c>
      <c r="G1593" s="3" t="e">
        <f>VLOOKUP('Data - filter removed'!E1593,Sheet10!B:C,2,FALSE)</f>
        <v>#N/A</v>
      </c>
      <c r="H1593" s="2">
        <v>2006</v>
      </c>
      <c r="I1593" s="3" t="s">
        <v>297</v>
      </c>
      <c r="J1593" s="3" t="s">
        <v>3149</v>
      </c>
      <c r="K1593" s="3" t="s">
        <v>3114</v>
      </c>
      <c r="L1593" s="3" t="s">
        <v>3150</v>
      </c>
      <c r="M1593" s="3" t="s">
        <v>40</v>
      </c>
    </row>
    <row r="1594" spans="1:13" x14ac:dyDescent="0.2">
      <c r="A1594" s="3" t="s">
        <v>3146</v>
      </c>
      <c r="B1594" s="3" t="str">
        <f>VLOOKUP(C1594,'Class compilations'!A:B,2,FALSE)</f>
        <v>Box Truck</v>
      </c>
      <c r="C1594" s="3" t="s">
        <v>3147</v>
      </c>
      <c r="D1594" s="3" t="s">
        <v>10</v>
      </c>
      <c r="E1594" s="3" t="s">
        <v>3151</v>
      </c>
      <c r="F1594" s="3" t="e">
        <f>VLOOKUP(E1594,'DFW to admin'!A:B,2,FALSE)</f>
        <v>#N/A</v>
      </c>
      <c r="G1594" s="3" t="e">
        <f>VLOOKUP('Data - filter removed'!E1594,Sheet10!B:C,2,FALSE)</f>
        <v>#N/A</v>
      </c>
      <c r="H1594" s="2">
        <v>1999</v>
      </c>
      <c r="I1594" s="3" t="s">
        <v>2576</v>
      </c>
      <c r="J1594" s="3" t="s">
        <v>3152</v>
      </c>
      <c r="K1594" s="3" t="s">
        <v>3153</v>
      </c>
      <c r="L1594" s="3" t="s">
        <v>3154</v>
      </c>
      <c r="M1594" s="3" t="s">
        <v>40</v>
      </c>
    </row>
    <row r="1595" spans="1:13" x14ac:dyDescent="0.2">
      <c r="B1595" s="3" t="e">
        <f>VLOOKUP(C1595,'Class compilations'!A:B,2,FALSE)</f>
        <v>#N/A</v>
      </c>
      <c r="D1595" s="5" t="s">
        <v>7969</v>
      </c>
      <c r="E1595" s="3">
        <f>SUBTOTAL(3,E1593:E1594)</f>
        <v>2</v>
      </c>
      <c r="F1595" s="3" t="e">
        <f>VLOOKUP(E1595,'DFW to admin'!A:B,2,FALSE)</f>
        <v>#N/A</v>
      </c>
      <c r="G1595" s="3" t="e">
        <f>VLOOKUP('Data - filter removed'!E1595,Sheet10!B:C,2,FALSE)</f>
        <v>#N/A</v>
      </c>
    </row>
    <row r="1596" spans="1:13" x14ac:dyDescent="0.2">
      <c r="A1596" s="5" t="s">
        <v>7878</v>
      </c>
      <c r="B1596" s="3" t="e">
        <f>VLOOKUP(C1596,'Class compilations'!A:B,2,FALSE)</f>
        <v>#N/A</v>
      </c>
      <c r="E1596" s="3">
        <f>SUBTOTAL(3,E1593:E1594)</f>
        <v>2</v>
      </c>
      <c r="F1596" s="3" t="e">
        <f>VLOOKUP(E1596,'DFW to admin'!A:B,2,FALSE)</f>
        <v>#N/A</v>
      </c>
      <c r="G1596" s="3" t="e">
        <f>VLOOKUP('Data - filter removed'!E1596,Sheet10!B:C,2,FALSE)</f>
        <v>#N/A</v>
      </c>
    </row>
    <row r="1597" spans="1:13" x14ac:dyDescent="0.2">
      <c r="A1597" s="3" t="s">
        <v>3155</v>
      </c>
      <c r="B1597" s="3" t="str">
        <f>VLOOKUP(C1597,'Class compilations'!A:B,2,FALSE)</f>
        <v>Shuttle Bus</v>
      </c>
      <c r="C1597" s="3" t="s">
        <v>3156</v>
      </c>
      <c r="D1597" s="3" t="s">
        <v>10</v>
      </c>
      <c r="E1597" s="3" t="s">
        <v>3157</v>
      </c>
      <c r="F1597" s="3" t="e">
        <f>VLOOKUP(E1597,'DFW to admin'!A:B,2,FALSE)</f>
        <v>#N/A</v>
      </c>
      <c r="G1597" s="3" t="e">
        <f>VLOOKUP('Data - filter removed'!E1597,Sheet10!B:C,2,FALSE)</f>
        <v>#N/A</v>
      </c>
      <c r="H1597" s="2">
        <v>2012</v>
      </c>
      <c r="I1597" s="3" t="s">
        <v>2576</v>
      </c>
      <c r="J1597" s="3" t="s">
        <v>3158</v>
      </c>
      <c r="K1597" s="3" t="s">
        <v>3159</v>
      </c>
      <c r="L1597" s="3" t="s">
        <v>3160</v>
      </c>
      <c r="M1597" s="3" t="s">
        <v>40</v>
      </c>
    </row>
    <row r="1598" spans="1:13" x14ac:dyDescent="0.2">
      <c r="A1598" s="3" t="s">
        <v>3155</v>
      </c>
      <c r="B1598" s="3" t="str">
        <f>VLOOKUP(C1598,'Class compilations'!A:B,2,FALSE)</f>
        <v>Shuttle Bus</v>
      </c>
      <c r="C1598" s="3" t="s">
        <v>3156</v>
      </c>
      <c r="D1598" s="3" t="s">
        <v>10</v>
      </c>
      <c r="E1598" s="3" t="s">
        <v>3161</v>
      </c>
      <c r="F1598" s="3" t="e">
        <f>VLOOKUP(E1598,'DFW to admin'!A:B,2,FALSE)</f>
        <v>#N/A</v>
      </c>
      <c r="G1598" s="3" t="e">
        <f>VLOOKUP('Data - filter removed'!E1598,Sheet10!B:C,2,FALSE)</f>
        <v>#N/A</v>
      </c>
      <c r="H1598" s="2">
        <v>2012</v>
      </c>
      <c r="I1598" s="3" t="s">
        <v>2576</v>
      </c>
      <c r="J1598" s="3" t="s">
        <v>3158</v>
      </c>
      <c r="K1598" s="3" t="s">
        <v>3159</v>
      </c>
      <c r="L1598" s="3" t="s">
        <v>3162</v>
      </c>
      <c r="M1598" s="3" t="s">
        <v>40</v>
      </c>
    </row>
    <row r="1599" spans="1:13" x14ac:dyDescent="0.2">
      <c r="A1599" s="3" t="s">
        <v>3155</v>
      </c>
      <c r="B1599" s="3" t="str">
        <f>VLOOKUP(C1599,'Class compilations'!A:B,2,FALSE)</f>
        <v>Shuttle Bus</v>
      </c>
      <c r="C1599" s="3" t="s">
        <v>3156</v>
      </c>
      <c r="D1599" s="3" t="s">
        <v>10</v>
      </c>
      <c r="E1599" s="3" t="s">
        <v>3163</v>
      </c>
      <c r="F1599" s="3" t="e">
        <f>VLOOKUP(E1599,'DFW to admin'!A:B,2,FALSE)</f>
        <v>#N/A</v>
      </c>
      <c r="G1599" s="3" t="e">
        <f>VLOOKUP('Data - filter removed'!E1599,Sheet10!B:C,2,FALSE)</f>
        <v>#N/A</v>
      </c>
      <c r="H1599" s="2">
        <v>2012</v>
      </c>
      <c r="I1599" s="3" t="s">
        <v>2576</v>
      </c>
      <c r="J1599" s="3" t="s">
        <v>3158</v>
      </c>
      <c r="K1599" s="3" t="s">
        <v>3159</v>
      </c>
      <c r="L1599" s="3" t="s">
        <v>3164</v>
      </c>
      <c r="M1599" s="3" t="s">
        <v>40</v>
      </c>
    </row>
    <row r="1600" spans="1:13" x14ac:dyDescent="0.2">
      <c r="A1600" s="3" t="s">
        <v>3155</v>
      </c>
      <c r="B1600" s="3" t="str">
        <f>VLOOKUP(C1600,'Class compilations'!A:B,2,FALSE)</f>
        <v>Shuttle Bus</v>
      </c>
      <c r="C1600" s="3" t="s">
        <v>3156</v>
      </c>
      <c r="D1600" s="3" t="s">
        <v>10</v>
      </c>
      <c r="E1600" s="3" t="s">
        <v>3165</v>
      </c>
      <c r="F1600" s="3" t="e">
        <f>VLOOKUP(E1600,'DFW to admin'!A:B,2,FALSE)</f>
        <v>#N/A</v>
      </c>
      <c r="G1600" s="3" t="e">
        <f>VLOOKUP('Data - filter removed'!E1600,Sheet10!B:C,2,FALSE)</f>
        <v>#N/A</v>
      </c>
      <c r="H1600" s="2">
        <v>2014</v>
      </c>
      <c r="I1600" s="3" t="s">
        <v>2576</v>
      </c>
      <c r="J1600" s="3" t="s">
        <v>3158</v>
      </c>
      <c r="K1600" s="3" t="s">
        <v>3159</v>
      </c>
      <c r="L1600" s="3" t="s">
        <v>3166</v>
      </c>
      <c r="M1600" s="3" t="s">
        <v>40</v>
      </c>
    </row>
    <row r="1601" spans="1:13" x14ac:dyDescent="0.2">
      <c r="A1601" s="3" t="s">
        <v>3155</v>
      </c>
      <c r="B1601" s="3" t="str">
        <f>VLOOKUP(C1601,'Class compilations'!A:B,2,FALSE)</f>
        <v>Shuttle Bus</v>
      </c>
      <c r="C1601" s="3" t="s">
        <v>3156</v>
      </c>
      <c r="D1601" s="3" t="s">
        <v>10</v>
      </c>
      <c r="E1601" s="3" t="s">
        <v>3167</v>
      </c>
      <c r="F1601" s="3" t="e">
        <f>VLOOKUP(E1601,'DFW to admin'!A:B,2,FALSE)</f>
        <v>#N/A</v>
      </c>
      <c r="G1601" s="3" t="e">
        <f>VLOOKUP('Data - filter removed'!E1601,Sheet10!B:C,2,FALSE)</f>
        <v>#N/A</v>
      </c>
      <c r="H1601" s="2">
        <v>2014</v>
      </c>
      <c r="I1601" s="3" t="s">
        <v>2576</v>
      </c>
      <c r="J1601" s="3" t="s">
        <v>3158</v>
      </c>
      <c r="K1601" s="3" t="s">
        <v>3159</v>
      </c>
      <c r="L1601" s="3" t="s">
        <v>3168</v>
      </c>
      <c r="M1601" s="3" t="s">
        <v>40</v>
      </c>
    </row>
    <row r="1602" spans="1:13" x14ac:dyDescent="0.2">
      <c r="B1602" s="3" t="e">
        <f>VLOOKUP(C1602,'Class compilations'!A:B,2,FALSE)</f>
        <v>#N/A</v>
      </c>
      <c r="D1602" s="5" t="s">
        <v>7969</v>
      </c>
      <c r="E1602" s="3">
        <f>SUBTOTAL(3,E1597:E1601)</f>
        <v>5</v>
      </c>
      <c r="F1602" s="3" t="e">
        <f>VLOOKUP(E1602,'DFW to admin'!A:B,2,FALSE)</f>
        <v>#N/A</v>
      </c>
      <c r="G1602" s="3" t="e">
        <f>VLOOKUP('Data - filter removed'!E1602,Sheet10!B:C,2,FALSE)</f>
        <v>#N/A</v>
      </c>
    </row>
    <row r="1603" spans="1:13" x14ac:dyDescent="0.2">
      <c r="A1603" s="5" t="s">
        <v>7879</v>
      </c>
      <c r="B1603" s="3" t="e">
        <f>VLOOKUP(C1603,'Class compilations'!A:B,2,FALSE)</f>
        <v>#N/A</v>
      </c>
      <c r="E1603" s="3">
        <f>SUBTOTAL(3,E1597:E1601)</f>
        <v>5</v>
      </c>
      <c r="F1603" s="3" t="e">
        <f>VLOOKUP(E1603,'DFW to admin'!A:B,2,FALSE)</f>
        <v>#N/A</v>
      </c>
      <c r="G1603" s="3" t="e">
        <f>VLOOKUP('Data - filter removed'!E1603,Sheet10!B:C,2,FALSE)</f>
        <v>#N/A</v>
      </c>
    </row>
    <row r="1604" spans="1:13" x14ac:dyDescent="0.2">
      <c r="A1604" s="3" t="s">
        <v>3169</v>
      </c>
      <c r="B1604" s="3" t="str">
        <f>VLOOKUP(C1604,'Class compilations'!A:B,2,FALSE)</f>
        <v>Shuttle Bus</v>
      </c>
      <c r="C1604" s="3" t="s">
        <v>3170</v>
      </c>
      <c r="D1604" s="3" t="s">
        <v>10</v>
      </c>
      <c r="E1604" s="3" t="s">
        <v>3171</v>
      </c>
      <c r="F1604" s="3" t="e">
        <f>VLOOKUP(E1604,'DFW to admin'!A:B,2,FALSE)</f>
        <v>#N/A</v>
      </c>
      <c r="G1604" s="3" t="e">
        <f>VLOOKUP('Data - filter removed'!E1604,Sheet10!B:C,2,FALSE)</f>
        <v>#N/A</v>
      </c>
      <c r="H1604" s="2">
        <v>2006</v>
      </c>
      <c r="I1604" s="3" t="s">
        <v>297</v>
      </c>
      <c r="J1604" s="3" t="s">
        <v>3172</v>
      </c>
      <c r="K1604" s="3" t="s">
        <v>3173</v>
      </c>
      <c r="L1604" s="3" t="s">
        <v>3174</v>
      </c>
      <c r="M1604" s="3" t="s">
        <v>40</v>
      </c>
    </row>
    <row r="1605" spans="1:13" x14ac:dyDescent="0.2">
      <c r="B1605" s="3" t="e">
        <f>VLOOKUP(C1605,'Class compilations'!A:B,2,FALSE)</f>
        <v>#N/A</v>
      </c>
      <c r="D1605" s="5" t="s">
        <v>7969</v>
      </c>
      <c r="E1605" s="3">
        <f>SUBTOTAL(3,E1604:E1604)</f>
        <v>1</v>
      </c>
      <c r="F1605" s="3" t="e">
        <f>VLOOKUP(E1605,'DFW to admin'!A:B,2,FALSE)</f>
        <v>#N/A</v>
      </c>
      <c r="G1605" s="3" t="e">
        <f>VLOOKUP('Data - filter removed'!E1605,Sheet10!B:C,2,FALSE)</f>
        <v>#N/A</v>
      </c>
    </row>
    <row r="1606" spans="1:13" x14ac:dyDescent="0.2">
      <c r="A1606" s="5" t="s">
        <v>7880</v>
      </c>
      <c r="B1606" s="3" t="e">
        <f>VLOOKUP(C1606,'Class compilations'!A:B,2,FALSE)</f>
        <v>#N/A</v>
      </c>
      <c r="E1606" s="3">
        <f>SUBTOTAL(3,E1604:E1604)</f>
        <v>1</v>
      </c>
      <c r="F1606" s="3" t="e">
        <f>VLOOKUP(E1606,'DFW to admin'!A:B,2,FALSE)</f>
        <v>#N/A</v>
      </c>
      <c r="G1606" s="3" t="e">
        <f>VLOOKUP('Data - filter removed'!E1606,Sheet10!B:C,2,FALSE)</f>
        <v>#N/A</v>
      </c>
    </row>
    <row r="1607" spans="1:13" x14ac:dyDescent="0.2">
      <c r="A1607" s="3" t="s">
        <v>3175</v>
      </c>
      <c r="B1607" s="3" t="str">
        <f>VLOOKUP(C1607,'Class compilations'!A:B,2,FALSE)</f>
        <v>12 Passenger Van</v>
      </c>
      <c r="C1607" s="3" t="s">
        <v>3176</v>
      </c>
      <c r="D1607" s="3" t="s">
        <v>10</v>
      </c>
      <c r="E1607" s="3" t="s">
        <v>3177</v>
      </c>
      <c r="F1607" s="3" t="e">
        <f>VLOOKUP(E1607,'DFW to admin'!A:B,2,FALSE)</f>
        <v>#N/A</v>
      </c>
      <c r="G1607" s="3" t="e">
        <f>VLOOKUP('Data - filter removed'!E1607,Sheet10!B:C,2,FALSE)</f>
        <v>#N/A</v>
      </c>
      <c r="H1607" s="2">
        <v>2006</v>
      </c>
      <c r="I1607" s="3" t="s">
        <v>297</v>
      </c>
      <c r="J1607" s="3" t="s">
        <v>2569</v>
      </c>
      <c r="K1607" s="3" t="s">
        <v>3176</v>
      </c>
      <c r="L1607" s="3" t="s">
        <v>3178</v>
      </c>
      <c r="M1607" s="3" t="s">
        <v>2574</v>
      </c>
    </row>
    <row r="1608" spans="1:13" x14ac:dyDescent="0.2">
      <c r="A1608" s="3" t="s">
        <v>3175</v>
      </c>
      <c r="B1608" s="3" t="str">
        <f>VLOOKUP(C1608,'Class compilations'!A:B,2,FALSE)</f>
        <v>12 Passenger Van</v>
      </c>
      <c r="C1608" s="3" t="s">
        <v>3176</v>
      </c>
      <c r="D1608" s="3" t="s">
        <v>10</v>
      </c>
      <c r="E1608" s="3" t="s">
        <v>3179</v>
      </c>
      <c r="F1608" s="3" t="e">
        <f>VLOOKUP(E1608,'DFW to admin'!A:B,2,FALSE)</f>
        <v>#N/A</v>
      </c>
      <c r="G1608" s="3" t="e">
        <f>VLOOKUP('Data - filter removed'!E1608,Sheet10!B:C,2,FALSE)</f>
        <v>#N/A</v>
      </c>
      <c r="H1608" s="2">
        <v>2005</v>
      </c>
      <c r="I1608" s="3" t="s">
        <v>297</v>
      </c>
      <c r="J1608" s="3" t="s">
        <v>2569</v>
      </c>
      <c r="K1608" s="3" t="s">
        <v>3176</v>
      </c>
      <c r="L1608" s="3" t="s">
        <v>3180</v>
      </c>
      <c r="M1608" s="3" t="s">
        <v>2743</v>
      </c>
    </row>
    <row r="1609" spans="1:13" x14ac:dyDescent="0.2">
      <c r="A1609" s="3" t="s">
        <v>3175</v>
      </c>
      <c r="B1609" s="3" t="str">
        <f>VLOOKUP(C1609,'Class compilations'!A:B,2,FALSE)</f>
        <v>12 Passenger Van</v>
      </c>
      <c r="C1609" s="3" t="s">
        <v>3176</v>
      </c>
      <c r="D1609" s="3" t="s">
        <v>10</v>
      </c>
      <c r="E1609" s="3" t="s">
        <v>3181</v>
      </c>
      <c r="F1609" s="3" t="e">
        <f>VLOOKUP(E1609,'DFW to admin'!A:B,2,FALSE)</f>
        <v>#N/A</v>
      </c>
      <c r="G1609" s="3" t="e">
        <f>VLOOKUP('Data - filter removed'!E1609,Sheet10!B:C,2,FALSE)</f>
        <v>#N/A</v>
      </c>
      <c r="H1609" s="2">
        <v>2005</v>
      </c>
      <c r="I1609" s="3" t="s">
        <v>2576</v>
      </c>
      <c r="J1609" s="3" t="s">
        <v>2577</v>
      </c>
      <c r="K1609" s="3" t="s">
        <v>3176</v>
      </c>
      <c r="L1609" s="3" t="s">
        <v>3182</v>
      </c>
      <c r="M1609" s="3" t="s">
        <v>2626</v>
      </c>
    </row>
    <row r="1610" spans="1:13" x14ac:dyDescent="0.2">
      <c r="A1610" s="3" t="s">
        <v>3175</v>
      </c>
      <c r="B1610" s="3" t="str">
        <f>VLOOKUP(C1610,'Class compilations'!A:B,2,FALSE)</f>
        <v>12 Passenger Van</v>
      </c>
      <c r="C1610" s="3" t="s">
        <v>3176</v>
      </c>
      <c r="D1610" s="3" t="s">
        <v>10</v>
      </c>
      <c r="E1610" s="3" t="s">
        <v>3183</v>
      </c>
      <c r="F1610" s="3" t="e">
        <f>VLOOKUP(E1610,'DFW to admin'!A:B,2,FALSE)</f>
        <v>#N/A</v>
      </c>
      <c r="G1610" s="3" t="e">
        <f>VLOOKUP('Data - filter removed'!E1610,Sheet10!B:C,2,FALSE)</f>
        <v>#N/A</v>
      </c>
      <c r="H1610" s="2">
        <v>2009</v>
      </c>
      <c r="I1610" s="3" t="s">
        <v>297</v>
      </c>
      <c r="J1610" s="3" t="s">
        <v>2569</v>
      </c>
      <c r="K1610" s="3" t="s">
        <v>3176</v>
      </c>
      <c r="L1610" s="3" t="s">
        <v>3184</v>
      </c>
      <c r="M1610" s="3" t="s">
        <v>505</v>
      </c>
    </row>
    <row r="1611" spans="1:13" x14ac:dyDescent="0.2">
      <c r="A1611" s="3" t="s">
        <v>3175</v>
      </c>
      <c r="B1611" s="3" t="str">
        <f>VLOOKUP(C1611,'Class compilations'!A:B,2,FALSE)</f>
        <v>12 Passenger Van</v>
      </c>
      <c r="C1611" s="3" t="s">
        <v>3176</v>
      </c>
      <c r="D1611" s="3" t="s">
        <v>10</v>
      </c>
      <c r="E1611" s="3" t="s">
        <v>3185</v>
      </c>
      <c r="F1611" s="3" t="e">
        <f>VLOOKUP(E1611,'DFW to admin'!A:B,2,FALSE)</f>
        <v>#N/A</v>
      </c>
      <c r="G1611" s="3" t="e">
        <f>VLOOKUP('Data - filter removed'!E1611,Sheet10!B:C,2,FALSE)</f>
        <v>#N/A</v>
      </c>
      <c r="H1611" s="2">
        <v>2009</v>
      </c>
      <c r="I1611" s="3" t="s">
        <v>2576</v>
      </c>
      <c r="J1611" s="3" t="s">
        <v>2577</v>
      </c>
      <c r="K1611" s="3" t="s">
        <v>3176</v>
      </c>
      <c r="L1611" s="3" t="s">
        <v>3186</v>
      </c>
      <c r="M1611" s="3" t="s">
        <v>505</v>
      </c>
    </row>
    <row r="1612" spans="1:13" x14ac:dyDescent="0.2">
      <c r="A1612" s="3" t="s">
        <v>3175</v>
      </c>
      <c r="B1612" s="3" t="str">
        <f>VLOOKUP(C1612,'Class compilations'!A:B,2,FALSE)</f>
        <v>12 Passenger Van</v>
      </c>
      <c r="C1612" s="3" t="s">
        <v>3176</v>
      </c>
      <c r="D1612" s="3" t="s">
        <v>10</v>
      </c>
      <c r="E1612" s="3" t="s">
        <v>3187</v>
      </c>
      <c r="F1612" s="3" t="e">
        <f>VLOOKUP(E1612,'DFW to admin'!A:B,2,FALSE)</f>
        <v>#N/A</v>
      </c>
      <c r="G1612" s="3" t="e">
        <f>VLOOKUP('Data - filter removed'!E1612,Sheet10!B:C,2,FALSE)</f>
        <v>#N/A</v>
      </c>
      <c r="H1612" s="2">
        <v>2009</v>
      </c>
      <c r="I1612" s="3" t="s">
        <v>2576</v>
      </c>
      <c r="J1612" s="3" t="s">
        <v>2577</v>
      </c>
      <c r="K1612" s="3" t="s">
        <v>3176</v>
      </c>
      <c r="L1612" s="3" t="s">
        <v>3188</v>
      </c>
      <c r="M1612" s="3" t="s">
        <v>3189</v>
      </c>
    </row>
    <row r="1613" spans="1:13" x14ac:dyDescent="0.2">
      <c r="A1613" s="3" t="s">
        <v>3175</v>
      </c>
      <c r="B1613" s="3" t="str">
        <f>VLOOKUP(C1613,'Class compilations'!A:B,2,FALSE)</f>
        <v>12 Passenger Van</v>
      </c>
      <c r="C1613" s="3" t="s">
        <v>3176</v>
      </c>
      <c r="D1613" s="3" t="s">
        <v>10</v>
      </c>
      <c r="E1613" s="3" t="s">
        <v>3190</v>
      </c>
      <c r="F1613" s="3" t="e">
        <f>VLOOKUP(E1613,'DFW to admin'!A:B,2,FALSE)</f>
        <v>#N/A</v>
      </c>
      <c r="G1613" s="3" t="e">
        <f>VLOOKUP('Data - filter removed'!E1613,Sheet10!B:C,2,FALSE)</f>
        <v>#N/A</v>
      </c>
      <c r="H1613" s="2">
        <v>2007</v>
      </c>
      <c r="I1613" s="3" t="s">
        <v>2576</v>
      </c>
      <c r="J1613" s="3" t="s">
        <v>2577</v>
      </c>
      <c r="K1613" s="3" t="s">
        <v>3176</v>
      </c>
      <c r="L1613" s="3" t="s">
        <v>3191</v>
      </c>
      <c r="M1613" s="3" t="s">
        <v>3189</v>
      </c>
    </row>
    <row r="1614" spans="1:13" x14ac:dyDescent="0.2">
      <c r="A1614" s="3" t="s">
        <v>3175</v>
      </c>
      <c r="B1614" s="3" t="str">
        <f>VLOOKUP(C1614,'Class compilations'!A:B,2,FALSE)</f>
        <v>12 Passenger Van</v>
      </c>
      <c r="C1614" s="3" t="s">
        <v>3176</v>
      </c>
      <c r="D1614" s="3" t="s">
        <v>10</v>
      </c>
      <c r="E1614" s="3" t="s">
        <v>3192</v>
      </c>
      <c r="F1614" s="3" t="e">
        <f>VLOOKUP(E1614,'DFW to admin'!A:B,2,FALSE)</f>
        <v>#N/A</v>
      </c>
      <c r="G1614" s="3" t="e">
        <f>VLOOKUP('Data - filter removed'!E1614,Sheet10!B:C,2,FALSE)</f>
        <v>#N/A</v>
      </c>
      <c r="H1614" s="2">
        <v>2007</v>
      </c>
      <c r="I1614" s="3" t="s">
        <v>2576</v>
      </c>
      <c r="J1614" s="3" t="s">
        <v>2577</v>
      </c>
      <c r="K1614" s="3" t="s">
        <v>3176</v>
      </c>
      <c r="L1614" s="3" t="s">
        <v>3193</v>
      </c>
      <c r="M1614" s="3" t="s">
        <v>3189</v>
      </c>
    </row>
    <row r="1615" spans="1:13" x14ac:dyDescent="0.2">
      <c r="A1615" s="3" t="s">
        <v>3175</v>
      </c>
      <c r="B1615" s="3" t="str">
        <f>VLOOKUP(C1615,'Class compilations'!A:B,2,FALSE)</f>
        <v>12 Passenger Van</v>
      </c>
      <c r="C1615" s="3" t="s">
        <v>3176</v>
      </c>
      <c r="D1615" s="3" t="s">
        <v>10</v>
      </c>
      <c r="E1615" s="3" t="s">
        <v>3194</v>
      </c>
      <c r="F1615" s="3" t="e">
        <f>VLOOKUP(E1615,'DFW to admin'!A:B,2,FALSE)</f>
        <v>#N/A</v>
      </c>
      <c r="G1615" s="3" t="e">
        <f>VLOOKUP('Data - filter removed'!E1615,Sheet10!B:C,2,FALSE)</f>
        <v>#N/A</v>
      </c>
      <c r="H1615" s="2">
        <v>2004</v>
      </c>
      <c r="I1615" s="3" t="s">
        <v>297</v>
      </c>
      <c r="J1615" s="3" t="s">
        <v>2569</v>
      </c>
      <c r="K1615" s="3" t="s">
        <v>3176</v>
      </c>
      <c r="L1615" s="3" t="s">
        <v>3195</v>
      </c>
      <c r="M1615" s="3" t="s">
        <v>3189</v>
      </c>
    </row>
    <row r="1616" spans="1:13" x14ac:dyDescent="0.2">
      <c r="A1616" s="3" t="s">
        <v>3175</v>
      </c>
      <c r="B1616" s="3" t="str">
        <f>VLOOKUP(C1616,'Class compilations'!A:B,2,FALSE)</f>
        <v>12 Passenger Van</v>
      </c>
      <c r="C1616" s="3" t="s">
        <v>3176</v>
      </c>
      <c r="D1616" s="3" t="s">
        <v>10</v>
      </c>
      <c r="E1616" s="3" t="s">
        <v>3196</v>
      </c>
      <c r="F1616" s="3" t="e">
        <f>VLOOKUP(E1616,'DFW to admin'!A:B,2,FALSE)</f>
        <v>#N/A</v>
      </c>
      <c r="G1616" s="3" t="e">
        <f>VLOOKUP('Data - filter removed'!E1616,Sheet10!B:C,2,FALSE)</f>
        <v>#N/A</v>
      </c>
      <c r="H1616" s="2">
        <v>2004</v>
      </c>
      <c r="I1616" s="3" t="s">
        <v>297</v>
      </c>
      <c r="J1616" s="3" t="s">
        <v>2569</v>
      </c>
      <c r="K1616" s="3" t="s">
        <v>3176</v>
      </c>
      <c r="L1616" s="3" t="s">
        <v>3197</v>
      </c>
      <c r="M1616" s="3" t="s">
        <v>2743</v>
      </c>
    </row>
    <row r="1617" spans="1:13" x14ac:dyDescent="0.2">
      <c r="A1617" s="3" t="s">
        <v>3175</v>
      </c>
      <c r="B1617" s="3" t="str">
        <f>VLOOKUP(C1617,'Class compilations'!A:B,2,FALSE)</f>
        <v>12 Passenger Van</v>
      </c>
      <c r="C1617" s="3" t="s">
        <v>3176</v>
      </c>
      <c r="D1617" s="3" t="s">
        <v>10</v>
      </c>
      <c r="E1617" s="3" t="s">
        <v>3200</v>
      </c>
      <c r="F1617" s="3" t="e">
        <f>VLOOKUP(E1617,'DFW to admin'!A:B,2,FALSE)</f>
        <v>#N/A</v>
      </c>
      <c r="G1617" s="3" t="e">
        <f>VLOOKUP('Data - filter removed'!E1617,Sheet10!B:C,2,FALSE)</f>
        <v>#N/A</v>
      </c>
      <c r="H1617" s="2">
        <v>2004</v>
      </c>
      <c r="I1617" s="3" t="s">
        <v>297</v>
      </c>
      <c r="J1617" s="3" t="s">
        <v>2569</v>
      </c>
      <c r="K1617" s="3" t="s">
        <v>3176</v>
      </c>
      <c r="L1617" s="3" t="s">
        <v>3201</v>
      </c>
      <c r="M1617" s="3" t="s">
        <v>2743</v>
      </c>
    </row>
    <row r="1618" spans="1:13" x14ac:dyDescent="0.2">
      <c r="A1618" s="3" t="s">
        <v>3175</v>
      </c>
      <c r="B1618" s="3" t="str">
        <f>VLOOKUP(C1618,'Class compilations'!A:B,2,FALSE)</f>
        <v>12 Passenger Van</v>
      </c>
      <c r="C1618" s="3" t="s">
        <v>3176</v>
      </c>
      <c r="D1618" s="3" t="s">
        <v>10</v>
      </c>
      <c r="E1618" s="3" t="s">
        <v>3202</v>
      </c>
      <c r="F1618" s="3" t="e">
        <f>VLOOKUP(E1618,'DFW to admin'!A:B,2,FALSE)</f>
        <v>#N/A</v>
      </c>
      <c r="G1618" s="3" t="e">
        <f>VLOOKUP('Data - filter removed'!E1618,Sheet10!B:C,2,FALSE)</f>
        <v>#N/A</v>
      </c>
      <c r="H1618" s="2">
        <v>2004</v>
      </c>
      <c r="I1618" s="3" t="s">
        <v>297</v>
      </c>
      <c r="J1618" s="3" t="s">
        <v>2569</v>
      </c>
      <c r="K1618" s="3" t="s">
        <v>3176</v>
      </c>
      <c r="L1618" s="3" t="s">
        <v>3203</v>
      </c>
      <c r="M1618" s="3" t="s">
        <v>2743</v>
      </c>
    </row>
    <row r="1619" spans="1:13" x14ac:dyDescent="0.2">
      <c r="A1619" s="3" t="s">
        <v>3175</v>
      </c>
      <c r="B1619" s="3" t="str">
        <f>VLOOKUP(C1619,'Class compilations'!A:B,2,FALSE)</f>
        <v>12 Passenger Van</v>
      </c>
      <c r="C1619" s="3" t="s">
        <v>3176</v>
      </c>
      <c r="D1619" s="3" t="s">
        <v>10</v>
      </c>
      <c r="E1619" s="3" t="s">
        <v>3204</v>
      </c>
      <c r="F1619" s="3" t="e">
        <f>VLOOKUP(E1619,'DFW to admin'!A:B,2,FALSE)</f>
        <v>#N/A</v>
      </c>
      <c r="G1619" s="3" t="e">
        <f>VLOOKUP('Data - filter removed'!E1619,Sheet10!B:C,2,FALSE)</f>
        <v>#N/A</v>
      </c>
      <c r="H1619" s="2">
        <v>2013</v>
      </c>
      <c r="I1619" s="3" t="s">
        <v>297</v>
      </c>
      <c r="J1619" s="3" t="s">
        <v>2569</v>
      </c>
      <c r="K1619" s="3" t="s">
        <v>3205</v>
      </c>
      <c r="L1619" s="3" t="s">
        <v>3206</v>
      </c>
      <c r="M1619" s="3" t="s">
        <v>74</v>
      </c>
    </row>
    <row r="1620" spans="1:13" x14ac:dyDescent="0.2">
      <c r="A1620" s="3" t="s">
        <v>3175</v>
      </c>
      <c r="B1620" s="3" t="str">
        <f>VLOOKUP(C1620,'Class compilations'!A:B,2,FALSE)</f>
        <v>12 Passenger Van</v>
      </c>
      <c r="C1620" s="3" t="s">
        <v>3176</v>
      </c>
      <c r="D1620" s="3" t="s">
        <v>10</v>
      </c>
      <c r="E1620" s="3" t="s">
        <v>3207</v>
      </c>
      <c r="F1620" s="3" t="e">
        <f>VLOOKUP(E1620,'DFW to admin'!A:B,2,FALSE)</f>
        <v>#N/A</v>
      </c>
      <c r="G1620" s="3" t="str">
        <f>VLOOKUP('Data - filter removed'!E1620,Sheet10!B:C,2,FALSE)</f>
        <v>Juvenile Justice and Rehabilitation</v>
      </c>
      <c r="H1620" s="2">
        <v>1998</v>
      </c>
      <c r="I1620" s="3" t="s">
        <v>297</v>
      </c>
      <c r="J1620" s="3" t="s">
        <v>2569</v>
      </c>
      <c r="K1620" s="3" t="s">
        <v>3176</v>
      </c>
      <c r="L1620" s="3" t="s">
        <v>3208</v>
      </c>
      <c r="M1620" s="3" t="s">
        <v>29</v>
      </c>
    </row>
    <row r="1621" spans="1:13" x14ac:dyDescent="0.2">
      <c r="A1621" s="3" t="s">
        <v>3175</v>
      </c>
      <c r="B1621" s="3" t="str">
        <f>VLOOKUP(C1621,'Class compilations'!A:B,2,FALSE)</f>
        <v>12 Passenger Van</v>
      </c>
      <c r="C1621" s="3" t="s">
        <v>3176</v>
      </c>
      <c r="D1621" s="3" t="s">
        <v>10</v>
      </c>
      <c r="E1621" s="3" t="s">
        <v>3209</v>
      </c>
      <c r="F1621" s="3" t="e">
        <f>VLOOKUP(E1621,'DFW to admin'!A:B,2,FALSE)</f>
        <v>#N/A</v>
      </c>
      <c r="G1621" s="3" t="str">
        <f>VLOOKUP('Data - filter removed'!E1621,Sheet10!B:C,2,FALSE)</f>
        <v>Juvenile Justice and Rehabilitation</v>
      </c>
      <c r="H1621" s="2">
        <v>2004</v>
      </c>
      <c r="I1621" s="3" t="s">
        <v>297</v>
      </c>
      <c r="J1621" s="3" t="s">
        <v>2569</v>
      </c>
      <c r="K1621" s="3" t="s">
        <v>3176</v>
      </c>
      <c r="L1621" s="3" t="s">
        <v>3210</v>
      </c>
      <c r="M1621" s="3" t="s">
        <v>29</v>
      </c>
    </row>
    <row r="1622" spans="1:13" x14ac:dyDescent="0.2">
      <c r="A1622" s="3" t="s">
        <v>3175</v>
      </c>
      <c r="B1622" s="3" t="str">
        <f>VLOOKUP(C1622,'Class compilations'!A:B,2,FALSE)</f>
        <v>12 Passenger Van</v>
      </c>
      <c r="C1622" s="3" t="s">
        <v>3176</v>
      </c>
      <c r="D1622" s="3" t="s">
        <v>10</v>
      </c>
      <c r="E1622" s="3" t="s">
        <v>3211</v>
      </c>
      <c r="F1622" s="3" t="e">
        <f>VLOOKUP(E1622,'DFW to admin'!A:B,2,FALSE)</f>
        <v>#N/A</v>
      </c>
      <c r="G1622" s="3" t="e">
        <f>VLOOKUP('Data - filter removed'!E1622,Sheet10!B:C,2,FALSE)</f>
        <v>#N/A</v>
      </c>
      <c r="H1622" s="2">
        <v>2013</v>
      </c>
      <c r="I1622" s="3" t="s">
        <v>297</v>
      </c>
      <c r="J1622" s="3" t="s">
        <v>2569</v>
      </c>
      <c r="K1622" s="3" t="s">
        <v>3176</v>
      </c>
      <c r="L1622" s="3" t="s">
        <v>3212</v>
      </c>
      <c r="M1622" s="3" t="s">
        <v>74</v>
      </c>
    </row>
    <row r="1623" spans="1:13" x14ac:dyDescent="0.2">
      <c r="A1623" s="3" t="s">
        <v>3175</v>
      </c>
      <c r="B1623" s="3" t="str">
        <f>VLOOKUP(C1623,'Class compilations'!A:B,2,FALSE)</f>
        <v>12 Passenger Van</v>
      </c>
      <c r="C1623" s="3" t="s">
        <v>3176</v>
      </c>
      <c r="D1623" s="3" t="s">
        <v>10</v>
      </c>
      <c r="E1623" s="3" t="s">
        <v>3213</v>
      </c>
      <c r="F1623" s="3" t="e">
        <f>VLOOKUP(E1623,'DFW to admin'!A:B,2,FALSE)</f>
        <v>#N/A</v>
      </c>
      <c r="G1623" s="3" t="e">
        <f>VLOOKUP('Data - filter removed'!E1623,Sheet10!B:C,2,FALSE)</f>
        <v>#N/A</v>
      </c>
      <c r="H1623" s="2">
        <v>2013</v>
      </c>
      <c r="I1623" s="3" t="s">
        <v>297</v>
      </c>
      <c r="J1623" s="3" t="s">
        <v>2569</v>
      </c>
      <c r="K1623" s="3" t="s">
        <v>3176</v>
      </c>
      <c r="L1623" s="3" t="s">
        <v>3214</v>
      </c>
      <c r="M1623" s="3" t="s">
        <v>887</v>
      </c>
    </row>
    <row r="1624" spans="1:13" x14ac:dyDescent="0.2">
      <c r="A1624" s="3" t="s">
        <v>3175</v>
      </c>
      <c r="B1624" s="3" t="str">
        <f>VLOOKUP(C1624,'Class compilations'!A:B,2,FALSE)</f>
        <v>12 Passenger Van</v>
      </c>
      <c r="C1624" s="3" t="s">
        <v>3176</v>
      </c>
      <c r="D1624" s="3" t="s">
        <v>10</v>
      </c>
      <c r="E1624" s="3" t="s">
        <v>3215</v>
      </c>
      <c r="F1624" s="3" t="e">
        <f>VLOOKUP(E1624,'DFW to admin'!A:B,2,FALSE)</f>
        <v>#N/A</v>
      </c>
      <c r="G1624" s="3" t="e">
        <f>VLOOKUP('Data - filter removed'!E1624,Sheet10!B:C,2,FALSE)</f>
        <v>#N/A</v>
      </c>
      <c r="H1624" s="2">
        <v>2014</v>
      </c>
      <c r="I1624" s="3" t="s">
        <v>297</v>
      </c>
      <c r="J1624" s="3" t="s">
        <v>2569</v>
      </c>
      <c r="K1624" s="3" t="s">
        <v>3176</v>
      </c>
      <c r="L1624" s="3" t="s">
        <v>3216</v>
      </c>
      <c r="M1624" s="3" t="s">
        <v>887</v>
      </c>
    </row>
    <row r="1625" spans="1:13" x14ac:dyDescent="0.2">
      <c r="A1625" s="3" t="s">
        <v>3175</v>
      </c>
      <c r="B1625" s="3" t="str">
        <f>VLOOKUP(C1625,'Class compilations'!A:B,2,FALSE)</f>
        <v>12 Passenger Van</v>
      </c>
      <c r="C1625" s="3" t="s">
        <v>3176</v>
      </c>
      <c r="D1625" s="3" t="s">
        <v>10</v>
      </c>
      <c r="E1625" s="3" t="s">
        <v>3217</v>
      </c>
      <c r="F1625" s="3" t="e">
        <f>VLOOKUP(E1625,'DFW to admin'!A:B,2,FALSE)</f>
        <v>#N/A</v>
      </c>
      <c r="G1625" s="3" t="e">
        <f>VLOOKUP('Data - filter removed'!E1625,Sheet10!B:C,2,FALSE)</f>
        <v>#N/A</v>
      </c>
      <c r="H1625" s="2">
        <v>2014</v>
      </c>
      <c r="I1625" s="3" t="s">
        <v>297</v>
      </c>
      <c r="J1625" s="3" t="s">
        <v>2569</v>
      </c>
      <c r="K1625" s="3" t="s">
        <v>3176</v>
      </c>
      <c r="L1625" s="3" t="s">
        <v>3218</v>
      </c>
      <c r="M1625" s="3" t="s">
        <v>2743</v>
      </c>
    </row>
    <row r="1626" spans="1:13" x14ac:dyDescent="0.2">
      <c r="A1626" s="3" t="s">
        <v>3175</v>
      </c>
      <c r="B1626" s="3" t="str">
        <f>VLOOKUP(C1626,'Class compilations'!A:B,2,FALSE)</f>
        <v>12 Passenger Van</v>
      </c>
      <c r="C1626" s="3" t="s">
        <v>3176</v>
      </c>
      <c r="D1626" s="3" t="s">
        <v>10</v>
      </c>
      <c r="E1626" s="3" t="s">
        <v>3219</v>
      </c>
      <c r="F1626" s="3" t="e">
        <f>VLOOKUP(E1626,'DFW to admin'!A:B,2,FALSE)</f>
        <v>#N/A</v>
      </c>
      <c r="G1626" s="3" t="e">
        <f>VLOOKUP('Data - filter removed'!E1626,Sheet10!B:C,2,FALSE)</f>
        <v>#N/A</v>
      </c>
      <c r="H1626" s="2">
        <v>2015</v>
      </c>
      <c r="I1626" s="3" t="s">
        <v>2576</v>
      </c>
      <c r="J1626" s="3" t="s">
        <v>2577</v>
      </c>
      <c r="K1626" s="3" t="s">
        <v>3176</v>
      </c>
      <c r="L1626" s="3" t="s">
        <v>3220</v>
      </c>
      <c r="M1626" s="3" t="s">
        <v>2618</v>
      </c>
    </row>
    <row r="1627" spans="1:13" x14ac:dyDescent="0.2">
      <c r="A1627" s="3" t="s">
        <v>3175</v>
      </c>
      <c r="B1627" s="3" t="str">
        <f>VLOOKUP(C1627,'Class compilations'!A:B,2,FALSE)</f>
        <v>12 Passenger Van</v>
      </c>
      <c r="C1627" s="3" t="s">
        <v>3176</v>
      </c>
      <c r="D1627" s="3" t="s">
        <v>10</v>
      </c>
      <c r="E1627" s="3" t="s">
        <v>2616</v>
      </c>
      <c r="F1627" s="3" t="e">
        <f>VLOOKUP(E1627,'DFW to admin'!A:B,2,FALSE)</f>
        <v>#N/A</v>
      </c>
      <c r="G1627" s="3" t="e">
        <f>VLOOKUP('Data - filter removed'!E1627,Sheet10!B:C,2,FALSE)</f>
        <v>#N/A</v>
      </c>
      <c r="H1627" s="2">
        <v>2015</v>
      </c>
      <c r="I1627" s="3" t="s">
        <v>2576</v>
      </c>
      <c r="J1627" s="3" t="s">
        <v>2577</v>
      </c>
      <c r="K1627" s="3" t="s">
        <v>8081</v>
      </c>
      <c r="L1627" s="3" t="s">
        <v>2617</v>
      </c>
      <c r="M1627" s="3" t="s">
        <v>2618</v>
      </c>
    </row>
    <row r="1628" spans="1:13" x14ac:dyDescent="0.2">
      <c r="A1628" s="3" t="s">
        <v>3175</v>
      </c>
      <c r="B1628" s="3" t="str">
        <f>VLOOKUP(C1628,'Class compilations'!A:B,2,FALSE)</f>
        <v>12 Passenger Van</v>
      </c>
      <c r="C1628" s="3" t="s">
        <v>3176</v>
      </c>
      <c r="D1628" s="3" t="s">
        <v>10</v>
      </c>
      <c r="E1628" s="3" t="s">
        <v>2627</v>
      </c>
      <c r="F1628" s="3" t="e">
        <f>VLOOKUP(E1628,'DFW to admin'!A:B,2,FALSE)</f>
        <v>#N/A</v>
      </c>
      <c r="G1628" s="3" t="e">
        <f>VLOOKUP('Data - filter removed'!E1628,Sheet10!B:C,2,FALSE)</f>
        <v>#N/A</v>
      </c>
      <c r="H1628" s="2">
        <v>2015</v>
      </c>
      <c r="I1628" s="3" t="s">
        <v>297</v>
      </c>
      <c r="J1628" s="3" t="s">
        <v>2622</v>
      </c>
      <c r="K1628" s="3" t="s">
        <v>8081</v>
      </c>
      <c r="L1628" s="3" t="s">
        <v>2628</v>
      </c>
      <c r="M1628" s="3" t="s">
        <v>2618</v>
      </c>
    </row>
    <row r="1629" spans="1:13" x14ac:dyDescent="0.2">
      <c r="A1629" s="3" t="s">
        <v>3175</v>
      </c>
      <c r="B1629" s="3" t="str">
        <f>VLOOKUP(C1629,'Class compilations'!A:B,2,FALSE)</f>
        <v>12 Passenger Van</v>
      </c>
      <c r="C1629" s="3" t="s">
        <v>3176</v>
      </c>
      <c r="D1629" s="3" t="s">
        <v>10</v>
      </c>
      <c r="E1629" s="3" t="s">
        <v>3221</v>
      </c>
      <c r="F1629" s="3" t="e">
        <f>VLOOKUP(E1629,'DFW to admin'!A:B,2,FALSE)</f>
        <v>#N/A</v>
      </c>
      <c r="G1629" s="3" t="e">
        <f>VLOOKUP('Data - filter removed'!E1629,Sheet10!B:C,2,FALSE)</f>
        <v>#N/A</v>
      </c>
      <c r="H1629" s="2">
        <v>2015</v>
      </c>
      <c r="I1629" s="3" t="s">
        <v>297</v>
      </c>
      <c r="J1629" s="3" t="s">
        <v>3222</v>
      </c>
      <c r="K1629" s="3" t="s">
        <v>3176</v>
      </c>
      <c r="L1629" s="3" t="s">
        <v>3223</v>
      </c>
      <c r="M1629" s="3" t="s">
        <v>2618</v>
      </c>
    </row>
    <row r="1630" spans="1:13" x14ac:dyDescent="0.2">
      <c r="A1630" s="3" t="s">
        <v>3175</v>
      </c>
      <c r="B1630" s="3" t="str">
        <f>VLOOKUP(C1630,'Class compilations'!A:B,2,FALSE)</f>
        <v>12 Passenger Van</v>
      </c>
      <c r="C1630" s="3" t="s">
        <v>3176</v>
      </c>
      <c r="D1630" s="3" t="s">
        <v>10</v>
      </c>
      <c r="E1630" s="3" t="s">
        <v>3224</v>
      </c>
      <c r="F1630" s="3" t="e">
        <f>VLOOKUP(E1630,'DFW to admin'!A:B,2,FALSE)</f>
        <v>#N/A</v>
      </c>
      <c r="G1630" s="3" t="e">
        <f>VLOOKUP('Data - filter removed'!E1630,Sheet10!B:C,2,FALSE)</f>
        <v>#N/A</v>
      </c>
      <c r="H1630" s="2">
        <v>2015</v>
      </c>
      <c r="I1630" s="3" t="s">
        <v>297</v>
      </c>
      <c r="J1630" s="3" t="s">
        <v>2622</v>
      </c>
      <c r="K1630" s="3" t="s">
        <v>3176</v>
      </c>
      <c r="L1630" s="3" t="s">
        <v>3225</v>
      </c>
      <c r="M1630" s="3" t="s">
        <v>2618</v>
      </c>
    </row>
    <row r="1631" spans="1:13" x14ac:dyDescent="0.2">
      <c r="A1631" s="3" t="s">
        <v>3175</v>
      </c>
      <c r="B1631" s="3" t="str">
        <f>VLOOKUP(C1631,'Class compilations'!A:B,2,FALSE)</f>
        <v>12 Passenger Van</v>
      </c>
      <c r="C1631" s="3" t="s">
        <v>3176</v>
      </c>
      <c r="D1631" s="3" t="s">
        <v>10</v>
      </c>
      <c r="E1631" s="3" t="s">
        <v>8082</v>
      </c>
      <c r="F1631" s="3" t="e">
        <f>VLOOKUP(E1631,'DFW to admin'!A:B,2,FALSE)</f>
        <v>#N/A</v>
      </c>
      <c r="G1631" s="3" t="e">
        <f>VLOOKUP('Data - filter removed'!E1631,Sheet10!B:C,2,FALSE)</f>
        <v>#N/A</v>
      </c>
      <c r="H1631" s="2">
        <v>2015</v>
      </c>
      <c r="I1631" s="3" t="s">
        <v>2576</v>
      </c>
      <c r="J1631" s="3" t="s">
        <v>2577</v>
      </c>
      <c r="K1631" s="3" t="s">
        <v>3176</v>
      </c>
      <c r="L1631" s="3" t="s">
        <v>8083</v>
      </c>
      <c r="M1631" s="3" t="s">
        <v>429</v>
      </c>
    </row>
    <row r="1632" spans="1:13" x14ac:dyDescent="0.2">
      <c r="B1632" s="3" t="e">
        <f>VLOOKUP(C1632,'Class compilations'!A:B,2,FALSE)</f>
        <v>#N/A</v>
      </c>
      <c r="D1632" s="5" t="s">
        <v>7969</v>
      </c>
      <c r="E1632" s="3">
        <f>SUBTOTAL(3,E1607:E1631)</f>
        <v>25</v>
      </c>
      <c r="F1632" s="3" t="e">
        <f>VLOOKUP(E1632,'DFW to admin'!A:B,2,FALSE)</f>
        <v>#N/A</v>
      </c>
      <c r="G1632" s="3" t="e">
        <f>VLOOKUP('Data - filter removed'!E1632,Sheet10!B:C,2,FALSE)</f>
        <v>#N/A</v>
      </c>
    </row>
    <row r="1633" spans="1:13" x14ac:dyDescent="0.2">
      <c r="A1633" s="3" t="s">
        <v>3175</v>
      </c>
      <c r="B1633" s="3" t="str">
        <f>VLOOKUP(C1633,'Class compilations'!A:B,2,FALSE)</f>
        <v>12 Passenger Van</v>
      </c>
      <c r="C1633" s="3" t="s">
        <v>3176</v>
      </c>
      <c r="D1633" s="3" t="s">
        <v>1255</v>
      </c>
      <c r="E1633" s="3" t="s">
        <v>3252</v>
      </c>
      <c r="F1633" s="3" t="e">
        <f>VLOOKUP(E1633,'DFW to admin'!A:B,2,FALSE)</f>
        <v>#N/A</v>
      </c>
      <c r="G1633" s="3" t="e">
        <f>VLOOKUP('Data - filter removed'!E1633,Sheet10!B:C,2,FALSE)</f>
        <v>#N/A</v>
      </c>
      <c r="H1633" s="2">
        <v>2004</v>
      </c>
      <c r="I1633" s="3" t="s">
        <v>297</v>
      </c>
      <c r="J1633" s="3" t="s">
        <v>2569</v>
      </c>
      <c r="K1633" s="3" t="s">
        <v>3253</v>
      </c>
      <c r="L1633" s="3" t="s">
        <v>3254</v>
      </c>
      <c r="M1633" s="3" t="s">
        <v>3004</v>
      </c>
    </row>
    <row r="1634" spans="1:13" x14ac:dyDescent="0.2">
      <c r="A1634" s="3" t="s">
        <v>3175</v>
      </c>
      <c r="B1634" s="3" t="str">
        <f>VLOOKUP(C1634,'Class compilations'!A:B,2,FALSE)</f>
        <v>12 Passenger Van</v>
      </c>
      <c r="C1634" s="3" t="s">
        <v>3176</v>
      </c>
      <c r="D1634" s="3" t="s">
        <v>1255</v>
      </c>
      <c r="E1634" s="3" t="s">
        <v>3198</v>
      </c>
      <c r="F1634" s="3" t="e">
        <f>VLOOKUP(E1634,'DFW to admin'!A:B,2,FALSE)</f>
        <v>#N/A</v>
      </c>
      <c r="G1634" s="3" t="e">
        <f>VLOOKUP('Data - filter removed'!E1634,Sheet10!B:C,2,FALSE)</f>
        <v>#N/A</v>
      </c>
      <c r="H1634" s="2">
        <v>2004</v>
      </c>
      <c r="I1634" s="3" t="s">
        <v>297</v>
      </c>
      <c r="J1634" s="3" t="s">
        <v>2569</v>
      </c>
      <c r="K1634" s="3" t="s">
        <v>3176</v>
      </c>
      <c r="L1634" s="3" t="s">
        <v>3199</v>
      </c>
      <c r="M1634" s="3" t="s">
        <v>3004</v>
      </c>
    </row>
    <row r="1635" spans="1:13" x14ac:dyDescent="0.2">
      <c r="B1635" s="3" t="e">
        <f>VLOOKUP(C1635,'Class compilations'!A:B,2,FALSE)</f>
        <v>#N/A</v>
      </c>
      <c r="D1635" s="5" t="s">
        <v>7970</v>
      </c>
      <c r="E1635" s="3">
        <f>SUBTOTAL(3,E1633:E1634)</f>
        <v>2</v>
      </c>
      <c r="F1635" s="3" t="e">
        <f>VLOOKUP(E1635,'DFW to admin'!A:B,2,FALSE)</f>
        <v>#N/A</v>
      </c>
      <c r="G1635" s="3" t="e">
        <f>VLOOKUP('Data - filter removed'!E1635,Sheet10!B:C,2,FALSE)</f>
        <v>#N/A</v>
      </c>
    </row>
    <row r="1636" spans="1:13" x14ac:dyDescent="0.2">
      <c r="A1636" s="3" t="s">
        <v>3175</v>
      </c>
      <c r="B1636" s="3" t="str">
        <f>VLOOKUP(C1636,'Class compilations'!A:B,2,FALSE)</f>
        <v>12 Passenger Van</v>
      </c>
      <c r="C1636" s="3" t="s">
        <v>3176</v>
      </c>
      <c r="D1636" s="3" t="s">
        <v>1301</v>
      </c>
      <c r="E1636" s="3" t="s">
        <v>3226</v>
      </c>
      <c r="F1636" s="3" t="e">
        <f>VLOOKUP(E1636,'DFW to admin'!A:B,2,FALSE)</f>
        <v>#N/A</v>
      </c>
      <c r="G1636" s="3" t="e">
        <f>VLOOKUP('Data - filter removed'!E1636,Sheet10!B:C,2,FALSE)</f>
        <v>#N/A</v>
      </c>
      <c r="H1636" s="2">
        <v>2006</v>
      </c>
      <c r="I1636" s="3" t="s">
        <v>297</v>
      </c>
      <c r="J1636" s="3" t="s">
        <v>2569</v>
      </c>
      <c r="K1636" s="3" t="s">
        <v>3176</v>
      </c>
      <c r="L1636" s="3" t="s">
        <v>3227</v>
      </c>
      <c r="M1636" s="3" t="s">
        <v>1302</v>
      </c>
    </row>
    <row r="1637" spans="1:13" x14ac:dyDescent="0.2">
      <c r="A1637" s="3" t="s">
        <v>3175</v>
      </c>
      <c r="B1637" s="3" t="str">
        <f>VLOOKUP(C1637,'Class compilations'!A:B,2,FALSE)</f>
        <v>12 Passenger Van</v>
      </c>
      <c r="C1637" s="3" t="s">
        <v>3176</v>
      </c>
      <c r="D1637" s="3" t="s">
        <v>1301</v>
      </c>
      <c r="E1637" s="3" t="s">
        <v>3228</v>
      </c>
      <c r="F1637" s="3" t="e">
        <f>VLOOKUP(E1637,'DFW to admin'!A:B,2,FALSE)</f>
        <v>#N/A</v>
      </c>
      <c r="G1637" s="3" t="e">
        <f>VLOOKUP('Data - filter removed'!E1637,Sheet10!B:C,2,FALSE)</f>
        <v>#N/A</v>
      </c>
      <c r="H1637" s="2">
        <v>2006</v>
      </c>
      <c r="I1637" s="3" t="s">
        <v>297</v>
      </c>
      <c r="J1637" s="3" t="s">
        <v>2569</v>
      </c>
      <c r="K1637" s="3" t="s">
        <v>3176</v>
      </c>
      <c r="L1637" s="3" t="s">
        <v>3229</v>
      </c>
      <c r="M1637" s="3" t="s">
        <v>1302</v>
      </c>
    </row>
    <row r="1638" spans="1:13" x14ac:dyDescent="0.2">
      <c r="A1638" s="3" t="s">
        <v>3175</v>
      </c>
      <c r="B1638" s="3" t="str">
        <f>VLOOKUP(C1638,'Class compilations'!A:B,2,FALSE)</f>
        <v>12 Passenger Van</v>
      </c>
      <c r="C1638" s="3" t="s">
        <v>3176</v>
      </c>
      <c r="D1638" s="3" t="s">
        <v>1301</v>
      </c>
      <c r="E1638" s="3" t="s">
        <v>3230</v>
      </c>
      <c r="F1638" s="3" t="e">
        <f>VLOOKUP(E1638,'DFW to admin'!A:B,2,FALSE)</f>
        <v>#N/A</v>
      </c>
      <c r="G1638" s="3" t="e">
        <f>VLOOKUP('Data - filter removed'!E1638,Sheet10!B:C,2,FALSE)</f>
        <v>#N/A</v>
      </c>
      <c r="H1638" s="2">
        <v>2007</v>
      </c>
      <c r="I1638" s="3" t="s">
        <v>2576</v>
      </c>
      <c r="J1638" s="3" t="s">
        <v>2577</v>
      </c>
      <c r="K1638" s="3" t="s">
        <v>3176</v>
      </c>
      <c r="L1638" s="3" t="s">
        <v>3231</v>
      </c>
      <c r="M1638" s="3" t="s">
        <v>1302</v>
      </c>
    </row>
    <row r="1639" spans="1:13" x14ac:dyDescent="0.2">
      <c r="A1639" s="3" t="s">
        <v>3175</v>
      </c>
      <c r="B1639" s="3" t="str">
        <f>VLOOKUP(C1639,'Class compilations'!A:B,2,FALSE)</f>
        <v>12 Passenger Van</v>
      </c>
      <c r="C1639" s="3" t="s">
        <v>3176</v>
      </c>
      <c r="D1639" s="3" t="s">
        <v>1301</v>
      </c>
      <c r="E1639" s="3" t="s">
        <v>3232</v>
      </c>
      <c r="F1639" s="3" t="e">
        <f>VLOOKUP(E1639,'DFW to admin'!A:B,2,FALSE)</f>
        <v>#N/A</v>
      </c>
      <c r="G1639" s="3" t="e">
        <f>VLOOKUP('Data - filter removed'!E1639,Sheet10!B:C,2,FALSE)</f>
        <v>#N/A</v>
      </c>
      <c r="H1639" s="2">
        <v>2004</v>
      </c>
      <c r="I1639" s="3" t="s">
        <v>297</v>
      </c>
      <c r="J1639" s="3" t="s">
        <v>2569</v>
      </c>
      <c r="K1639" s="3" t="s">
        <v>3176</v>
      </c>
      <c r="L1639" s="3" t="s">
        <v>3233</v>
      </c>
      <c r="M1639" s="3" t="s">
        <v>1302</v>
      </c>
    </row>
    <row r="1640" spans="1:13" x14ac:dyDescent="0.2">
      <c r="A1640" s="3" t="s">
        <v>3175</v>
      </c>
      <c r="B1640" s="3" t="str">
        <f>VLOOKUP(C1640,'Class compilations'!A:B,2,FALSE)</f>
        <v>12 Passenger Van</v>
      </c>
      <c r="C1640" s="3" t="s">
        <v>3176</v>
      </c>
      <c r="D1640" s="3" t="s">
        <v>1301</v>
      </c>
      <c r="E1640" s="3" t="s">
        <v>3234</v>
      </c>
      <c r="F1640" s="3" t="e">
        <f>VLOOKUP(E1640,'DFW to admin'!A:B,2,FALSE)</f>
        <v>#N/A</v>
      </c>
      <c r="G1640" s="3" t="e">
        <f>VLOOKUP('Data - filter removed'!E1640,Sheet10!B:C,2,FALSE)</f>
        <v>#N/A</v>
      </c>
      <c r="H1640" s="2">
        <v>2004</v>
      </c>
      <c r="I1640" s="3" t="s">
        <v>297</v>
      </c>
      <c r="J1640" s="3" t="s">
        <v>2569</v>
      </c>
      <c r="K1640" s="3" t="s">
        <v>3176</v>
      </c>
      <c r="L1640" s="3" t="s">
        <v>3235</v>
      </c>
      <c r="M1640" s="3" t="s">
        <v>1302</v>
      </c>
    </row>
    <row r="1641" spans="1:13" x14ac:dyDescent="0.2">
      <c r="A1641" s="3" t="s">
        <v>3175</v>
      </c>
      <c r="B1641" s="3" t="str">
        <f>VLOOKUP(C1641,'Class compilations'!A:B,2,FALSE)</f>
        <v>12 Passenger Van</v>
      </c>
      <c r="C1641" s="3" t="s">
        <v>3176</v>
      </c>
      <c r="D1641" s="3" t="s">
        <v>1301</v>
      </c>
      <c r="E1641" s="3" t="s">
        <v>3236</v>
      </c>
      <c r="F1641" s="3" t="e">
        <f>VLOOKUP(E1641,'DFW to admin'!A:B,2,FALSE)</f>
        <v>#N/A</v>
      </c>
      <c r="G1641" s="3" t="e">
        <f>VLOOKUP('Data - filter removed'!E1641,Sheet10!B:C,2,FALSE)</f>
        <v>#N/A</v>
      </c>
      <c r="H1641" s="2">
        <v>2014</v>
      </c>
      <c r="I1641" s="3" t="s">
        <v>297</v>
      </c>
      <c r="J1641" s="3" t="s">
        <v>2569</v>
      </c>
      <c r="K1641" s="3" t="s">
        <v>3176</v>
      </c>
      <c r="L1641" s="3" t="s">
        <v>3237</v>
      </c>
      <c r="M1641" s="3" t="s">
        <v>1302</v>
      </c>
    </row>
    <row r="1642" spans="1:13" x14ac:dyDescent="0.2">
      <c r="A1642" s="3" t="s">
        <v>3175</v>
      </c>
      <c r="B1642" s="3" t="str">
        <f>VLOOKUP(C1642,'Class compilations'!A:B,2,FALSE)</f>
        <v>12 Passenger Van</v>
      </c>
      <c r="C1642" s="3" t="s">
        <v>3176</v>
      </c>
      <c r="D1642" s="3" t="s">
        <v>1301</v>
      </c>
      <c r="E1642" s="3" t="s">
        <v>3238</v>
      </c>
      <c r="F1642" s="3" t="e">
        <f>VLOOKUP(E1642,'DFW to admin'!A:B,2,FALSE)</f>
        <v>#N/A</v>
      </c>
      <c r="G1642" s="3" t="e">
        <f>VLOOKUP('Data - filter removed'!E1642,Sheet10!B:C,2,FALSE)</f>
        <v>#N/A</v>
      </c>
      <c r="H1642" s="2">
        <v>2014</v>
      </c>
      <c r="I1642" s="3" t="s">
        <v>297</v>
      </c>
      <c r="J1642" s="3" t="s">
        <v>2569</v>
      </c>
      <c r="K1642" s="3" t="s">
        <v>3176</v>
      </c>
      <c r="L1642" s="3" t="s">
        <v>3239</v>
      </c>
      <c r="M1642" s="3" t="s">
        <v>1302</v>
      </c>
    </row>
    <row r="1643" spans="1:13" x14ac:dyDescent="0.2">
      <c r="A1643" s="3" t="s">
        <v>3175</v>
      </c>
      <c r="B1643" s="3" t="str">
        <f>VLOOKUP(C1643,'Class compilations'!A:B,2,FALSE)</f>
        <v>12 Passenger Van</v>
      </c>
      <c r="C1643" s="3" t="s">
        <v>3176</v>
      </c>
      <c r="D1643" s="3" t="s">
        <v>1301</v>
      </c>
      <c r="E1643" s="3" t="s">
        <v>3240</v>
      </c>
      <c r="F1643" s="3" t="e">
        <f>VLOOKUP(E1643,'DFW to admin'!A:B,2,FALSE)</f>
        <v>#N/A</v>
      </c>
      <c r="G1643" s="3" t="e">
        <f>VLOOKUP('Data - filter removed'!E1643,Sheet10!B:C,2,FALSE)</f>
        <v>#N/A</v>
      </c>
      <c r="H1643" s="2">
        <v>2014</v>
      </c>
      <c r="I1643" s="3" t="s">
        <v>297</v>
      </c>
      <c r="J1643" s="3" t="s">
        <v>2569</v>
      </c>
      <c r="K1643" s="3" t="s">
        <v>3176</v>
      </c>
      <c r="L1643" s="3" t="s">
        <v>3241</v>
      </c>
      <c r="M1643" s="3" t="s">
        <v>1302</v>
      </c>
    </row>
    <row r="1644" spans="1:13" x14ac:dyDescent="0.2">
      <c r="A1644" s="3" t="s">
        <v>3175</v>
      </c>
      <c r="B1644" s="3" t="str">
        <f>VLOOKUP(C1644,'Class compilations'!A:B,2,FALSE)</f>
        <v>12 Passenger Van</v>
      </c>
      <c r="C1644" s="3" t="s">
        <v>3176</v>
      </c>
      <c r="D1644" s="3" t="s">
        <v>1301</v>
      </c>
      <c r="E1644" s="3" t="s">
        <v>3242</v>
      </c>
      <c r="F1644" s="3" t="e">
        <f>VLOOKUP(E1644,'DFW to admin'!A:B,2,FALSE)</f>
        <v>#N/A</v>
      </c>
      <c r="G1644" s="3" t="e">
        <f>VLOOKUP('Data - filter removed'!E1644,Sheet10!B:C,2,FALSE)</f>
        <v>#N/A</v>
      </c>
      <c r="H1644" s="2">
        <v>2014</v>
      </c>
      <c r="I1644" s="3" t="s">
        <v>297</v>
      </c>
      <c r="J1644" s="3" t="s">
        <v>2569</v>
      </c>
      <c r="K1644" s="3" t="s">
        <v>3176</v>
      </c>
      <c r="L1644" s="3" t="s">
        <v>3243</v>
      </c>
      <c r="M1644" s="3" t="s">
        <v>1302</v>
      </c>
    </row>
    <row r="1645" spans="1:13" x14ac:dyDescent="0.2">
      <c r="A1645" s="3" t="s">
        <v>3175</v>
      </c>
      <c r="B1645" s="3" t="str">
        <f>VLOOKUP(C1645,'Class compilations'!A:B,2,FALSE)</f>
        <v>12 Passenger Van</v>
      </c>
      <c r="C1645" s="3" t="s">
        <v>3176</v>
      </c>
      <c r="D1645" s="3" t="s">
        <v>1301</v>
      </c>
      <c r="E1645" s="3" t="s">
        <v>3244</v>
      </c>
      <c r="F1645" s="3" t="e">
        <f>VLOOKUP(E1645,'DFW to admin'!A:B,2,FALSE)</f>
        <v>#N/A</v>
      </c>
      <c r="G1645" s="3" t="e">
        <f>VLOOKUP('Data - filter removed'!E1645,Sheet10!B:C,2,FALSE)</f>
        <v>#N/A</v>
      </c>
      <c r="H1645" s="2">
        <v>1999</v>
      </c>
      <c r="I1645" s="3" t="s">
        <v>2703</v>
      </c>
      <c r="J1645" s="3" t="s">
        <v>2704</v>
      </c>
      <c r="K1645" s="3" t="s">
        <v>3176</v>
      </c>
      <c r="L1645" s="3" t="s">
        <v>3245</v>
      </c>
      <c r="M1645" s="3" t="s">
        <v>1302</v>
      </c>
    </row>
    <row r="1646" spans="1:13" x14ac:dyDescent="0.2">
      <c r="A1646" s="3" t="s">
        <v>3175</v>
      </c>
      <c r="B1646" s="3" t="str">
        <f>VLOOKUP(C1646,'Class compilations'!A:B,2,FALSE)</f>
        <v>12 Passenger Van</v>
      </c>
      <c r="C1646" s="3" t="s">
        <v>3176</v>
      </c>
      <c r="D1646" s="3" t="s">
        <v>1301</v>
      </c>
      <c r="E1646" s="3" t="s">
        <v>3246</v>
      </c>
      <c r="F1646" s="3" t="e">
        <f>VLOOKUP(E1646,'DFW to admin'!A:B,2,FALSE)</f>
        <v>#N/A</v>
      </c>
      <c r="G1646" s="3" t="e">
        <f>VLOOKUP('Data - filter removed'!E1646,Sheet10!B:C,2,FALSE)</f>
        <v>#N/A</v>
      </c>
      <c r="H1646" s="2">
        <v>2015</v>
      </c>
      <c r="I1646" s="3" t="s">
        <v>2576</v>
      </c>
      <c r="J1646" s="3" t="s">
        <v>2577</v>
      </c>
      <c r="K1646" s="3" t="s">
        <v>2590</v>
      </c>
      <c r="L1646" s="3" t="s">
        <v>3247</v>
      </c>
      <c r="M1646" s="3" t="s">
        <v>1302</v>
      </c>
    </row>
    <row r="1647" spans="1:13" x14ac:dyDescent="0.2">
      <c r="A1647" s="3" t="s">
        <v>3175</v>
      </c>
      <c r="B1647" s="3" t="str">
        <f>VLOOKUP(C1647,'Class compilations'!A:B,2,FALSE)</f>
        <v>12 Passenger Van</v>
      </c>
      <c r="C1647" s="3" t="s">
        <v>3176</v>
      </c>
      <c r="D1647" s="3" t="s">
        <v>1301</v>
      </c>
      <c r="E1647" s="3" t="s">
        <v>3248</v>
      </c>
      <c r="F1647" s="3" t="e">
        <f>VLOOKUP(E1647,'DFW to admin'!A:B,2,FALSE)</f>
        <v>#N/A</v>
      </c>
      <c r="G1647" s="3" t="e">
        <f>VLOOKUP('Data - filter removed'!E1647,Sheet10!B:C,2,FALSE)</f>
        <v>#N/A</v>
      </c>
      <c r="H1647" s="2">
        <v>2015</v>
      </c>
      <c r="I1647" s="3" t="s">
        <v>2576</v>
      </c>
      <c r="J1647" s="3" t="s">
        <v>2577</v>
      </c>
      <c r="K1647" s="3" t="s">
        <v>2590</v>
      </c>
      <c r="L1647" s="3" t="s">
        <v>3249</v>
      </c>
      <c r="M1647" s="3" t="s">
        <v>1302</v>
      </c>
    </row>
    <row r="1648" spans="1:13" x14ac:dyDescent="0.2">
      <c r="A1648" s="3" t="s">
        <v>3175</v>
      </c>
      <c r="B1648" s="3" t="str">
        <f>VLOOKUP(C1648,'Class compilations'!A:B,2,FALSE)</f>
        <v>12 Passenger Van</v>
      </c>
      <c r="C1648" s="3" t="s">
        <v>3176</v>
      </c>
      <c r="D1648" s="3" t="s">
        <v>1301</v>
      </c>
      <c r="E1648" s="3" t="s">
        <v>3250</v>
      </c>
      <c r="F1648" s="3" t="e">
        <f>VLOOKUP(E1648,'DFW to admin'!A:B,2,FALSE)</f>
        <v>#N/A</v>
      </c>
      <c r="G1648" s="3" t="e">
        <f>VLOOKUP('Data - filter removed'!E1648,Sheet10!B:C,2,FALSE)</f>
        <v>#N/A</v>
      </c>
      <c r="H1648" s="2">
        <v>2004</v>
      </c>
      <c r="I1648" s="3" t="s">
        <v>297</v>
      </c>
      <c r="J1648" s="3" t="s">
        <v>2569</v>
      </c>
      <c r="K1648" s="3" t="s">
        <v>3176</v>
      </c>
      <c r="L1648" s="3" t="s">
        <v>3251</v>
      </c>
      <c r="M1648" s="3" t="s">
        <v>1302</v>
      </c>
    </row>
    <row r="1649" spans="1:13" x14ac:dyDescent="0.2">
      <c r="B1649" s="3" t="e">
        <f>VLOOKUP(C1649,'Class compilations'!A:B,2,FALSE)</f>
        <v>#N/A</v>
      </c>
      <c r="D1649" s="5" t="s">
        <v>7971</v>
      </c>
      <c r="E1649" s="3">
        <f>SUBTOTAL(3,E1636:E1648)</f>
        <v>13</v>
      </c>
      <c r="F1649" s="3" t="e">
        <f>VLOOKUP(E1649,'DFW to admin'!A:B,2,FALSE)</f>
        <v>#N/A</v>
      </c>
      <c r="G1649" s="3" t="e">
        <f>VLOOKUP('Data - filter removed'!E1649,Sheet10!B:C,2,FALSE)</f>
        <v>#N/A</v>
      </c>
    </row>
    <row r="1650" spans="1:13" x14ac:dyDescent="0.2">
      <c r="A1650" s="5" t="s">
        <v>7881</v>
      </c>
      <c r="B1650" s="3" t="e">
        <f>VLOOKUP(C1650,'Class compilations'!A:B,2,FALSE)</f>
        <v>#N/A</v>
      </c>
      <c r="E1650" s="3">
        <f>SUBTOTAL(3,E1607:E1648)</f>
        <v>40</v>
      </c>
      <c r="F1650" s="3" t="e">
        <f>VLOOKUP(E1650,'DFW to admin'!A:B,2,FALSE)</f>
        <v>#N/A</v>
      </c>
      <c r="G1650" s="3" t="e">
        <f>VLOOKUP('Data - filter removed'!E1650,Sheet10!B:C,2,FALSE)</f>
        <v>#N/A</v>
      </c>
    </row>
    <row r="1651" spans="1:13" x14ac:dyDescent="0.2">
      <c r="A1651" s="3" t="s">
        <v>3255</v>
      </c>
      <c r="B1651" s="3" t="str">
        <f>VLOOKUP(C1651,'Class compilations'!A:B,2,FALSE)</f>
        <v>13 Passenger Van</v>
      </c>
      <c r="C1651" s="3" t="s">
        <v>3256</v>
      </c>
      <c r="D1651" s="3" t="s">
        <v>10</v>
      </c>
      <c r="E1651" s="3" t="s">
        <v>3257</v>
      </c>
      <c r="F1651" s="3" t="e">
        <f>VLOOKUP(E1651,'DFW to admin'!A:B,2,FALSE)</f>
        <v>#N/A</v>
      </c>
      <c r="G1651" s="3" t="e">
        <f>VLOOKUP('Data - filter removed'!E1651,Sheet10!B:C,2,FALSE)</f>
        <v>#N/A</v>
      </c>
      <c r="H1651" s="2">
        <v>2002</v>
      </c>
      <c r="I1651" s="3" t="s">
        <v>2576</v>
      </c>
      <c r="J1651" s="3" t="s">
        <v>2577</v>
      </c>
      <c r="K1651" s="3" t="s">
        <v>3176</v>
      </c>
      <c r="L1651" s="3" t="s">
        <v>3258</v>
      </c>
      <c r="M1651" s="3" t="s">
        <v>916</v>
      </c>
    </row>
    <row r="1652" spans="1:13" x14ac:dyDescent="0.2">
      <c r="A1652" s="3" t="s">
        <v>3255</v>
      </c>
      <c r="B1652" s="3" t="str">
        <f>VLOOKUP(C1652,'Class compilations'!A:B,2,FALSE)</f>
        <v>13 Passenger Van</v>
      </c>
      <c r="C1652" s="3" t="s">
        <v>3256</v>
      </c>
      <c r="D1652" s="3" t="s">
        <v>10</v>
      </c>
      <c r="E1652" s="3" t="s">
        <v>3259</v>
      </c>
      <c r="F1652" s="3" t="e">
        <f>VLOOKUP(E1652,'DFW to admin'!A:B,2,FALSE)</f>
        <v>#N/A</v>
      </c>
      <c r="G1652" s="3" t="e">
        <f>VLOOKUP('Data - filter removed'!E1652,Sheet10!B:C,2,FALSE)</f>
        <v>#N/A</v>
      </c>
      <c r="H1652" s="2">
        <v>2004</v>
      </c>
      <c r="I1652" s="3" t="s">
        <v>2734</v>
      </c>
      <c r="J1652" s="3" t="s">
        <v>3260</v>
      </c>
      <c r="K1652" s="3" t="s">
        <v>3176</v>
      </c>
      <c r="L1652" s="3" t="s">
        <v>3261</v>
      </c>
      <c r="M1652" s="3" t="s">
        <v>916</v>
      </c>
    </row>
    <row r="1653" spans="1:13" x14ac:dyDescent="0.2">
      <c r="A1653" s="3" t="s">
        <v>3255</v>
      </c>
      <c r="B1653" s="3" t="str">
        <f>VLOOKUP(C1653,'Class compilations'!A:B,2,FALSE)</f>
        <v>13 Passenger Van</v>
      </c>
      <c r="C1653" s="3" t="s">
        <v>3256</v>
      </c>
      <c r="D1653" s="3" t="s">
        <v>10</v>
      </c>
      <c r="E1653" s="3" t="s">
        <v>3262</v>
      </c>
      <c r="F1653" s="3" t="e">
        <f>VLOOKUP(E1653,'DFW to admin'!A:B,2,FALSE)</f>
        <v>#N/A</v>
      </c>
      <c r="G1653" s="3" t="e">
        <f>VLOOKUP('Data - filter removed'!E1653,Sheet10!B:C,2,FALSE)</f>
        <v>#N/A</v>
      </c>
      <c r="H1653" s="2">
        <v>2009</v>
      </c>
      <c r="I1653" s="3" t="s">
        <v>297</v>
      </c>
      <c r="J1653" s="3" t="s">
        <v>2569</v>
      </c>
      <c r="K1653" s="3" t="s">
        <v>3176</v>
      </c>
      <c r="L1653" s="3" t="s">
        <v>3263</v>
      </c>
      <c r="M1653" s="3" t="s">
        <v>40</v>
      </c>
    </row>
    <row r="1654" spans="1:13" x14ac:dyDescent="0.2">
      <c r="A1654" s="3" t="s">
        <v>3255</v>
      </c>
      <c r="B1654" s="3" t="str">
        <f>VLOOKUP(C1654,'Class compilations'!A:B,2,FALSE)</f>
        <v>13 Passenger Van</v>
      </c>
      <c r="C1654" s="3" t="s">
        <v>3256</v>
      </c>
      <c r="D1654" s="3" t="s">
        <v>10</v>
      </c>
      <c r="E1654" s="3" t="s">
        <v>3264</v>
      </c>
      <c r="F1654" s="3" t="e">
        <f>VLOOKUP(E1654,'DFW to admin'!A:B,2,FALSE)</f>
        <v>#N/A</v>
      </c>
      <c r="G1654" s="3" t="e">
        <f>VLOOKUP('Data - filter removed'!E1654,Sheet10!B:C,2,FALSE)</f>
        <v>#N/A</v>
      </c>
      <c r="H1654" s="2">
        <v>2001</v>
      </c>
      <c r="I1654" s="3" t="s">
        <v>2576</v>
      </c>
      <c r="J1654" s="3" t="s">
        <v>2577</v>
      </c>
      <c r="K1654" s="3" t="s">
        <v>3176</v>
      </c>
      <c r="L1654" s="3" t="s">
        <v>3265</v>
      </c>
      <c r="M1654" s="3" t="s">
        <v>1038</v>
      </c>
    </row>
    <row r="1655" spans="1:13" x14ac:dyDescent="0.2">
      <c r="A1655" s="3" t="s">
        <v>3255</v>
      </c>
      <c r="B1655" s="3" t="str">
        <f>VLOOKUP(C1655,'Class compilations'!A:B,2,FALSE)</f>
        <v>13 Passenger Van</v>
      </c>
      <c r="C1655" s="3" t="s">
        <v>3256</v>
      </c>
      <c r="D1655" s="3" t="s">
        <v>10</v>
      </c>
      <c r="E1655" s="3" t="s">
        <v>3266</v>
      </c>
      <c r="F1655" s="3" t="e">
        <f>VLOOKUP(E1655,'DFW to admin'!A:B,2,FALSE)</f>
        <v>#N/A</v>
      </c>
      <c r="G1655" s="3" t="e">
        <f>VLOOKUP('Data - filter removed'!E1655,Sheet10!B:C,2,FALSE)</f>
        <v>#N/A</v>
      </c>
      <c r="H1655" s="2">
        <v>1998</v>
      </c>
      <c r="I1655" s="3" t="s">
        <v>2576</v>
      </c>
      <c r="J1655" s="3" t="s">
        <v>2577</v>
      </c>
      <c r="K1655" s="3" t="s">
        <v>3176</v>
      </c>
      <c r="L1655" s="3" t="s">
        <v>3267</v>
      </c>
      <c r="M1655" s="3" t="s">
        <v>1038</v>
      </c>
    </row>
    <row r="1656" spans="1:13" x14ac:dyDescent="0.2">
      <c r="A1656" s="3" t="s">
        <v>3255</v>
      </c>
      <c r="B1656" s="3" t="str">
        <f>VLOOKUP(C1656,'Class compilations'!A:B,2,FALSE)</f>
        <v>13 Passenger Van</v>
      </c>
      <c r="C1656" s="3" t="s">
        <v>3256</v>
      </c>
      <c r="D1656" s="3" t="s">
        <v>10</v>
      </c>
      <c r="E1656" s="3" t="s">
        <v>3268</v>
      </c>
      <c r="F1656" s="3" t="e">
        <f>VLOOKUP(E1656,'DFW to admin'!A:B,2,FALSE)</f>
        <v>#N/A</v>
      </c>
      <c r="G1656" s="3" t="e">
        <f>VLOOKUP('Data - filter removed'!E1656,Sheet10!B:C,2,FALSE)</f>
        <v>#N/A</v>
      </c>
      <c r="H1656" s="2">
        <v>2005</v>
      </c>
      <c r="I1656" s="3" t="s">
        <v>297</v>
      </c>
      <c r="J1656" s="3" t="s">
        <v>2569</v>
      </c>
      <c r="K1656" s="3" t="s">
        <v>3176</v>
      </c>
      <c r="L1656" s="3" t="s">
        <v>3269</v>
      </c>
      <c r="M1656" s="3" t="s">
        <v>1038</v>
      </c>
    </row>
    <row r="1657" spans="1:13" x14ac:dyDescent="0.2">
      <c r="A1657" s="3" t="s">
        <v>3255</v>
      </c>
      <c r="B1657" s="3" t="str">
        <f>VLOOKUP(C1657,'Class compilations'!A:B,2,FALSE)</f>
        <v>13 Passenger Van</v>
      </c>
      <c r="C1657" s="3" t="s">
        <v>3256</v>
      </c>
      <c r="D1657" s="3" t="s">
        <v>10</v>
      </c>
      <c r="E1657" s="3" t="s">
        <v>3270</v>
      </c>
      <c r="F1657" s="3" t="e">
        <f>VLOOKUP(E1657,'DFW to admin'!A:B,2,FALSE)</f>
        <v>#N/A</v>
      </c>
      <c r="G1657" s="3" t="e">
        <f>VLOOKUP('Data - filter removed'!E1657,Sheet10!B:C,2,FALSE)</f>
        <v>#N/A</v>
      </c>
      <c r="H1657" s="2">
        <v>1999</v>
      </c>
      <c r="I1657" s="3" t="s">
        <v>297</v>
      </c>
      <c r="J1657" s="3" t="s">
        <v>2664</v>
      </c>
      <c r="K1657" s="3" t="s">
        <v>3176</v>
      </c>
      <c r="L1657" s="3" t="s">
        <v>3271</v>
      </c>
      <c r="M1657" s="3" t="s">
        <v>1038</v>
      </c>
    </row>
    <row r="1658" spans="1:13" x14ac:dyDescent="0.2">
      <c r="A1658" s="3" t="s">
        <v>3255</v>
      </c>
      <c r="B1658" s="3" t="str">
        <f>VLOOKUP(C1658,'Class compilations'!A:B,2,FALSE)</f>
        <v>13 Passenger Van</v>
      </c>
      <c r="C1658" s="3" t="s">
        <v>3256</v>
      </c>
      <c r="D1658" s="3" t="s">
        <v>10</v>
      </c>
      <c r="E1658" s="3" t="s">
        <v>3272</v>
      </c>
      <c r="F1658" s="3" t="e">
        <f>VLOOKUP(E1658,'DFW to admin'!A:B,2,FALSE)</f>
        <v>#N/A</v>
      </c>
      <c r="G1658" s="3" t="e">
        <f>VLOOKUP('Data - filter removed'!E1658,Sheet10!B:C,2,FALSE)</f>
        <v>#N/A</v>
      </c>
      <c r="H1658" s="2">
        <v>1999</v>
      </c>
      <c r="I1658" s="3" t="s">
        <v>297</v>
      </c>
      <c r="J1658" s="3" t="s">
        <v>2664</v>
      </c>
      <c r="K1658" s="3" t="s">
        <v>3176</v>
      </c>
      <c r="L1658" s="3" t="s">
        <v>3273</v>
      </c>
      <c r="M1658" s="3" t="s">
        <v>1038</v>
      </c>
    </row>
    <row r="1659" spans="1:13" x14ac:dyDescent="0.2">
      <c r="A1659" s="3" t="s">
        <v>3255</v>
      </c>
      <c r="B1659" s="3" t="str">
        <f>VLOOKUP(C1659,'Class compilations'!A:B,2,FALSE)</f>
        <v>13 Passenger Van</v>
      </c>
      <c r="C1659" s="3" t="s">
        <v>3256</v>
      </c>
      <c r="D1659" s="3" t="s">
        <v>10</v>
      </c>
      <c r="E1659" s="3" t="s">
        <v>3274</v>
      </c>
      <c r="F1659" s="3" t="e">
        <f>VLOOKUP(E1659,'DFW to admin'!A:B,2,FALSE)</f>
        <v>#N/A</v>
      </c>
      <c r="G1659" s="3" t="e">
        <f>VLOOKUP('Data - filter removed'!E1659,Sheet10!B:C,2,FALSE)</f>
        <v>#N/A</v>
      </c>
      <c r="H1659" s="2">
        <v>2000</v>
      </c>
      <c r="I1659" s="3" t="s">
        <v>297</v>
      </c>
      <c r="J1659" s="3" t="s">
        <v>2664</v>
      </c>
      <c r="K1659" s="3" t="s">
        <v>3176</v>
      </c>
      <c r="L1659" s="3" t="s">
        <v>3275</v>
      </c>
      <c r="M1659" s="3" t="s">
        <v>1038</v>
      </c>
    </row>
    <row r="1660" spans="1:13" x14ac:dyDescent="0.2">
      <c r="B1660" s="3" t="e">
        <f>VLOOKUP(C1660,'Class compilations'!A:B,2,FALSE)</f>
        <v>#N/A</v>
      </c>
      <c r="D1660" s="5" t="s">
        <v>7969</v>
      </c>
      <c r="E1660" s="3">
        <f>SUBTOTAL(3,E1651:E1659)</f>
        <v>9</v>
      </c>
      <c r="F1660" s="3" t="e">
        <f>VLOOKUP(E1660,'DFW to admin'!A:B,2,FALSE)</f>
        <v>#N/A</v>
      </c>
      <c r="G1660" s="3" t="e">
        <f>VLOOKUP('Data - filter removed'!E1660,Sheet10!B:C,2,FALSE)</f>
        <v>#N/A</v>
      </c>
    </row>
    <row r="1661" spans="1:13" x14ac:dyDescent="0.2">
      <c r="A1661" s="5" t="s">
        <v>7882</v>
      </c>
      <c r="B1661" s="3" t="e">
        <f>VLOOKUP(C1661,'Class compilations'!A:B,2,FALSE)</f>
        <v>#N/A</v>
      </c>
      <c r="E1661" s="3">
        <f>SUBTOTAL(3,E1651:E1659)</f>
        <v>9</v>
      </c>
      <c r="F1661" s="3" t="e">
        <f>VLOOKUP(E1661,'DFW to admin'!A:B,2,FALSE)</f>
        <v>#N/A</v>
      </c>
      <c r="G1661" s="3" t="e">
        <f>VLOOKUP('Data - filter removed'!E1661,Sheet10!B:C,2,FALSE)</f>
        <v>#N/A</v>
      </c>
    </row>
    <row r="1662" spans="1:13" x14ac:dyDescent="0.2">
      <c r="A1662" s="3" t="s">
        <v>8084</v>
      </c>
      <c r="B1662" s="3" t="str">
        <f>VLOOKUP(C1662,'Class compilations'!A:B,2,FALSE)</f>
        <v>12 Passenger Van</v>
      </c>
      <c r="C1662" s="3" t="s">
        <v>3176</v>
      </c>
      <c r="D1662" s="3" t="s">
        <v>10</v>
      </c>
      <c r="E1662" s="3" t="s">
        <v>3276</v>
      </c>
      <c r="F1662" s="3" t="e">
        <f>VLOOKUP(E1662,'DFW to admin'!A:B,2,FALSE)</f>
        <v>#N/A</v>
      </c>
      <c r="G1662" s="3" t="e">
        <f>VLOOKUP('Data - filter removed'!E1662,Sheet10!B:C,2,FALSE)</f>
        <v>#N/A</v>
      </c>
      <c r="H1662" s="2">
        <v>1999</v>
      </c>
      <c r="I1662" s="3" t="s">
        <v>297</v>
      </c>
      <c r="J1662" s="3" t="s">
        <v>2664</v>
      </c>
      <c r="K1662" s="3" t="s">
        <v>3176</v>
      </c>
      <c r="L1662" s="3" t="s">
        <v>3277</v>
      </c>
      <c r="M1662" s="3" t="s">
        <v>1038</v>
      </c>
    </row>
    <row r="1663" spans="1:13" x14ac:dyDescent="0.2">
      <c r="B1663" s="3" t="e">
        <f>VLOOKUP(C1663,'Class compilations'!A:B,2,FALSE)</f>
        <v>#N/A</v>
      </c>
      <c r="D1663" s="5" t="s">
        <v>7969</v>
      </c>
      <c r="E1663" s="3">
        <f>SUBTOTAL(3,E1662:E1662)</f>
        <v>1</v>
      </c>
      <c r="F1663" s="3" t="e">
        <f>VLOOKUP(E1663,'DFW to admin'!A:B,2,FALSE)</f>
        <v>#N/A</v>
      </c>
      <c r="G1663" s="3" t="e">
        <f>VLOOKUP('Data - filter removed'!E1663,Sheet10!B:C,2,FALSE)</f>
        <v>#N/A</v>
      </c>
    </row>
    <row r="1664" spans="1:13" x14ac:dyDescent="0.2">
      <c r="A1664" s="5" t="s">
        <v>8211</v>
      </c>
      <c r="B1664" s="3" t="e">
        <f>VLOOKUP(C1664,'Class compilations'!A:B,2,FALSE)</f>
        <v>#N/A</v>
      </c>
      <c r="E1664" s="3">
        <f>SUBTOTAL(3,E1662:E1662)</f>
        <v>1</v>
      </c>
      <c r="F1664" s="3" t="e">
        <f>VLOOKUP(E1664,'DFW to admin'!A:B,2,FALSE)</f>
        <v>#N/A</v>
      </c>
      <c r="G1664" s="3" t="e">
        <f>VLOOKUP('Data - filter removed'!E1664,Sheet10!B:C,2,FALSE)</f>
        <v>#N/A</v>
      </c>
    </row>
    <row r="1665" spans="1:13" x14ac:dyDescent="0.2">
      <c r="A1665" s="3" t="s">
        <v>3278</v>
      </c>
      <c r="B1665" s="3" t="str">
        <f>VLOOKUP(C1665,'Class compilations'!A:B,2,FALSE)</f>
        <v>14 Passenger Van</v>
      </c>
      <c r="C1665" s="3" t="s">
        <v>3279</v>
      </c>
      <c r="D1665" s="3" t="s">
        <v>2086</v>
      </c>
      <c r="E1665" s="3" t="s">
        <v>3280</v>
      </c>
      <c r="F1665" s="3" t="e">
        <f>VLOOKUP(E1665,'DFW to admin'!A:B,2,FALSE)</f>
        <v>#N/A</v>
      </c>
      <c r="G1665" s="3" t="e">
        <f>VLOOKUP('Data - filter removed'!E1665,Sheet10!B:C,2,FALSE)</f>
        <v>#N/A</v>
      </c>
      <c r="H1665" s="2">
        <v>2007</v>
      </c>
      <c r="I1665" s="3" t="s">
        <v>2576</v>
      </c>
      <c r="J1665" s="3" t="s">
        <v>2577</v>
      </c>
      <c r="K1665" s="3" t="s">
        <v>3176</v>
      </c>
      <c r="L1665" s="3" t="s">
        <v>3281</v>
      </c>
      <c r="M1665" s="3" t="s">
        <v>40</v>
      </c>
    </row>
    <row r="1666" spans="1:13" x14ac:dyDescent="0.2">
      <c r="A1666" s="3" t="s">
        <v>3278</v>
      </c>
      <c r="B1666" s="3" t="str">
        <f>VLOOKUP(C1666,'Class compilations'!A:B,2,FALSE)</f>
        <v>14 Passenger Van</v>
      </c>
      <c r="C1666" s="3" t="s">
        <v>3279</v>
      </c>
      <c r="D1666" s="3" t="s">
        <v>2086</v>
      </c>
      <c r="E1666" s="3" t="s">
        <v>3282</v>
      </c>
      <c r="F1666" s="3" t="e">
        <f>VLOOKUP(E1666,'DFW to admin'!A:B,2,FALSE)</f>
        <v>#N/A</v>
      </c>
      <c r="G1666" s="3" t="e">
        <f>VLOOKUP('Data - filter removed'!E1666,Sheet10!B:C,2,FALSE)</f>
        <v>#N/A</v>
      </c>
      <c r="H1666" s="2">
        <v>2007</v>
      </c>
      <c r="I1666" s="3" t="s">
        <v>2576</v>
      </c>
      <c r="J1666" s="3" t="s">
        <v>2577</v>
      </c>
      <c r="K1666" s="3" t="s">
        <v>3176</v>
      </c>
      <c r="L1666" s="3" t="s">
        <v>3283</v>
      </c>
      <c r="M1666" s="3" t="s">
        <v>40</v>
      </c>
    </row>
    <row r="1667" spans="1:13" x14ac:dyDescent="0.2">
      <c r="B1667" s="3" t="e">
        <f>VLOOKUP(C1667,'Class compilations'!A:B,2,FALSE)</f>
        <v>#N/A</v>
      </c>
      <c r="D1667" s="5" t="s">
        <v>7973</v>
      </c>
      <c r="E1667" s="3">
        <f>SUBTOTAL(3,E1665:E1666)</f>
        <v>2</v>
      </c>
      <c r="F1667" s="3" t="e">
        <f>VLOOKUP(E1667,'DFW to admin'!A:B,2,FALSE)</f>
        <v>#N/A</v>
      </c>
      <c r="G1667" s="3" t="e">
        <f>VLOOKUP('Data - filter removed'!E1667,Sheet10!B:C,2,FALSE)</f>
        <v>#N/A</v>
      </c>
    </row>
    <row r="1668" spans="1:13" x14ac:dyDescent="0.2">
      <c r="A1668" s="5" t="s">
        <v>7883</v>
      </c>
      <c r="B1668" s="3" t="e">
        <f>VLOOKUP(C1668,'Class compilations'!A:B,2,FALSE)</f>
        <v>#N/A</v>
      </c>
      <c r="E1668" s="3">
        <f>SUBTOTAL(3,E1665:E1666)</f>
        <v>2</v>
      </c>
      <c r="F1668" s="3" t="e">
        <f>VLOOKUP(E1668,'DFW to admin'!A:B,2,FALSE)</f>
        <v>#N/A</v>
      </c>
      <c r="G1668" s="3" t="e">
        <f>VLOOKUP('Data - filter removed'!E1668,Sheet10!B:C,2,FALSE)</f>
        <v>#N/A</v>
      </c>
    </row>
    <row r="1669" spans="1:13" x14ac:dyDescent="0.2">
      <c r="A1669" s="3" t="s">
        <v>3284</v>
      </c>
      <c r="B1669" s="3" t="str">
        <f>VLOOKUP(C1669,'Class compilations'!A:B,2,FALSE)</f>
        <v>15 Passenger Van</v>
      </c>
      <c r="C1669" s="3" t="s">
        <v>3285</v>
      </c>
      <c r="D1669" s="3" t="s">
        <v>10</v>
      </c>
      <c r="E1669" s="3" t="s">
        <v>3286</v>
      </c>
      <c r="F1669" s="3" t="e">
        <f>VLOOKUP(E1669,'DFW to admin'!A:B,2,FALSE)</f>
        <v>#N/A</v>
      </c>
      <c r="G1669" s="3" t="str">
        <f>VLOOKUP('Data - filter removed'!E1669,Sheet10!B:C,2,FALSE)</f>
        <v>Aging and Disability Services Administration</v>
      </c>
      <c r="H1669" s="2">
        <v>2005</v>
      </c>
      <c r="I1669" s="3" t="s">
        <v>297</v>
      </c>
      <c r="J1669" s="3" t="s">
        <v>2569</v>
      </c>
      <c r="K1669" s="3" t="s">
        <v>3285</v>
      </c>
      <c r="L1669" s="3" t="s">
        <v>3287</v>
      </c>
      <c r="M1669" s="3" t="s">
        <v>29</v>
      </c>
    </row>
    <row r="1670" spans="1:13" x14ac:dyDescent="0.2">
      <c r="A1670" s="3" t="s">
        <v>3284</v>
      </c>
      <c r="B1670" s="3" t="str">
        <f>VLOOKUP(C1670,'Class compilations'!A:B,2,FALSE)</f>
        <v>15 Passenger Van</v>
      </c>
      <c r="C1670" s="3" t="s">
        <v>3285</v>
      </c>
      <c r="D1670" s="3" t="s">
        <v>10</v>
      </c>
      <c r="E1670" s="3" t="s">
        <v>3288</v>
      </c>
      <c r="F1670" s="3" t="e">
        <f>VLOOKUP(E1670,'DFW to admin'!A:B,2,FALSE)</f>
        <v>#N/A</v>
      </c>
      <c r="G1670" s="3" t="str">
        <f>VLOOKUP('Data - filter removed'!E1670,Sheet10!B:C,2,FALSE)</f>
        <v>Aging and Disability Services Administration</v>
      </c>
      <c r="H1670" s="2">
        <v>2005</v>
      </c>
      <c r="I1670" s="3" t="s">
        <v>297</v>
      </c>
      <c r="J1670" s="3" t="s">
        <v>2664</v>
      </c>
      <c r="K1670" s="3" t="s">
        <v>3285</v>
      </c>
      <c r="L1670" s="3" t="s">
        <v>3289</v>
      </c>
      <c r="M1670" s="3" t="s">
        <v>29</v>
      </c>
    </row>
    <row r="1671" spans="1:13" x14ac:dyDescent="0.2">
      <c r="A1671" s="3" t="s">
        <v>3284</v>
      </c>
      <c r="B1671" s="3" t="str">
        <f>VLOOKUP(C1671,'Class compilations'!A:B,2,FALSE)</f>
        <v>15 Passenger Van</v>
      </c>
      <c r="C1671" s="3" t="s">
        <v>3285</v>
      </c>
      <c r="D1671" s="3" t="s">
        <v>10</v>
      </c>
      <c r="E1671" s="3" t="s">
        <v>3290</v>
      </c>
      <c r="F1671" s="3" t="e">
        <f>VLOOKUP(E1671,'DFW to admin'!A:B,2,FALSE)</f>
        <v>#N/A</v>
      </c>
      <c r="G1671" s="3" t="str">
        <f>VLOOKUP('Data - filter removed'!E1671,Sheet10!B:C,2,FALSE)</f>
        <v>Aging and Disability Services Administration</v>
      </c>
      <c r="H1671" s="2">
        <v>2004</v>
      </c>
      <c r="I1671" s="3" t="s">
        <v>297</v>
      </c>
      <c r="J1671" s="3" t="s">
        <v>2569</v>
      </c>
      <c r="K1671" s="3" t="s">
        <v>3285</v>
      </c>
      <c r="L1671" s="3" t="s">
        <v>3291</v>
      </c>
      <c r="M1671" s="3" t="s">
        <v>29</v>
      </c>
    </row>
    <row r="1672" spans="1:13" x14ac:dyDescent="0.2">
      <c r="A1672" s="3" t="s">
        <v>3284</v>
      </c>
      <c r="B1672" s="3" t="str">
        <f>VLOOKUP(C1672,'Class compilations'!A:B,2,FALSE)</f>
        <v>15 Passenger Van</v>
      </c>
      <c r="C1672" s="3" t="s">
        <v>3285</v>
      </c>
      <c r="D1672" s="3" t="s">
        <v>10</v>
      </c>
      <c r="E1672" s="3" t="s">
        <v>3292</v>
      </c>
      <c r="F1672" s="3" t="e">
        <f>VLOOKUP(E1672,'DFW to admin'!A:B,2,FALSE)</f>
        <v>#N/A</v>
      </c>
      <c r="G1672" s="3" t="str">
        <f>VLOOKUP('Data - filter removed'!E1672,Sheet10!B:C,2,FALSE)</f>
        <v>Aging and Disability Services Administration</v>
      </c>
      <c r="H1672" s="2">
        <v>2004</v>
      </c>
      <c r="I1672" s="3" t="s">
        <v>297</v>
      </c>
      <c r="J1672" s="3" t="s">
        <v>2569</v>
      </c>
      <c r="K1672" s="3" t="s">
        <v>3285</v>
      </c>
      <c r="L1672" s="3" t="s">
        <v>3293</v>
      </c>
      <c r="M1672" s="3" t="s">
        <v>29</v>
      </c>
    </row>
    <row r="1673" spans="1:13" x14ac:dyDescent="0.2">
      <c r="A1673" s="3" t="s">
        <v>3284</v>
      </c>
      <c r="B1673" s="3" t="str">
        <f>VLOOKUP(C1673,'Class compilations'!A:B,2,FALSE)</f>
        <v>15 Passenger Van</v>
      </c>
      <c r="C1673" s="3" t="s">
        <v>3285</v>
      </c>
      <c r="D1673" s="3" t="s">
        <v>10</v>
      </c>
      <c r="E1673" s="3" t="s">
        <v>3294</v>
      </c>
      <c r="F1673" s="3" t="e">
        <f>VLOOKUP(E1673,'DFW to admin'!A:B,2,FALSE)</f>
        <v>#N/A</v>
      </c>
      <c r="G1673" s="3" t="str">
        <f>VLOOKUP('Data - filter removed'!E1673,Sheet10!B:C,2,FALSE)</f>
        <v>Aging and Disability Services Administration</v>
      </c>
      <c r="H1673" s="2">
        <v>2006</v>
      </c>
      <c r="I1673" s="3" t="s">
        <v>2734</v>
      </c>
      <c r="J1673" s="3" t="s">
        <v>3295</v>
      </c>
      <c r="K1673" s="3" t="s">
        <v>3285</v>
      </c>
      <c r="L1673" s="3" t="s">
        <v>3296</v>
      </c>
      <c r="M1673" s="3" t="s">
        <v>29</v>
      </c>
    </row>
    <row r="1674" spans="1:13" x14ac:dyDescent="0.2">
      <c r="A1674" s="3" t="s">
        <v>3284</v>
      </c>
      <c r="B1674" s="3" t="str">
        <f>VLOOKUP(C1674,'Class compilations'!A:B,2,FALSE)</f>
        <v>15 Passenger Van</v>
      </c>
      <c r="C1674" s="3" t="s">
        <v>3285</v>
      </c>
      <c r="D1674" s="3" t="s">
        <v>10</v>
      </c>
      <c r="E1674" s="3" t="s">
        <v>3297</v>
      </c>
      <c r="F1674" s="3" t="e">
        <f>VLOOKUP(E1674,'DFW to admin'!A:B,2,FALSE)</f>
        <v>#N/A</v>
      </c>
      <c r="G1674" s="3" t="str">
        <f>VLOOKUP('Data - filter removed'!E1674,Sheet10!B:C,2,FALSE)</f>
        <v>Aging and Disability Services Administration</v>
      </c>
      <c r="H1674" s="2">
        <v>2008</v>
      </c>
      <c r="I1674" s="3" t="s">
        <v>2576</v>
      </c>
      <c r="J1674" s="3" t="s">
        <v>2756</v>
      </c>
      <c r="K1674" s="3" t="s">
        <v>3285</v>
      </c>
      <c r="L1674" s="3" t="s">
        <v>3298</v>
      </c>
      <c r="M1674" s="3" t="s">
        <v>29</v>
      </c>
    </row>
    <row r="1675" spans="1:13" x14ac:dyDescent="0.2">
      <c r="A1675" s="3" t="s">
        <v>3284</v>
      </c>
      <c r="B1675" s="3" t="str">
        <f>VLOOKUP(C1675,'Class compilations'!A:B,2,FALSE)</f>
        <v>15 Passenger Van</v>
      </c>
      <c r="C1675" s="3" t="s">
        <v>3285</v>
      </c>
      <c r="D1675" s="3" t="s">
        <v>10</v>
      </c>
      <c r="E1675" s="3" t="s">
        <v>3299</v>
      </c>
      <c r="F1675" s="3" t="e">
        <f>VLOOKUP(E1675,'DFW to admin'!A:B,2,FALSE)</f>
        <v>#N/A</v>
      </c>
      <c r="G1675" s="3" t="str">
        <f>VLOOKUP('Data - filter removed'!E1675,Sheet10!B:C,2,FALSE)</f>
        <v>Aging and Disability Services Administration</v>
      </c>
      <c r="H1675" s="2">
        <v>2008</v>
      </c>
      <c r="I1675" s="3" t="s">
        <v>2576</v>
      </c>
      <c r="J1675" s="3" t="s">
        <v>2756</v>
      </c>
      <c r="K1675" s="3" t="s">
        <v>3285</v>
      </c>
      <c r="L1675" s="3" t="s">
        <v>3300</v>
      </c>
      <c r="M1675" s="3" t="s">
        <v>29</v>
      </c>
    </row>
    <row r="1676" spans="1:13" x14ac:dyDescent="0.2">
      <c r="A1676" s="3" t="s">
        <v>3284</v>
      </c>
      <c r="B1676" s="3" t="str">
        <f>VLOOKUP(C1676,'Class compilations'!A:B,2,FALSE)</f>
        <v>15 Passenger Van</v>
      </c>
      <c r="C1676" s="3" t="s">
        <v>3285</v>
      </c>
      <c r="D1676" s="3" t="s">
        <v>10</v>
      </c>
      <c r="E1676" s="3" t="s">
        <v>3301</v>
      </c>
      <c r="F1676" s="3" t="e">
        <f>VLOOKUP(E1676,'DFW to admin'!A:B,2,FALSE)</f>
        <v>#N/A</v>
      </c>
      <c r="G1676" s="3" t="str">
        <f>VLOOKUP('Data - filter removed'!E1676,Sheet10!B:C,2,FALSE)</f>
        <v>Aging and Disability Services Administration</v>
      </c>
      <c r="H1676" s="2">
        <v>2013</v>
      </c>
      <c r="I1676" s="3" t="s">
        <v>2734</v>
      </c>
      <c r="J1676" s="3" t="s">
        <v>2735</v>
      </c>
      <c r="K1676" s="3" t="s">
        <v>3285</v>
      </c>
      <c r="L1676" s="3" t="s">
        <v>3302</v>
      </c>
      <c r="M1676" s="3" t="s">
        <v>29</v>
      </c>
    </row>
    <row r="1677" spans="1:13" x14ac:dyDescent="0.2">
      <c r="A1677" s="3" t="s">
        <v>3284</v>
      </c>
      <c r="B1677" s="3" t="str">
        <f>VLOOKUP(C1677,'Class compilations'!A:B,2,FALSE)</f>
        <v>15 Passenger Van</v>
      </c>
      <c r="C1677" s="3" t="s">
        <v>3285</v>
      </c>
      <c r="D1677" s="3" t="s">
        <v>10</v>
      </c>
      <c r="E1677" s="3" t="s">
        <v>3303</v>
      </c>
      <c r="F1677" s="3" t="e">
        <f>VLOOKUP(E1677,'DFW to admin'!A:B,2,FALSE)</f>
        <v>#N/A</v>
      </c>
      <c r="G1677" s="3" t="str">
        <f>VLOOKUP('Data - filter removed'!E1677,Sheet10!B:C,2,FALSE)</f>
        <v>Aging and Disability Services Administration</v>
      </c>
      <c r="H1677" s="2">
        <v>2013</v>
      </c>
      <c r="I1677" s="3" t="s">
        <v>2734</v>
      </c>
      <c r="J1677" s="3" t="s">
        <v>2735</v>
      </c>
      <c r="K1677" s="3" t="s">
        <v>3285</v>
      </c>
      <c r="L1677" s="3" t="s">
        <v>3304</v>
      </c>
      <c r="M1677" s="3" t="s">
        <v>29</v>
      </c>
    </row>
    <row r="1678" spans="1:13" x14ac:dyDescent="0.2">
      <c r="A1678" s="3" t="s">
        <v>3284</v>
      </c>
      <c r="B1678" s="3" t="str">
        <f>VLOOKUP(C1678,'Class compilations'!A:B,2,FALSE)</f>
        <v>15 Passenger Van</v>
      </c>
      <c r="C1678" s="3" t="s">
        <v>3285</v>
      </c>
      <c r="D1678" s="3" t="s">
        <v>10</v>
      </c>
      <c r="E1678" s="3" t="s">
        <v>3305</v>
      </c>
      <c r="F1678" s="3" t="e">
        <f>VLOOKUP(E1678,'DFW to admin'!A:B,2,FALSE)</f>
        <v>#N/A</v>
      </c>
      <c r="G1678" s="3" t="e">
        <f>VLOOKUP('Data - filter removed'!E1678,Sheet10!B:C,2,FALSE)</f>
        <v>#N/A</v>
      </c>
      <c r="H1678" s="2">
        <v>2006</v>
      </c>
      <c r="I1678" s="3" t="s">
        <v>2734</v>
      </c>
      <c r="J1678" s="3" t="s">
        <v>2735</v>
      </c>
      <c r="K1678" s="3" t="s">
        <v>3285</v>
      </c>
      <c r="L1678" s="3" t="s">
        <v>3306</v>
      </c>
      <c r="M1678" s="3" t="s">
        <v>599</v>
      </c>
    </row>
    <row r="1679" spans="1:13" x14ac:dyDescent="0.2">
      <c r="A1679" s="3" t="s">
        <v>3284</v>
      </c>
      <c r="B1679" s="3" t="str">
        <f>VLOOKUP(C1679,'Class compilations'!A:B,2,FALSE)</f>
        <v>15 Passenger Van</v>
      </c>
      <c r="C1679" s="3" t="s">
        <v>3285</v>
      </c>
      <c r="D1679" s="3" t="s">
        <v>10</v>
      </c>
      <c r="E1679" s="3" t="s">
        <v>3307</v>
      </c>
      <c r="F1679" s="3" t="e">
        <f>VLOOKUP(E1679,'DFW to admin'!A:B,2,FALSE)</f>
        <v>#N/A</v>
      </c>
      <c r="G1679" s="3" t="str">
        <f>VLOOKUP('Data - filter removed'!E1679,Sheet10!B:C,2,FALSE)</f>
        <v>Aging and Disability Services Administration</v>
      </c>
      <c r="H1679" s="2">
        <v>2015</v>
      </c>
      <c r="I1679" s="3" t="s">
        <v>2734</v>
      </c>
      <c r="J1679" s="3" t="s">
        <v>2735</v>
      </c>
      <c r="K1679" s="3" t="s">
        <v>3285</v>
      </c>
      <c r="L1679" s="3" t="s">
        <v>3308</v>
      </c>
      <c r="M1679" s="3" t="s">
        <v>29</v>
      </c>
    </row>
    <row r="1680" spans="1:13" x14ac:dyDescent="0.2">
      <c r="B1680" s="3" t="e">
        <f>VLOOKUP(C1680,'Class compilations'!A:B,2,FALSE)</f>
        <v>#N/A</v>
      </c>
      <c r="D1680" s="5" t="s">
        <v>7969</v>
      </c>
      <c r="E1680" s="3">
        <f>SUBTOTAL(3,E1669:E1679)</f>
        <v>11</v>
      </c>
      <c r="F1680" s="3" t="e">
        <f>VLOOKUP(E1680,'DFW to admin'!A:B,2,FALSE)</f>
        <v>#N/A</v>
      </c>
      <c r="G1680" s="3" t="e">
        <f>VLOOKUP('Data - filter removed'!E1680,Sheet10!B:C,2,FALSE)</f>
        <v>#N/A</v>
      </c>
    </row>
    <row r="1681" spans="1:13" x14ac:dyDescent="0.2">
      <c r="A1681" s="3" t="s">
        <v>3284</v>
      </c>
      <c r="B1681" s="3" t="str">
        <f>VLOOKUP(C1681,'Class compilations'!A:B,2,FALSE)</f>
        <v>15 Passenger Van</v>
      </c>
      <c r="C1681" s="3" t="s">
        <v>3285</v>
      </c>
      <c r="D1681" s="3" t="s">
        <v>1301</v>
      </c>
      <c r="E1681" s="3" t="s">
        <v>3309</v>
      </c>
      <c r="F1681" s="3" t="e">
        <f>VLOOKUP(E1681,'DFW to admin'!A:B,2,FALSE)</f>
        <v>#N/A</v>
      </c>
      <c r="G1681" s="3" t="e">
        <f>VLOOKUP('Data - filter removed'!E1681,Sheet10!B:C,2,FALSE)</f>
        <v>#N/A</v>
      </c>
      <c r="H1681" s="2">
        <v>2015</v>
      </c>
      <c r="I1681" s="3" t="s">
        <v>2734</v>
      </c>
      <c r="J1681" s="3" t="s">
        <v>2735</v>
      </c>
      <c r="K1681" s="3" t="s">
        <v>3285</v>
      </c>
      <c r="L1681" s="3" t="s">
        <v>3310</v>
      </c>
      <c r="M1681" s="3" t="s">
        <v>1302</v>
      </c>
    </row>
    <row r="1682" spans="1:13" x14ac:dyDescent="0.2">
      <c r="A1682" s="3" t="s">
        <v>3284</v>
      </c>
      <c r="B1682" s="3" t="str">
        <f>VLOOKUP(C1682,'Class compilations'!A:B,2,FALSE)</f>
        <v>15 Passenger Van</v>
      </c>
      <c r="C1682" s="3" t="s">
        <v>3285</v>
      </c>
      <c r="D1682" s="3" t="s">
        <v>1301</v>
      </c>
      <c r="E1682" s="3" t="s">
        <v>3311</v>
      </c>
      <c r="F1682" s="3" t="e">
        <f>VLOOKUP(E1682,'DFW to admin'!A:B,2,FALSE)</f>
        <v>#N/A</v>
      </c>
      <c r="G1682" s="3" t="e">
        <f>VLOOKUP('Data - filter removed'!E1682,Sheet10!B:C,2,FALSE)</f>
        <v>#N/A</v>
      </c>
      <c r="H1682" s="2">
        <v>2006</v>
      </c>
      <c r="I1682" s="3" t="s">
        <v>297</v>
      </c>
      <c r="J1682" s="3" t="s">
        <v>3312</v>
      </c>
      <c r="K1682" s="3" t="s">
        <v>3313</v>
      </c>
      <c r="L1682" s="3" t="s">
        <v>3314</v>
      </c>
      <c r="M1682" s="3" t="s">
        <v>1302</v>
      </c>
    </row>
    <row r="1683" spans="1:13" x14ac:dyDescent="0.2">
      <c r="A1683" s="3" t="s">
        <v>3284</v>
      </c>
      <c r="B1683" s="3" t="str">
        <f>VLOOKUP(C1683,'Class compilations'!A:B,2,FALSE)</f>
        <v>15 Passenger Van</v>
      </c>
      <c r="C1683" s="3" t="s">
        <v>3285</v>
      </c>
      <c r="D1683" s="3" t="s">
        <v>1301</v>
      </c>
      <c r="E1683" s="3" t="s">
        <v>3315</v>
      </c>
      <c r="F1683" s="3" t="e">
        <f>VLOOKUP(E1683,'DFW to admin'!A:B,2,FALSE)</f>
        <v>#N/A</v>
      </c>
      <c r="G1683" s="3" t="e">
        <f>VLOOKUP('Data - filter removed'!E1683,Sheet10!B:C,2,FALSE)</f>
        <v>#N/A</v>
      </c>
      <c r="H1683" s="2">
        <v>2006</v>
      </c>
      <c r="I1683" s="3" t="s">
        <v>297</v>
      </c>
      <c r="J1683" s="3" t="s">
        <v>3312</v>
      </c>
      <c r="K1683" s="3" t="s">
        <v>3313</v>
      </c>
      <c r="L1683" s="3" t="s">
        <v>3316</v>
      </c>
      <c r="M1683" s="3" t="s">
        <v>1302</v>
      </c>
    </row>
    <row r="1684" spans="1:13" x14ac:dyDescent="0.2">
      <c r="B1684" s="3" t="e">
        <f>VLOOKUP(C1684,'Class compilations'!A:B,2,FALSE)</f>
        <v>#N/A</v>
      </c>
      <c r="D1684" s="5" t="s">
        <v>7971</v>
      </c>
      <c r="E1684" s="3">
        <f>SUBTOTAL(3,E1681:E1683)</f>
        <v>3</v>
      </c>
      <c r="F1684" s="3" t="e">
        <f>VLOOKUP(E1684,'DFW to admin'!A:B,2,FALSE)</f>
        <v>#N/A</v>
      </c>
      <c r="G1684" s="3" t="e">
        <f>VLOOKUP('Data - filter removed'!E1684,Sheet10!B:C,2,FALSE)</f>
        <v>#N/A</v>
      </c>
    </row>
    <row r="1685" spans="1:13" x14ac:dyDescent="0.2">
      <c r="A1685" s="5" t="s">
        <v>7884</v>
      </c>
      <c r="B1685" s="3" t="e">
        <f>VLOOKUP(C1685,'Class compilations'!A:B,2,FALSE)</f>
        <v>#N/A</v>
      </c>
      <c r="E1685" s="3">
        <f>SUBTOTAL(3,E1669:E1683)</f>
        <v>14</v>
      </c>
      <c r="F1685" s="3" t="e">
        <f>VLOOKUP(E1685,'DFW to admin'!A:B,2,FALSE)</f>
        <v>#N/A</v>
      </c>
      <c r="G1685" s="3" t="e">
        <f>VLOOKUP('Data - filter removed'!E1685,Sheet10!B:C,2,FALSE)</f>
        <v>#N/A</v>
      </c>
    </row>
    <row r="1686" spans="1:13" x14ac:dyDescent="0.2">
      <c r="A1686" s="3" t="s">
        <v>3317</v>
      </c>
      <c r="B1686" s="3" t="str">
        <f>VLOOKUP(C1686,'Class compilations'!A:B,2,FALSE)</f>
        <v>Cargo Van</v>
      </c>
      <c r="C1686" s="3" t="s">
        <v>2716</v>
      </c>
      <c r="D1686" s="3" t="s">
        <v>10</v>
      </c>
      <c r="E1686" s="3" t="s">
        <v>3318</v>
      </c>
      <c r="F1686" s="3" t="e">
        <f>VLOOKUP(E1686,'DFW to admin'!A:B,2,FALSE)</f>
        <v>#N/A</v>
      </c>
      <c r="G1686" s="3" t="e">
        <f>VLOOKUP('Data - filter removed'!E1686,Sheet10!B:C,2,FALSE)</f>
        <v>#N/A</v>
      </c>
      <c r="H1686" s="2">
        <v>2005</v>
      </c>
      <c r="I1686" s="3" t="s">
        <v>2576</v>
      </c>
      <c r="J1686" s="3" t="s">
        <v>2715</v>
      </c>
      <c r="K1686" s="3" t="s">
        <v>2716</v>
      </c>
      <c r="L1686" s="3" t="s">
        <v>3319</v>
      </c>
      <c r="M1686" s="3" t="s">
        <v>133</v>
      </c>
    </row>
    <row r="1687" spans="1:13" x14ac:dyDescent="0.2">
      <c r="A1687" s="3" t="s">
        <v>3317</v>
      </c>
      <c r="B1687" s="3" t="str">
        <f>VLOOKUP(C1687,'Class compilations'!A:B,2,FALSE)</f>
        <v>Cargo Van</v>
      </c>
      <c r="C1687" s="3" t="s">
        <v>2716</v>
      </c>
      <c r="D1687" s="3" t="s">
        <v>10</v>
      </c>
      <c r="E1687" s="3" t="s">
        <v>3320</v>
      </c>
      <c r="F1687" s="3" t="e">
        <f>VLOOKUP(E1687,'DFW to admin'!A:B,2,FALSE)</f>
        <v>#N/A</v>
      </c>
      <c r="G1687" s="3" t="e">
        <f>VLOOKUP('Data - filter removed'!E1687,Sheet10!B:C,2,FALSE)</f>
        <v>#N/A</v>
      </c>
      <c r="H1687" s="2">
        <v>2005</v>
      </c>
      <c r="I1687" s="3" t="s">
        <v>2576</v>
      </c>
      <c r="J1687" s="3" t="s">
        <v>2715</v>
      </c>
      <c r="K1687" s="3" t="s">
        <v>2716</v>
      </c>
      <c r="L1687" s="3" t="s">
        <v>3321</v>
      </c>
      <c r="M1687" s="3" t="s">
        <v>128</v>
      </c>
    </row>
    <row r="1688" spans="1:13" x14ac:dyDescent="0.2">
      <c r="A1688" s="3" t="s">
        <v>3317</v>
      </c>
      <c r="B1688" s="3" t="str">
        <f>VLOOKUP(C1688,'Class compilations'!A:B,2,FALSE)</f>
        <v>Cargo Van</v>
      </c>
      <c r="C1688" s="3" t="s">
        <v>2716</v>
      </c>
      <c r="D1688" s="3" t="s">
        <v>10</v>
      </c>
      <c r="E1688" s="3" t="s">
        <v>3322</v>
      </c>
      <c r="F1688" s="3" t="e">
        <f>VLOOKUP(E1688,'DFW to admin'!A:B,2,FALSE)</f>
        <v>#N/A</v>
      </c>
      <c r="G1688" s="3" t="e">
        <f>VLOOKUP('Data - filter removed'!E1688,Sheet10!B:C,2,FALSE)</f>
        <v>#N/A</v>
      </c>
      <c r="H1688" s="2">
        <v>2005</v>
      </c>
      <c r="I1688" s="3" t="s">
        <v>2576</v>
      </c>
      <c r="J1688" s="3" t="s">
        <v>2715</v>
      </c>
      <c r="K1688" s="3" t="s">
        <v>2716</v>
      </c>
      <c r="L1688" s="3" t="s">
        <v>3323</v>
      </c>
      <c r="M1688" s="3" t="s">
        <v>223</v>
      </c>
    </row>
    <row r="1689" spans="1:13" x14ac:dyDescent="0.2">
      <c r="A1689" s="3" t="s">
        <v>3317</v>
      </c>
      <c r="B1689" s="3" t="str">
        <f>VLOOKUP(C1689,'Class compilations'!A:B,2,FALSE)</f>
        <v>Cargo Van</v>
      </c>
      <c r="C1689" s="3" t="s">
        <v>2716</v>
      </c>
      <c r="D1689" s="3" t="s">
        <v>10</v>
      </c>
      <c r="E1689" s="3" t="s">
        <v>3324</v>
      </c>
      <c r="F1689" s="3" t="e">
        <f>VLOOKUP(E1689,'DFW to admin'!A:B,2,FALSE)</f>
        <v>#N/A</v>
      </c>
      <c r="G1689" s="3" t="e">
        <f>VLOOKUP('Data - filter removed'!E1689,Sheet10!B:C,2,FALSE)</f>
        <v>#N/A</v>
      </c>
      <c r="H1689" s="2">
        <v>1998</v>
      </c>
      <c r="I1689" s="3" t="s">
        <v>297</v>
      </c>
      <c r="J1689" s="3" t="s">
        <v>3093</v>
      </c>
      <c r="K1689" s="3" t="s">
        <v>2716</v>
      </c>
      <c r="L1689" s="3" t="s">
        <v>3325</v>
      </c>
      <c r="M1689" s="3" t="s">
        <v>15</v>
      </c>
    </row>
    <row r="1690" spans="1:13" x14ac:dyDescent="0.2">
      <c r="A1690" s="3" t="s">
        <v>3317</v>
      </c>
      <c r="B1690" s="3" t="str">
        <f>VLOOKUP(C1690,'Class compilations'!A:B,2,FALSE)</f>
        <v>Cargo Van</v>
      </c>
      <c r="C1690" s="3" t="s">
        <v>2716</v>
      </c>
      <c r="D1690" s="3" t="s">
        <v>10</v>
      </c>
      <c r="E1690" s="3" t="s">
        <v>3326</v>
      </c>
      <c r="F1690" s="3" t="e">
        <f>VLOOKUP(E1690,'DFW to admin'!A:B,2,FALSE)</f>
        <v>#N/A</v>
      </c>
      <c r="G1690" s="3" t="str">
        <f>VLOOKUP('Data - filter removed'!E1690,Sheet10!B:C,2,FALSE)</f>
        <v>Information Systems Services Division</v>
      </c>
      <c r="H1690" s="2">
        <v>2010</v>
      </c>
      <c r="I1690" s="3" t="s">
        <v>297</v>
      </c>
      <c r="J1690" s="3" t="s">
        <v>2994</v>
      </c>
      <c r="K1690" s="3" t="s">
        <v>2716</v>
      </c>
      <c r="L1690" s="3" t="s">
        <v>3327</v>
      </c>
      <c r="M1690" s="3" t="s">
        <v>29</v>
      </c>
    </row>
    <row r="1691" spans="1:13" x14ac:dyDescent="0.2">
      <c r="A1691" s="3" t="s">
        <v>3317</v>
      </c>
      <c r="B1691" s="3" t="str">
        <f>VLOOKUP(C1691,'Class compilations'!A:B,2,FALSE)</f>
        <v>Cargo Van</v>
      </c>
      <c r="C1691" s="3" t="s">
        <v>2716</v>
      </c>
      <c r="D1691" s="3" t="s">
        <v>10</v>
      </c>
      <c r="E1691" s="3" t="s">
        <v>3328</v>
      </c>
      <c r="F1691" s="3" t="e">
        <f>VLOOKUP(E1691,'DFW to admin'!A:B,2,FALSE)</f>
        <v>#N/A</v>
      </c>
      <c r="G1691" s="3" t="e">
        <f>VLOOKUP('Data - filter removed'!E1691,Sheet10!B:C,2,FALSE)</f>
        <v>#N/A</v>
      </c>
      <c r="H1691" s="2">
        <v>2013</v>
      </c>
      <c r="I1691" s="3" t="s">
        <v>297</v>
      </c>
      <c r="J1691" s="3" t="s">
        <v>2994</v>
      </c>
      <c r="K1691" s="3" t="s">
        <v>2716</v>
      </c>
      <c r="L1691" s="3" t="s">
        <v>3329</v>
      </c>
      <c r="M1691" s="3" t="s">
        <v>69</v>
      </c>
    </row>
    <row r="1692" spans="1:13" x14ac:dyDescent="0.2">
      <c r="A1692" s="3" t="s">
        <v>3317</v>
      </c>
      <c r="B1692" s="3" t="str">
        <f>VLOOKUP(C1692,'Class compilations'!A:B,2,FALSE)</f>
        <v>Cargo Van</v>
      </c>
      <c r="C1692" s="3" t="s">
        <v>2716</v>
      </c>
      <c r="D1692" s="3" t="s">
        <v>10</v>
      </c>
      <c r="E1692" s="3" t="s">
        <v>3330</v>
      </c>
      <c r="F1692" s="3" t="e">
        <f>VLOOKUP(E1692,'DFW to admin'!A:B,2,FALSE)</f>
        <v>#N/A</v>
      </c>
      <c r="G1692" s="3" t="e">
        <f>VLOOKUP('Data - filter removed'!E1692,Sheet10!B:C,2,FALSE)</f>
        <v>#N/A</v>
      </c>
      <c r="H1692" s="2">
        <v>2012</v>
      </c>
      <c r="I1692" s="3" t="s">
        <v>297</v>
      </c>
      <c r="J1692" s="3" t="s">
        <v>2994</v>
      </c>
      <c r="K1692" s="3" t="s">
        <v>2716</v>
      </c>
      <c r="L1692" s="3" t="s">
        <v>3331</v>
      </c>
      <c r="M1692" s="3" t="s">
        <v>69</v>
      </c>
    </row>
    <row r="1693" spans="1:13" x14ac:dyDescent="0.2">
      <c r="A1693" s="3" t="s">
        <v>3317</v>
      </c>
      <c r="B1693" s="3" t="str">
        <f>VLOOKUP(C1693,'Class compilations'!A:B,2,FALSE)</f>
        <v>Cargo Van</v>
      </c>
      <c r="C1693" s="3" t="s">
        <v>2716</v>
      </c>
      <c r="D1693" s="3" t="s">
        <v>10</v>
      </c>
      <c r="E1693" s="3" t="s">
        <v>3332</v>
      </c>
      <c r="F1693" s="3" t="e">
        <f>VLOOKUP(E1693,'DFW to admin'!A:B,2,FALSE)</f>
        <v>#N/A</v>
      </c>
      <c r="G1693" s="3" t="e">
        <f>VLOOKUP('Data - filter removed'!E1693,Sheet10!B:C,2,FALSE)</f>
        <v>#N/A</v>
      </c>
      <c r="H1693" s="2">
        <v>2012</v>
      </c>
      <c r="I1693" s="3" t="s">
        <v>297</v>
      </c>
      <c r="J1693" s="3" t="s">
        <v>2994</v>
      </c>
      <c r="K1693" s="3" t="s">
        <v>2716</v>
      </c>
      <c r="L1693" s="3" t="s">
        <v>3333</v>
      </c>
      <c r="M1693" s="3" t="s">
        <v>69</v>
      </c>
    </row>
    <row r="1694" spans="1:13" x14ac:dyDescent="0.2">
      <c r="A1694" s="3" t="s">
        <v>3317</v>
      </c>
      <c r="B1694" s="3" t="str">
        <f>VLOOKUP(C1694,'Class compilations'!A:B,2,FALSE)</f>
        <v>Cargo Van</v>
      </c>
      <c r="C1694" s="3" t="s">
        <v>2716</v>
      </c>
      <c r="D1694" s="3" t="s">
        <v>10</v>
      </c>
      <c r="E1694" s="3" t="s">
        <v>3334</v>
      </c>
      <c r="F1694" s="3" t="e">
        <f>VLOOKUP(E1694,'DFW to admin'!A:B,2,FALSE)</f>
        <v>#N/A</v>
      </c>
      <c r="G1694" s="3" t="e">
        <f>VLOOKUP('Data - filter removed'!E1694,Sheet10!B:C,2,FALSE)</f>
        <v>#N/A</v>
      </c>
      <c r="H1694" s="2">
        <v>2012</v>
      </c>
      <c r="I1694" s="3" t="s">
        <v>297</v>
      </c>
      <c r="J1694" s="3" t="s">
        <v>2994</v>
      </c>
      <c r="K1694" s="3" t="s">
        <v>2716</v>
      </c>
      <c r="L1694" s="3" t="s">
        <v>3335</v>
      </c>
      <c r="M1694" s="3" t="s">
        <v>69</v>
      </c>
    </row>
    <row r="1695" spans="1:13" x14ac:dyDescent="0.2">
      <c r="A1695" s="3" t="s">
        <v>3317</v>
      </c>
      <c r="B1695" s="3" t="str">
        <f>VLOOKUP(C1695,'Class compilations'!A:B,2,FALSE)</f>
        <v>Cargo Van</v>
      </c>
      <c r="C1695" s="3" t="s">
        <v>2716</v>
      </c>
      <c r="D1695" s="3" t="s">
        <v>10</v>
      </c>
      <c r="E1695" s="3" t="s">
        <v>3336</v>
      </c>
      <c r="F1695" s="3" t="e">
        <f>VLOOKUP(E1695,'DFW to admin'!A:B,2,FALSE)</f>
        <v>#N/A</v>
      </c>
      <c r="G1695" s="3" t="e">
        <f>VLOOKUP('Data - filter removed'!E1695,Sheet10!B:C,2,FALSE)</f>
        <v>#N/A</v>
      </c>
      <c r="H1695" s="2">
        <v>2012</v>
      </c>
      <c r="I1695" s="3" t="s">
        <v>297</v>
      </c>
      <c r="J1695" s="3" t="s">
        <v>2994</v>
      </c>
      <c r="K1695" s="3" t="s">
        <v>2716</v>
      </c>
      <c r="L1695" s="3" t="s">
        <v>3337</v>
      </c>
      <c r="M1695" s="3" t="s">
        <v>69</v>
      </c>
    </row>
    <row r="1696" spans="1:13" x14ac:dyDescent="0.2">
      <c r="A1696" s="3" t="s">
        <v>3317</v>
      </c>
      <c r="B1696" s="3" t="str">
        <f>VLOOKUP(C1696,'Class compilations'!A:B,2,FALSE)</f>
        <v>Cargo Van</v>
      </c>
      <c r="C1696" s="3" t="s">
        <v>2716</v>
      </c>
      <c r="D1696" s="3" t="s">
        <v>10</v>
      </c>
      <c r="E1696" s="3" t="s">
        <v>3338</v>
      </c>
      <c r="F1696" s="3" t="e">
        <f>VLOOKUP(E1696,'DFW to admin'!A:B,2,FALSE)</f>
        <v>#N/A</v>
      </c>
      <c r="G1696" s="3" t="e">
        <f>VLOOKUP('Data - filter removed'!E1696,Sheet10!B:C,2,FALSE)</f>
        <v>#N/A</v>
      </c>
      <c r="H1696" s="2">
        <v>2012</v>
      </c>
      <c r="I1696" s="3" t="s">
        <v>297</v>
      </c>
      <c r="J1696" s="3" t="s">
        <v>2994</v>
      </c>
      <c r="K1696" s="3" t="s">
        <v>2716</v>
      </c>
      <c r="L1696" s="3" t="s">
        <v>3339</v>
      </c>
      <c r="M1696" s="3" t="s">
        <v>69</v>
      </c>
    </row>
    <row r="1697" spans="1:13" x14ac:dyDescent="0.2">
      <c r="A1697" s="3" t="s">
        <v>3317</v>
      </c>
      <c r="B1697" s="3" t="str">
        <f>VLOOKUP(C1697,'Class compilations'!A:B,2,FALSE)</f>
        <v>Cargo Van</v>
      </c>
      <c r="C1697" s="3" t="s">
        <v>2716</v>
      </c>
      <c r="D1697" s="3" t="s">
        <v>10</v>
      </c>
      <c r="E1697" s="3" t="s">
        <v>3340</v>
      </c>
      <c r="F1697" s="3" t="e">
        <f>VLOOKUP(E1697,'DFW to admin'!A:B,2,FALSE)</f>
        <v>#N/A</v>
      </c>
      <c r="G1697" s="3" t="e">
        <f>VLOOKUP('Data - filter removed'!E1697,Sheet10!B:C,2,FALSE)</f>
        <v>#N/A</v>
      </c>
      <c r="H1697" s="2">
        <v>2013</v>
      </c>
      <c r="I1697" s="3" t="s">
        <v>297</v>
      </c>
      <c r="J1697" s="3" t="s">
        <v>2994</v>
      </c>
      <c r="K1697" s="3" t="s">
        <v>2716</v>
      </c>
      <c r="L1697" s="3" t="s">
        <v>3341</v>
      </c>
      <c r="M1697" s="3" t="s">
        <v>1038</v>
      </c>
    </row>
    <row r="1698" spans="1:13" x14ac:dyDescent="0.2">
      <c r="A1698" s="3" t="s">
        <v>3317</v>
      </c>
      <c r="B1698" s="3" t="str">
        <f>VLOOKUP(C1698,'Class compilations'!A:B,2,FALSE)</f>
        <v>Cargo Van</v>
      </c>
      <c r="C1698" s="3" t="s">
        <v>2716</v>
      </c>
      <c r="D1698" s="3" t="s">
        <v>10</v>
      </c>
      <c r="E1698" s="3" t="s">
        <v>3344</v>
      </c>
      <c r="F1698" s="3" t="e">
        <f>VLOOKUP(E1698,'DFW to admin'!A:B,2,FALSE)</f>
        <v>#N/A</v>
      </c>
      <c r="G1698" s="3" t="e">
        <f>VLOOKUP('Data - filter removed'!E1698,Sheet10!B:C,2,FALSE)</f>
        <v>#N/A</v>
      </c>
      <c r="H1698" s="2">
        <v>2013</v>
      </c>
      <c r="I1698" s="3" t="s">
        <v>297</v>
      </c>
      <c r="J1698" s="3" t="s">
        <v>2994</v>
      </c>
      <c r="K1698" s="3" t="s">
        <v>2716</v>
      </c>
      <c r="L1698" s="3" t="s">
        <v>3345</v>
      </c>
      <c r="M1698" s="3" t="s">
        <v>69</v>
      </c>
    </row>
    <row r="1699" spans="1:13" x14ac:dyDescent="0.2">
      <c r="A1699" s="3" t="s">
        <v>3317</v>
      </c>
      <c r="B1699" s="3" t="str">
        <f>VLOOKUP(C1699,'Class compilations'!A:B,2,FALSE)</f>
        <v>Cargo Van</v>
      </c>
      <c r="C1699" s="3" t="s">
        <v>2716</v>
      </c>
      <c r="D1699" s="3" t="s">
        <v>10</v>
      </c>
      <c r="E1699" s="3" t="s">
        <v>3346</v>
      </c>
      <c r="F1699" s="3" t="e">
        <f>VLOOKUP(E1699,'DFW to admin'!A:B,2,FALSE)</f>
        <v>#N/A</v>
      </c>
      <c r="G1699" s="3" t="e">
        <f>VLOOKUP('Data - filter removed'!E1699,Sheet10!B:C,2,FALSE)</f>
        <v>#N/A</v>
      </c>
      <c r="H1699" s="2">
        <v>2013</v>
      </c>
      <c r="I1699" s="3" t="s">
        <v>297</v>
      </c>
      <c r="J1699" s="3" t="s">
        <v>2994</v>
      </c>
      <c r="K1699" s="3" t="s">
        <v>2716</v>
      </c>
      <c r="L1699" s="3" t="s">
        <v>3347</v>
      </c>
      <c r="M1699" s="3" t="s">
        <v>69</v>
      </c>
    </row>
    <row r="1700" spans="1:13" x14ac:dyDescent="0.2">
      <c r="A1700" s="3" t="s">
        <v>3317</v>
      </c>
      <c r="B1700" s="3" t="str">
        <f>VLOOKUP(C1700,'Class compilations'!A:B,2,FALSE)</f>
        <v>Cargo Van</v>
      </c>
      <c r="C1700" s="3" t="s">
        <v>2716</v>
      </c>
      <c r="D1700" s="3" t="s">
        <v>10</v>
      </c>
      <c r="E1700" s="3" t="s">
        <v>3348</v>
      </c>
      <c r="F1700" s="3" t="e">
        <f>VLOOKUP(E1700,'DFW to admin'!A:B,2,FALSE)</f>
        <v>#N/A</v>
      </c>
      <c r="G1700" s="3" t="e">
        <f>VLOOKUP('Data - filter removed'!E1700,Sheet10!B:C,2,FALSE)</f>
        <v>#N/A</v>
      </c>
      <c r="H1700" s="2">
        <v>2013</v>
      </c>
      <c r="I1700" s="3" t="s">
        <v>297</v>
      </c>
      <c r="J1700" s="3" t="s">
        <v>2994</v>
      </c>
      <c r="K1700" s="3" t="s">
        <v>2716</v>
      </c>
      <c r="L1700" s="3" t="s">
        <v>3349</v>
      </c>
      <c r="M1700" s="3" t="s">
        <v>69</v>
      </c>
    </row>
    <row r="1701" spans="1:13" x14ac:dyDescent="0.2">
      <c r="A1701" s="3" t="s">
        <v>3317</v>
      </c>
      <c r="B1701" s="3" t="str">
        <f>VLOOKUP(C1701,'Class compilations'!A:B,2,FALSE)</f>
        <v>Cargo Van</v>
      </c>
      <c r="C1701" s="3" t="s">
        <v>2716</v>
      </c>
      <c r="D1701" s="3" t="s">
        <v>10</v>
      </c>
      <c r="E1701" s="3" t="s">
        <v>3350</v>
      </c>
      <c r="F1701" s="3" t="e">
        <f>VLOOKUP(E1701,'DFW to admin'!A:B,2,FALSE)</f>
        <v>#N/A</v>
      </c>
      <c r="G1701" s="3" t="e">
        <f>VLOOKUP('Data - filter removed'!E1701,Sheet10!B:C,2,FALSE)</f>
        <v>#N/A</v>
      </c>
      <c r="H1701" s="2">
        <v>2013</v>
      </c>
      <c r="I1701" s="3" t="s">
        <v>297</v>
      </c>
      <c r="J1701" s="3" t="s">
        <v>2994</v>
      </c>
      <c r="K1701" s="3" t="s">
        <v>2716</v>
      </c>
      <c r="L1701" s="3" t="s">
        <v>3351</v>
      </c>
      <c r="M1701" s="3" t="s">
        <v>15</v>
      </c>
    </row>
    <row r="1702" spans="1:13" x14ac:dyDescent="0.2">
      <c r="A1702" s="3" t="s">
        <v>3317</v>
      </c>
      <c r="B1702" s="3" t="str">
        <f>VLOOKUP(C1702,'Class compilations'!A:B,2,FALSE)</f>
        <v>Cargo Van</v>
      </c>
      <c r="C1702" s="3" t="s">
        <v>2716</v>
      </c>
      <c r="D1702" s="3" t="s">
        <v>10</v>
      </c>
      <c r="E1702" s="3" t="s">
        <v>3352</v>
      </c>
      <c r="F1702" s="3" t="e">
        <f>VLOOKUP(E1702,'DFW to admin'!A:B,2,FALSE)</f>
        <v>#N/A</v>
      </c>
      <c r="G1702" s="3" t="e">
        <f>VLOOKUP('Data - filter removed'!E1702,Sheet10!B:C,2,FALSE)</f>
        <v>#N/A</v>
      </c>
      <c r="H1702" s="2">
        <v>2013</v>
      </c>
      <c r="I1702" s="3" t="s">
        <v>297</v>
      </c>
      <c r="J1702" s="3" t="s">
        <v>2994</v>
      </c>
      <c r="K1702" s="3" t="s">
        <v>2716</v>
      </c>
      <c r="L1702" s="3" t="s">
        <v>3353</v>
      </c>
      <c r="M1702" s="3" t="s">
        <v>69</v>
      </c>
    </row>
    <row r="1703" spans="1:13" x14ac:dyDescent="0.2">
      <c r="A1703" s="3" t="s">
        <v>3317</v>
      </c>
      <c r="B1703" s="3" t="str">
        <f>VLOOKUP(C1703,'Class compilations'!A:B,2,FALSE)</f>
        <v>Cargo Van</v>
      </c>
      <c r="C1703" s="3" t="s">
        <v>2716</v>
      </c>
      <c r="D1703" s="3" t="s">
        <v>10</v>
      </c>
      <c r="E1703" s="3" t="s">
        <v>3354</v>
      </c>
      <c r="F1703" s="3" t="e">
        <f>VLOOKUP(E1703,'DFW to admin'!A:B,2,FALSE)</f>
        <v>#N/A</v>
      </c>
      <c r="G1703" s="3" t="e">
        <f>VLOOKUP('Data - filter removed'!E1703,Sheet10!B:C,2,FALSE)</f>
        <v>#N/A</v>
      </c>
      <c r="H1703" s="2">
        <v>2015</v>
      </c>
      <c r="I1703" s="3" t="s">
        <v>297</v>
      </c>
      <c r="J1703" s="3" t="s">
        <v>2994</v>
      </c>
      <c r="K1703" s="3" t="s">
        <v>2716</v>
      </c>
      <c r="L1703" s="3" t="s">
        <v>3355</v>
      </c>
      <c r="M1703" s="3" t="s">
        <v>74</v>
      </c>
    </row>
    <row r="1704" spans="1:13" x14ac:dyDescent="0.2">
      <c r="A1704" s="3" t="s">
        <v>3317</v>
      </c>
      <c r="B1704" s="3" t="str">
        <f>VLOOKUP(C1704,'Class compilations'!A:B,2,FALSE)</f>
        <v>Cargo Van</v>
      </c>
      <c r="C1704" s="3" t="s">
        <v>2716</v>
      </c>
      <c r="D1704" s="3" t="s">
        <v>10</v>
      </c>
      <c r="E1704" s="3" t="s">
        <v>3356</v>
      </c>
      <c r="F1704" s="3" t="e">
        <f>VLOOKUP(E1704,'DFW to admin'!A:B,2,FALSE)</f>
        <v>#N/A</v>
      </c>
      <c r="G1704" s="3" t="e">
        <f>VLOOKUP('Data - filter removed'!E1704,Sheet10!B:C,2,FALSE)</f>
        <v>#N/A</v>
      </c>
      <c r="H1704" s="2">
        <v>2014</v>
      </c>
      <c r="I1704" s="3" t="s">
        <v>2734</v>
      </c>
      <c r="J1704" s="3" t="s">
        <v>3357</v>
      </c>
      <c r="K1704" s="3" t="s">
        <v>2716</v>
      </c>
      <c r="L1704" s="3" t="s">
        <v>3358</v>
      </c>
      <c r="M1704" s="3" t="s">
        <v>15</v>
      </c>
    </row>
    <row r="1705" spans="1:13" x14ac:dyDescent="0.2">
      <c r="A1705" s="3" t="s">
        <v>3317</v>
      </c>
      <c r="B1705" s="3" t="str">
        <f>VLOOKUP(C1705,'Class compilations'!A:B,2,FALSE)</f>
        <v>Cargo Van</v>
      </c>
      <c r="C1705" s="3" t="s">
        <v>2716</v>
      </c>
      <c r="D1705" s="3" t="s">
        <v>10</v>
      </c>
      <c r="E1705" s="3" t="s">
        <v>3359</v>
      </c>
      <c r="F1705" s="3" t="e">
        <f>VLOOKUP(E1705,'DFW to admin'!A:B,2,FALSE)</f>
        <v>#N/A</v>
      </c>
      <c r="G1705" s="3" t="e">
        <f>VLOOKUP('Data - filter removed'!E1705,Sheet10!B:C,2,FALSE)</f>
        <v>#N/A</v>
      </c>
      <c r="H1705" s="2">
        <v>2015</v>
      </c>
      <c r="I1705" s="3" t="s">
        <v>297</v>
      </c>
      <c r="J1705" s="3" t="s">
        <v>2994</v>
      </c>
      <c r="K1705" s="3" t="s">
        <v>2716</v>
      </c>
      <c r="L1705" s="3" t="s">
        <v>3360</v>
      </c>
      <c r="M1705" s="3" t="s">
        <v>69</v>
      </c>
    </row>
    <row r="1706" spans="1:13" x14ac:dyDescent="0.2">
      <c r="A1706" s="3" t="s">
        <v>3317</v>
      </c>
      <c r="B1706" s="3" t="str">
        <f>VLOOKUP(C1706,'Class compilations'!A:B,2,FALSE)</f>
        <v>Cargo Van</v>
      </c>
      <c r="C1706" s="3" t="s">
        <v>2716</v>
      </c>
      <c r="D1706" s="3" t="s">
        <v>10</v>
      </c>
      <c r="E1706" s="3" t="s">
        <v>3361</v>
      </c>
      <c r="F1706" s="3" t="e">
        <f>VLOOKUP(E1706,'DFW to admin'!A:B,2,FALSE)</f>
        <v>#N/A</v>
      </c>
      <c r="G1706" s="3" t="e">
        <f>VLOOKUP('Data - filter removed'!E1706,Sheet10!B:C,2,FALSE)</f>
        <v>#N/A</v>
      </c>
      <c r="H1706" s="2">
        <v>2014</v>
      </c>
      <c r="I1706" s="3" t="s">
        <v>2734</v>
      </c>
      <c r="J1706" s="3" t="s">
        <v>3357</v>
      </c>
      <c r="K1706" s="3" t="s">
        <v>2716</v>
      </c>
      <c r="L1706" s="3" t="s">
        <v>3362</v>
      </c>
      <c r="M1706" s="3" t="s">
        <v>69</v>
      </c>
    </row>
    <row r="1707" spans="1:13" x14ac:dyDescent="0.2">
      <c r="A1707" s="3" t="s">
        <v>3317</v>
      </c>
      <c r="B1707" s="3" t="str">
        <f>VLOOKUP(C1707,'Class compilations'!A:B,2,FALSE)</f>
        <v>Cargo Van</v>
      </c>
      <c r="C1707" s="3" t="s">
        <v>2716</v>
      </c>
      <c r="D1707" s="3" t="s">
        <v>10</v>
      </c>
      <c r="E1707" s="3" t="s">
        <v>3363</v>
      </c>
      <c r="F1707" s="3" t="e">
        <f>VLOOKUP(E1707,'DFW to admin'!A:B,2,FALSE)</f>
        <v>#N/A</v>
      </c>
      <c r="G1707" s="3" t="str">
        <f>VLOOKUP('Data - filter removed'!E1707,Sheet10!B:C,2,FALSE)</f>
        <v>Aging and Disability Services Administration</v>
      </c>
      <c r="H1707" s="2">
        <v>2015</v>
      </c>
      <c r="I1707" s="3" t="s">
        <v>297</v>
      </c>
      <c r="J1707" s="3" t="s">
        <v>2994</v>
      </c>
      <c r="K1707" s="3" t="s">
        <v>2716</v>
      </c>
      <c r="L1707" s="3" t="s">
        <v>3364</v>
      </c>
      <c r="M1707" s="3" t="s">
        <v>29</v>
      </c>
    </row>
    <row r="1708" spans="1:13" x14ac:dyDescent="0.2">
      <c r="A1708" s="3" t="s">
        <v>3317</v>
      </c>
      <c r="B1708" s="3" t="str">
        <f>VLOOKUP(C1708,'Class compilations'!A:B,2,FALSE)</f>
        <v>Cargo Van</v>
      </c>
      <c r="C1708" s="3" t="s">
        <v>2716</v>
      </c>
      <c r="D1708" s="3" t="s">
        <v>10</v>
      </c>
      <c r="E1708" s="3" t="s">
        <v>3365</v>
      </c>
      <c r="F1708" s="3" t="e">
        <f>VLOOKUP(E1708,'DFW to admin'!A:B,2,FALSE)</f>
        <v>#N/A</v>
      </c>
      <c r="G1708" s="3" t="e">
        <f>VLOOKUP('Data - filter removed'!E1708,Sheet10!B:C,2,FALSE)</f>
        <v>#N/A</v>
      </c>
      <c r="H1708" s="2">
        <v>2015</v>
      </c>
      <c r="I1708" s="3" t="s">
        <v>297</v>
      </c>
      <c r="J1708" s="3" t="s">
        <v>2994</v>
      </c>
      <c r="K1708" s="3" t="s">
        <v>2716</v>
      </c>
      <c r="L1708" s="3" t="s">
        <v>3366</v>
      </c>
      <c r="M1708" s="3" t="s">
        <v>35</v>
      </c>
    </row>
    <row r="1709" spans="1:13" x14ac:dyDescent="0.2">
      <c r="A1709" s="3" t="s">
        <v>3317</v>
      </c>
      <c r="B1709" s="3" t="str">
        <f>VLOOKUP(C1709,'Class compilations'!A:B,2,FALSE)</f>
        <v>Cargo Van</v>
      </c>
      <c r="C1709" s="3" t="s">
        <v>2716</v>
      </c>
      <c r="D1709" s="3" t="s">
        <v>10</v>
      </c>
      <c r="E1709" s="3" t="s">
        <v>3367</v>
      </c>
      <c r="F1709" s="3" t="e">
        <f>VLOOKUP(E1709,'DFW to admin'!A:B,2,FALSE)</f>
        <v>#N/A</v>
      </c>
      <c r="G1709" s="3" t="e">
        <f>VLOOKUP('Data - filter removed'!E1709,Sheet10!B:C,2,FALSE)</f>
        <v>#N/A</v>
      </c>
      <c r="H1709" s="2">
        <v>2015</v>
      </c>
      <c r="I1709" s="3" t="s">
        <v>297</v>
      </c>
      <c r="J1709" s="3" t="s">
        <v>2994</v>
      </c>
      <c r="K1709" s="3" t="s">
        <v>2716</v>
      </c>
      <c r="L1709" s="3" t="s">
        <v>3368</v>
      </c>
      <c r="M1709" s="3" t="s">
        <v>35</v>
      </c>
    </row>
    <row r="1710" spans="1:13" x14ac:dyDescent="0.2">
      <c r="A1710" s="3" t="s">
        <v>3317</v>
      </c>
      <c r="B1710" s="3" t="str">
        <f>VLOOKUP(C1710,'Class compilations'!A:B,2,FALSE)</f>
        <v>Cargo Van</v>
      </c>
      <c r="C1710" s="3" t="s">
        <v>2716</v>
      </c>
      <c r="D1710" s="3" t="s">
        <v>10</v>
      </c>
      <c r="E1710" s="3" t="s">
        <v>3369</v>
      </c>
      <c r="F1710" s="3" t="e">
        <f>VLOOKUP(E1710,'DFW to admin'!A:B,2,FALSE)</f>
        <v>#N/A</v>
      </c>
      <c r="G1710" s="3" t="e">
        <f>VLOOKUP('Data - filter removed'!E1710,Sheet10!B:C,2,FALSE)</f>
        <v>#N/A</v>
      </c>
      <c r="H1710" s="2">
        <v>2015</v>
      </c>
      <c r="I1710" s="3" t="s">
        <v>297</v>
      </c>
      <c r="J1710" s="3" t="s">
        <v>2994</v>
      </c>
      <c r="K1710" s="3" t="s">
        <v>2716</v>
      </c>
      <c r="L1710" s="3" t="s">
        <v>3370</v>
      </c>
      <c r="M1710" s="3" t="s">
        <v>69</v>
      </c>
    </row>
    <row r="1711" spans="1:13" x14ac:dyDescent="0.2">
      <c r="A1711" s="3" t="s">
        <v>3317</v>
      </c>
      <c r="B1711" s="3" t="str">
        <f>VLOOKUP(C1711,'Class compilations'!A:B,2,FALSE)</f>
        <v>Cargo Van</v>
      </c>
      <c r="C1711" s="3" t="s">
        <v>2716</v>
      </c>
      <c r="D1711" s="3" t="s">
        <v>10</v>
      </c>
      <c r="E1711" s="3" t="s">
        <v>3371</v>
      </c>
      <c r="F1711" s="3" t="e">
        <f>VLOOKUP(E1711,'DFW to admin'!A:B,2,FALSE)</f>
        <v>#N/A</v>
      </c>
      <c r="G1711" s="3" t="str">
        <f>VLOOKUP('Data - filter removed'!E1711,Sheet10!B:C,2,FALSE)</f>
        <v>Children's Administration</v>
      </c>
      <c r="H1711" s="2">
        <v>2015</v>
      </c>
      <c r="I1711" s="3" t="s">
        <v>297</v>
      </c>
      <c r="J1711" s="3" t="s">
        <v>2994</v>
      </c>
      <c r="K1711" s="3" t="s">
        <v>2716</v>
      </c>
      <c r="L1711" s="3" t="s">
        <v>3372</v>
      </c>
      <c r="M1711" s="3" t="s">
        <v>29</v>
      </c>
    </row>
    <row r="1712" spans="1:13" x14ac:dyDescent="0.2">
      <c r="A1712" s="3" t="s">
        <v>3317</v>
      </c>
      <c r="B1712" s="3" t="str">
        <f>VLOOKUP(C1712,'Class compilations'!A:B,2,FALSE)</f>
        <v>Cargo Van</v>
      </c>
      <c r="C1712" s="3" t="s">
        <v>2716</v>
      </c>
      <c r="D1712" s="3" t="s">
        <v>10</v>
      </c>
      <c r="E1712" s="3" t="s">
        <v>3373</v>
      </c>
      <c r="F1712" s="3" t="e">
        <f>VLOOKUP(E1712,'DFW to admin'!A:B,2,FALSE)</f>
        <v>#N/A</v>
      </c>
      <c r="G1712" s="3" t="e">
        <f>VLOOKUP('Data - filter removed'!E1712,Sheet10!B:C,2,FALSE)</f>
        <v>#N/A</v>
      </c>
      <c r="H1712" s="2">
        <v>2015</v>
      </c>
      <c r="I1712" s="3" t="s">
        <v>2576</v>
      </c>
      <c r="J1712" s="3" t="s">
        <v>3374</v>
      </c>
      <c r="K1712" s="3" t="s">
        <v>2716</v>
      </c>
      <c r="L1712" s="3" t="s">
        <v>3375</v>
      </c>
      <c r="M1712" s="3" t="s">
        <v>69</v>
      </c>
    </row>
    <row r="1713" spans="1:13" x14ac:dyDescent="0.2">
      <c r="A1713" s="3" t="s">
        <v>3317</v>
      </c>
      <c r="B1713" s="3" t="str">
        <f>VLOOKUP(C1713,'Class compilations'!A:B,2,FALSE)</f>
        <v>Cargo Van</v>
      </c>
      <c r="C1713" s="3" t="s">
        <v>2716</v>
      </c>
      <c r="D1713" s="3" t="s">
        <v>10</v>
      </c>
      <c r="E1713" s="3" t="s">
        <v>8085</v>
      </c>
      <c r="F1713" s="3" t="e">
        <f>VLOOKUP(E1713,'DFW to admin'!A:B,2,FALSE)</f>
        <v>#N/A</v>
      </c>
      <c r="G1713" s="3" t="e">
        <f>VLOOKUP('Data - filter removed'!E1713,Sheet10!B:C,2,FALSE)</f>
        <v>#N/A</v>
      </c>
      <c r="H1713" s="2">
        <v>2014</v>
      </c>
      <c r="I1713" s="3" t="s">
        <v>297</v>
      </c>
      <c r="J1713" s="3" t="s">
        <v>2994</v>
      </c>
      <c r="K1713" s="3" t="s">
        <v>2716</v>
      </c>
      <c r="L1713" s="3" t="s">
        <v>8086</v>
      </c>
      <c r="M1713" s="3" t="s">
        <v>32</v>
      </c>
    </row>
    <row r="1714" spans="1:13" x14ac:dyDescent="0.2">
      <c r="B1714" s="3" t="e">
        <f>VLOOKUP(C1714,'Class compilations'!A:B,2,FALSE)</f>
        <v>#N/A</v>
      </c>
      <c r="D1714" s="5" t="s">
        <v>7969</v>
      </c>
      <c r="E1714" s="3">
        <f>SUBTOTAL(3,E1686:E1713)</f>
        <v>28</v>
      </c>
      <c r="F1714" s="3" t="e">
        <f>VLOOKUP(E1714,'DFW to admin'!A:B,2,FALSE)</f>
        <v>#N/A</v>
      </c>
      <c r="G1714" s="3" t="e">
        <f>VLOOKUP('Data - filter removed'!E1714,Sheet10!B:C,2,FALSE)</f>
        <v>#N/A</v>
      </c>
    </row>
    <row r="1715" spans="1:13" x14ac:dyDescent="0.2">
      <c r="A1715" s="3" t="s">
        <v>3317</v>
      </c>
      <c r="B1715" s="3" t="str">
        <f>VLOOKUP(C1715,'Class compilations'!A:B,2,FALSE)</f>
        <v>Cargo Van</v>
      </c>
      <c r="C1715" s="3" t="s">
        <v>2716</v>
      </c>
      <c r="D1715" s="3" t="s">
        <v>1301</v>
      </c>
      <c r="E1715" s="3" t="s">
        <v>3376</v>
      </c>
      <c r="F1715" s="3" t="e">
        <f>VLOOKUP(E1715,'DFW to admin'!A:B,2,FALSE)</f>
        <v>#N/A</v>
      </c>
      <c r="G1715" s="3" t="e">
        <f>VLOOKUP('Data - filter removed'!E1715,Sheet10!B:C,2,FALSE)</f>
        <v>#N/A</v>
      </c>
      <c r="H1715" s="2">
        <v>2013</v>
      </c>
      <c r="I1715" s="3" t="s">
        <v>297</v>
      </c>
      <c r="J1715" s="3" t="s">
        <v>2994</v>
      </c>
      <c r="K1715" s="3" t="s">
        <v>2716</v>
      </c>
      <c r="L1715" s="3" t="s">
        <v>3377</v>
      </c>
      <c r="M1715" s="3" t="s">
        <v>1302</v>
      </c>
    </row>
    <row r="1716" spans="1:13" x14ac:dyDescent="0.2">
      <c r="A1716" s="3" t="s">
        <v>3317</v>
      </c>
      <c r="B1716" s="3" t="str">
        <f>VLOOKUP(C1716,'Class compilations'!A:B,2,FALSE)</f>
        <v>Cargo Van</v>
      </c>
      <c r="C1716" s="3" t="s">
        <v>2716</v>
      </c>
      <c r="D1716" s="3" t="s">
        <v>1301</v>
      </c>
      <c r="E1716" s="3" t="s">
        <v>3378</v>
      </c>
      <c r="F1716" s="3" t="e">
        <f>VLOOKUP(E1716,'DFW to admin'!A:B,2,FALSE)</f>
        <v>#N/A</v>
      </c>
      <c r="G1716" s="3" t="e">
        <f>VLOOKUP('Data - filter removed'!E1716,Sheet10!B:C,2,FALSE)</f>
        <v>#N/A</v>
      </c>
      <c r="H1716" s="2">
        <v>2015</v>
      </c>
      <c r="I1716" s="3" t="s">
        <v>297</v>
      </c>
      <c r="J1716" s="3" t="s">
        <v>2994</v>
      </c>
      <c r="K1716" s="3" t="s">
        <v>2716</v>
      </c>
      <c r="L1716" s="3" t="s">
        <v>3379</v>
      </c>
      <c r="M1716" s="3" t="s">
        <v>1302</v>
      </c>
    </row>
    <row r="1717" spans="1:13" x14ac:dyDescent="0.2">
      <c r="A1717" s="3" t="s">
        <v>3317</v>
      </c>
      <c r="B1717" s="3" t="str">
        <f>VLOOKUP(C1717,'Class compilations'!A:B,2,FALSE)</f>
        <v>Cargo Van</v>
      </c>
      <c r="C1717" s="3" t="s">
        <v>2716</v>
      </c>
      <c r="D1717" s="3" t="s">
        <v>1301</v>
      </c>
      <c r="E1717" s="3" t="s">
        <v>3380</v>
      </c>
      <c r="F1717" s="3" t="e">
        <f>VLOOKUP(E1717,'DFW to admin'!A:B,2,FALSE)</f>
        <v>#N/A</v>
      </c>
      <c r="G1717" s="3" t="e">
        <f>VLOOKUP('Data - filter removed'!E1717,Sheet10!B:C,2,FALSE)</f>
        <v>#N/A</v>
      </c>
      <c r="H1717" s="2">
        <v>2015</v>
      </c>
      <c r="I1717" s="3" t="s">
        <v>2576</v>
      </c>
      <c r="J1717" s="3" t="s">
        <v>3374</v>
      </c>
      <c r="K1717" s="3" t="s">
        <v>2716</v>
      </c>
      <c r="L1717" s="3" t="s">
        <v>3381</v>
      </c>
      <c r="M1717" s="3" t="s">
        <v>1302</v>
      </c>
    </row>
    <row r="1718" spans="1:13" x14ac:dyDescent="0.2">
      <c r="B1718" s="3" t="e">
        <f>VLOOKUP(C1718,'Class compilations'!A:B,2,FALSE)</f>
        <v>#N/A</v>
      </c>
      <c r="D1718" s="5" t="s">
        <v>7971</v>
      </c>
      <c r="E1718" s="3">
        <f>SUBTOTAL(3,E1715:E1717)</f>
        <v>3</v>
      </c>
      <c r="F1718" s="3" t="e">
        <f>VLOOKUP(E1718,'DFW to admin'!A:B,2,FALSE)</f>
        <v>#N/A</v>
      </c>
      <c r="G1718" s="3" t="e">
        <f>VLOOKUP('Data - filter removed'!E1718,Sheet10!B:C,2,FALSE)</f>
        <v>#N/A</v>
      </c>
    </row>
    <row r="1719" spans="1:13" x14ac:dyDescent="0.2">
      <c r="A1719" s="3" t="s">
        <v>3317</v>
      </c>
      <c r="B1719" s="3" t="str">
        <f>VLOOKUP(C1719,'Class compilations'!A:B,2,FALSE)</f>
        <v>Cargo Van</v>
      </c>
      <c r="C1719" s="3" t="s">
        <v>2716</v>
      </c>
      <c r="D1719" s="3" t="s">
        <v>1563</v>
      </c>
      <c r="E1719" s="3" t="s">
        <v>3342</v>
      </c>
      <c r="F1719" s="3" t="e">
        <f>VLOOKUP(E1719,'DFW to admin'!A:B,2,FALSE)</f>
        <v>#N/A</v>
      </c>
      <c r="G1719" s="3" t="e">
        <f>VLOOKUP('Data - filter removed'!E1719,Sheet10!B:C,2,FALSE)</f>
        <v>#N/A</v>
      </c>
      <c r="H1719" s="2">
        <v>2013</v>
      </c>
      <c r="I1719" s="3" t="s">
        <v>297</v>
      </c>
      <c r="J1719" s="3" t="s">
        <v>2994</v>
      </c>
      <c r="K1719" s="3" t="s">
        <v>2716</v>
      </c>
      <c r="L1719" s="3" t="s">
        <v>3343</v>
      </c>
      <c r="M1719" s="3" t="s">
        <v>133</v>
      </c>
    </row>
    <row r="1720" spans="1:13" x14ac:dyDescent="0.2">
      <c r="B1720" s="3" t="e">
        <f>VLOOKUP(C1720,'Class compilations'!A:B,2,FALSE)</f>
        <v>#N/A</v>
      </c>
      <c r="D1720" s="5" t="s">
        <v>7972</v>
      </c>
      <c r="E1720" s="3">
        <f>SUBTOTAL(3,E1719:E1719)</f>
        <v>1</v>
      </c>
      <c r="F1720" s="3" t="e">
        <f>VLOOKUP(E1720,'DFW to admin'!A:B,2,FALSE)</f>
        <v>#N/A</v>
      </c>
      <c r="G1720" s="3" t="e">
        <f>VLOOKUP('Data - filter removed'!E1720,Sheet10!B:C,2,FALSE)</f>
        <v>#N/A</v>
      </c>
    </row>
    <row r="1721" spans="1:13" x14ac:dyDescent="0.2">
      <c r="A1721" s="5" t="s">
        <v>7885</v>
      </c>
      <c r="B1721" s="3" t="e">
        <f>VLOOKUP(C1721,'Class compilations'!A:B,2,FALSE)</f>
        <v>#N/A</v>
      </c>
      <c r="E1721" s="3">
        <f>SUBTOTAL(3,E1686:E1719)</f>
        <v>32</v>
      </c>
      <c r="F1721" s="3" t="e">
        <f>VLOOKUP(E1721,'DFW to admin'!A:B,2,FALSE)</f>
        <v>#N/A</v>
      </c>
      <c r="G1721" s="3" t="e">
        <f>VLOOKUP('Data - filter removed'!E1721,Sheet10!B:C,2,FALSE)</f>
        <v>#N/A</v>
      </c>
    </row>
    <row r="1722" spans="1:13" x14ac:dyDescent="0.2">
      <c r="A1722" s="3" t="s">
        <v>3382</v>
      </c>
      <c r="B1722" s="3" t="str">
        <f>VLOOKUP(C1722,'Class compilations'!A:B,2,FALSE)</f>
        <v>Cargo Van</v>
      </c>
      <c r="C1722" s="3" t="s">
        <v>3383</v>
      </c>
      <c r="D1722" s="3" t="s">
        <v>10</v>
      </c>
      <c r="E1722" s="3" t="s">
        <v>3384</v>
      </c>
      <c r="F1722" s="3" t="e">
        <f>VLOOKUP(E1722,'DFW to admin'!A:B,2,FALSE)</f>
        <v>#N/A</v>
      </c>
      <c r="G1722" s="3" t="e">
        <f>VLOOKUP('Data - filter removed'!E1722,Sheet10!B:C,2,FALSE)</f>
        <v>#N/A</v>
      </c>
      <c r="H1722" s="2">
        <v>1997</v>
      </c>
      <c r="I1722" s="3" t="s">
        <v>2576</v>
      </c>
      <c r="J1722" s="3" t="s">
        <v>2715</v>
      </c>
      <c r="K1722" s="3" t="s">
        <v>2716</v>
      </c>
      <c r="L1722" s="3" t="s">
        <v>3385</v>
      </c>
      <c r="M1722" s="3" t="s">
        <v>3386</v>
      </c>
    </row>
    <row r="1723" spans="1:13" x14ac:dyDescent="0.2">
      <c r="A1723" s="3" t="s">
        <v>3382</v>
      </c>
      <c r="B1723" s="3" t="str">
        <f>VLOOKUP(C1723,'Class compilations'!A:B,2,FALSE)</f>
        <v>Cargo Van</v>
      </c>
      <c r="C1723" s="3" t="s">
        <v>3383</v>
      </c>
      <c r="D1723" s="3" t="s">
        <v>10</v>
      </c>
      <c r="E1723" s="3" t="s">
        <v>3387</v>
      </c>
      <c r="F1723" s="3" t="e">
        <f>VLOOKUP(E1723,'DFW to admin'!A:B,2,FALSE)</f>
        <v>#N/A</v>
      </c>
      <c r="G1723" s="3" t="e">
        <f>VLOOKUP('Data - filter removed'!E1723,Sheet10!B:C,2,FALSE)</f>
        <v>#N/A</v>
      </c>
      <c r="H1723" s="2">
        <v>2005</v>
      </c>
      <c r="I1723" s="3" t="s">
        <v>2576</v>
      </c>
      <c r="J1723" s="3" t="s">
        <v>2715</v>
      </c>
      <c r="K1723" s="3" t="s">
        <v>2716</v>
      </c>
      <c r="L1723" s="3" t="s">
        <v>3388</v>
      </c>
      <c r="M1723" s="3" t="s">
        <v>3389</v>
      </c>
    </row>
    <row r="1724" spans="1:13" x14ac:dyDescent="0.2">
      <c r="A1724" s="3" t="s">
        <v>3382</v>
      </c>
      <c r="B1724" s="3" t="str">
        <f>VLOOKUP(C1724,'Class compilations'!A:B,2,FALSE)</f>
        <v>Cargo Van</v>
      </c>
      <c r="C1724" s="3" t="s">
        <v>3383</v>
      </c>
      <c r="D1724" s="3" t="s">
        <v>10</v>
      </c>
      <c r="E1724" s="3" t="s">
        <v>3390</v>
      </c>
      <c r="F1724" s="3" t="e">
        <f>VLOOKUP(E1724,'DFW to admin'!A:B,2,FALSE)</f>
        <v>#N/A</v>
      </c>
      <c r="G1724" s="3" t="e">
        <f>VLOOKUP('Data - filter removed'!E1724,Sheet10!B:C,2,FALSE)</f>
        <v>#N/A</v>
      </c>
      <c r="H1724" s="2">
        <v>2002</v>
      </c>
      <c r="I1724" s="3" t="s">
        <v>2734</v>
      </c>
      <c r="J1724" s="3" t="s">
        <v>2735</v>
      </c>
      <c r="K1724" s="3" t="s">
        <v>2736</v>
      </c>
      <c r="L1724" s="3" t="s">
        <v>3391</v>
      </c>
      <c r="M1724" s="3" t="s">
        <v>3386</v>
      </c>
    </row>
    <row r="1725" spans="1:13" x14ac:dyDescent="0.2">
      <c r="A1725" s="3" t="s">
        <v>3382</v>
      </c>
      <c r="B1725" s="3" t="str">
        <f>VLOOKUP(C1725,'Class compilations'!A:B,2,FALSE)</f>
        <v>Cargo Van</v>
      </c>
      <c r="C1725" s="3" t="s">
        <v>3383</v>
      </c>
      <c r="D1725" s="3" t="s">
        <v>10</v>
      </c>
      <c r="E1725" s="3" t="s">
        <v>3392</v>
      </c>
      <c r="F1725" s="3" t="e">
        <f>VLOOKUP(E1725,'DFW to admin'!A:B,2,FALSE)</f>
        <v>#N/A</v>
      </c>
      <c r="G1725" s="3" t="e">
        <f>VLOOKUP('Data - filter removed'!E1725,Sheet10!B:C,2,FALSE)</f>
        <v>#N/A</v>
      </c>
      <c r="H1725" s="2">
        <v>2005</v>
      </c>
      <c r="I1725" s="3" t="s">
        <v>2576</v>
      </c>
      <c r="J1725" s="3" t="s">
        <v>2715</v>
      </c>
      <c r="K1725" s="3" t="s">
        <v>2716</v>
      </c>
      <c r="L1725" s="3" t="s">
        <v>3393</v>
      </c>
      <c r="M1725" s="3" t="s">
        <v>133</v>
      </c>
    </row>
    <row r="1726" spans="1:13" x14ac:dyDescent="0.2">
      <c r="A1726" s="3" t="s">
        <v>3382</v>
      </c>
      <c r="B1726" s="3" t="str">
        <f>VLOOKUP(C1726,'Class compilations'!A:B,2,FALSE)</f>
        <v>Cargo Van</v>
      </c>
      <c r="C1726" s="3" t="s">
        <v>3383</v>
      </c>
      <c r="D1726" s="3" t="s">
        <v>10</v>
      </c>
      <c r="E1726" s="3" t="s">
        <v>3394</v>
      </c>
      <c r="F1726" s="3" t="e">
        <f>VLOOKUP(E1726,'DFW to admin'!A:B,2,FALSE)</f>
        <v>#N/A</v>
      </c>
      <c r="G1726" s="3" t="e">
        <f>VLOOKUP('Data - filter removed'!E1726,Sheet10!B:C,2,FALSE)</f>
        <v>#N/A</v>
      </c>
      <c r="H1726" s="2">
        <v>2005</v>
      </c>
      <c r="I1726" s="3" t="s">
        <v>2734</v>
      </c>
      <c r="J1726" s="3" t="s">
        <v>2735</v>
      </c>
      <c r="K1726" s="3" t="s">
        <v>2736</v>
      </c>
      <c r="L1726" s="3" t="s">
        <v>3395</v>
      </c>
      <c r="M1726" s="3" t="s">
        <v>3389</v>
      </c>
    </row>
    <row r="1727" spans="1:13" x14ac:dyDescent="0.2">
      <c r="A1727" s="3" t="s">
        <v>3382</v>
      </c>
      <c r="B1727" s="3" t="str">
        <f>VLOOKUP(C1727,'Class compilations'!A:B,2,FALSE)</f>
        <v>Cargo Van</v>
      </c>
      <c r="C1727" s="3" t="s">
        <v>3383</v>
      </c>
      <c r="D1727" s="3" t="s">
        <v>10</v>
      </c>
      <c r="E1727" s="3" t="s">
        <v>3396</v>
      </c>
      <c r="F1727" s="3" t="e">
        <f>VLOOKUP(E1727,'DFW to admin'!A:B,2,FALSE)</f>
        <v>#N/A</v>
      </c>
      <c r="G1727" s="3" t="e">
        <f>VLOOKUP('Data - filter removed'!E1727,Sheet10!B:C,2,FALSE)</f>
        <v>#N/A</v>
      </c>
      <c r="H1727" s="2">
        <v>2000</v>
      </c>
      <c r="I1727" s="3" t="s">
        <v>2734</v>
      </c>
      <c r="J1727" s="3" t="s">
        <v>2735</v>
      </c>
      <c r="K1727" s="3" t="s">
        <v>2716</v>
      </c>
      <c r="L1727" s="3" t="s">
        <v>3397</v>
      </c>
      <c r="M1727" s="3" t="s">
        <v>133</v>
      </c>
    </row>
    <row r="1728" spans="1:13" x14ac:dyDescent="0.2">
      <c r="A1728" s="3" t="s">
        <v>3382</v>
      </c>
      <c r="B1728" s="3" t="str">
        <f>VLOOKUP(C1728,'Class compilations'!A:B,2,FALSE)</f>
        <v>Cargo Van</v>
      </c>
      <c r="C1728" s="3" t="s">
        <v>3383</v>
      </c>
      <c r="D1728" s="3" t="s">
        <v>10</v>
      </c>
      <c r="E1728" s="3" t="s">
        <v>3398</v>
      </c>
      <c r="F1728" s="3" t="e">
        <f>VLOOKUP(E1728,'DFW to admin'!A:B,2,FALSE)</f>
        <v>#N/A</v>
      </c>
      <c r="G1728" s="3" t="e">
        <f>VLOOKUP('Data - filter removed'!E1728,Sheet10!B:C,2,FALSE)</f>
        <v>#N/A</v>
      </c>
      <c r="H1728" s="2">
        <v>2007</v>
      </c>
      <c r="I1728" s="3" t="s">
        <v>2734</v>
      </c>
      <c r="J1728" s="3" t="s">
        <v>2735</v>
      </c>
      <c r="K1728" s="3" t="s">
        <v>2716</v>
      </c>
      <c r="L1728" s="3" t="s">
        <v>3399</v>
      </c>
      <c r="M1728" s="3" t="s">
        <v>133</v>
      </c>
    </row>
    <row r="1729" spans="1:13" x14ac:dyDescent="0.2">
      <c r="A1729" s="3" t="s">
        <v>3382</v>
      </c>
      <c r="B1729" s="3" t="str">
        <f>VLOOKUP(C1729,'Class compilations'!A:B,2,FALSE)</f>
        <v>Cargo Van</v>
      </c>
      <c r="C1729" s="3" t="s">
        <v>3383</v>
      </c>
      <c r="D1729" s="3" t="s">
        <v>10</v>
      </c>
      <c r="E1729" s="3" t="s">
        <v>3400</v>
      </c>
      <c r="F1729" s="3" t="e">
        <f>VLOOKUP(E1729,'DFW to admin'!A:B,2,FALSE)</f>
        <v>#N/A</v>
      </c>
      <c r="G1729" s="3" t="e">
        <f>VLOOKUP('Data - filter removed'!E1729,Sheet10!B:C,2,FALSE)</f>
        <v>#N/A</v>
      </c>
      <c r="H1729" s="2">
        <v>2007</v>
      </c>
      <c r="I1729" s="3" t="s">
        <v>2734</v>
      </c>
      <c r="J1729" s="3" t="s">
        <v>2735</v>
      </c>
      <c r="K1729" s="3" t="s">
        <v>2716</v>
      </c>
      <c r="L1729" s="3" t="s">
        <v>3401</v>
      </c>
      <c r="M1729" s="3" t="s">
        <v>133</v>
      </c>
    </row>
    <row r="1730" spans="1:13" x14ac:dyDescent="0.2">
      <c r="A1730" s="3" t="s">
        <v>3382</v>
      </c>
      <c r="B1730" s="3" t="str">
        <f>VLOOKUP(C1730,'Class compilations'!A:B,2,FALSE)</f>
        <v>Cargo Van</v>
      </c>
      <c r="C1730" s="3" t="s">
        <v>3383</v>
      </c>
      <c r="D1730" s="3" t="s">
        <v>10</v>
      </c>
      <c r="E1730" s="3" t="s">
        <v>3402</v>
      </c>
      <c r="F1730" s="3" t="e">
        <f>VLOOKUP(E1730,'DFW to admin'!A:B,2,FALSE)</f>
        <v>#N/A</v>
      </c>
      <c r="G1730" s="3" t="e">
        <f>VLOOKUP('Data - filter removed'!E1730,Sheet10!B:C,2,FALSE)</f>
        <v>#N/A</v>
      </c>
      <c r="H1730" s="2">
        <v>2007</v>
      </c>
      <c r="I1730" s="3" t="s">
        <v>2734</v>
      </c>
      <c r="J1730" s="3" t="s">
        <v>2735</v>
      </c>
      <c r="K1730" s="3" t="s">
        <v>2716</v>
      </c>
      <c r="L1730" s="3" t="s">
        <v>3403</v>
      </c>
      <c r="M1730" s="3" t="s">
        <v>133</v>
      </c>
    </row>
    <row r="1731" spans="1:13" x14ac:dyDescent="0.2">
      <c r="A1731" s="3" t="s">
        <v>3382</v>
      </c>
      <c r="B1731" s="3" t="str">
        <f>VLOOKUP(C1731,'Class compilations'!A:B,2,FALSE)</f>
        <v>Cargo Van</v>
      </c>
      <c r="C1731" s="3" t="s">
        <v>3383</v>
      </c>
      <c r="D1731" s="3" t="s">
        <v>10</v>
      </c>
      <c r="E1731" s="3" t="s">
        <v>3404</v>
      </c>
      <c r="F1731" s="3" t="e">
        <f>VLOOKUP(E1731,'DFW to admin'!A:B,2,FALSE)</f>
        <v>#N/A</v>
      </c>
      <c r="G1731" s="3" t="e">
        <f>VLOOKUP('Data - filter removed'!E1731,Sheet10!B:C,2,FALSE)</f>
        <v>#N/A</v>
      </c>
      <c r="H1731" s="2">
        <v>2007</v>
      </c>
      <c r="I1731" s="3" t="s">
        <v>2734</v>
      </c>
      <c r="J1731" s="3" t="s">
        <v>2735</v>
      </c>
      <c r="K1731" s="3" t="s">
        <v>2716</v>
      </c>
      <c r="L1731" s="3" t="s">
        <v>3405</v>
      </c>
      <c r="M1731" s="3" t="s">
        <v>133</v>
      </c>
    </row>
    <row r="1732" spans="1:13" x14ac:dyDescent="0.2">
      <c r="A1732" s="3" t="s">
        <v>3382</v>
      </c>
      <c r="B1732" s="3" t="str">
        <f>VLOOKUP(C1732,'Class compilations'!A:B,2,FALSE)</f>
        <v>Cargo Van</v>
      </c>
      <c r="C1732" s="3" t="s">
        <v>3383</v>
      </c>
      <c r="D1732" s="3" t="s">
        <v>10</v>
      </c>
      <c r="E1732" s="3" t="s">
        <v>3406</v>
      </c>
      <c r="F1732" s="3" t="e">
        <f>VLOOKUP(E1732,'DFW to admin'!A:B,2,FALSE)</f>
        <v>#N/A</v>
      </c>
      <c r="G1732" s="3" t="e">
        <f>VLOOKUP('Data - filter removed'!E1732,Sheet10!B:C,2,FALSE)</f>
        <v>#N/A</v>
      </c>
      <c r="H1732" s="2">
        <v>2007</v>
      </c>
      <c r="I1732" s="3" t="s">
        <v>2734</v>
      </c>
      <c r="J1732" s="3" t="s">
        <v>2735</v>
      </c>
      <c r="K1732" s="3" t="s">
        <v>2716</v>
      </c>
      <c r="L1732" s="3" t="s">
        <v>3407</v>
      </c>
      <c r="M1732" s="3" t="s">
        <v>133</v>
      </c>
    </row>
    <row r="1733" spans="1:13" x14ac:dyDescent="0.2">
      <c r="A1733" s="3" t="s">
        <v>3382</v>
      </c>
      <c r="B1733" s="3" t="str">
        <f>VLOOKUP(C1733,'Class compilations'!A:B,2,FALSE)</f>
        <v>Cargo Van</v>
      </c>
      <c r="C1733" s="3" t="s">
        <v>3383</v>
      </c>
      <c r="D1733" s="3" t="s">
        <v>10</v>
      </c>
      <c r="E1733" s="3" t="s">
        <v>3408</v>
      </c>
      <c r="F1733" s="3" t="e">
        <f>VLOOKUP(E1733,'DFW to admin'!A:B,2,FALSE)</f>
        <v>#N/A</v>
      </c>
      <c r="G1733" s="3" t="e">
        <f>VLOOKUP('Data - filter removed'!E1733,Sheet10!B:C,2,FALSE)</f>
        <v>#N/A</v>
      </c>
      <c r="H1733" s="2">
        <v>2007</v>
      </c>
      <c r="I1733" s="3" t="s">
        <v>2734</v>
      </c>
      <c r="J1733" s="3" t="s">
        <v>2735</v>
      </c>
      <c r="K1733" s="3" t="s">
        <v>2716</v>
      </c>
      <c r="L1733" s="3" t="s">
        <v>3409</v>
      </c>
      <c r="M1733" s="3" t="s">
        <v>133</v>
      </c>
    </row>
    <row r="1734" spans="1:13" x14ac:dyDescent="0.2">
      <c r="A1734" s="3" t="s">
        <v>3382</v>
      </c>
      <c r="B1734" s="3" t="str">
        <f>VLOOKUP(C1734,'Class compilations'!A:B,2,FALSE)</f>
        <v>Cargo Van</v>
      </c>
      <c r="C1734" s="3" t="s">
        <v>3383</v>
      </c>
      <c r="D1734" s="3" t="s">
        <v>10</v>
      </c>
      <c r="E1734" s="3" t="s">
        <v>3410</v>
      </c>
      <c r="F1734" s="3" t="e">
        <f>VLOOKUP(E1734,'DFW to admin'!A:B,2,FALSE)</f>
        <v>#N/A</v>
      </c>
      <c r="G1734" s="3" t="e">
        <f>VLOOKUP('Data - filter removed'!E1734,Sheet10!B:C,2,FALSE)</f>
        <v>#N/A</v>
      </c>
      <c r="H1734" s="2">
        <v>2008</v>
      </c>
      <c r="I1734" s="3" t="s">
        <v>2576</v>
      </c>
      <c r="J1734" s="3" t="s">
        <v>2756</v>
      </c>
      <c r="K1734" s="3" t="s">
        <v>2716</v>
      </c>
      <c r="L1734" s="3" t="s">
        <v>3411</v>
      </c>
      <c r="M1734" s="3" t="s">
        <v>133</v>
      </c>
    </row>
    <row r="1735" spans="1:13" x14ac:dyDescent="0.2">
      <c r="A1735" s="3" t="s">
        <v>3382</v>
      </c>
      <c r="B1735" s="3" t="str">
        <f>VLOOKUP(C1735,'Class compilations'!A:B,2,FALSE)</f>
        <v>Cargo Van</v>
      </c>
      <c r="C1735" s="3" t="s">
        <v>3383</v>
      </c>
      <c r="D1735" s="3" t="s">
        <v>10</v>
      </c>
      <c r="E1735" s="3" t="s">
        <v>3412</v>
      </c>
      <c r="F1735" s="3" t="e">
        <f>VLOOKUP(E1735,'DFW to admin'!A:B,2,FALSE)</f>
        <v>#N/A</v>
      </c>
      <c r="G1735" s="3" t="e">
        <f>VLOOKUP('Data - filter removed'!E1735,Sheet10!B:C,2,FALSE)</f>
        <v>#N/A</v>
      </c>
      <c r="H1735" s="2">
        <v>1994</v>
      </c>
      <c r="I1735" s="3" t="s">
        <v>2576</v>
      </c>
      <c r="J1735" s="3" t="s">
        <v>2715</v>
      </c>
      <c r="K1735" s="3" t="s">
        <v>2716</v>
      </c>
      <c r="L1735" s="3" t="s">
        <v>3413</v>
      </c>
      <c r="M1735" s="3" t="s">
        <v>133</v>
      </c>
    </row>
    <row r="1736" spans="1:13" x14ac:dyDescent="0.2">
      <c r="A1736" s="3" t="s">
        <v>3382</v>
      </c>
      <c r="B1736" s="3" t="str">
        <f>VLOOKUP(C1736,'Class compilations'!A:B,2,FALSE)</f>
        <v>Cargo Van</v>
      </c>
      <c r="C1736" s="3" t="s">
        <v>3383</v>
      </c>
      <c r="D1736" s="3" t="s">
        <v>10</v>
      </c>
      <c r="E1736" s="3" t="s">
        <v>3414</v>
      </c>
      <c r="F1736" s="3" t="e">
        <f>VLOOKUP(E1736,'DFW to admin'!A:B,2,FALSE)</f>
        <v>#N/A</v>
      </c>
      <c r="G1736" s="3" t="e">
        <f>VLOOKUP('Data - filter removed'!E1736,Sheet10!B:C,2,FALSE)</f>
        <v>#N/A</v>
      </c>
      <c r="H1736" s="2">
        <v>1994</v>
      </c>
      <c r="I1736" s="3" t="s">
        <v>2576</v>
      </c>
      <c r="J1736" s="3" t="s">
        <v>2715</v>
      </c>
      <c r="K1736" s="3" t="s">
        <v>2716</v>
      </c>
      <c r="L1736" s="3" t="s">
        <v>3415</v>
      </c>
      <c r="M1736" s="3" t="s">
        <v>133</v>
      </c>
    </row>
    <row r="1737" spans="1:13" x14ac:dyDescent="0.2">
      <c r="A1737" s="3" t="s">
        <v>3382</v>
      </c>
      <c r="B1737" s="3" t="str">
        <f>VLOOKUP(C1737,'Class compilations'!A:B,2,FALSE)</f>
        <v>Cargo Van</v>
      </c>
      <c r="C1737" s="3" t="s">
        <v>3383</v>
      </c>
      <c r="D1737" s="3" t="s">
        <v>10</v>
      </c>
      <c r="E1737" s="3" t="s">
        <v>3416</v>
      </c>
      <c r="F1737" s="3" t="e">
        <f>VLOOKUP(E1737,'DFW to admin'!A:B,2,FALSE)</f>
        <v>#N/A</v>
      </c>
      <c r="G1737" s="3" t="e">
        <f>VLOOKUP('Data - filter removed'!E1737,Sheet10!B:C,2,FALSE)</f>
        <v>#N/A</v>
      </c>
      <c r="H1737" s="2">
        <v>1999</v>
      </c>
      <c r="I1737" s="3" t="s">
        <v>2576</v>
      </c>
      <c r="J1737" s="3" t="s">
        <v>2715</v>
      </c>
      <c r="K1737" s="3" t="s">
        <v>2716</v>
      </c>
      <c r="L1737" s="3" t="s">
        <v>3417</v>
      </c>
      <c r="M1737" s="3" t="s">
        <v>133</v>
      </c>
    </row>
    <row r="1738" spans="1:13" x14ac:dyDescent="0.2">
      <c r="A1738" s="3" t="s">
        <v>3382</v>
      </c>
      <c r="B1738" s="3" t="str">
        <f>VLOOKUP(C1738,'Class compilations'!A:B,2,FALSE)</f>
        <v>Cargo Van</v>
      </c>
      <c r="C1738" s="3" t="s">
        <v>3383</v>
      </c>
      <c r="D1738" s="3" t="s">
        <v>10</v>
      </c>
      <c r="E1738" s="3" t="s">
        <v>3418</v>
      </c>
      <c r="F1738" s="3" t="e">
        <f>VLOOKUP(E1738,'DFW to admin'!A:B,2,FALSE)</f>
        <v>#N/A</v>
      </c>
      <c r="G1738" s="3" t="e">
        <f>VLOOKUP('Data - filter removed'!E1738,Sheet10!B:C,2,FALSE)</f>
        <v>#N/A</v>
      </c>
      <c r="H1738" s="2">
        <v>1986</v>
      </c>
      <c r="I1738" s="3" t="s">
        <v>2703</v>
      </c>
      <c r="J1738" s="3" t="s">
        <v>3067</v>
      </c>
      <c r="K1738" s="3" t="s">
        <v>2716</v>
      </c>
      <c r="L1738" s="3" t="s">
        <v>3419</v>
      </c>
      <c r="M1738" s="3" t="s">
        <v>133</v>
      </c>
    </row>
    <row r="1739" spans="1:13" x14ac:dyDescent="0.2">
      <c r="A1739" s="3" t="s">
        <v>3382</v>
      </c>
      <c r="B1739" s="3" t="str">
        <f>VLOOKUP(C1739,'Class compilations'!A:B,2,FALSE)</f>
        <v>Cargo Van</v>
      </c>
      <c r="C1739" s="3" t="s">
        <v>3383</v>
      </c>
      <c r="D1739" s="3" t="s">
        <v>10</v>
      </c>
      <c r="E1739" s="3" t="s">
        <v>3420</v>
      </c>
      <c r="F1739" s="3" t="e">
        <f>VLOOKUP(E1739,'DFW to admin'!A:B,2,FALSE)</f>
        <v>#N/A</v>
      </c>
      <c r="G1739" s="3" t="e">
        <f>VLOOKUP('Data - filter removed'!E1739,Sheet10!B:C,2,FALSE)</f>
        <v>#N/A</v>
      </c>
      <c r="H1739" s="2">
        <v>1994</v>
      </c>
      <c r="I1739" s="3" t="s">
        <v>2576</v>
      </c>
      <c r="J1739" s="3" t="s">
        <v>2715</v>
      </c>
      <c r="K1739" s="3" t="s">
        <v>2716</v>
      </c>
      <c r="L1739" s="3" t="s">
        <v>3421</v>
      </c>
      <c r="M1739" s="3" t="s">
        <v>133</v>
      </c>
    </row>
    <row r="1740" spans="1:13" x14ac:dyDescent="0.2">
      <c r="A1740" s="3" t="s">
        <v>3382</v>
      </c>
      <c r="B1740" s="3" t="str">
        <f>VLOOKUP(C1740,'Class compilations'!A:B,2,FALSE)</f>
        <v>Cargo Van</v>
      </c>
      <c r="C1740" s="3" t="s">
        <v>3383</v>
      </c>
      <c r="D1740" s="3" t="s">
        <v>10</v>
      </c>
      <c r="E1740" s="3" t="s">
        <v>3422</v>
      </c>
      <c r="F1740" s="3" t="e">
        <f>VLOOKUP(E1740,'DFW to admin'!A:B,2,FALSE)</f>
        <v>#N/A</v>
      </c>
      <c r="G1740" s="3" t="e">
        <f>VLOOKUP('Data - filter removed'!E1740,Sheet10!B:C,2,FALSE)</f>
        <v>#N/A</v>
      </c>
      <c r="H1740" s="2">
        <v>2006</v>
      </c>
      <c r="I1740" s="3" t="s">
        <v>297</v>
      </c>
      <c r="J1740" s="3" t="s">
        <v>3423</v>
      </c>
      <c r="K1740" s="3" t="s">
        <v>2716</v>
      </c>
      <c r="L1740" s="3" t="s">
        <v>3424</v>
      </c>
      <c r="M1740" s="3" t="s">
        <v>133</v>
      </c>
    </row>
    <row r="1741" spans="1:13" x14ac:dyDescent="0.2">
      <c r="B1741" s="3" t="e">
        <f>VLOOKUP(C1741,'Class compilations'!A:B,2,FALSE)</f>
        <v>#N/A</v>
      </c>
      <c r="D1741" s="5" t="s">
        <v>7969</v>
      </c>
      <c r="E1741" s="3">
        <f>SUBTOTAL(3,E1722:E1740)</f>
        <v>19</v>
      </c>
      <c r="F1741" s="3" t="e">
        <f>VLOOKUP(E1741,'DFW to admin'!A:B,2,FALSE)</f>
        <v>#N/A</v>
      </c>
      <c r="G1741" s="3" t="e">
        <f>VLOOKUP('Data - filter removed'!E1741,Sheet10!B:C,2,FALSE)</f>
        <v>#N/A</v>
      </c>
    </row>
    <row r="1742" spans="1:13" x14ac:dyDescent="0.2">
      <c r="A1742" s="5" t="s">
        <v>7886</v>
      </c>
      <c r="B1742" s="3" t="e">
        <f>VLOOKUP(C1742,'Class compilations'!A:B,2,FALSE)</f>
        <v>#N/A</v>
      </c>
      <c r="E1742" s="3">
        <f>SUBTOTAL(3,E1722:E1740)</f>
        <v>19</v>
      </c>
      <c r="F1742" s="3" t="e">
        <f>VLOOKUP(E1742,'DFW to admin'!A:B,2,FALSE)</f>
        <v>#N/A</v>
      </c>
      <c r="G1742" s="3" t="e">
        <f>VLOOKUP('Data - filter removed'!E1742,Sheet10!B:C,2,FALSE)</f>
        <v>#N/A</v>
      </c>
    </row>
    <row r="1743" spans="1:13" x14ac:dyDescent="0.2">
      <c r="A1743" s="3" t="s">
        <v>3425</v>
      </c>
      <c r="B1743" s="3" t="str">
        <f>VLOOKUP(C1743,'Class compilations'!A:B,2,FALSE)</f>
        <v>Cargo Van</v>
      </c>
      <c r="C1743" s="3" t="s">
        <v>3426</v>
      </c>
      <c r="D1743" s="3" t="s">
        <v>10</v>
      </c>
      <c r="E1743" s="3" t="s">
        <v>3427</v>
      </c>
      <c r="F1743" s="3" t="e">
        <f>VLOOKUP(E1743,'DFW to admin'!A:B,2,FALSE)</f>
        <v>#N/A</v>
      </c>
      <c r="G1743" s="3" t="e">
        <f>VLOOKUP('Data - filter removed'!E1743,Sheet10!B:C,2,FALSE)</f>
        <v>#N/A</v>
      </c>
      <c r="H1743" s="2">
        <v>1999</v>
      </c>
      <c r="I1743" s="3" t="s">
        <v>297</v>
      </c>
      <c r="J1743" s="3" t="s">
        <v>3093</v>
      </c>
      <c r="K1743" s="3" t="s">
        <v>3428</v>
      </c>
      <c r="L1743" s="3" t="s">
        <v>3429</v>
      </c>
      <c r="M1743" s="3" t="s">
        <v>2130</v>
      </c>
    </row>
    <row r="1744" spans="1:13" x14ac:dyDescent="0.2">
      <c r="A1744" s="3" t="s">
        <v>3425</v>
      </c>
      <c r="B1744" s="3" t="str">
        <f>VLOOKUP(C1744,'Class compilations'!A:B,2,FALSE)</f>
        <v>Cargo Van</v>
      </c>
      <c r="C1744" s="3" t="s">
        <v>3426</v>
      </c>
      <c r="D1744" s="3" t="s">
        <v>10</v>
      </c>
      <c r="E1744" s="3" t="s">
        <v>3430</v>
      </c>
      <c r="F1744" s="3" t="e">
        <f>VLOOKUP(E1744,'DFW to admin'!A:B,2,FALSE)</f>
        <v>#N/A</v>
      </c>
      <c r="G1744" s="3" t="e">
        <f>VLOOKUP('Data - filter removed'!E1744,Sheet10!B:C,2,FALSE)</f>
        <v>#N/A</v>
      </c>
      <c r="H1744" s="2">
        <v>2000</v>
      </c>
      <c r="I1744" s="3" t="s">
        <v>2734</v>
      </c>
      <c r="J1744" s="3" t="s">
        <v>3431</v>
      </c>
      <c r="K1744" s="3" t="s">
        <v>2716</v>
      </c>
      <c r="L1744" s="3" t="s">
        <v>3432</v>
      </c>
      <c r="M1744" s="3" t="s">
        <v>81</v>
      </c>
    </row>
    <row r="1745" spans="1:13" x14ac:dyDescent="0.2">
      <c r="B1745" s="3" t="e">
        <f>VLOOKUP(C1745,'Class compilations'!A:B,2,FALSE)</f>
        <v>#N/A</v>
      </c>
      <c r="D1745" s="5" t="s">
        <v>7969</v>
      </c>
      <c r="E1745" s="3">
        <f>SUBTOTAL(3,E1743:E1744)</f>
        <v>2</v>
      </c>
      <c r="F1745" s="3" t="e">
        <f>VLOOKUP(E1745,'DFW to admin'!A:B,2,FALSE)</f>
        <v>#N/A</v>
      </c>
      <c r="G1745" s="3" t="e">
        <f>VLOOKUP('Data - filter removed'!E1745,Sheet10!B:C,2,FALSE)</f>
        <v>#N/A</v>
      </c>
    </row>
    <row r="1746" spans="1:13" x14ac:dyDescent="0.2">
      <c r="A1746" s="5" t="s">
        <v>7887</v>
      </c>
      <c r="B1746" s="3" t="e">
        <f>VLOOKUP(C1746,'Class compilations'!A:B,2,FALSE)</f>
        <v>#N/A</v>
      </c>
      <c r="E1746" s="3">
        <f>SUBTOTAL(3,E1743:E1744)</f>
        <v>2</v>
      </c>
      <c r="F1746" s="3" t="e">
        <f>VLOOKUP(E1746,'DFW to admin'!A:B,2,FALSE)</f>
        <v>#N/A</v>
      </c>
      <c r="G1746" s="3" t="e">
        <f>VLOOKUP('Data - filter removed'!E1746,Sheet10!B:C,2,FALSE)</f>
        <v>#N/A</v>
      </c>
    </row>
    <row r="1747" spans="1:13" x14ac:dyDescent="0.2">
      <c r="A1747" s="3" t="s">
        <v>3433</v>
      </c>
      <c r="B1747" s="3" t="str">
        <f>VLOOKUP(C1747,'Class compilations'!A:B,2,FALSE)</f>
        <v>Cargo Van</v>
      </c>
      <c r="C1747" s="3" t="s">
        <v>2590</v>
      </c>
      <c r="D1747" s="3" t="s">
        <v>10</v>
      </c>
      <c r="E1747" s="3" t="s">
        <v>3434</v>
      </c>
      <c r="F1747" s="3" t="e">
        <f>VLOOKUP(E1747,'DFW to admin'!A:B,2,FALSE)</f>
        <v>#N/A</v>
      </c>
      <c r="G1747" s="3" t="e">
        <f>VLOOKUP('Data - filter removed'!E1747,Sheet10!B:C,2,FALSE)</f>
        <v>#N/A</v>
      </c>
      <c r="H1747" s="2">
        <v>2005</v>
      </c>
      <c r="I1747" s="3" t="s">
        <v>2576</v>
      </c>
      <c r="J1747" s="3" t="s">
        <v>2577</v>
      </c>
      <c r="K1747" s="3" t="s">
        <v>2590</v>
      </c>
      <c r="L1747" s="3" t="s">
        <v>3435</v>
      </c>
      <c r="M1747" s="3" t="s">
        <v>18</v>
      </c>
    </row>
    <row r="1748" spans="1:13" x14ac:dyDescent="0.2">
      <c r="A1748" s="3" t="s">
        <v>3433</v>
      </c>
      <c r="B1748" s="3" t="str">
        <f>VLOOKUP(C1748,'Class compilations'!A:B,2,FALSE)</f>
        <v>Cargo Van</v>
      </c>
      <c r="C1748" s="3" t="s">
        <v>2590</v>
      </c>
      <c r="D1748" s="3" t="s">
        <v>10</v>
      </c>
      <c r="E1748" s="3" t="s">
        <v>3436</v>
      </c>
      <c r="F1748" s="3" t="e">
        <f>VLOOKUP(E1748,'DFW to admin'!A:B,2,FALSE)</f>
        <v>#N/A</v>
      </c>
      <c r="G1748" s="3" t="e">
        <f>VLOOKUP('Data - filter removed'!E1748,Sheet10!B:C,2,FALSE)</f>
        <v>#N/A</v>
      </c>
      <c r="H1748" s="2">
        <v>2005</v>
      </c>
      <c r="I1748" s="3" t="s">
        <v>2576</v>
      </c>
      <c r="J1748" s="3" t="s">
        <v>2577</v>
      </c>
      <c r="K1748" s="3" t="s">
        <v>2590</v>
      </c>
      <c r="L1748" s="3" t="s">
        <v>3437</v>
      </c>
      <c r="M1748" s="3" t="s">
        <v>15</v>
      </c>
    </row>
    <row r="1749" spans="1:13" x14ac:dyDescent="0.2">
      <c r="A1749" s="3" t="s">
        <v>3433</v>
      </c>
      <c r="B1749" s="3" t="str">
        <f>VLOOKUP(C1749,'Class compilations'!A:B,2,FALSE)</f>
        <v>Cargo Van</v>
      </c>
      <c r="C1749" s="3" t="s">
        <v>2590</v>
      </c>
      <c r="D1749" s="3" t="s">
        <v>10</v>
      </c>
      <c r="E1749" s="3" t="s">
        <v>3438</v>
      </c>
      <c r="F1749" s="3" t="e">
        <f>VLOOKUP(E1749,'DFW to admin'!A:B,2,FALSE)</f>
        <v>#N/A</v>
      </c>
      <c r="G1749" s="3" t="str">
        <f>VLOOKUP('Data - filter removed'!E1749,Sheet10!B:C,2,FALSE)</f>
        <v>Children's Administration</v>
      </c>
      <c r="H1749" s="2">
        <v>1998</v>
      </c>
      <c r="I1749" s="3" t="s">
        <v>2576</v>
      </c>
      <c r="J1749" s="3" t="s">
        <v>2577</v>
      </c>
      <c r="K1749" s="3" t="s">
        <v>2590</v>
      </c>
      <c r="L1749" s="3" t="s">
        <v>3439</v>
      </c>
      <c r="M1749" s="3" t="s">
        <v>29</v>
      </c>
    </row>
    <row r="1750" spans="1:13" x14ac:dyDescent="0.2">
      <c r="A1750" s="3" t="s">
        <v>3433</v>
      </c>
      <c r="B1750" s="3" t="str">
        <f>VLOOKUP(C1750,'Class compilations'!A:B,2,FALSE)</f>
        <v>Cargo Van</v>
      </c>
      <c r="C1750" s="3" t="s">
        <v>2590</v>
      </c>
      <c r="D1750" s="3" t="s">
        <v>10</v>
      </c>
      <c r="E1750" s="3" t="s">
        <v>3440</v>
      </c>
      <c r="F1750" s="3" t="e">
        <f>VLOOKUP(E1750,'DFW to admin'!A:B,2,FALSE)</f>
        <v>#N/A</v>
      </c>
      <c r="G1750" s="3" t="str">
        <f>VLOOKUP('Data - filter removed'!E1750,Sheet10!B:C,2,FALSE)</f>
        <v>Management Services</v>
      </c>
      <c r="H1750" s="2">
        <v>2000</v>
      </c>
      <c r="I1750" s="3" t="s">
        <v>2576</v>
      </c>
      <c r="J1750" s="3" t="s">
        <v>2577</v>
      </c>
      <c r="K1750" s="3" t="s">
        <v>3441</v>
      </c>
      <c r="L1750" s="3" t="s">
        <v>3442</v>
      </c>
      <c r="M1750" s="3" t="s">
        <v>29</v>
      </c>
    </row>
    <row r="1751" spans="1:13" x14ac:dyDescent="0.2">
      <c r="A1751" s="3" t="s">
        <v>3433</v>
      </c>
      <c r="B1751" s="3" t="str">
        <f>VLOOKUP(C1751,'Class compilations'!A:B,2,FALSE)</f>
        <v>Cargo Van</v>
      </c>
      <c r="C1751" s="3" t="s">
        <v>2590</v>
      </c>
      <c r="D1751" s="3" t="s">
        <v>10</v>
      </c>
      <c r="E1751" s="3" t="s">
        <v>3443</v>
      </c>
      <c r="F1751" s="3" t="e">
        <f>VLOOKUP(E1751,'DFW to admin'!A:B,2,FALSE)</f>
        <v>#N/A</v>
      </c>
      <c r="G1751" s="3" t="str">
        <f>VLOOKUP('Data - filter removed'!E1751,Sheet10!B:C,2,FALSE)</f>
        <v>Management Services</v>
      </c>
      <c r="H1751" s="2">
        <v>1998</v>
      </c>
      <c r="I1751" s="3" t="s">
        <v>2576</v>
      </c>
      <c r="J1751" s="3" t="s">
        <v>2577</v>
      </c>
      <c r="K1751" s="3" t="s">
        <v>2590</v>
      </c>
      <c r="L1751" s="3" t="s">
        <v>3444</v>
      </c>
      <c r="M1751" s="3" t="s">
        <v>29</v>
      </c>
    </row>
    <row r="1752" spans="1:13" x14ac:dyDescent="0.2">
      <c r="A1752" s="3" t="s">
        <v>3433</v>
      </c>
      <c r="B1752" s="3" t="str">
        <f>VLOOKUP(C1752,'Class compilations'!A:B,2,FALSE)</f>
        <v>Cargo Van</v>
      </c>
      <c r="C1752" s="3" t="s">
        <v>2590</v>
      </c>
      <c r="D1752" s="3" t="s">
        <v>10</v>
      </c>
      <c r="E1752" s="3" t="s">
        <v>3445</v>
      </c>
      <c r="F1752" s="3" t="e">
        <f>VLOOKUP(E1752,'DFW to admin'!A:B,2,FALSE)</f>
        <v>#N/A</v>
      </c>
      <c r="G1752" s="3" t="e">
        <f>VLOOKUP('Data - filter removed'!E1752,Sheet10!B:C,2,FALSE)</f>
        <v>#N/A</v>
      </c>
      <c r="H1752" s="2">
        <v>2013</v>
      </c>
      <c r="I1752" s="3" t="s">
        <v>297</v>
      </c>
      <c r="J1752" s="3" t="s">
        <v>2569</v>
      </c>
      <c r="K1752" s="3" t="s">
        <v>2590</v>
      </c>
      <c r="L1752" s="3" t="s">
        <v>3446</v>
      </c>
      <c r="M1752" s="3" t="s">
        <v>1038</v>
      </c>
    </row>
    <row r="1753" spans="1:13" x14ac:dyDescent="0.2">
      <c r="A1753" s="3" t="s">
        <v>3433</v>
      </c>
      <c r="B1753" s="3" t="str">
        <f>VLOOKUP(C1753,'Class compilations'!A:B,2,FALSE)</f>
        <v>Cargo Van</v>
      </c>
      <c r="C1753" s="3" t="s">
        <v>2590</v>
      </c>
      <c r="D1753" s="3" t="s">
        <v>10</v>
      </c>
      <c r="E1753" s="3" t="s">
        <v>3447</v>
      </c>
      <c r="F1753" s="3" t="e">
        <f>VLOOKUP(E1753,'DFW to admin'!A:B,2,FALSE)</f>
        <v>#N/A</v>
      </c>
      <c r="G1753" s="3" t="e">
        <f>VLOOKUP('Data - filter removed'!E1753,Sheet10!B:C,2,FALSE)</f>
        <v>#N/A</v>
      </c>
      <c r="H1753" s="2">
        <v>2013</v>
      </c>
      <c r="I1753" s="3" t="s">
        <v>297</v>
      </c>
      <c r="J1753" s="3" t="s">
        <v>2569</v>
      </c>
      <c r="K1753" s="3" t="s">
        <v>2590</v>
      </c>
      <c r="L1753" s="3" t="s">
        <v>3448</v>
      </c>
      <c r="M1753" s="3" t="s">
        <v>1038</v>
      </c>
    </row>
    <row r="1754" spans="1:13" x14ac:dyDescent="0.2">
      <c r="A1754" s="3" t="s">
        <v>3433</v>
      </c>
      <c r="B1754" s="3" t="str">
        <f>VLOOKUP(C1754,'Class compilations'!A:B,2,FALSE)</f>
        <v>Cargo Van</v>
      </c>
      <c r="C1754" s="3" t="s">
        <v>2590</v>
      </c>
      <c r="D1754" s="3" t="s">
        <v>10</v>
      </c>
      <c r="E1754" s="3" t="s">
        <v>3449</v>
      </c>
      <c r="F1754" s="3" t="e">
        <f>VLOOKUP(E1754,'DFW to admin'!A:B,2,FALSE)</f>
        <v>#N/A</v>
      </c>
      <c r="G1754" s="3" t="str">
        <f>VLOOKUP('Data - filter removed'!E1754,Sheet10!B:C,2,FALSE)</f>
        <v>Economic Services Administration</v>
      </c>
      <c r="H1754" s="2">
        <v>2013</v>
      </c>
      <c r="I1754" s="3" t="s">
        <v>297</v>
      </c>
      <c r="J1754" s="3" t="s">
        <v>2569</v>
      </c>
      <c r="K1754" s="3" t="s">
        <v>2590</v>
      </c>
      <c r="L1754" s="3" t="s">
        <v>3450</v>
      </c>
      <c r="M1754" s="3" t="s">
        <v>29</v>
      </c>
    </row>
    <row r="1755" spans="1:13" x14ac:dyDescent="0.2">
      <c r="A1755" s="3" t="s">
        <v>3433</v>
      </c>
      <c r="B1755" s="3" t="str">
        <f>VLOOKUP(C1755,'Class compilations'!A:B,2,FALSE)</f>
        <v>Cargo Van</v>
      </c>
      <c r="C1755" s="3" t="s">
        <v>2590</v>
      </c>
      <c r="D1755" s="3" t="s">
        <v>10</v>
      </c>
      <c r="E1755" s="3" t="s">
        <v>3607</v>
      </c>
      <c r="F1755" s="3" t="e">
        <f>VLOOKUP(E1755,'DFW to admin'!A:B,2,FALSE)</f>
        <v>#N/A</v>
      </c>
      <c r="G1755" s="3" t="e">
        <f>VLOOKUP('Data - filter removed'!E1755,Sheet10!B:C,2,FALSE)</f>
        <v>#N/A</v>
      </c>
      <c r="H1755" s="2">
        <v>2015</v>
      </c>
      <c r="I1755" s="3" t="s">
        <v>2576</v>
      </c>
      <c r="J1755" s="3" t="s">
        <v>2577</v>
      </c>
      <c r="K1755" s="3" t="s">
        <v>2590</v>
      </c>
      <c r="L1755" s="3" t="s">
        <v>3608</v>
      </c>
      <c r="M1755" s="3" t="s">
        <v>81</v>
      </c>
    </row>
    <row r="1756" spans="1:13" x14ac:dyDescent="0.2">
      <c r="A1756" s="3" t="s">
        <v>3433</v>
      </c>
      <c r="B1756" s="3" t="str">
        <f>VLOOKUP(C1756,'Class compilations'!A:B,2,FALSE)</f>
        <v>Cargo Van</v>
      </c>
      <c r="C1756" s="3" t="s">
        <v>2590</v>
      </c>
      <c r="D1756" s="3" t="s">
        <v>10</v>
      </c>
      <c r="E1756" s="3" t="s">
        <v>3451</v>
      </c>
      <c r="F1756" s="3" t="e">
        <f>VLOOKUP(E1756,'DFW to admin'!A:B,2,FALSE)</f>
        <v>#N/A</v>
      </c>
      <c r="G1756" s="3" t="e">
        <f>VLOOKUP('Data - filter removed'!E1756,Sheet10!B:C,2,FALSE)</f>
        <v>#N/A</v>
      </c>
      <c r="H1756" s="2">
        <v>2015</v>
      </c>
      <c r="I1756" s="3" t="s">
        <v>2576</v>
      </c>
      <c r="J1756" s="3" t="s">
        <v>2577</v>
      </c>
      <c r="K1756" s="3" t="s">
        <v>2590</v>
      </c>
      <c r="L1756" s="3" t="s">
        <v>3452</v>
      </c>
      <c r="M1756" s="3" t="s">
        <v>1038</v>
      </c>
    </row>
    <row r="1757" spans="1:13" x14ac:dyDescent="0.2">
      <c r="A1757" s="3" t="s">
        <v>3433</v>
      </c>
      <c r="B1757" s="3" t="str">
        <f>VLOOKUP(C1757,'Class compilations'!A:B,2,FALSE)</f>
        <v>Cargo Van</v>
      </c>
      <c r="C1757" s="3" t="s">
        <v>2590</v>
      </c>
      <c r="D1757" s="3" t="s">
        <v>10</v>
      </c>
      <c r="E1757" s="3" t="s">
        <v>3453</v>
      </c>
      <c r="F1757" s="3" t="e">
        <f>VLOOKUP(E1757,'DFW to admin'!A:B,2,FALSE)</f>
        <v>#N/A</v>
      </c>
      <c r="G1757" s="3" t="e">
        <f>VLOOKUP('Data - filter removed'!E1757,Sheet10!B:C,2,FALSE)</f>
        <v>#N/A</v>
      </c>
      <c r="H1757" s="2">
        <v>2015</v>
      </c>
      <c r="I1757" s="3" t="s">
        <v>2576</v>
      </c>
      <c r="J1757" s="3" t="s">
        <v>2577</v>
      </c>
      <c r="K1757" s="3" t="s">
        <v>2590</v>
      </c>
      <c r="L1757" s="3" t="s">
        <v>3454</v>
      </c>
      <c r="M1757" s="3" t="s">
        <v>133</v>
      </c>
    </row>
    <row r="1758" spans="1:13" x14ac:dyDescent="0.2">
      <c r="A1758" s="3" t="s">
        <v>3433</v>
      </c>
      <c r="B1758" s="3" t="str">
        <f>VLOOKUP(C1758,'Class compilations'!A:B,2,FALSE)</f>
        <v>Cargo Van</v>
      </c>
      <c r="C1758" s="3" t="s">
        <v>2590</v>
      </c>
      <c r="D1758" s="3" t="s">
        <v>10</v>
      </c>
      <c r="E1758" s="3" t="s">
        <v>3455</v>
      </c>
      <c r="F1758" s="3" t="e">
        <f>VLOOKUP(E1758,'DFW to admin'!A:B,2,FALSE)</f>
        <v>#N/A</v>
      </c>
      <c r="G1758" s="3" t="e">
        <f>VLOOKUP('Data - filter removed'!E1758,Sheet10!B:C,2,FALSE)</f>
        <v>#N/A</v>
      </c>
      <c r="H1758" s="2">
        <v>2015</v>
      </c>
      <c r="I1758" s="3" t="s">
        <v>2576</v>
      </c>
      <c r="J1758" s="3" t="s">
        <v>2577</v>
      </c>
      <c r="K1758" s="3" t="s">
        <v>2590</v>
      </c>
      <c r="L1758" s="3" t="s">
        <v>3456</v>
      </c>
      <c r="M1758" s="3" t="s">
        <v>133</v>
      </c>
    </row>
    <row r="1759" spans="1:13" x14ac:dyDescent="0.2">
      <c r="A1759" s="3" t="s">
        <v>3433</v>
      </c>
      <c r="B1759" s="3" t="str">
        <f>VLOOKUP(C1759,'Class compilations'!A:B,2,FALSE)</f>
        <v>Cargo Van</v>
      </c>
      <c r="C1759" s="3" t="s">
        <v>2590</v>
      </c>
      <c r="D1759" s="3" t="s">
        <v>10</v>
      </c>
      <c r="E1759" s="3" t="s">
        <v>3457</v>
      </c>
      <c r="F1759" s="3" t="e">
        <f>VLOOKUP(E1759,'DFW to admin'!A:B,2,FALSE)</f>
        <v>#N/A</v>
      </c>
      <c r="G1759" s="3" t="e">
        <f>VLOOKUP('Data - filter removed'!E1759,Sheet10!B:C,2,FALSE)</f>
        <v>#N/A</v>
      </c>
      <c r="H1759" s="2">
        <v>2015</v>
      </c>
      <c r="I1759" s="3" t="s">
        <v>2576</v>
      </c>
      <c r="J1759" s="3" t="s">
        <v>2577</v>
      </c>
      <c r="K1759" s="3" t="s">
        <v>2590</v>
      </c>
      <c r="L1759" s="3" t="s">
        <v>3458</v>
      </c>
      <c r="M1759" s="3" t="s">
        <v>18</v>
      </c>
    </row>
    <row r="1760" spans="1:13" x14ac:dyDescent="0.2">
      <c r="A1760" s="3" t="s">
        <v>3433</v>
      </c>
      <c r="B1760" s="3" t="str">
        <f>VLOOKUP(C1760,'Class compilations'!A:B,2,FALSE)</f>
        <v>Cargo Van</v>
      </c>
      <c r="C1760" s="3" t="s">
        <v>2590</v>
      </c>
      <c r="D1760" s="3" t="s">
        <v>10</v>
      </c>
      <c r="E1760" s="3" t="s">
        <v>3459</v>
      </c>
      <c r="F1760" s="3" t="e">
        <f>VLOOKUP(E1760,'DFW to admin'!A:B,2,FALSE)</f>
        <v>#N/A</v>
      </c>
      <c r="G1760" s="3" t="e">
        <f>VLOOKUP('Data - filter removed'!E1760,Sheet10!B:C,2,FALSE)</f>
        <v>#N/A</v>
      </c>
      <c r="H1760" s="2">
        <v>2015</v>
      </c>
      <c r="I1760" s="3" t="s">
        <v>2576</v>
      </c>
      <c r="J1760" s="3" t="s">
        <v>2577</v>
      </c>
      <c r="K1760" s="3" t="s">
        <v>2590</v>
      </c>
      <c r="L1760" s="3" t="s">
        <v>3460</v>
      </c>
      <c r="M1760" s="3" t="s">
        <v>18</v>
      </c>
    </row>
    <row r="1761" spans="1:13" x14ac:dyDescent="0.2">
      <c r="A1761" s="3" t="s">
        <v>3433</v>
      </c>
      <c r="B1761" s="3" t="str">
        <f>VLOOKUP(C1761,'Class compilations'!A:B,2,FALSE)</f>
        <v>Cargo Van</v>
      </c>
      <c r="C1761" s="3" t="s">
        <v>2590</v>
      </c>
      <c r="D1761" s="3" t="s">
        <v>10</v>
      </c>
      <c r="E1761" s="3" t="s">
        <v>3461</v>
      </c>
      <c r="F1761" s="3" t="e">
        <f>VLOOKUP(E1761,'DFW to admin'!A:B,2,FALSE)</f>
        <v>#N/A</v>
      </c>
      <c r="G1761" s="3" t="e">
        <f>VLOOKUP('Data - filter removed'!E1761,Sheet10!B:C,2,FALSE)</f>
        <v>#N/A</v>
      </c>
      <c r="H1761" s="2">
        <v>2015</v>
      </c>
      <c r="I1761" s="3" t="s">
        <v>2576</v>
      </c>
      <c r="J1761" s="3" t="s">
        <v>2577</v>
      </c>
      <c r="K1761" s="3" t="s">
        <v>2590</v>
      </c>
      <c r="L1761" s="3" t="s">
        <v>3462</v>
      </c>
      <c r="M1761" s="3" t="s">
        <v>18</v>
      </c>
    </row>
    <row r="1762" spans="1:13" x14ac:dyDescent="0.2">
      <c r="A1762" s="3" t="s">
        <v>3433</v>
      </c>
      <c r="B1762" s="3" t="str">
        <f>VLOOKUP(C1762,'Class compilations'!A:B,2,FALSE)</f>
        <v>Cargo Van</v>
      </c>
      <c r="C1762" s="3" t="s">
        <v>2590</v>
      </c>
      <c r="D1762" s="3" t="s">
        <v>10</v>
      </c>
      <c r="E1762" s="3" t="s">
        <v>8087</v>
      </c>
      <c r="F1762" s="3" t="e">
        <f>VLOOKUP(E1762,'DFW to admin'!A:B,2,FALSE)</f>
        <v>#N/A</v>
      </c>
      <c r="G1762" s="3" t="e">
        <f>VLOOKUP('Data - filter removed'!E1762,Sheet10!B:C,2,FALSE)</f>
        <v>#N/A</v>
      </c>
      <c r="H1762" s="2">
        <v>2015</v>
      </c>
      <c r="I1762" s="3" t="s">
        <v>2576</v>
      </c>
      <c r="J1762" s="3" t="s">
        <v>2577</v>
      </c>
      <c r="K1762" s="3" t="s">
        <v>2590</v>
      </c>
      <c r="L1762" s="3" t="s">
        <v>8088</v>
      </c>
      <c r="M1762" s="3" t="s">
        <v>18</v>
      </c>
    </row>
    <row r="1763" spans="1:13" x14ac:dyDescent="0.2">
      <c r="A1763" s="3" t="s">
        <v>3433</v>
      </c>
      <c r="B1763" s="3" t="str">
        <f>VLOOKUP(C1763,'Class compilations'!A:B,2,FALSE)</f>
        <v>Cargo Van</v>
      </c>
      <c r="C1763" s="3" t="s">
        <v>2590</v>
      </c>
      <c r="D1763" s="3" t="s">
        <v>10</v>
      </c>
      <c r="E1763" s="3" t="s">
        <v>3463</v>
      </c>
      <c r="F1763" s="3" t="e">
        <f>VLOOKUP(E1763,'DFW to admin'!A:B,2,FALSE)</f>
        <v>#N/A</v>
      </c>
      <c r="G1763" s="3" t="e">
        <f>VLOOKUP('Data - filter removed'!E1763,Sheet10!B:C,2,FALSE)</f>
        <v>#N/A</v>
      </c>
      <c r="H1763" s="2">
        <v>2015</v>
      </c>
      <c r="I1763" s="3" t="s">
        <v>2576</v>
      </c>
      <c r="J1763" s="3" t="s">
        <v>2577</v>
      </c>
      <c r="K1763" s="3" t="s">
        <v>2590</v>
      </c>
      <c r="L1763" s="3" t="s">
        <v>3464</v>
      </c>
      <c r="M1763" s="3" t="s">
        <v>74</v>
      </c>
    </row>
    <row r="1764" spans="1:13" x14ac:dyDescent="0.2">
      <c r="A1764" s="3" t="s">
        <v>3433</v>
      </c>
      <c r="B1764" s="3" t="str">
        <f>VLOOKUP(C1764,'Class compilations'!A:B,2,FALSE)</f>
        <v>Cargo Van</v>
      </c>
      <c r="C1764" s="3" t="s">
        <v>2590</v>
      </c>
      <c r="D1764" s="3" t="s">
        <v>10</v>
      </c>
      <c r="E1764" s="3" t="s">
        <v>3465</v>
      </c>
      <c r="F1764" s="3" t="e">
        <f>VLOOKUP(E1764,'DFW to admin'!A:B,2,FALSE)</f>
        <v>#N/A</v>
      </c>
      <c r="G1764" s="3" t="e">
        <f>VLOOKUP('Data - filter removed'!E1764,Sheet10!B:C,2,FALSE)</f>
        <v>#N/A</v>
      </c>
      <c r="H1764" s="2">
        <v>2015</v>
      </c>
      <c r="I1764" s="3" t="s">
        <v>2576</v>
      </c>
      <c r="J1764" s="3" t="s">
        <v>2577</v>
      </c>
      <c r="K1764" s="3" t="s">
        <v>2590</v>
      </c>
      <c r="L1764" s="3" t="s">
        <v>3466</v>
      </c>
      <c r="M1764" s="3" t="s">
        <v>1038</v>
      </c>
    </row>
    <row r="1765" spans="1:13" x14ac:dyDescent="0.2">
      <c r="A1765" s="3" t="s">
        <v>3433</v>
      </c>
      <c r="B1765" s="3" t="str">
        <f>VLOOKUP(C1765,'Class compilations'!A:B,2,FALSE)</f>
        <v>Cargo Van</v>
      </c>
      <c r="C1765" s="3" t="s">
        <v>2590</v>
      </c>
      <c r="D1765" s="3" t="s">
        <v>10</v>
      </c>
      <c r="E1765" s="3" t="s">
        <v>3467</v>
      </c>
      <c r="F1765" s="3" t="e">
        <f>VLOOKUP(E1765,'DFW to admin'!A:B,2,FALSE)</f>
        <v>#N/A</v>
      </c>
      <c r="G1765" s="3" t="e">
        <f>VLOOKUP('Data - filter removed'!E1765,Sheet10!B:C,2,FALSE)</f>
        <v>#N/A</v>
      </c>
      <c r="H1765" s="2">
        <v>2015</v>
      </c>
      <c r="I1765" s="3" t="s">
        <v>2734</v>
      </c>
      <c r="J1765" s="3" t="s">
        <v>3468</v>
      </c>
      <c r="K1765" s="3" t="s">
        <v>2590</v>
      </c>
      <c r="L1765" s="3" t="s">
        <v>3469</v>
      </c>
      <c r="M1765" s="3" t="s">
        <v>2489</v>
      </c>
    </row>
    <row r="1766" spans="1:13" x14ac:dyDescent="0.2">
      <c r="A1766" s="3" t="s">
        <v>3433</v>
      </c>
      <c r="B1766" s="3" t="str">
        <f>VLOOKUP(C1766,'Class compilations'!A:B,2,FALSE)</f>
        <v>Cargo Van</v>
      </c>
      <c r="C1766" s="3" t="s">
        <v>2590</v>
      </c>
      <c r="D1766" s="3" t="s">
        <v>10</v>
      </c>
      <c r="E1766" s="3" t="s">
        <v>3470</v>
      </c>
      <c r="F1766" s="3" t="e">
        <f>VLOOKUP(E1766,'DFW to admin'!A:B,2,FALSE)</f>
        <v>#N/A</v>
      </c>
      <c r="G1766" s="3" t="e">
        <f>VLOOKUP('Data - filter removed'!E1766,Sheet10!B:C,2,FALSE)</f>
        <v>#N/A</v>
      </c>
      <c r="H1766" s="2">
        <v>2015</v>
      </c>
      <c r="I1766" s="3" t="s">
        <v>2734</v>
      </c>
      <c r="J1766" s="3" t="s">
        <v>3468</v>
      </c>
      <c r="K1766" s="3" t="s">
        <v>2590</v>
      </c>
      <c r="L1766" s="3" t="s">
        <v>3471</v>
      </c>
      <c r="M1766" s="3" t="s">
        <v>2489</v>
      </c>
    </row>
    <row r="1767" spans="1:13" x14ac:dyDescent="0.2">
      <c r="A1767" s="3" t="s">
        <v>3433</v>
      </c>
      <c r="B1767" s="3" t="str">
        <f>VLOOKUP(C1767,'Class compilations'!A:B,2,FALSE)</f>
        <v>Cargo Van</v>
      </c>
      <c r="C1767" s="3" t="s">
        <v>2590</v>
      </c>
      <c r="D1767" s="3" t="s">
        <v>10</v>
      </c>
      <c r="E1767" s="3" t="s">
        <v>3472</v>
      </c>
      <c r="F1767" s="3" t="e">
        <f>VLOOKUP(E1767,'DFW to admin'!A:B,2,FALSE)</f>
        <v>#N/A</v>
      </c>
      <c r="G1767" s="3" t="e">
        <f>VLOOKUP('Data - filter removed'!E1767,Sheet10!B:C,2,FALSE)</f>
        <v>#N/A</v>
      </c>
      <c r="H1767" s="2">
        <v>2015</v>
      </c>
      <c r="I1767" s="3" t="s">
        <v>2734</v>
      </c>
      <c r="J1767" s="3" t="s">
        <v>3468</v>
      </c>
      <c r="K1767" s="3" t="s">
        <v>2590</v>
      </c>
      <c r="L1767" s="3" t="s">
        <v>3473</v>
      </c>
      <c r="M1767" s="3" t="s">
        <v>2489</v>
      </c>
    </row>
    <row r="1768" spans="1:13" x14ac:dyDescent="0.2">
      <c r="A1768" s="3" t="s">
        <v>3433</v>
      </c>
      <c r="B1768" s="3" t="str">
        <f>VLOOKUP(C1768,'Class compilations'!A:B,2,FALSE)</f>
        <v>Cargo Van</v>
      </c>
      <c r="C1768" s="3" t="s">
        <v>2590</v>
      </c>
      <c r="D1768" s="3" t="s">
        <v>10</v>
      </c>
      <c r="E1768" s="3" t="s">
        <v>3474</v>
      </c>
      <c r="F1768" s="3" t="e">
        <f>VLOOKUP(E1768,'DFW to admin'!A:B,2,FALSE)</f>
        <v>#N/A</v>
      </c>
      <c r="G1768" s="3" t="e">
        <f>VLOOKUP('Data - filter removed'!E1768,Sheet10!B:C,2,FALSE)</f>
        <v>#N/A</v>
      </c>
      <c r="H1768" s="2">
        <v>2015</v>
      </c>
      <c r="I1768" s="3" t="s">
        <v>2734</v>
      </c>
      <c r="J1768" s="3" t="s">
        <v>3468</v>
      </c>
      <c r="K1768" s="3" t="s">
        <v>2590</v>
      </c>
      <c r="L1768" s="3" t="s">
        <v>3475</v>
      </c>
      <c r="M1768" s="3" t="s">
        <v>2489</v>
      </c>
    </row>
    <row r="1769" spans="1:13" x14ac:dyDescent="0.2">
      <c r="A1769" s="3" t="s">
        <v>3433</v>
      </c>
      <c r="B1769" s="3" t="str">
        <f>VLOOKUP(C1769,'Class compilations'!A:B,2,FALSE)</f>
        <v>Cargo Van</v>
      </c>
      <c r="C1769" s="3" t="s">
        <v>2590</v>
      </c>
      <c r="D1769" s="3" t="s">
        <v>10</v>
      </c>
      <c r="E1769" s="3" t="s">
        <v>3476</v>
      </c>
      <c r="F1769" s="3" t="e">
        <f>VLOOKUP(E1769,'DFW to admin'!A:B,2,FALSE)</f>
        <v>#N/A</v>
      </c>
      <c r="G1769" s="3" t="e">
        <f>VLOOKUP('Data - filter removed'!E1769,Sheet10!B:C,2,FALSE)</f>
        <v>#N/A</v>
      </c>
      <c r="H1769" s="2">
        <v>2015</v>
      </c>
      <c r="I1769" s="3" t="s">
        <v>2734</v>
      </c>
      <c r="J1769" s="3" t="s">
        <v>3468</v>
      </c>
      <c r="K1769" s="3" t="s">
        <v>2590</v>
      </c>
      <c r="L1769" s="3" t="s">
        <v>3477</v>
      </c>
      <c r="M1769" s="3" t="s">
        <v>2489</v>
      </c>
    </row>
    <row r="1770" spans="1:13" x14ac:dyDescent="0.2">
      <c r="A1770" s="3" t="s">
        <v>3433</v>
      </c>
      <c r="B1770" s="3" t="str">
        <f>VLOOKUP(C1770,'Class compilations'!A:B,2,FALSE)</f>
        <v>Cargo Van</v>
      </c>
      <c r="C1770" s="3" t="s">
        <v>2590</v>
      </c>
      <c r="D1770" s="3" t="s">
        <v>10</v>
      </c>
      <c r="E1770" s="3" t="s">
        <v>3478</v>
      </c>
      <c r="F1770" s="3" t="e">
        <f>VLOOKUP(E1770,'DFW to admin'!A:B,2,FALSE)</f>
        <v>#N/A</v>
      </c>
      <c r="G1770" s="3" t="e">
        <f>VLOOKUP('Data - filter removed'!E1770,Sheet10!B:C,2,FALSE)</f>
        <v>#N/A</v>
      </c>
      <c r="H1770" s="2">
        <v>2015</v>
      </c>
      <c r="I1770" s="3" t="s">
        <v>2734</v>
      </c>
      <c r="J1770" s="3" t="s">
        <v>3468</v>
      </c>
      <c r="K1770" s="3" t="s">
        <v>2590</v>
      </c>
      <c r="L1770" s="3" t="s">
        <v>3479</v>
      </c>
      <c r="M1770" s="3" t="s">
        <v>2489</v>
      </c>
    </row>
    <row r="1771" spans="1:13" x14ac:dyDescent="0.2">
      <c r="B1771" s="3" t="e">
        <f>VLOOKUP(C1771,'Class compilations'!A:B,2,FALSE)</f>
        <v>#N/A</v>
      </c>
      <c r="D1771" s="5" t="s">
        <v>7969</v>
      </c>
      <c r="E1771" s="3">
        <f>SUBTOTAL(3,E1747:E1770)</f>
        <v>24</v>
      </c>
      <c r="F1771" s="3" t="e">
        <f>VLOOKUP(E1771,'DFW to admin'!A:B,2,FALSE)</f>
        <v>#N/A</v>
      </c>
      <c r="G1771" s="3" t="e">
        <f>VLOOKUP('Data - filter removed'!E1771,Sheet10!B:C,2,FALSE)</f>
        <v>#N/A</v>
      </c>
    </row>
    <row r="1772" spans="1:13" x14ac:dyDescent="0.2">
      <c r="A1772" s="3" t="s">
        <v>3433</v>
      </c>
      <c r="B1772" s="3" t="str">
        <f>VLOOKUP(C1772,'Class compilations'!A:B,2,FALSE)</f>
        <v>Cargo Van</v>
      </c>
      <c r="C1772" s="3" t="s">
        <v>2590</v>
      </c>
      <c r="D1772" s="3" t="s">
        <v>1255</v>
      </c>
      <c r="E1772" s="3" t="s">
        <v>3480</v>
      </c>
      <c r="F1772" s="3" t="e">
        <f>VLOOKUP(E1772,'DFW to admin'!A:B,2,FALSE)</f>
        <v>#N/A</v>
      </c>
      <c r="G1772" s="3" t="e">
        <f>VLOOKUP('Data - filter removed'!E1772,Sheet10!B:C,2,FALSE)</f>
        <v>#N/A</v>
      </c>
      <c r="H1772" s="2">
        <v>2013</v>
      </c>
      <c r="I1772" s="3" t="s">
        <v>297</v>
      </c>
      <c r="J1772" s="3" t="s">
        <v>2569</v>
      </c>
      <c r="K1772" s="3" t="s">
        <v>2590</v>
      </c>
      <c r="L1772" s="3" t="s">
        <v>3481</v>
      </c>
      <c r="M1772" s="3" t="s">
        <v>21</v>
      </c>
    </row>
    <row r="1773" spans="1:13" x14ac:dyDescent="0.2">
      <c r="B1773" s="3" t="e">
        <f>VLOOKUP(C1773,'Class compilations'!A:B,2,FALSE)</f>
        <v>#N/A</v>
      </c>
      <c r="D1773" s="5" t="s">
        <v>7970</v>
      </c>
      <c r="E1773" s="3">
        <f>SUBTOTAL(3,E1772:E1772)</f>
        <v>1</v>
      </c>
      <c r="F1773" s="3" t="e">
        <f>VLOOKUP(E1773,'DFW to admin'!A:B,2,FALSE)</f>
        <v>#N/A</v>
      </c>
      <c r="G1773" s="3" t="e">
        <f>VLOOKUP('Data - filter removed'!E1773,Sheet10!B:C,2,FALSE)</f>
        <v>#N/A</v>
      </c>
    </row>
    <row r="1774" spans="1:13" x14ac:dyDescent="0.2">
      <c r="A1774" s="3" t="s">
        <v>3433</v>
      </c>
      <c r="B1774" s="3" t="str">
        <f>VLOOKUP(C1774,'Class compilations'!A:B,2,FALSE)</f>
        <v>Cargo Van</v>
      </c>
      <c r="C1774" s="3" t="s">
        <v>2590</v>
      </c>
      <c r="D1774" s="3" t="s">
        <v>1301</v>
      </c>
      <c r="E1774" s="3" t="s">
        <v>3484</v>
      </c>
      <c r="F1774" s="3" t="e">
        <f>VLOOKUP(E1774,'DFW to admin'!A:B,2,FALSE)</f>
        <v>#N/A</v>
      </c>
      <c r="G1774" s="3" t="e">
        <f>VLOOKUP('Data - filter removed'!E1774,Sheet10!B:C,2,FALSE)</f>
        <v>#N/A</v>
      </c>
      <c r="H1774" s="2">
        <v>2015</v>
      </c>
      <c r="I1774" s="3" t="s">
        <v>2576</v>
      </c>
      <c r="J1774" s="3" t="s">
        <v>2577</v>
      </c>
      <c r="K1774" s="3" t="s">
        <v>2590</v>
      </c>
      <c r="L1774" s="3" t="s">
        <v>3485</v>
      </c>
      <c r="M1774" s="3" t="s">
        <v>1302</v>
      </c>
    </row>
    <row r="1775" spans="1:13" x14ac:dyDescent="0.2">
      <c r="B1775" s="3" t="e">
        <f>VLOOKUP(C1775,'Class compilations'!A:B,2,FALSE)</f>
        <v>#N/A</v>
      </c>
      <c r="D1775" s="5" t="s">
        <v>7971</v>
      </c>
      <c r="E1775" s="3">
        <f>SUBTOTAL(3,E1774:E1774)</f>
        <v>1</v>
      </c>
      <c r="F1775" s="3" t="e">
        <f>VLOOKUP(E1775,'DFW to admin'!A:B,2,FALSE)</f>
        <v>#N/A</v>
      </c>
      <c r="G1775" s="3" t="e">
        <f>VLOOKUP('Data - filter removed'!E1775,Sheet10!B:C,2,FALSE)</f>
        <v>#N/A</v>
      </c>
    </row>
    <row r="1776" spans="1:13" x14ac:dyDescent="0.2">
      <c r="A1776" s="3" t="s">
        <v>3433</v>
      </c>
      <c r="B1776" s="3" t="str">
        <f>VLOOKUP(C1776,'Class compilations'!A:B,2,FALSE)</f>
        <v>Cargo Van</v>
      </c>
      <c r="C1776" s="3" t="s">
        <v>2590</v>
      </c>
      <c r="D1776" s="3" t="s">
        <v>1563</v>
      </c>
      <c r="E1776" s="3" t="s">
        <v>3482</v>
      </c>
      <c r="F1776" s="3" t="e">
        <f>VLOOKUP(E1776,'DFW to admin'!A:B,2,FALSE)</f>
        <v>#N/A</v>
      </c>
      <c r="G1776" s="3" t="e">
        <f>VLOOKUP('Data - filter removed'!E1776,Sheet10!B:C,2,FALSE)</f>
        <v>#N/A</v>
      </c>
      <c r="H1776" s="2">
        <v>2013</v>
      </c>
      <c r="I1776" s="3" t="s">
        <v>297</v>
      </c>
      <c r="J1776" s="3" t="s">
        <v>2569</v>
      </c>
      <c r="K1776" s="3" t="s">
        <v>2590</v>
      </c>
      <c r="L1776" s="3" t="s">
        <v>3483</v>
      </c>
      <c r="M1776" s="3" t="s">
        <v>133</v>
      </c>
    </row>
    <row r="1777" spans="1:13" x14ac:dyDescent="0.2">
      <c r="B1777" s="3" t="e">
        <f>VLOOKUP(C1777,'Class compilations'!A:B,2,FALSE)</f>
        <v>#N/A</v>
      </c>
      <c r="D1777" s="5" t="s">
        <v>7972</v>
      </c>
      <c r="E1777" s="3">
        <f>SUBTOTAL(3,E1776:E1776)</f>
        <v>1</v>
      </c>
      <c r="F1777" s="3" t="e">
        <f>VLOOKUP(E1777,'DFW to admin'!A:B,2,FALSE)</f>
        <v>#N/A</v>
      </c>
      <c r="G1777" s="3" t="e">
        <f>VLOOKUP('Data - filter removed'!E1777,Sheet10!B:C,2,FALSE)</f>
        <v>#N/A</v>
      </c>
    </row>
    <row r="1778" spans="1:13" x14ac:dyDescent="0.2">
      <c r="A1778" s="5" t="s">
        <v>7888</v>
      </c>
      <c r="B1778" s="3" t="e">
        <f>VLOOKUP(C1778,'Class compilations'!A:B,2,FALSE)</f>
        <v>#N/A</v>
      </c>
      <c r="E1778" s="3">
        <f>SUBTOTAL(3,E1747:E1776)</f>
        <v>27</v>
      </c>
      <c r="F1778" s="3" t="e">
        <f>VLOOKUP(E1778,'DFW to admin'!A:B,2,FALSE)</f>
        <v>#N/A</v>
      </c>
      <c r="G1778" s="3" t="e">
        <f>VLOOKUP('Data - filter removed'!E1778,Sheet10!B:C,2,FALSE)</f>
        <v>#N/A</v>
      </c>
    </row>
    <row r="1779" spans="1:13" x14ac:dyDescent="0.2">
      <c r="A1779" s="3" t="s">
        <v>3486</v>
      </c>
      <c r="B1779" s="3" t="str">
        <f>VLOOKUP(C1779,'Class compilations'!A:B,2,FALSE)</f>
        <v>Cargo Van</v>
      </c>
      <c r="C1779" s="3" t="s">
        <v>3487</v>
      </c>
      <c r="D1779" s="3" t="s">
        <v>10</v>
      </c>
      <c r="E1779" s="3" t="s">
        <v>3488</v>
      </c>
      <c r="F1779" s="3" t="e">
        <f>VLOOKUP(E1779,'DFW to admin'!A:B,2,FALSE)</f>
        <v>#N/A</v>
      </c>
      <c r="G1779" s="3" t="e">
        <f>VLOOKUP('Data - filter removed'!E1779,Sheet10!B:C,2,FALSE)</f>
        <v>#N/A</v>
      </c>
      <c r="H1779" s="2">
        <v>2003</v>
      </c>
      <c r="I1779" s="3" t="s">
        <v>297</v>
      </c>
      <c r="J1779" s="3" t="s">
        <v>2569</v>
      </c>
      <c r="K1779" s="3" t="s">
        <v>2590</v>
      </c>
      <c r="L1779" s="3" t="s">
        <v>3489</v>
      </c>
      <c r="M1779" s="3" t="s">
        <v>133</v>
      </c>
    </row>
    <row r="1780" spans="1:13" x14ac:dyDescent="0.2">
      <c r="A1780" s="3" t="s">
        <v>3486</v>
      </c>
      <c r="B1780" s="3" t="str">
        <f>VLOOKUP(C1780,'Class compilations'!A:B,2,FALSE)</f>
        <v>Cargo Van</v>
      </c>
      <c r="C1780" s="3" t="s">
        <v>3487</v>
      </c>
      <c r="D1780" s="3" t="s">
        <v>10</v>
      </c>
      <c r="E1780" s="3" t="s">
        <v>3490</v>
      </c>
      <c r="F1780" s="3" t="e">
        <f>VLOOKUP(E1780,'DFW to admin'!A:B,2,FALSE)</f>
        <v>#N/A</v>
      </c>
      <c r="G1780" s="3" t="e">
        <f>VLOOKUP('Data - filter removed'!E1780,Sheet10!B:C,2,FALSE)</f>
        <v>#N/A</v>
      </c>
      <c r="H1780" s="2">
        <v>2006</v>
      </c>
      <c r="I1780" s="3" t="s">
        <v>2576</v>
      </c>
      <c r="J1780" s="3" t="s">
        <v>2577</v>
      </c>
      <c r="K1780" s="3" t="s">
        <v>2590</v>
      </c>
      <c r="L1780" s="3" t="s">
        <v>3491</v>
      </c>
      <c r="M1780" s="3" t="s">
        <v>133</v>
      </c>
    </row>
    <row r="1781" spans="1:13" x14ac:dyDescent="0.2">
      <c r="A1781" s="3" t="s">
        <v>3486</v>
      </c>
      <c r="B1781" s="3" t="str">
        <f>VLOOKUP(C1781,'Class compilations'!A:B,2,FALSE)</f>
        <v>Cargo Van</v>
      </c>
      <c r="C1781" s="3" t="s">
        <v>3487</v>
      </c>
      <c r="D1781" s="3" t="s">
        <v>10</v>
      </c>
      <c r="E1781" s="3" t="s">
        <v>3492</v>
      </c>
      <c r="F1781" s="3" t="e">
        <f>VLOOKUP(E1781,'DFW to admin'!A:B,2,FALSE)</f>
        <v>#N/A</v>
      </c>
      <c r="G1781" s="3" t="e">
        <f>VLOOKUP('Data - filter removed'!E1781,Sheet10!B:C,2,FALSE)</f>
        <v>#N/A</v>
      </c>
      <c r="H1781" s="2">
        <v>1997</v>
      </c>
      <c r="I1781" s="3" t="s">
        <v>2576</v>
      </c>
      <c r="J1781" s="3" t="s">
        <v>3493</v>
      </c>
      <c r="K1781" s="3" t="s">
        <v>2590</v>
      </c>
      <c r="L1781" s="3" t="s">
        <v>3494</v>
      </c>
      <c r="M1781" s="3" t="s">
        <v>133</v>
      </c>
    </row>
    <row r="1782" spans="1:13" x14ac:dyDescent="0.2">
      <c r="A1782" s="3" t="s">
        <v>3486</v>
      </c>
      <c r="B1782" s="3" t="str">
        <f>VLOOKUP(C1782,'Class compilations'!A:B,2,FALSE)</f>
        <v>Cargo Van</v>
      </c>
      <c r="C1782" s="3" t="s">
        <v>3487</v>
      </c>
      <c r="D1782" s="3" t="s">
        <v>10</v>
      </c>
      <c r="E1782" s="3" t="s">
        <v>3495</v>
      </c>
      <c r="F1782" s="3" t="e">
        <f>VLOOKUP(E1782,'DFW to admin'!A:B,2,FALSE)</f>
        <v>#N/A</v>
      </c>
      <c r="G1782" s="3" t="e">
        <f>VLOOKUP('Data - filter removed'!E1782,Sheet10!B:C,2,FALSE)</f>
        <v>#N/A</v>
      </c>
      <c r="H1782" s="2">
        <v>2007</v>
      </c>
      <c r="I1782" s="3" t="s">
        <v>297</v>
      </c>
      <c r="J1782" s="3" t="s">
        <v>2569</v>
      </c>
      <c r="K1782" s="3" t="s">
        <v>2590</v>
      </c>
      <c r="L1782" s="3" t="s">
        <v>3496</v>
      </c>
      <c r="M1782" s="3" t="s">
        <v>133</v>
      </c>
    </row>
    <row r="1783" spans="1:13" x14ac:dyDescent="0.2">
      <c r="A1783" s="3" t="s">
        <v>3486</v>
      </c>
      <c r="B1783" s="3" t="str">
        <f>VLOOKUP(C1783,'Class compilations'!A:B,2,FALSE)</f>
        <v>Cargo Van</v>
      </c>
      <c r="C1783" s="3" t="s">
        <v>3487</v>
      </c>
      <c r="D1783" s="3" t="s">
        <v>10</v>
      </c>
      <c r="E1783" s="3" t="s">
        <v>3497</v>
      </c>
      <c r="F1783" s="3" t="e">
        <f>VLOOKUP(E1783,'DFW to admin'!A:B,2,FALSE)</f>
        <v>#N/A</v>
      </c>
      <c r="G1783" s="3" t="e">
        <f>VLOOKUP('Data - filter removed'!E1783,Sheet10!B:C,2,FALSE)</f>
        <v>#N/A</v>
      </c>
      <c r="H1783" s="2">
        <v>2008</v>
      </c>
      <c r="I1783" s="3" t="s">
        <v>297</v>
      </c>
      <c r="J1783" s="3" t="s">
        <v>2569</v>
      </c>
      <c r="K1783" s="3" t="s">
        <v>2590</v>
      </c>
      <c r="L1783" s="3" t="s">
        <v>3498</v>
      </c>
      <c r="M1783" s="3" t="s">
        <v>133</v>
      </c>
    </row>
    <row r="1784" spans="1:13" x14ac:dyDescent="0.2">
      <c r="A1784" s="3" t="s">
        <v>3486</v>
      </c>
      <c r="B1784" s="3" t="str">
        <f>VLOOKUP(C1784,'Class compilations'!A:B,2,FALSE)</f>
        <v>Cargo Van</v>
      </c>
      <c r="C1784" s="3" t="s">
        <v>3487</v>
      </c>
      <c r="D1784" s="3" t="s">
        <v>10</v>
      </c>
      <c r="E1784" s="3" t="s">
        <v>3499</v>
      </c>
      <c r="F1784" s="3" t="e">
        <f>VLOOKUP(E1784,'DFW to admin'!A:B,2,FALSE)</f>
        <v>#N/A</v>
      </c>
      <c r="G1784" s="3" t="e">
        <f>VLOOKUP('Data - filter removed'!E1784,Sheet10!B:C,2,FALSE)</f>
        <v>#N/A</v>
      </c>
      <c r="H1784" s="2">
        <v>2004</v>
      </c>
      <c r="I1784" s="3" t="s">
        <v>297</v>
      </c>
      <c r="J1784" s="3" t="s">
        <v>2569</v>
      </c>
      <c r="K1784" s="3" t="s">
        <v>2590</v>
      </c>
      <c r="L1784" s="3" t="s">
        <v>3500</v>
      </c>
      <c r="M1784" s="3" t="s">
        <v>40</v>
      </c>
    </row>
    <row r="1785" spans="1:13" x14ac:dyDescent="0.2">
      <c r="A1785" s="3" t="s">
        <v>3486</v>
      </c>
      <c r="B1785" s="3" t="str">
        <f>VLOOKUP(C1785,'Class compilations'!A:B,2,FALSE)</f>
        <v>Cargo Van</v>
      </c>
      <c r="C1785" s="3" t="s">
        <v>3487</v>
      </c>
      <c r="D1785" s="3" t="s">
        <v>10</v>
      </c>
      <c r="E1785" s="3" t="s">
        <v>3501</v>
      </c>
      <c r="F1785" s="3" t="e">
        <f>VLOOKUP(E1785,'DFW to admin'!A:B,2,FALSE)</f>
        <v>#N/A</v>
      </c>
      <c r="G1785" s="3" t="e">
        <f>VLOOKUP('Data - filter removed'!E1785,Sheet10!B:C,2,FALSE)</f>
        <v>#N/A</v>
      </c>
      <c r="H1785" s="2">
        <v>1995</v>
      </c>
      <c r="I1785" s="3" t="s">
        <v>2576</v>
      </c>
      <c r="J1785" s="3" t="s">
        <v>3493</v>
      </c>
      <c r="K1785" s="3" t="s">
        <v>2590</v>
      </c>
      <c r="L1785" s="3" t="s">
        <v>3502</v>
      </c>
      <c r="M1785" s="3" t="s">
        <v>133</v>
      </c>
    </row>
    <row r="1786" spans="1:13" x14ac:dyDescent="0.2">
      <c r="A1786" s="3" t="s">
        <v>3486</v>
      </c>
      <c r="B1786" s="3" t="str">
        <f>VLOOKUP(C1786,'Class compilations'!A:B,2,FALSE)</f>
        <v>Cargo Van</v>
      </c>
      <c r="C1786" s="3" t="s">
        <v>3487</v>
      </c>
      <c r="D1786" s="3" t="s">
        <v>10</v>
      </c>
      <c r="E1786" s="3" t="s">
        <v>3503</v>
      </c>
      <c r="F1786" s="3" t="e">
        <f>VLOOKUP(E1786,'DFW to admin'!A:B,2,FALSE)</f>
        <v>#N/A</v>
      </c>
      <c r="G1786" s="3" t="e">
        <f>VLOOKUP('Data - filter removed'!E1786,Sheet10!B:C,2,FALSE)</f>
        <v>#N/A</v>
      </c>
      <c r="H1786" s="2">
        <v>1995</v>
      </c>
      <c r="I1786" s="3" t="s">
        <v>2576</v>
      </c>
      <c r="J1786" s="3" t="s">
        <v>3493</v>
      </c>
      <c r="K1786" s="3" t="s">
        <v>2590</v>
      </c>
      <c r="L1786" s="3" t="s">
        <v>3504</v>
      </c>
      <c r="M1786" s="3" t="s">
        <v>133</v>
      </c>
    </row>
    <row r="1787" spans="1:13" x14ac:dyDescent="0.2">
      <c r="A1787" s="3" t="s">
        <v>3486</v>
      </c>
      <c r="B1787" s="3" t="str">
        <f>VLOOKUP(C1787,'Class compilations'!A:B,2,FALSE)</f>
        <v>Cargo Van</v>
      </c>
      <c r="C1787" s="3" t="s">
        <v>3487</v>
      </c>
      <c r="D1787" s="3" t="s">
        <v>10</v>
      </c>
      <c r="E1787" s="3" t="s">
        <v>3505</v>
      </c>
      <c r="F1787" s="3" t="e">
        <f>VLOOKUP(E1787,'DFW to admin'!A:B,2,FALSE)</f>
        <v>#N/A</v>
      </c>
      <c r="G1787" s="3" t="e">
        <f>VLOOKUP('Data - filter removed'!E1787,Sheet10!B:C,2,FALSE)</f>
        <v>#N/A</v>
      </c>
      <c r="H1787" s="2">
        <v>1995</v>
      </c>
      <c r="I1787" s="3" t="s">
        <v>2576</v>
      </c>
      <c r="J1787" s="3" t="s">
        <v>3493</v>
      </c>
      <c r="K1787" s="3" t="s">
        <v>2590</v>
      </c>
      <c r="L1787" s="3" t="s">
        <v>3506</v>
      </c>
      <c r="M1787" s="3" t="s">
        <v>133</v>
      </c>
    </row>
    <row r="1788" spans="1:13" x14ac:dyDescent="0.2">
      <c r="A1788" s="3" t="s">
        <v>3486</v>
      </c>
      <c r="B1788" s="3" t="str">
        <f>VLOOKUP(C1788,'Class compilations'!A:B,2,FALSE)</f>
        <v>Cargo Van</v>
      </c>
      <c r="C1788" s="3" t="s">
        <v>3487</v>
      </c>
      <c r="D1788" s="3" t="s">
        <v>10</v>
      </c>
      <c r="E1788" s="3" t="s">
        <v>3507</v>
      </c>
      <c r="F1788" s="3" t="e">
        <f>VLOOKUP(E1788,'DFW to admin'!A:B,2,FALSE)</f>
        <v>#N/A</v>
      </c>
      <c r="G1788" s="3" t="e">
        <f>VLOOKUP('Data - filter removed'!E1788,Sheet10!B:C,2,FALSE)</f>
        <v>#N/A</v>
      </c>
      <c r="H1788" s="2">
        <v>2008</v>
      </c>
      <c r="I1788" s="3" t="s">
        <v>2576</v>
      </c>
      <c r="J1788" s="3" t="s">
        <v>2577</v>
      </c>
      <c r="K1788" s="3" t="s">
        <v>2590</v>
      </c>
      <c r="L1788" s="3" t="s">
        <v>3508</v>
      </c>
      <c r="M1788" s="3" t="s">
        <v>133</v>
      </c>
    </row>
    <row r="1789" spans="1:13" x14ac:dyDescent="0.2">
      <c r="A1789" s="3" t="s">
        <v>3486</v>
      </c>
      <c r="B1789" s="3" t="str">
        <f>VLOOKUP(C1789,'Class compilations'!A:B,2,FALSE)</f>
        <v>Cargo Van</v>
      </c>
      <c r="C1789" s="3" t="s">
        <v>3487</v>
      </c>
      <c r="D1789" s="3" t="s">
        <v>10</v>
      </c>
      <c r="E1789" s="3" t="s">
        <v>3509</v>
      </c>
      <c r="F1789" s="3" t="e">
        <f>VLOOKUP(E1789,'DFW to admin'!A:B,2,FALSE)</f>
        <v>#N/A</v>
      </c>
      <c r="G1789" s="3" t="e">
        <f>VLOOKUP('Data - filter removed'!E1789,Sheet10!B:C,2,FALSE)</f>
        <v>#N/A</v>
      </c>
      <c r="H1789" s="2">
        <v>2001</v>
      </c>
      <c r="I1789" s="3" t="s">
        <v>2576</v>
      </c>
      <c r="J1789" s="3" t="s">
        <v>2577</v>
      </c>
      <c r="K1789" s="3" t="s">
        <v>2570</v>
      </c>
      <c r="L1789" s="3" t="s">
        <v>3510</v>
      </c>
      <c r="M1789" s="3" t="s">
        <v>133</v>
      </c>
    </row>
    <row r="1790" spans="1:13" x14ac:dyDescent="0.2">
      <c r="B1790" s="3" t="e">
        <f>VLOOKUP(C1790,'Class compilations'!A:B,2,FALSE)</f>
        <v>#N/A</v>
      </c>
      <c r="D1790" s="5" t="s">
        <v>7969</v>
      </c>
      <c r="E1790" s="3">
        <f>SUBTOTAL(3,E1779:E1789)</f>
        <v>11</v>
      </c>
      <c r="F1790" s="3" t="e">
        <f>VLOOKUP(E1790,'DFW to admin'!A:B,2,FALSE)</f>
        <v>#N/A</v>
      </c>
      <c r="G1790" s="3" t="e">
        <f>VLOOKUP('Data - filter removed'!E1790,Sheet10!B:C,2,FALSE)</f>
        <v>#N/A</v>
      </c>
    </row>
    <row r="1791" spans="1:13" x14ac:dyDescent="0.2">
      <c r="A1791" s="5" t="s">
        <v>7889</v>
      </c>
      <c r="B1791" s="3" t="e">
        <f>VLOOKUP(C1791,'Class compilations'!A:B,2,FALSE)</f>
        <v>#N/A</v>
      </c>
      <c r="E1791" s="3">
        <f>SUBTOTAL(3,E1779:E1789)</f>
        <v>11</v>
      </c>
      <c r="F1791" s="3" t="e">
        <f>VLOOKUP(E1791,'DFW to admin'!A:B,2,FALSE)</f>
        <v>#N/A</v>
      </c>
      <c r="G1791" s="3" t="e">
        <f>VLOOKUP('Data - filter removed'!E1791,Sheet10!B:C,2,FALSE)</f>
        <v>#N/A</v>
      </c>
    </row>
    <row r="1792" spans="1:13" x14ac:dyDescent="0.2">
      <c r="A1792" s="3" t="s">
        <v>3511</v>
      </c>
      <c r="B1792" s="3" t="str">
        <f>VLOOKUP(C1792,'Class compilations'!A:B,2,FALSE)</f>
        <v>Cargo Van</v>
      </c>
      <c r="C1792" s="3" t="s">
        <v>3512</v>
      </c>
      <c r="D1792" s="3" t="s">
        <v>10</v>
      </c>
      <c r="E1792" s="3" t="s">
        <v>3513</v>
      </c>
      <c r="F1792" s="3" t="e">
        <f>VLOOKUP(E1792,'DFW to admin'!A:B,2,FALSE)</f>
        <v>#N/A</v>
      </c>
      <c r="G1792" s="3" t="e">
        <f>VLOOKUP('Data - filter removed'!E1792,Sheet10!B:C,2,FALSE)</f>
        <v>#N/A</v>
      </c>
      <c r="H1792" s="2">
        <v>2001</v>
      </c>
      <c r="I1792" s="3" t="s">
        <v>2576</v>
      </c>
      <c r="J1792" s="3" t="s">
        <v>2577</v>
      </c>
      <c r="K1792" s="3" t="s">
        <v>2590</v>
      </c>
      <c r="L1792" s="3" t="s">
        <v>3514</v>
      </c>
      <c r="M1792" s="3" t="s">
        <v>32</v>
      </c>
    </row>
    <row r="1793" spans="1:13" x14ac:dyDescent="0.2">
      <c r="A1793" s="3" t="s">
        <v>3511</v>
      </c>
      <c r="B1793" s="3" t="str">
        <f>VLOOKUP(C1793,'Class compilations'!A:B,2,FALSE)</f>
        <v>Cargo Van</v>
      </c>
      <c r="C1793" s="3" t="s">
        <v>3512</v>
      </c>
      <c r="D1793" s="3" t="s">
        <v>10</v>
      </c>
      <c r="E1793" s="3" t="s">
        <v>3515</v>
      </c>
      <c r="F1793" s="3" t="e">
        <f>VLOOKUP(E1793,'DFW to admin'!A:B,2,FALSE)</f>
        <v>#N/A</v>
      </c>
      <c r="G1793" s="3" t="e">
        <f>VLOOKUP('Data - filter removed'!E1793,Sheet10!B:C,2,FALSE)</f>
        <v>#N/A</v>
      </c>
      <c r="H1793" s="2">
        <v>2007</v>
      </c>
      <c r="I1793" s="3" t="s">
        <v>297</v>
      </c>
      <c r="J1793" s="3" t="s">
        <v>2569</v>
      </c>
      <c r="K1793" s="3" t="s">
        <v>3516</v>
      </c>
      <c r="L1793" s="3" t="s">
        <v>3517</v>
      </c>
      <c r="M1793" s="3" t="s">
        <v>2130</v>
      </c>
    </row>
    <row r="1794" spans="1:13" x14ac:dyDescent="0.2">
      <c r="A1794" s="3" t="s">
        <v>3511</v>
      </c>
      <c r="B1794" s="3" t="str">
        <f>VLOOKUP(C1794,'Class compilations'!A:B,2,FALSE)</f>
        <v>Cargo Van</v>
      </c>
      <c r="C1794" s="3" t="s">
        <v>3512</v>
      </c>
      <c r="D1794" s="3" t="s">
        <v>10</v>
      </c>
      <c r="E1794" s="3" t="s">
        <v>3518</v>
      </c>
      <c r="F1794" s="3" t="e">
        <f>VLOOKUP(E1794,'DFW to admin'!A:B,2,FALSE)</f>
        <v>#N/A</v>
      </c>
      <c r="G1794" s="3" t="e">
        <f>VLOOKUP('Data - filter removed'!E1794,Sheet10!B:C,2,FALSE)</f>
        <v>#N/A</v>
      </c>
      <c r="H1794" s="2">
        <v>2008</v>
      </c>
      <c r="I1794" s="3" t="s">
        <v>2576</v>
      </c>
      <c r="J1794" s="3" t="s">
        <v>2577</v>
      </c>
      <c r="K1794" s="3" t="s">
        <v>2590</v>
      </c>
      <c r="L1794" s="3" t="s">
        <v>3519</v>
      </c>
      <c r="M1794" s="3" t="s">
        <v>32</v>
      </c>
    </row>
    <row r="1795" spans="1:13" x14ac:dyDescent="0.2">
      <c r="A1795" s="3" t="s">
        <v>3511</v>
      </c>
      <c r="B1795" s="3" t="str">
        <f>VLOOKUP(C1795,'Class compilations'!A:B,2,FALSE)</f>
        <v>Cargo Van</v>
      </c>
      <c r="C1795" s="3" t="s">
        <v>3512</v>
      </c>
      <c r="D1795" s="3" t="s">
        <v>10</v>
      </c>
      <c r="E1795" s="3" t="s">
        <v>3520</v>
      </c>
      <c r="F1795" s="3" t="e">
        <f>VLOOKUP(E1795,'DFW to admin'!A:B,2,FALSE)</f>
        <v>#N/A</v>
      </c>
      <c r="G1795" s="3" t="e">
        <f>VLOOKUP('Data - filter removed'!E1795,Sheet10!B:C,2,FALSE)</f>
        <v>#N/A</v>
      </c>
      <c r="H1795" s="2">
        <v>2001</v>
      </c>
      <c r="I1795" s="3" t="s">
        <v>2576</v>
      </c>
      <c r="J1795" s="3" t="s">
        <v>2577</v>
      </c>
      <c r="K1795" s="3" t="s">
        <v>2590</v>
      </c>
      <c r="L1795" s="3" t="s">
        <v>3521</v>
      </c>
      <c r="M1795" s="3" t="s">
        <v>81</v>
      </c>
    </row>
    <row r="1796" spans="1:13" x14ac:dyDescent="0.2">
      <c r="A1796" s="3" t="s">
        <v>3511</v>
      </c>
      <c r="B1796" s="3" t="str">
        <f>VLOOKUP(C1796,'Class compilations'!A:B,2,FALSE)</f>
        <v>Cargo Van</v>
      </c>
      <c r="C1796" s="3" t="s">
        <v>3512</v>
      </c>
      <c r="D1796" s="3" t="s">
        <v>10</v>
      </c>
      <c r="E1796" s="3" t="s">
        <v>3522</v>
      </c>
      <c r="F1796" s="3" t="e">
        <f>VLOOKUP(E1796,'DFW to admin'!A:B,2,FALSE)</f>
        <v>#N/A</v>
      </c>
      <c r="G1796" s="3" t="e">
        <f>VLOOKUP('Data - filter removed'!E1796,Sheet10!B:C,2,FALSE)</f>
        <v>#N/A</v>
      </c>
      <c r="H1796" s="2">
        <v>2001</v>
      </c>
      <c r="I1796" s="3" t="s">
        <v>2576</v>
      </c>
      <c r="J1796" s="3" t="s">
        <v>2577</v>
      </c>
      <c r="K1796" s="3" t="s">
        <v>2590</v>
      </c>
      <c r="L1796" s="3" t="s">
        <v>3523</v>
      </c>
      <c r="M1796" s="3" t="s">
        <v>133</v>
      </c>
    </row>
    <row r="1797" spans="1:13" x14ac:dyDescent="0.2">
      <c r="A1797" s="3" t="s">
        <v>3511</v>
      </c>
      <c r="B1797" s="3" t="str">
        <f>VLOOKUP(C1797,'Class compilations'!A:B,2,FALSE)</f>
        <v>Cargo Van</v>
      </c>
      <c r="C1797" s="3" t="s">
        <v>3512</v>
      </c>
      <c r="D1797" s="3" t="s">
        <v>10</v>
      </c>
      <c r="E1797" s="3" t="s">
        <v>3524</v>
      </c>
      <c r="F1797" s="3" t="e">
        <f>VLOOKUP(E1797,'DFW to admin'!A:B,2,FALSE)</f>
        <v>#N/A</v>
      </c>
      <c r="G1797" s="3" t="e">
        <f>VLOOKUP('Data - filter removed'!E1797,Sheet10!B:C,2,FALSE)</f>
        <v>#N/A</v>
      </c>
      <c r="H1797" s="2">
        <v>2006</v>
      </c>
      <c r="I1797" s="3" t="s">
        <v>2576</v>
      </c>
      <c r="J1797" s="3" t="s">
        <v>2577</v>
      </c>
      <c r="K1797" s="3" t="s">
        <v>2590</v>
      </c>
      <c r="L1797" s="3" t="s">
        <v>3525</v>
      </c>
      <c r="M1797" s="3" t="s">
        <v>133</v>
      </c>
    </row>
    <row r="1798" spans="1:13" x14ac:dyDescent="0.2">
      <c r="A1798" s="3" t="s">
        <v>3511</v>
      </c>
      <c r="B1798" s="3" t="str">
        <f>VLOOKUP(C1798,'Class compilations'!A:B,2,FALSE)</f>
        <v>Cargo Van</v>
      </c>
      <c r="C1798" s="3" t="s">
        <v>3512</v>
      </c>
      <c r="D1798" s="3" t="s">
        <v>10</v>
      </c>
      <c r="E1798" s="3" t="s">
        <v>3526</v>
      </c>
      <c r="F1798" s="3" t="e">
        <f>VLOOKUP(E1798,'DFW to admin'!A:B,2,FALSE)</f>
        <v>#N/A</v>
      </c>
      <c r="G1798" s="3" t="e">
        <f>VLOOKUP('Data - filter removed'!E1798,Sheet10!B:C,2,FALSE)</f>
        <v>#N/A</v>
      </c>
      <c r="H1798" s="2">
        <v>1998</v>
      </c>
      <c r="I1798" s="3" t="s">
        <v>2734</v>
      </c>
      <c r="J1798" s="3" t="s">
        <v>2735</v>
      </c>
      <c r="K1798" s="3" t="s">
        <v>2590</v>
      </c>
      <c r="L1798" s="3" t="s">
        <v>3527</v>
      </c>
      <c r="M1798" s="3" t="s">
        <v>599</v>
      </c>
    </row>
    <row r="1799" spans="1:13" x14ac:dyDescent="0.2">
      <c r="A1799" s="3" t="s">
        <v>3511</v>
      </c>
      <c r="B1799" s="3" t="str">
        <f>VLOOKUP(C1799,'Class compilations'!A:B,2,FALSE)</f>
        <v>Cargo Van</v>
      </c>
      <c r="C1799" s="3" t="s">
        <v>3512</v>
      </c>
      <c r="D1799" s="3" t="s">
        <v>10</v>
      </c>
      <c r="E1799" s="3" t="s">
        <v>3528</v>
      </c>
      <c r="F1799" s="3" t="e">
        <f>VLOOKUP(E1799,'DFW to admin'!A:B,2,FALSE)</f>
        <v>#N/A</v>
      </c>
      <c r="G1799" s="3" t="e">
        <f>VLOOKUP('Data - filter removed'!E1799,Sheet10!B:C,2,FALSE)</f>
        <v>#N/A</v>
      </c>
      <c r="H1799" s="2">
        <v>2007</v>
      </c>
      <c r="I1799" s="3" t="s">
        <v>2734</v>
      </c>
      <c r="J1799" s="3" t="s">
        <v>2735</v>
      </c>
      <c r="K1799" s="3" t="s">
        <v>2590</v>
      </c>
      <c r="L1799" s="3" t="s">
        <v>3529</v>
      </c>
      <c r="M1799" s="3" t="s">
        <v>599</v>
      </c>
    </row>
    <row r="1800" spans="1:13" x14ac:dyDescent="0.2">
      <c r="A1800" s="3" t="s">
        <v>3511</v>
      </c>
      <c r="B1800" s="3" t="str">
        <f>VLOOKUP(C1800,'Class compilations'!A:B,2,FALSE)</f>
        <v>Cargo Van</v>
      </c>
      <c r="C1800" s="3" t="s">
        <v>3512</v>
      </c>
      <c r="D1800" s="3" t="s">
        <v>10</v>
      </c>
      <c r="E1800" s="3" t="s">
        <v>3530</v>
      </c>
      <c r="F1800" s="3" t="e">
        <f>VLOOKUP(E1800,'DFW to admin'!A:B,2,FALSE)</f>
        <v>#N/A</v>
      </c>
      <c r="G1800" s="3" t="e">
        <f>VLOOKUP('Data - filter removed'!E1800,Sheet10!B:C,2,FALSE)</f>
        <v>#N/A</v>
      </c>
      <c r="H1800" s="2">
        <v>2007</v>
      </c>
      <c r="I1800" s="3" t="s">
        <v>2734</v>
      </c>
      <c r="J1800" s="3" t="s">
        <v>2735</v>
      </c>
      <c r="K1800" s="3" t="s">
        <v>2590</v>
      </c>
      <c r="L1800" s="3" t="s">
        <v>3531</v>
      </c>
      <c r="M1800" s="3" t="s">
        <v>599</v>
      </c>
    </row>
    <row r="1801" spans="1:13" x14ac:dyDescent="0.2">
      <c r="A1801" s="3" t="s">
        <v>3511</v>
      </c>
      <c r="B1801" s="3" t="str">
        <f>VLOOKUP(C1801,'Class compilations'!A:B,2,FALSE)</f>
        <v>Cargo Van</v>
      </c>
      <c r="C1801" s="3" t="s">
        <v>3512</v>
      </c>
      <c r="D1801" s="3" t="s">
        <v>10</v>
      </c>
      <c r="E1801" s="3" t="s">
        <v>3532</v>
      </c>
      <c r="F1801" s="3" t="e">
        <f>VLOOKUP(E1801,'DFW to admin'!A:B,2,FALSE)</f>
        <v>#N/A</v>
      </c>
      <c r="G1801" s="3" t="e">
        <f>VLOOKUP('Data - filter removed'!E1801,Sheet10!B:C,2,FALSE)</f>
        <v>#N/A</v>
      </c>
      <c r="H1801" s="2">
        <v>2005</v>
      </c>
      <c r="I1801" s="3" t="s">
        <v>2576</v>
      </c>
      <c r="J1801" s="3" t="s">
        <v>2577</v>
      </c>
      <c r="K1801" s="3" t="s">
        <v>2590</v>
      </c>
      <c r="L1801" s="3" t="s">
        <v>3533</v>
      </c>
      <c r="M1801" s="3" t="s">
        <v>599</v>
      </c>
    </row>
    <row r="1802" spans="1:13" x14ac:dyDescent="0.2">
      <c r="A1802" s="3" t="s">
        <v>3511</v>
      </c>
      <c r="B1802" s="3" t="str">
        <f>VLOOKUP(C1802,'Class compilations'!A:B,2,FALSE)</f>
        <v>Cargo Van</v>
      </c>
      <c r="C1802" s="3" t="s">
        <v>3512</v>
      </c>
      <c r="D1802" s="3" t="s">
        <v>10</v>
      </c>
      <c r="E1802" s="3" t="s">
        <v>3534</v>
      </c>
      <c r="F1802" s="3" t="e">
        <f>VLOOKUP(E1802,'DFW to admin'!A:B,2,FALSE)</f>
        <v>#N/A</v>
      </c>
      <c r="G1802" s="3" t="e">
        <f>VLOOKUP('Data - filter removed'!E1802,Sheet10!B:C,2,FALSE)</f>
        <v>#N/A</v>
      </c>
      <c r="H1802" s="2">
        <v>2005</v>
      </c>
      <c r="I1802" s="3" t="s">
        <v>2576</v>
      </c>
      <c r="J1802" s="3" t="s">
        <v>2577</v>
      </c>
      <c r="K1802" s="3" t="s">
        <v>2590</v>
      </c>
      <c r="L1802" s="3" t="s">
        <v>3535</v>
      </c>
      <c r="M1802" s="3" t="s">
        <v>599</v>
      </c>
    </row>
    <row r="1803" spans="1:13" x14ac:dyDescent="0.2">
      <c r="A1803" s="3" t="s">
        <v>3511</v>
      </c>
      <c r="B1803" s="3" t="str">
        <f>VLOOKUP(C1803,'Class compilations'!A:B,2,FALSE)</f>
        <v>Cargo Van</v>
      </c>
      <c r="C1803" s="3" t="s">
        <v>3512</v>
      </c>
      <c r="D1803" s="3" t="s">
        <v>10</v>
      </c>
      <c r="E1803" s="3" t="s">
        <v>3536</v>
      </c>
      <c r="F1803" s="3" t="e">
        <f>VLOOKUP(E1803,'DFW to admin'!A:B,2,FALSE)</f>
        <v>#N/A</v>
      </c>
      <c r="G1803" s="3" t="e">
        <f>VLOOKUP('Data - filter removed'!E1803,Sheet10!B:C,2,FALSE)</f>
        <v>#N/A</v>
      </c>
      <c r="H1803" s="2">
        <v>1996</v>
      </c>
      <c r="I1803" s="3" t="s">
        <v>297</v>
      </c>
      <c r="J1803" s="3" t="s">
        <v>2664</v>
      </c>
      <c r="K1803" s="3" t="s">
        <v>2590</v>
      </c>
      <c r="L1803" s="3" t="s">
        <v>3537</v>
      </c>
      <c r="M1803" s="3" t="s">
        <v>599</v>
      </c>
    </row>
    <row r="1804" spans="1:13" x14ac:dyDescent="0.2">
      <c r="A1804" s="3" t="s">
        <v>3511</v>
      </c>
      <c r="B1804" s="3" t="str">
        <f>VLOOKUP(C1804,'Class compilations'!A:B,2,FALSE)</f>
        <v>Cargo Van</v>
      </c>
      <c r="C1804" s="3" t="s">
        <v>3512</v>
      </c>
      <c r="D1804" s="3" t="s">
        <v>10</v>
      </c>
      <c r="E1804" s="3" t="s">
        <v>3538</v>
      </c>
      <c r="F1804" s="3" t="e">
        <f>VLOOKUP(E1804,'DFW to admin'!A:B,2,FALSE)</f>
        <v>#N/A</v>
      </c>
      <c r="G1804" s="3" t="e">
        <f>VLOOKUP('Data - filter removed'!E1804,Sheet10!B:C,2,FALSE)</f>
        <v>#N/A</v>
      </c>
      <c r="H1804" s="2">
        <v>2007</v>
      </c>
      <c r="I1804" s="3" t="s">
        <v>2734</v>
      </c>
      <c r="J1804" s="3" t="s">
        <v>2735</v>
      </c>
      <c r="K1804" s="3" t="s">
        <v>2590</v>
      </c>
      <c r="L1804" s="3" t="s">
        <v>3539</v>
      </c>
      <c r="M1804" s="3" t="s">
        <v>599</v>
      </c>
    </row>
    <row r="1805" spans="1:13" x14ac:dyDescent="0.2">
      <c r="A1805" s="3" t="s">
        <v>3511</v>
      </c>
      <c r="B1805" s="3" t="str">
        <f>VLOOKUP(C1805,'Class compilations'!A:B,2,FALSE)</f>
        <v>Cargo Van</v>
      </c>
      <c r="C1805" s="3" t="s">
        <v>3512</v>
      </c>
      <c r="D1805" s="3" t="s">
        <v>10</v>
      </c>
      <c r="E1805" s="3" t="s">
        <v>3540</v>
      </c>
      <c r="F1805" s="3" t="e">
        <f>VLOOKUP(E1805,'DFW to admin'!A:B,2,FALSE)</f>
        <v>#N/A</v>
      </c>
      <c r="G1805" s="3" t="e">
        <f>VLOOKUP('Data - filter removed'!E1805,Sheet10!B:C,2,FALSE)</f>
        <v>#N/A</v>
      </c>
      <c r="H1805" s="2">
        <v>2001</v>
      </c>
      <c r="I1805" s="3" t="s">
        <v>2576</v>
      </c>
      <c r="J1805" s="3" t="s">
        <v>2577</v>
      </c>
      <c r="K1805" s="3" t="s">
        <v>2590</v>
      </c>
      <c r="L1805" s="3" t="s">
        <v>3541</v>
      </c>
      <c r="M1805" s="3" t="s">
        <v>1038</v>
      </c>
    </row>
    <row r="1806" spans="1:13" x14ac:dyDescent="0.2">
      <c r="A1806" s="3" t="s">
        <v>3511</v>
      </c>
      <c r="B1806" s="3" t="str">
        <f>VLOOKUP(C1806,'Class compilations'!A:B,2,FALSE)</f>
        <v>Cargo Van</v>
      </c>
      <c r="C1806" s="3" t="s">
        <v>3512</v>
      </c>
      <c r="D1806" s="3" t="s">
        <v>10</v>
      </c>
      <c r="E1806" s="3" t="s">
        <v>3542</v>
      </c>
      <c r="F1806" s="3" t="e">
        <f>VLOOKUP(E1806,'DFW to admin'!A:B,2,FALSE)</f>
        <v>#N/A</v>
      </c>
      <c r="G1806" s="3" t="e">
        <f>VLOOKUP('Data - filter removed'!E1806,Sheet10!B:C,2,FALSE)</f>
        <v>#N/A</v>
      </c>
      <c r="H1806" s="2">
        <v>2005</v>
      </c>
      <c r="I1806" s="3" t="s">
        <v>2576</v>
      </c>
      <c r="J1806" s="3" t="s">
        <v>2577</v>
      </c>
      <c r="K1806" s="3" t="s">
        <v>2590</v>
      </c>
      <c r="L1806" s="3" t="s">
        <v>3543</v>
      </c>
      <c r="M1806" s="3" t="s">
        <v>1038</v>
      </c>
    </row>
    <row r="1807" spans="1:13" x14ac:dyDescent="0.2">
      <c r="A1807" s="3" t="s">
        <v>3511</v>
      </c>
      <c r="B1807" s="3" t="str">
        <f>VLOOKUP(C1807,'Class compilations'!A:B,2,FALSE)</f>
        <v>Cargo Van</v>
      </c>
      <c r="C1807" s="3" t="s">
        <v>3512</v>
      </c>
      <c r="D1807" s="3" t="s">
        <v>10</v>
      </c>
      <c r="E1807" s="3" t="s">
        <v>3544</v>
      </c>
      <c r="F1807" s="3" t="e">
        <f>VLOOKUP(E1807,'DFW to admin'!A:B,2,FALSE)</f>
        <v>#N/A</v>
      </c>
      <c r="G1807" s="3" t="e">
        <f>VLOOKUP('Data - filter removed'!E1807,Sheet10!B:C,2,FALSE)</f>
        <v>#N/A</v>
      </c>
      <c r="H1807" s="2">
        <v>2003</v>
      </c>
      <c r="I1807" s="3" t="s">
        <v>297</v>
      </c>
      <c r="J1807" s="3" t="s">
        <v>2569</v>
      </c>
      <c r="K1807" s="3" t="s">
        <v>2590</v>
      </c>
      <c r="L1807" s="3" t="s">
        <v>3545</v>
      </c>
      <c r="M1807" s="3" t="s">
        <v>1038</v>
      </c>
    </row>
    <row r="1808" spans="1:13" x14ac:dyDescent="0.2">
      <c r="B1808" s="3" t="e">
        <f>VLOOKUP(C1808,'Class compilations'!A:B,2,FALSE)</f>
        <v>#N/A</v>
      </c>
      <c r="D1808" s="5" t="s">
        <v>7969</v>
      </c>
      <c r="E1808" s="3">
        <f>SUBTOTAL(3,E1792:E1807)</f>
        <v>16</v>
      </c>
      <c r="F1808" s="3" t="e">
        <f>VLOOKUP(E1808,'DFW to admin'!A:B,2,FALSE)</f>
        <v>#N/A</v>
      </c>
      <c r="G1808" s="3" t="e">
        <f>VLOOKUP('Data - filter removed'!E1808,Sheet10!B:C,2,FALSE)</f>
        <v>#N/A</v>
      </c>
    </row>
    <row r="1809" spans="1:13" x14ac:dyDescent="0.2">
      <c r="A1809" s="5" t="s">
        <v>7890</v>
      </c>
      <c r="B1809" s="3" t="e">
        <f>VLOOKUP(C1809,'Class compilations'!A:B,2,FALSE)</f>
        <v>#N/A</v>
      </c>
      <c r="E1809" s="3">
        <f>SUBTOTAL(3,E1792:E1807)</f>
        <v>16</v>
      </c>
      <c r="F1809" s="3" t="e">
        <f>VLOOKUP(E1809,'DFW to admin'!A:B,2,FALSE)</f>
        <v>#N/A</v>
      </c>
      <c r="G1809" s="3" t="e">
        <f>VLOOKUP('Data - filter removed'!E1809,Sheet10!B:C,2,FALSE)</f>
        <v>#N/A</v>
      </c>
    </row>
    <row r="1810" spans="1:13" x14ac:dyDescent="0.2">
      <c r="A1810" s="3" t="s">
        <v>3546</v>
      </c>
      <c r="B1810" s="3" t="str">
        <f>VLOOKUP(C1810,'Class compilations'!A:B,2,FALSE)</f>
        <v>Cargo Van</v>
      </c>
      <c r="C1810" s="3" t="s">
        <v>3547</v>
      </c>
      <c r="D1810" s="3" t="s">
        <v>10</v>
      </c>
      <c r="E1810" s="3" t="s">
        <v>3548</v>
      </c>
      <c r="F1810" s="3" t="e">
        <f>VLOOKUP(E1810,'DFW to admin'!A:B,2,FALSE)</f>
        <v>#N/A</v>
      </c>
      <c r="G1810" s="3" t="e">
        <f>VLOOKUP('Data - filter removed'!E1810,Sheet10!B:C,2,FALSE)</f>
        <v>#N/A</v>
      </c>
      <c r="H1810" s="2">
        <v>2005</v>
      </c>
      <c r="I1810" s="3" t="s">
        <v>2576</v>
      </c>
      <c r="J1810" s="3" t="s">
        <v>2715</v>
      </c>
      <c r="K1810" s="3" t="s">
        <v>3547</v>
      </c>
      <c r="L1810" s="3" t="s">
        <v>3549</v>
      </c>
      <c r="M1810" s="3" t="s">
        <v>203</v>
      </c>
    </row>
    <row r="1811" spans="1:13" x14ac:dyDescent="0.2">
      <c r="A1811" s="3" t="s">
        <v>3546</v>
      </c>
      <c r="B1811" s="3" t="str">
        <f>VLOOKUP(C1811,'Class compilations'!A:B,2,FALSE)</f>
        <v>Cargo Van</v>
      </c>
      <c r="C1811" s="3" t="s">
        <v>3547</v>
      </c>
      <c r="D1811" s="3" t="s">
        <v>10</v>
      </c>
      <c r="E1811" s="3" t="s">
        <v>3550</v>
      </c>
      <c r="F1811" s="3" t="e">
        <f>VLOOKUP(E1811,'DFW to admin'!A:B,2,FALSE)</f>
        <v>#N/A</v>
      </c>
      <c r="G1811" s="3" t="e">
        <f>VLOOKUP('Data - filter removed'!E1811,Sheet10!B:C,2,FALSE)</f>
        <v>#N/A</v>
      </c>
      <c r="H1811" s="2">
        <v>2005</v>
      </c>
      <c r="I1811" s="3" t="s">
        <v>2576</v>
      </c>
      <c r="J1811" s="3" t="s">
        <v>2715</v>
      </c>
      <c r="K1811" s="3" t="s">
        <v>3547</v>
      </c>
      <c r="L1811" s="3" t="s">
        <v>3551</v>
      </c>
      <c r="M1811" s="3" t="s">
        <v>35</v>
      </c>
    </row>
    <row r="1812" spans="1:13" x14ac:dyDescent="0.2">
      <c r="A1812" s="3" t="s">
        <v>3546</v>
      </c>
      <c r="B1812" s="3" t="str">
        <f>VLOOKUP(C1812,'Class compilations'!A:B,2,FALSE)</f>
        <v>Cargo Van</v>
      </c>
      <c r="C1812" s="3" t="s">
        <v>3547</v>
      </c>
      <c r="D1812" s="3" t="s">
        <v>10</v>
      </c>
      <c r="E1812" s="3" t="s">
        <v>3552</v>
      </c>
      <c r="F1812" s="3" t="e">
        <f>VLOOKUP(E1812,'DFW to admin'!A:B,2,FALSE)</f>
        <v>#N/A</v>
      </c>
      <c r="G1812" s="3" t="e">
        <f>VLOOKUP('Data - filter removed'!E1812,Sheet10!B:C,2,FALSE)</f>
        <v>#N/A</v>
      </c>
      <c r="H1812" s="2">
        <v>2004</v>
      </c>
      <c r="I1812" s="3" t="s">
        <v>2576</v>
      </c>
      <c r="J1812" s="3" t="s">
        <v>2715</v>
      </c>
      <c r="K1812" s="3" t="s">
        <v>3547</v>
      </c>
      <c r="L1812" s="3" t="s">
        <v>3553</v>
      </c>
      <c r="M1812" s="3" t="s">
        <v>2746</v>
      </c>
    </row>
    <row r="1813" spans="1:13" x14ac:dyDescent="0.2">
      <c r="B1813" s="3" t="e">
        <f>VLOOKUP(C1813,'Class compilations'!A:B,2,FALSE)</f>
        <v>#N/A</v>
      </c>
      <c r="D1813" s="5" t="s">
        <v>7969</v>
      </c>
      <c r="E1813" s="3">
        <f>SUBTOTAL(3,E1810:E1812)</f>
        <v>3</v>
      </c>
      <c r="F1813" s="3" t="e">
        <f>VLOOKUP(E1813,'DFW to admin'!A:B,2,FALSE)</f>
        <v>#N/A</v>
      </c>
      <c r="G1813" s="3" t="e">
        <f>VLOOKUP('Data - filter removed'!E1813,Sheet10!B:C,2,FALSE)</f>
        <v>#N/A</v>
      </c>
    </row>
    <row r="1814" spans="1:13" x14ac:dyDescent="0.2">
      <c r="A1814" s="5" t="s">
        <v>7891</v>
      </c>
      <c r="B1814" s="3" t="e">
        <f>VLOOKUP(C1814,'Class compilations'!A:B,2,FALSE)</f>
        <v>#N/A</v>
      </c>
      <c r="E1814" s="3">
        <f>SUBTOTAL(3,E1810:E1812)</f>
        <v>3</v>
      </c>
      <c r="F1814" s="3" t="e">
        <f>VLOOKUP(E1814,'DFW to admin'!A:B,2,FALSE)</f>
        <v>#N/A</v>
      </c>
      <c r="G1814" s="3" t="e">
        <f>VLOOKUP('Data - filter removed'!E1814,Sheet10!B:C,2,FALSE)</f>
        <v>#N/A</v>
      </c>
    </row>
    <row r="1815" spans="1:13" x14ac:dyDescent="0.2">
      <c r="A1815" s="3" t="s">
        <v>3554</v>
      </c>
      <c r="B1815" s="3" t="str">
        <f>VLOOKUP(C1815,'Class compilations'!A:B,2,FALSE)</f>
        <v>Cargo Van</v>
      </c>
      <c r="C1815" s="3" t="s">
        <v>3555</v>
      </c>
      <c r="D1815" s="3" t="s">
        <v>10</v>
      </c>
      <c r="E1815" s="3" t="s">
        <v>3556</v>
      </c>
      <c r="F1815" s="3" t="e">
        <f>VLOOKUP(E1815,'DFW to admin'!A:B,2,FALSE)</f>
        <v>#N/A</v>
      </c>
      <c r="G1815" s="3" t="e">
        <f>VLOOKUP('Data - filter removed'!E1815,Sheet10!B:C,2,FALSE)</f>
        <v>#N/A</v>
      </c>
      <c r="H1815" s="2">
        <v>2000</v>
      </c>
      <c r="I1815" s="3" t="s">
        <v>2576</v>
      </c>
      <c r="J1815" s="3" t="s">
        <v>2715</v>
      </c>
      <c r="K1815" s="3" t="s">
        <v>3547</v>
      </c>
      <c r="L1815" s="3" t="s">
        <v>3557</v>
      </c>
      <c r="M1815" s="3" t="s">
        <v>40</v>
      </c>
    </row>
    <row r="1816" spans="1:13" x14ac:dyDescent="0.2">
      <c r="A1816" s="3" t="s">
        <v>3554</v>
      </c>
      <c r="B1816" s="3" t="str">
        <f>VLOOKUP(C1816,'Class compilations'!A:B,2,FALSE)</f>
        <v>Cargo Van</v>
      </c>
      <c r="C1816" s="3" t="s">
        <v>3555</v>
      </c>
      <c r="D1816" s="3" t="s">
        <v>10</v>
      </c>
      <c r="E1816" s="3" t="s">
        <v>3558</v>
      </c>
      <c r="F1816" s="3" t="e">
        <f>VLOOKUP(E1816,'DFW to admin'!A:B,2,FALSE)</f>
        <v>#N/A</v>
      </c>
      <c r="G1816" s="3" t="e">
        <f>VLOOKUP('Data - filter removed'!E1816,Sheet10!B:C,2,FALSE)</f>
        <v>#N/A</v>
      </c>
      <c r="H1816" s="2">
        <v>2003</v>
      </c>
      <c r="I1816" s="3" t="s">
        <v>2576</v>
      </c>
      <c r="J1816" s="3" t="s">
        <v>2715</v>
      </c>
      <c r="K1816" s="3" t="s">
        <v>3547</v>
      </c>
      <c r="L1816" s="3" t="s">
        <v>3559</v>
      </c>
      <c r="M1816" s="3" t="s">
        <v>133</v>
      </c>
    </row>
    <row r="1817" spans="1:13" x14ac:dyDescent="0.2">
      <c r="A1817" s="3" t="s">
        <v>3554</v>
      </c>
      <c r="B1817" s="3" t="str">
        <f>VLOOKUP(C1817,'Class compilations'!A:B,2,FALSE)</f>
        <v>Cargo Van</v>
      </c>
      <c r="C1817" s="3" t="s">
        <v>3555</v>
      </c>
      <c r="D1817" s="3" t="s">
        <v>10</v>
      </c>
      <c r="E1817" s="3" t="s">
        <v>3560</v>
      </c>
      <c r="F1817" s="3" t="e">
        <f>VLOOKUP(E1817,'DFW to admin'!A:B,2,FALSE)</f>
        <v>#N/A</v>
      </c>
      <c r="G1817" s="3" t="e">
        <f>VLOOKUP('Data - filter removed'!E1817,Sheet10!B:C,2,FALSE)</f>
        <v>#N/A</v>
      </c>
      <c r="H1817" s="2">
        <v>2005</v>
      </c>
      <c r="I1817" s="3" t="s">
        <v>2576</v>
      </c>
      <c r="J1817" s="3" t="s">
        <v>2715</v>
      </c>
      <c r="K1817" s="3" t="s">
        <v>3547</v>
      </c>
      <c r="L1817" s="3" t="s">
        <v>3561</v>
      </c>
      <c r="M1817" s="3" t="s">
        <v>133</v>
      </c>
    </row>
    <row r="1818" spans="1:13" x14ac:dyDescent="0.2">
      <c r="A1818" s="3" t="s">
        <v>3554</v>
      </c>
      <c r="B1818" s="3" t="str">
        <f>VLOOKUP(C1818,'Class compilations'!A:B,2,FALSE)</f>
        <v>Cargo Van</v>
      </c>
      <c r="C1818" s="3" t="s">
        <v>3555</v>
      </c>
      <c r="D1818" s="3" t="s">
        <v>10</v>
      </c>
      <c r="E1818" s="3" t="s">
        <v>3562</v>
      </c>
      <c r="F1818" s="3" t="e">
        <f>VLOOKUP(E1818,'DFW to admin'!A:B,2,FALSE)</f>
        <v>#N/A</v>
      </c>
      <c r="G1818" s="3" t="e">
        <f>VLOOKUP('Data - filter removed'!E1818,Sheet10!B:C,2,FALSE)</f>
        <v>#N/A</v>
      </c>
      <c r="H1818" s="2">
        <v>2005</v>
      </c>
      <c r="I1818" s="3" t="s">
        <v>2576</v>
      </c>
      <c r="J1818" s="3" t="s">
        <v>2715</v>
      </c>
      <c r="K1818" s="3" t="s">
        <v>3547</v>
      </c>
      <c r="L1818" s="3" t="s">
        <v>3563</v>
      </c>
      <c r="M1818" s="3" t="s">
        <v>133</v>
      </c>
    </row>
    <row r="1819" spans="1:13" x14ac:dyDescent="0.2">
      <c r="A1819" s="3" t="s">
        <v>3554</v>
      </c>
      <c r="B1819" s="3" t="str">
        <f>VLOOKUP(C1819,'Class compilations'!A:B,2,FALSE)</f>
        <v>Cargo Van</v>
      </c>
      <c r="C1819" s="3" t="s">
        <v>3555</v>
      </c>
      <c r="D1819" s="3" t="s">
        <v>10</v>
      </c>
      <c r="E1819" s="3" t="s">
        <v>3564</v>
      </c>
      <c r="F1819" s="3" t="e">
        <f>VLOOKUP(E1819,'DFW to admin'!A:B,2,FALSE)</f>
        <v>#N/A</v>
      </c>
      <c r="G1819" s="3" t="e">
        <f>VLOOKUP('Data - filter removed'!E1819,Sheet10!B:C,2,FALSE)</f>
        <v>#N/A</v>
      </c>
      <c r="H1819" s="2">
        <v>2005</v>
      </c>
      <c r="I1819" s="3" t="s">
        <v>2576</v>
      </c>
      <c r="J1819" s="3" t="s">
        <v>2715</v>
      </c>
      <c r="K1819" s="3" t="s">
        <v>3547</v>
      </c>
      <c r="L1819" s="3" t="s">
        <v>3565</v>
      </c>
      <c r="M1819" s="3" t="s">
        <v>133</v>
      </c>
    </row>
    <row r="1820" spans="1:13" x14ac:dyDescent="0.2">
      <c r="B1820" s="3" t="e">
        <f>VLOOKUP(C1820,'Class compilations'!A:B,2,FALSE)</f>
        <v>#N/A</v>
      </c>
      <c r="D1820" s="5" t="s">
        <v>7969</v>
      </c>
      <c r="E1820" s="3">
        <f>SUBTOTAL(3,E1815:E1819)</f>
        <v>5</v>
      </c>
      <c r="F1820" s="3" t="e">
        <f>VLOOKUP(E1820,'DFW to admin'!A:B,2,FALSE)</f>
        <v>#N/A</v>
      </c>
      <c r="G1820" s="3" t="e">
        <f>VLOOKUP('Data - filter removed'!E1820,Sheet10!B:C,2,FALSE)</f>
        <v>#N/A</v>
      </c>
    </row>
    <row r="1821" spans="1:13" x14ac:dyDescent="0.2">
      <c r="A1821" s="5" t="s">
        <v>7892</v>
      </c>
      <c r="B1821" s="3" t="e">
        <f>VLOOKUP(C1821,'Class compilations'!A:B,2,FALSE)</f>
        <v>#N/A</v>
      </c>
      <c r="E1821" s="3">
        <f>SUBTOTAL(3,E1815:E1819)</f>
        <v>5</v>
      </c>
      <c r="F1821" s="3" t="e">
        <f>VLOOKUP(E1821,'DFW to admin'!A:B,2,FALSE)</f>
        <v>#N/A</v>
      </c>
      <c r="G1821" s="3" t="e">
        <f>VLOOKUP('Data - filter removed'!E1821,Sheet10!B:C,2,FALSE)</f>
        <v>#N/A</v>
      </c>
    </row>
    <row r="1822" spans="1:13" x14ac:dyDescent="0.2">
      <c r="A1822" s="3" t="s">
        <v>3566</v>
      </c>
      <c r="B1822" s="3" t="str">
        <f>VLOOKUP(C1822,'Class compilations'!A:B,2,FALSE)</f>
        <v>Cargo Van</v>
      </c>
      <c r="C1822" s="3" t="s">
        <v>3567</v>
      </c>
      <c r="D1822" s="3" t="s">
        <v>10</v>
      </c>
      <c r="E1822" s="3" t="s">
        <v>3568</v>
      </c>
      <c r="F1822" s="3" t="e">
        <f>VLOOKUP(E1822,'DFW to admin'!A:B,2,FALSE)</f>
        <v>#N/A</v>
      </c>
      <c r="G1822" s="3" t="e">
        <f>VLOOKUP('Data - filter removed'!E1822,Sheet10!B:C,2,FALSE)</f>
        <v>#N/A</v>
      </c>
      <c r="H1822" s="2">
        <v>2003</v>
      </c>
      <c r="I1822" s="3" t="s">
        <v>2576</v>
      </c>
      <c r="J1822" s="3" t="s">
        <v>2715</v>
      </c>
      <c r="K1822" s="3" t="s">
        <v>3547</v>
      </c>
      <c r="L1822" s="3" t="s">
        <v>3569</v>
      </c>
      <c r="M1822" s="3" t="s">
        <v>133</v>
      </c>
    </row>
    <row r="1823" spans="1:13" x14ac:dyDescent="0.2">
      <c r="B1823" s="3" t="e">
        <f>VLOOKUP(C1823,'Class compilations'!A:B,2,FALSE)</f>
        <v>#N/A</v>
      </c>
      <c r="D1823" s="5" t="s">
        <v>7969</v>
      </c>
      <c r="E1823" s="3">
        <f>SUBTOTAL(3,E1822:E1822)</f>
        <v>1</v>
      </c>
      <c r="F1823" s="3" t="e">
        <f>VLOOKUP(E1823,'DFW to admin'!A:B,2,FALSE)</f>
        <v>#N/A</v>
      </c>
      <c r="G1823" s="3" t="e">
        <f>VLOOKUP('Data - filter removed'!E1823,Sheet10!B:C,2,FALSE)</f>
        <v>#N/A</v>
      </c>
    </row>
    <row r="1824" spans="1:13" x14ac:dyDescent="0.2">
      <c r="A1824" s="5" t="s">
        <v>7893</v>
      </c>
      <c r="B1824" s="3" t="e">
        <f>VLOOKUP(C1824,'Class compilations'!A:B,2,FALSE)</f>
        <v>#N/A</v>
      </c>
      <c r="E1824" s="3">
        <f>SUBTOTAL(3,E1822:E1822)</f>
        <v>1</v>
      </c>
      <c r="F1824" s="3" t="e">
        <f>VLOOKUP(E1824,'DFW to admin'!A:B,2,FALSE)</f>
        <v>#N/A</v>
      </c>
      <c r="G1824" s="3" t="e">
        <f>VLOOKUP('Data - filter removed'!E1824,Sheet10!B:C,2,FALSE)</f>
        <v>#N/A</v>
      </c>
    </row>
    <row r="1825" spans="1:13" x14ac:dyDescent="0.2">
      <c r="A1825" s="3" t="s">
        <v>3570</v>
      </c>
      <c r="B1825" s="3" t="str">
        <f>VLOOKUP(C1825,'Class compilations'!A:B,2,FALSE)</f>
        <v>Cargo Van</v>
      </c>
      <c r="C1825" s="3" t="s">
        <v>3571</v>
      </c>
      <c r="D1825" s="3" t="s">
        <v>10</v>
      </c>
      <c r="E1825" s="3" t="s">
        <v>3572</v>
      </c>
      <c r="F1825" s="3" t="e">
        <f>VLOOKUP(E1825,'DFW to admin'!A:B,2,FALSE)</f>
        <v>#N/A</v>
      </c>
      <c r="G1825" s="3" t="e">
        <f>VLOOKUP('Data - filter removed'!E1825,Sheet10!B:C,2,FALSE)</f>
        <v>#N/A</v>
      </c>
      <c r="H1825" s="2">
        <v>2008</v>
      </c>
      <c r="I1825" s="3" t="s">
        <v>2576</v>
      </c>
      <c r="J1825" s="3" t="s">
        <v>2577</v>
      </c>
      <c r="K1825" s="3" t="s">
        <v>3573</v>
      </c>
      <c r="L1825" s="3" t="s">
        <v>3574</v>
      </c>
      <c r="M1825" s="3" t="s">
        <v>18</v>
      </c>
    </row>
    <row r="1826" spans="1:13" x14ac:dyDescent="0.2">
      <c r="A1826" s="3" t="s">
        <v>3570</v>
      </c>
      <c r="B1826" s="3" t="str">
        <f>VLOOKUP(C1826,'Class compilations'!A:B,2,FALSE)</f>
        <v>Cargo Van</v>
      </c>
      <c r="C1826" s="3" t="s">
        <v>3571</v>
      </c>
      <c r="D1826" s="3" t="s">
        <v>10</v>
      </c>
      <c r="E1826" s="3" t="s">
        <v>3575</v>
      </c>
      <c r="F1826" s="3" t="e">
        <f>VLOOKUP(E1826,'DFW to admin'!A:B,2,FALSE)</f>
        <v>#N/A</v>
      </c>
      <c r="G1826" s="3" t="str">
        <f>VLOOKUP('Data - filter removed'!E1826,Sheet10!B:C,2,FALSE)</f>
        <v>Economic Services Administration</v>
      </c>
      <c r="H1826" s="2">
        <v>2010</v>
      </c>
      <c r="I1826" s="3" t="s">
        <v>2576</v>
      </c>
      <c r="J1826" s="3" t="s">
        <v>2577</v>
      </c>
      <c r="K1826" s="3" t="s">
        <v>3576</v>
      </c>
      <c r="L1826" s="3" t="s">
        <v>3577</v>
      </c>
      <c r="M1826" s="3" t="s">
        <v>29</v>
      </c>
    </row>
    <row r="1827" spans="1:13" x14ac:dyDescent="0.2">
      <c r="A1827" s="3" t="s">
        <v>3570</v>
      </c>
      <c r="B1827" s="3" t="str">
        <f>VLOOKUP(C1827,'Class compilations'!A:B,2,FALSE)</f>
        <v>Cargo Van</v>
      </c>
      <c r="C1827" s="3" t="s">
        <v>3571</v>
      </c>
      <c r="D1827" s="3" t="s">
        <v>10</v>
      </c>
      <c r="E1827" s="3" t="s">
        <v>3578</v>
      </c>
      <c r="F1827" s="3" t="e">
        <f>VLOOKUP(E1827,'DFW to admin'!A:B,2,FALSE)</f>
        <v>#N/A</v>
      </c>
      <c r="G1827" s="3" t="e">
        <f>VLOOKUP('Data - filter removed'!E1827,Sheet10!B:C,2,FALSE)</f>
        <v>#N/A</v>
      </c>
      <c r="H1827" s="2">
        <v>2007</v>
      </c>
      <c r="I1827" s="3" t="s">
        <v>2576</v>
      </c>
      <c r="J1827" s="3" t="s">
        <v>2577</v>
      </c>
      <c r="K1827" s="3" t="s">
        <v>3571</v>
      </c>
      <c r="L1827" s="3" t="s">
        <v>3579</v>
      </c>
      <c r="M1827" s="3" t="s">
        <v>1038</v>
      </c>
    </row>
    <row r="1828" spans="1:13" x14ac:dyDescent="0.2">
      <c r="A1828" s="3" t="s">
        <v>3570</v>
      </c>
      <c r="B1828" s="3" t="str">
        <f>VLOOKUP(C1828,'Class compilations'!A:B,2,FALSE)</f>
        <v>Cargo Van</v>
      </c>
      <c r="C1828" s="3" t="s">
        <v>3571</v>
      </c>
      <c r="D1828" s="3" t="s">
        <v>10</v>
      </c>
      <c r="E1828" s="3" t="s">
        <v>3580</v>
      </c>
      <c r="F1828" s="3" t="str">
        <f>VLOOKUP(E1828,'DFW to admin'!A:B,2,FALSE)</f>
        <v>Admin</v>
      </c>
      <c r="G1828" s="3" t="e">
        <f>VLOOKUP('Data - filter removed'!E1828,Sheet10!B:C,2,FALSE)</f>
        <v>#N/A</v>
      </c>
      <c r="H1828" s="2">
        <v>2012</v>
      </c>
      <c r="I1828" s="3" t="s">
        <v>2576</v>
      </c>
      <c r="J1828" s="3" t="s">
        <v>2577</v>
      </c>
      <c r="K1828" s="3" t="s">
        <v>3571</v>
      </c>
      <c r="L1828" s="3" t="s">
        <v>3581</v>
      </c>
      <c r="M1828" s="3" t="s">
        <v>136</v>
      </c>
    </row>
    <row r="1829" spans="1:13" x14ac:dyDescent="0.2">
      <c r="A1829" s="3" t="s">
        <v>3570</v>
      </c>
      <c r="B1829" s="3" t="str">
        <f>VLOOKUP(C1829,'Class compilations'!A:B,2,FALSE)</f>
        <v>Cargo Van</v>
      </c>
      <c r="C1829" s="3" t="s">
        <v>3571</v>
      </c>
      <c r="D1829" s="3" t="s">
        <v>10</v>
      </c>
      <c r="E1829" s="3" t="s">
        <v>3582</v>
      </c>
      <c r="F1829" s="3" t="str">
        <f>VLOOKUP(E1829,'DFW to admin'!A:B,2,FALSE)</f>
        <v>Admin</v>
      </c>
      <c r="G1829" s="3" t="e">
        <f>VLOOKUP('Data - filter removed'!E1829,Sheet10!B:C,2,FALSE)</f>
        <v>#N/A</v>
      </c>
      <c r="H1829" s="2">
        <v>2012</v>
      </c>
      <c r="I1829" s="3" t="s">
        <v>2576</v>
      </c>
      <c r="J1829" s="3" t="s">
        <v>2577</v>
      </c>
      <c r="K1829" s="3" t="s">
        <v>3571</v>
      </c>
      <c r="L1829" s="3" t="s">
        <v>3583</v>
      </c>
      <c r="M1829" s="3" t="s">
        <v>136</v>
      </c>
    </row>
    <row r="1830" spans="1:13" x14ac:dyDescent="0.2">
      <c r="B1830" s="3" t="e">
        <f>VLOOKUP(C1830,'Class compilations'!A:B,2,FALSE)</f>
        <v>#N/A</v>
      </c>
      <c r="D1830" s="5" t="s">
        <v>7969</v>
      </c>
      <c r="E1830" s="3">
        <f>SUBTOTAL(3,E1825:E1829)</f>
        <v>5</v>
      </c>
      <c r="F1830" s="3" t="e">
        <f>VLOOKUP(E1830,'DFW to admin'!A:B,2,FALSE)</f>
        <v>#N/A</v>
      </c>
      <c r="G1830" s="3" t="e">
        <f>VLOOKUP('Data - filter removed'!E1830,Sheet10!B:C,2,FALSE)</f>
        <v>#N/A</v>
      </c>
    </row>
    <row r="1831" spans="1:13" x14ac:dyDescent="0.2">
      <c r="A1831" s="5" t="s">
        <v>7894</v>
      </c>
      <c r="B1831" s="3" t="e">
        <f>VLOOKUP(C1831,'Class compilations'!A:B,2,FALSE)</f>
        <v>#N/A</v>
      </c>
      <c r="E1831" s="3">
        <f>SUBTOTAL(3,E1825:E1829)</f>
        <v>5</v>
      </c>
      <c r="F1831" s="3" t="e">
        <f>VLOOKUP(E1831,'DFW to admin'!A:B,2,FALSE)</f>
        <v>#N/A</v>
      </c>
      <c r="G1831" s="3" t="e">
        <f>VLOOKUP('Data - filter removed'!E1831,Sheet10!B:C,2,FALSE)</f>
        <v>#N/A</v>
      </c>
    </row>
    <row r="1832" spans="1:13" x14ac:dyDescent="0.2">
      <c r="A1832" s="3" t="s">
        <v>3584</v>
      </c>
      <c r="B1832" s="3" t="str">
        <f>VLOOKUP(C1832,'Class compilations'!A:B,2,FALSE)</f>
        <v>Cargo Van</v>
      </c>
      <c r="C1832" s="3" t="s">
        <v>3555</v>
      </c>
      <c r="D1832" s="3" t="s">
        <v>10</v>
      </c>
      <c r="E1832" s="3" t="s">
        <v>3585</v>
      </c>
      <c r="F1832" s="3" t="e">
        <f>VLOOKUP(E1832,'DFW to admin'!A:B,2,FALSE)</f>
        <v>#N/A</v>
      </c>
      <c r="G1832" s="3" t="e">
        <f>VLOOKUP('Data - filter removed'!E1832,Sheet10!B:C,2,FALSE)</f>
        <v>#N/A</v>
      </c>
      <c r="H1832" s="2">
        <v>2006</v>
      </c>
      <c r="I1832" s="3" t="s">
        <v>2576</v>
      </c>
      <c r="J1832" s="3" t="s">
        <v>2577</v>
      </c>
      <c r="K1832" s="3" t="s">
        <v>3571</v>
      </c>
      <c r="L1832" s="3" t="s">
        <v>3586</v>
      </c>
      <c r="M1832" s="3" t="s">
        <v>133</v>
      </c>
    </row>
    <row r="1833" spans="1:13" x14ac:dyDescent="0.2">
      <c r="B1833" s="3" t="e">
        <f>VLOOKUP(C1833,'Class compilations'!A:B,2,FALSE)</f>
        <v>#N/A</v>
      </c>
      <c r="D1833" s="5" t="s">
        <v>7969</v>
      </c>
      <c r="E1833" s="3">
        <f>SUBTOTAL(3,E1832:E1832)</f>
        <v>1</v>
      </c>
      <c r="F1833" s="3" t="e">
        <f>VLOOKUP(E1833,'DFW to admin'!A:B,2,FALSE)</f>
        <v>#N/A</v>
      </c>
      <c r="G1833" s="3" t="e">
        <f>VLOOKUP('Data - filter removed'!E1833,Sheet10!B:C,2,FALSE)</f>
        <v>#N/A</v>
      </c>
    </row>
    <row r="1834" spans="1:13" x14ac:dyDescent="0.2">
      <c r="A1834" s="5" t="s">
        <v>7895</v>
      </c>
      <c r="B1834" s="3" t="e">
        <f>VLOOKUP(C1834,'Class compilations'!A:B,2,FALSE)</f>
        <v>#N/A</v>
      </c>
      <c r="E1834" s="3">
        <f>SUBTOTAL(3,E1832:E1832)</f>
        <v>1</v>
      </c>
      <c r="F1834" s="3" t="e">
        <f>VLOOKUP(E1834,'DFW to admin'!A:B,2,FALSE)</f>
        <v>#N/A</v>
      </c>
      <c r="G1834" s="3" t="e">
        <f>VLOOKUP('Data - filter removed'!E1834,Sheet10!B:C,2,FALSE)</f>
        <v>#N/A</v>
      </c>
    </row>
    <row r="1835" spans="1:13" x14ac:dyDescent="0.2">
      <c r="A1835" s="3" t="s">
        <v>3587</v>
      </c>
      <c r="B1835" s="3" t="str">
        <f>VLOOKUP(C1835,'Class compilations'!A:B,2,FALSE)</f>
        <v>Cargo Van</v>
      </c>
      <c r="C1835" s="3" t="s">
        <v>2590</v>
      </c>
      <c r="D1835" s="3" t="s">
        <v>10</v>
      </c>
      <c r="E1835" s="3" t="s">
        <v>3588</v>
      </c>
      <c r="F1835" s="3" t="e">
        <f>VLOOKUP(E1835,'DFW to admin'!A:B,2,FALSE)</f>
        <v>#N/A</v>
      </c>
      <c r="G1835" s="3" t="e">
        <f>VLOOKUP('Data - filter removed'!E1835,Sheet10!B:C,2,FALSE)</f>
        <v>#N/A</v>
      </c>
      <c r="H1835" s="2">
        <v>2007</v>
      </c>
      <c r="I1835" s="3" t="s">
        <v>297</v>
      </c>
      <c r="J1835" s="3" t="s">
        <v>2569</v>
      </c>
      <c r="K1835" s="3" t="s">
        <v>2590</v>
      </c>
      <c r="L1835" s="3" t="s">
        <v>3589</v>
      </c>
      <c r="M1835" s="3" t="s">
        <v>133</v>
      </c>
    </row>
    <row r="1836" spans="1:13" x14ac:dyDescent="0.2">
      <c r="A1836" s="3" t="s">
        <v>3587</v>
      </c>
      <c r="B1836" s="3" t="str">
        <f>VLOOKUP(C1836,'Class compilations'!A:B,2,FALSE)</f>
        <v>Cargo Van</v>
      </c>
      <c r="C1836" s="3" t="s">
        <v>2590</v>
      </c>
      <c r="D1836" s="3" t="s">
        <v>10</v>
      </c>
      <c r="E1836" s="3" t="s">
        <v>3590</v>
      </c>
      <c r="F1836" s="3" t="e">
        <f>VLOOKUP(E1836,'DFW to admin'!A:B,2,FALSE)</f>
        <v>#N/A</v>
      </c>
      <c r="G1836" s="3" t="e">
        <f>VLOOKUP('Data - filter removed'!E1836,Sheet10!B:C,2,FALSE)</f>
        <v>#N/A</v>
      </c>
      <c r="H1836" s="2">
        <v>2012</v>
      </c>
      <c r="I1836" s="3" t="s">
        <v>3591</v>
      </c>
      <c r="J1836" s="3" t="s">
        <v>3592</v>
      </c>
      <c r="K1836" s="3" t="s">
        <v>2590</v>
      </c>
      <c r="L1836" s="3" t="s">
        <v>3593</v>
      </c>
      <c r="M1836" s="3" t="s">
        <v>133</v>
      </c>
    </row>
    <row r="1837" spans="1:13" x14ac:dyDescent="0.2">
      <c r="A1837" s="3" t="s">
        <v>3587</v>
      </c>
      <c r="B1837" s="3" t="str">
        <f>VLOOKUP(C1837,'Class compilations'!A:B,2,FALSE)</f>
        <v>Cargo Van</v>
      </c>
      <c r="C1837" s="3" t="s">
        <v>2590</v>
      </c>
      <c r="D1837" s="3" t="s">
        <v>10</v>
      </c>
      <c r="E1837" s="3" t="s">
        <v>3594</v>
      </c>
      <c r="F1837" s="3" t="e">
        <f>VLOOKUP(E1837,'DFW to admin'!A:B,2,FALSE)</f>
        <v>#N/A</v>
      </c>
      <c r="G1837" s="3" t="e">
        <f>VLOOKUP('Data - filter removed'!E1837,Sheet10!B:C,2,FALSE)</f>
        <v>#N/A</v>
      </c>
      <c r="H1837" s="2">
        <v>2012</v>
      </c>
      <c r="I1837" s="3" t="s">
        <v>3591</v>
      </c>
      <c r="J1837" s="3" t="s">
        <v>3592</v>
      </c>
      <c r="K1837" s="3" t="s">
        <v>2590</v>
      </c>
      <c r="L1837" s="3" t="s">
        <v>3595</v>
      </c>
      <c r="M1837" s="3" t="s">
        <v>133</v>
      </c>
    </row>
    <row r="1838" spans="1:13" x14ac:dyDescent="0.2">
      <c r="A1838" s="3" t="s">
        <v>3587</v>
      </c>
      <c r="B1838" s="3" t="str">
        <f>VLOOKUP(C1838,'Class compilations'!A:B,2,FALSE)</f>
        <v>Cargo Van</v>
      </c>
      <c r="C1838" s="3" t="s">
        <v>2590</v>
      </c>
      <c r="D1838" s="3" t="s">
        <v>10</v>
      </c>
      <c r="E1838" s="3" t="s">
        <v>3596</v>
      </c>
      <c r="F1838" s="3" t="e">
        <f>VLOOKUP(E1838,'DFW to admin'!A:B,2,FALSE)</f>
        <v>#N/A</v>
      </c>
      <c r="G1838" s="3" t="e">
        <f>VLOOKUP('Data - filter removed'!E1838,Sheet10!B:C,2,FALSE)</f>
        <v>#N/A</v>
      </c>
      <c r="H1838" s="2">
        <v>2012</v>
      </c>
      <c r="I1838" s="3" t="s">
        <v>2576</v>
      </c>
      <c r="J1838" s="3" t="s">
        <v>2577</v>
      </c>
      <c r="K1838" s="3" t="s">
        <v>2590</v>
      </c>
      <c r="L1838" s="3" t="s">
        <v>3597</v>
      </c>
      <c r="M1838" s="3" t="s">
        <v>133</v>
      </c>
    </row>
    <row r="1839" spans="1:13" x14ac:dyDescent="0.2">
      <c r="A1839" s="3" t="s">
        <v>3587</v>
      </c>
      <c r="B1839" s="3" t="str">
        <f>VLOOKUP(C1839,'Class compilations'!A:B,2,FALSE)</f>
        <v>Cargo Van</v>
      </c>
      <c r="C1839" s="3" t="s">
        <v>2590</v>
      </c>
      <c r="D1839" s="3" t="s">
        <v>10</v>
      </c>
      <c r="E1839" s="3" t="s">
        <v>3598</v>
      </c>
      <c r="F1839" s="3" t="e">
        <f>VLOOKUP(E1839,'DFW to admin'!A:B,2,FALSE)</f>
        <v>#N/A</v>
      </c>
      <c r="G1839" s="3" t="e">
        <f>VLOOKUP('Data - filter removed'!E1839,Sheet10!B:C,2,FALSE)</f>
        <v>#N/A</v>
      </c>
      <c r="H1839" s="2">
        <v>2012</v>
      </c>
      <c r="I1839" s="3" t="s">
        <v>2576</v>
      </c>
      <c r="J1839" s="3" t="s">
        <v>2577</v>
      </c>
      <c r="K1839" s="3" t="s">
        <v>2590</v>
      </c>
      <c r="L1839" s="3" t="s">
        <v>3599</v>
      </c>
      <c r="M1839" s="3" t="s">
        <v>133</v>
      </c>
    </row>
    <row r="1840" spans="1:13" x14ac:dyDescent="0.2">
      <c r="A1840" s="3" t="s">
        <v>3587</v>
      </c>
      <c r="B1840" s="3" t="str">
        <f>VLOOKUP(C1840,'Class compilations'!A:B,2,FALSE)</f>
        <v>Cargo Van</v>
      </c>
      <c r="C1840" s="3" t="s">
        <v>2590</v>
      </c>
      <c r="D1840" s="3" t="s">
        <v>10</v>
      </c>
      <c r="E1840" s="3" t="s">
        <v>3600</v>
      </c>
      <c r="F1840" s="3" t="e">
        <f>VLOOKUP(E1840,'DFW to admin'!A:B,2,FALSE)</f>
        <v>#N/A</v>
      </c>
      <c r="G1840" s="3" t="e">
        <f>VLOOKUP('Data - filter removed'!E1840,Sheet10!B:C,2,FALSE)</f>
        <v>#N/A</v>
      </c>
      <c r="H1840" s="2">
        <v>2013</v>
      </c>
      <c r="I1840" s="3" t="s">
        <v>297</v>
      </c>
      <c r="J1840" s="3" t="s">
        <v>3149</v>
      </c>
      <c r="K1840" s="3" t="s">
        <v>3601</v>
      </c>
      <c r="L1840" s="3" t="s">
        <v>3602</v>
      </c>
      <c r="M1840" s="3" t="s">
        <v>133</v>
      </c>
    </row>
    <row r="1841" spans="1:13" x14ac:dyDescent="0.2">
      <c r="A1841" s="3" t="s">
        <v>3587</v>
      </c>
      <c r="B1841" s="3" t="str">
        <f>VLOOKUP(C1841,'Class compilations'!A:B,2,FALSE)</f>
        <v>Cargo Van</v>
      </c>
      <c r="C1841" s="3" t="s">
        <v>2590</v>
      </c>
      <c r="D1841" s="3" t="s">
        <v>10</v>
      </c>
      <c r="E1841" s="3" t="s">
        <v>3603</v>
      </c>
      <c r="F1841" s="3" t="e">
        <f>VLOOKUP(E1841,'DFW to admin'!A:B,2,FALSE)</f>
        <v>#N/A</v>
      </c>
      <c r="G1841" s="3" t="e">
        <f>VLOOKUP('Data - filter removed'!E1841,Sheet10!B:C,2,FALSE)</f>
        <v>#N/A</v>
      </c>
      <c r="H1841" s="2">
        <v>2013</v>
      </c>
      <c r="I1841" s="3" t="s">
        <v>297</v>
      </c>
      <c r="J1841" s="3" t="s">
        <v>3149</v>
      </c>
      <c r="K1841" s="3" t="s">
        <v>3601</v>
      </c>
      <c r="L1841" s="3" t="s">
        <v>3604</v>
      </c>
      <c r="M1841" s="3" t="s">
        <v>133</v>
      </c>
    </row>
    <row r="1842" spans="1:13" x14ac:dyDescent="0.2">
      <c r="A1842" s="3" t="s">
        <v>3587</v>
      </c>
      <c r="B1842" s="3" t="str">
        <f>VLOOKUP(C1842,'Class compilations'!A:B,2,FALSE)</f>
        <v>Cargo Van</v>
      </c>
      <c r="C1842" s="3" t="s">
        <v>2590</v>
      </c>
      <c r="D1842" s="3" t="s">
        <v>10</v>
      </c>
      <c r="E1842" s="3" t="s">
        <v>3605</v>
      </c>
      <c r="F1842" s="3" t="e">
        <f>VLOOKUP(E1842,'DFW to admin'!A:B,2,FALSE)</f>
        <v>#N/A</v>
      </c>
      <c r="G1842" s="3" t="e">
        <f>VLOOKUP('Data - filter removed'!E1842,Sheet10!B:C,2,FALSE)</f>
        <v>#N/A</v>
      </c>
      <c r="H1842" s="2">
        <v>2013</v>
      </c>
      <c r="I1842" s="3" t="s">
        <v>297</v>
      </c>
      <c r="J1842" s="3" t="s">
        <v>3149</v>
      </c>
      <c r="K1842" s="3" t="s">
        <v>3601</v>
      </c>
      <c r="L1842" s="3" t="s">
        <v>3606</v>
      </c>
      <c r="M1842" s="3" t="s">
        <v>133</v>
      </c>
    </row>
    <row r="1843" spans="1:13" x14ac:dyDescent="0.2">
      <c r="A1843" s="3" t="s">
        <v>3587</v>
      </c>
      <c r="B1843" s="3" t="str">
        <f>VLOOKUP(C1843,'Class compilations'!A:B,2,FALSE)</f>
        <v>Cargo Van</v>
      </c>
      <c r="C1843" s="3" t="s">
        <v>2590</v>
      </c>
      <c r="D1843" s="3" t="s">
        <v>10</v>
      </c>
      <c r="E1843" s="3" t="s">
        <v>8089</v>
      </c>
      <c r="F1843" s="3" t="e">
        <f>VLOOKUP(E1843,'DFW to admin'!A:B,2,FALSE)</f>
        <v>#N/A</v>
      </c>
      <c r="G1843" s="3" t="e">
        <f>VLOOKUP('Data - filter removed'!E1843,Sheet10!B:C,2,FALSE)</f>
        <v>#N/A</v>
      </c>
      <c r="H1843" s="2">
        <v>2015</v>
      </c>
      <c r="I1843" s="3" t="s">
        <v>2576</v>
      </c>
      <c r="J1843" s="3" t="s">
        <v>2577</v>
      </c>
      <c r="K1843" s="3" t="s">
        <v>2590</v>
      </c>
      <c r="L1843" s="3" t="s">
        <v>8090</v>
      </c>
      <c r="M1843" s="3" t="s">
        <v>133</v>
      </c>
    </row>
    <row r="1844" spans="1:13" x14ac:dyDescent="0.2">
      <c r="B1844" s="3" t="e">
        <f>VLOOKUP(C1844,'Class compilations'!A:B,2,FALSE)</f>
        <v>#N/A</v>
      </c>
      <c r="D1844" s="5" t="s">
        <v>7969</v>
      </c>
      <c r="E1844" s="3">
        <f>SUBTOTAL(3,E1835:E1843)</f>
        <v>9</v>
      </c>
      <c r="F1844" s="3" t="e">
        <f>VLOOKUP(E1844,'DFW to admin'!A:B,2,FALSE)</f>
        <v>#N/A</v>
      </c>
      <c r="G1844" s="3" t="e">
        <f>VLOOKUP('Data - filter removed'!E1844,Sheet10!B:C,2,FALSE)</f>
        <v>#N/A</v>
      </c>
    </row>
    <row r="1845" spans="1:13" x14ac:dyDescent="0.2">
      <c r="A1845" s="5" t="s">
        <v>7896</v>
      </c>
      <c r="B1845" s="3" t="e">
        <f>VLOOKUP(C1845,'Class compilations'!A:B,2,FALSE)</f>
        <v>#N/A</v>
      </c>
      <c r="E1845" s="3">
        <f>SUBTOTAL(3,E1835:E1843)</f>
        <v>9</v>
      </c>
      <c r="F1845" s="3" t="e">
        <f>VLOOKUP(E1845,'DFW to admin'!A:B,2,FALSE)</f>
        <v>#N/A</v>
      </c>
      <c r="G1845" s="3" t="e">
        <f>VLOOKUP('Data - filter removed'!E1845,Sheet10!B:C,2,FALSE)</f>
        <v>#N/A</v>
      </c>
    </row>
    <row r="1846" spans="1:13" x14ac:dyDescent="0.2">
      <c r="A1846" s="3" t="s">
        <v>3609</v>
      </c>
      <c r="B1846" s="3" t="str">
        <f>VLOOKUP(C1846,'Class compilations'!A:B,2,FALSE)</f>
        <v>Electric Sedan</v>
      </c>
      <c r="C1846" s="3" t="s">
        <v>3610</v>
      </c>
      <c r="D1846" s="3" t="s">
        <v>10</v>
      </c>
      <c r="E1846" s="3" t="s">
        <v>3611</v>
      </c>
      <c r="F1846" s="3" t="e">
        <f>VLOOKUP(E1846,'DFW to admin'!A:B,2,FALSE)</f>
        <v>#N/A</v>
      </c>
      <c r="G1846" s="3" t="e">
        <f>VLOOKUP('Data - filter removed'!E1846,Sheet10!B:C,2,FALSE)</f>
        <v>#N/A</v>
      </c>
      <c r="H1846" s="2">
        <v>2014</v>
      </c>
      <c r="I1846" s="3" t="s">
        <v>3591</v>
      </c>
      <c r="J1846" s="3" t="s">
        <v>3612</v>
      </c>
      <c r="K1846" s="3" t="s">
        <v>3610</v>
      </c>
      <c r="L1846" s="3" t="s">
        <v>3613</v>
      </c>
      <c r="M1846" s="3" t="s">
        <v>113</v>
      </c>
    </row>
    <row r="1847" spans="1:13" x14ac:dyDescent="0.2">
      <c r="A1847" s="3" t="s">
        <v>3609</v>
      </c>
      <c r="B1847" s="3" t="str">
        <f>VLOOKUP(C1847,'Class compilations'!A:B,2,FALSE)</f>
        <v>Electric Sedan</v>
      </c>
      <c r="C1847" s="3" t="s">
        <v>3610</v>
      </c>
      <c r="D1847" s="3" t="s">
        <v>10</v>
      </c>
      <c r="E1847" s="3" t="s">
        <v>3614</v>
      </c>
      <c r="F1847" s="3" t="e">
        <f>VLOOKUP(E1847,'DFW to admin'!A:B,2,FALSE)</f>
        <v>#N/A</v>
      </c>
      <c r="G1847" s="3" t="e">
        <f>VLOOKUP('Data - filter removed'!E1847,Sheet10!B:C,2,FALSE)</f>
        <v>#N/A</v>
      </c>
      <c r="H1847" s="2">
        <v>2014</v>
      </c>
      <c r="I1847" s="3" t="s">
        <v>3591</v>
      </c>
      <c r="J1847" s="3" t="s">
        <v>3612</v>
      </c>
      <c r="K1847" s="3" t="s">
        <v>3610</v>
      </c>
      <c r="L1847" s="3" t="s">
        <v>3615</v>
      </c>
      <c r="M1847" s="3" t="s">
        <v>74</v>
      </c>
    </row>
    <row r="1848" spans="1:13" x14ac:dyDescent="0.2">
      <c r="A1848" s="3" t="s">
        <v>3609</v>
      </c>
      <c r="B1848" s="3" t="str">
        <f>VLOOKUP(C1848,'Class compilations'!A:B,2,FALSE)</f>
        <v>Electric Sedan</v>
      </c>
      <c r="C1848" s="3" t="s">
        <v>3610</v>
      </c>
      <c r="D1848" s="3" t="s">
        <v>10</v>
      </c>
      <c r="E1848" s="3" t="s">
        <v>3616</v>
      </c>
      <c r="F1848" s="3" t="e">
        <f>VLOOKUP(E1848,'DFW to admin'!A:B,2,FALSE)</f>
        <v>#N/A</v>
      </c>
      <c r="G1848" s="3" t="e">
        <f>VLOOKUP('Data - filter removed'!E1848,Sheet10!B:C,2,FALSE)</f>
        <v>#N/A</v>
      </c>
      <c r="H1848" s="2">
        <v>2014</v>
      </c>
      <c r="I1848" s="3" t="s">
        <v>3591</v>
      </c>
      <c r="J1848" s="3" t="s">
        <v>3612</v>
      </c>
      <c r="K1848" s="3" t="s">
        <v>3610</v>
      </c>
      <c r="L1848" s="3" t="s">
        <v>3617</v>
      </c>
      <c r="M1848" s="3" t="s">
        <v>74</v>
      </c>
    </row>
    <row r="1849" spans="1:13" x14ac:dyDescent="0.2">
      <c r="A1849" s="3" t="s">
        <v>3609</v>
      </c>
      <c r="B1849" s="3" t="str">
        <f>VLOOKUP(C1849,'Class compilations'!A:B,2,FALSE)</f>
        <v>Electric Sedan</v>
      </c>
      <c r="C1849" s="3" t="s">
        <v>3610</v>
      </c>
      <c r="D1849" s="3" t="s">
        <v>10</v>
      </c>
      <c r="E1849" s="3" t="s">
        <v>3618</v>
      </c>
      <c r="F1849" s="3" t="e">
        <f>VLOOKUP(E1849,'DFW to admin'!A:B,2,FALSE)</f>
        <v>#N/A</v>
      </c>
      <c r="G1849" s="3" t="e">
        <f>VLOOKUP('Data - filter removed'!E1849,Sheet10!B:C,2,FALSE)</f>
        <v>#N/A</v>
      </c>
      <c r="H1849" s="2">
        <v>2014</v>
      </c>
      <c r="I1849" s="3" t="s">
        <v>3591</v>
      </c>
      <c r="J1849" s="3" t="s">
        <v>3612</v>
      </c>
      <c r="K1849" s="3" t="s">
        <v>3610</v>
      </c>
      <c r="L1849" s="3" t="s">
        <v>3619</v>
      </c>
      <c r="M1849" s="3" t="s">
        <v>113</v>
      </c>
    </row>
    <row r="1850" spans="1:13" x14ac:dyDescent="0.2">
      <c r="A1850" s="3" t="s">
        <v>3609</v>
      </c>
      <c r="B1850" s="3" t="str">
        <f>VLOOKUP(C1850,'Class compilations'!A:B,2,FALSE)</f>
        <v>Electric Sedan</v>
      </c>
      <c r="C1850" s="3" t="s">
        <v>3610</v>
      </c>
      <c r="D1850" s="3" t="s">
        <v>10</v>
      </c>
      <c r="E1850" s="3" t="s">
        <v>3620</v>
      </c>
      <c r="F1850" s="3" t="e">
        <f>VLOOKUP(E1850,'DFW to admin'!A:B,2,FALSE)</f>
        <v>#N/A</v>
      </c>
      <c r="G1850" s="3" t="e">
        <f>VLOOKUP('Data - filter removed'!E1850,Sheet10!B:C,2,FALSE)</f>
        <v>#N/A</v>
      </c>
      <c r="H1850" s="2">
        <v>2014</v>
      </c>
      <c r="I1850" s="3" t="s">
        <v>3591</v>
      </c>
      <c r="J1850" s="3" t="s">
        <v>3612</v>
      </c>
      <c r="K1850" s="3" t="s">
        <v>3610</v>
      </c>
      <c r="L1850" s="3" t="s">
        <v>3621</v>
      </c>
      <c r="M1850" s="3" t="s">
        <v>3622</v>
      </c>
    </row>
    <row r="1851" spans="1:13" x14ac:dyDescent="0.2">
      <c r="A1851" s="3" t="s">
        <v>3609</v>
      </c>
      <c r="B1851" s="3" t="str">
        <f>VLOOKUP(C1851,'Class compilations'!A:B,2,FALSE)</f>
        <v>Electric Sedan</v>
      </c>
      <c r="C1851" s="3" t="s">
        <v>3610</v>
      </c>
      <c r="D1851" s="3" t="s">
        <v>10</v>
      </c>
      <c r="E1851" s="3" t="s">
        <v>3623</v>
      </c>
      <c r="F1851" s="3" t="e">
        <f>VLOOKUP(E1851,'DFW to admin'!A:B,2,FALSE)</f>
        <v>#N/A</v>
      </c>
      <c r="G1851" s="3" t="e">
        <f>VLOOKUP('Data - filter removed'!E1851,Sheet10!B:C,2,FALSE)</f>
        <v>#N/A</v>
      </c>
      <c r="H1851" s="2">
        <v>2015</v>
      </c>
      <c r="I1851" s="3" t="s">
        <v>3591</v>
      </c>
      <c r="J1851" s="3" t="s">
        <v>3612</v>
      </c>
      <c r="K1851" s="3" t="s">
        <v>3610</v>
      </c>
      <c r="L1851" s="3" t="s">
        <v>3624</v>
      </c>
      <c r="M1851" s="3" t="s">
        <v>3625</v>
      </c>
    </row>
    <row r="1852" spans="1:13" x14ac:dyDescent="0.2">
      <c r="A1852" s="3" t="s">
        <v>3609</v>
      </c>
      <c r="B1852" s="3" t="str">
        <f>VLOOKUP(C1852,'Class compilations'!A:B,2,FALSE)</f>
        <v>Electric Sedan</v>
      </c>
      <c r="C1852" s="3" t="s">
        <v>3610</v>
      </c>
      <c r="D1852" s="3" t="s">
        <v>10</v>
      </c>
      <c r="E1852" s="3" t="s">
        <v>8091</v>
      </c>
      <c r="F1852" s="3" t="e">
        <f>VLOOKUP(E1852,'DFW to admin'!A:B,2,FALSE)</f>
        <v>#N/A</v>
      </c>
      <c r="G1852" s="3" t="e">
        <f>VLOOKUP('Data - filter removed'!E1852,Sheet10!B:C,2,FALSE)</f>
        <v>#N/A</v>
      </c>
      <c r="H1852" s="2">
        <v>2015</v>
      </c>
      <c r="I1852" s="3" t="s">
        <v>3591</v>
      </c>
      <c r="J1852" s="3" t="s">
        <v>3612</v>
      </c>
      <c r="K1852" s="3" t="s">
        <v>3610</v>
      </c>
      <c r="L1852" s="3" t="s">
        <v>8092</v>
      </c>
      <c r="M1852" s="3" t="s">
        <v>133</v>
      </c>
    </row>
    <row r="1853" spans="1:13" x14ac:dyDescent="0.2">
      <c r="A1853" s="3" t="s">
        <v>3609</v>
      </c>
      <c r="B1853" s="3" t="str">
        <f>VLOOKUP(C1853,'Class compilations'!A:B,2,FALSE)</f>
        <v>Electric Sedan</v>
      </c>
      <c r="C1853" s="3" t="s">
        <v>3610</v>
      </c>
      <c r="D1853" s="3" t="s">
        <v>10</v>
      </c>
      <c r="E1853" s="3" t="s">
        <v>3626</v>
      </c>
      <c r="F1853" s="3" t="e">
        <f>VLOOKUP(E1853,'DFW to admin'!A:B,2,FALSE)</f>
        <v>#N/A</v>
      </c>
      <c r="G1853" s="3" t="e">
        <f>VLOOKUP('Data - filter removed'!E1853,Sheet10!B:C,2,FALSE)</f>
        <v>#N/A</v>
      </c>
      <c r="H1853" s="2">
        <v>2015</v>
      </c>
      <c r="I1853" s="3" t="s">
        <v>3591</v>
      </c>
      <c r="J1853" s="3" t="s">
        <v>3612</v>
      </c>
      <c r="K1853" s="3" t="s">
        <v>3610</v>
      </c>
      <c r="L1853" s="3" t="s">
        <v>3627</v>
      </c>
      <c r="M1853" s="3" t="s">
        <v>3622</v>
      </c>
    </row>
    <row r="1854" spans="1:13" x14ac:dyDescent="0.2">
      <c r="A1854" s="3" t="s">
        <v>3609</v>
      </c>
      <c r="B1854" s="3" t="str">
        <f>VLOOKUP(C1854,'Class compilations'!A:B,2,FALSE)</f>
        <v>Electric Sedan</v>
      </c>
      <c r="C1854" s="3" t="s">
        <v>3610</v>
      </c>
      <c r="D1854" s="3" t="s">
        <v>10</v>
      </c>
      <c r="E1854" s="3" t="s">
        <v>3628</v>
      </c>
      <c r="F1854" s="3" t="e">
        <f>VLOOKUP(E1854,'DFW to admin'!A:B,2,FALSE)</f>
        <v>#N/A</v>
      </c>
      <c r="G1854" s="3" t="e">
        <f>VLOOKUP('Data - filter removed'!E1854,Sheet10!B:C,2,FALSE)</f>
        <v>#N/A</v>
      </c>
      <c r="H1854" s="2">
        <v>2015</v>
      </c>
      <c r="I1854" s="3" t="s">
        <v>3591</v>
      </c>
      <c r="J1854" s="3" t="s">
        <v>3612</v>
      </c>
      <c r="K1854" s="3" t="s">
        <v>3610</v>
      </c>
      <c r="L1854" s="3" t="s">
        <v>3629</v>
      </c>
      <c r="M1854" s="3" t="s">
        <v>74</v>
      </c>
    </row>
    <row r="1855" spans="1:13" x14ac:dyDescent="0.2">
      <c r="A1855" s="3" t="s">
        <v>3609</v>
      </c>
      <c r="B1855" s="3" t="str">
        <f>VLOOKUP(C1855,'Class compilations'!A:B,2,FALSE)</f>
        <v>Electric Sedan</v>
      </c>
      <c r="C1855" s="3" t="s">
        <v>3610</v>
      </c>
      <c r="D1855" s="3" t="s">
        <v>10</v>
      </c>
      <c r="E1855" s="3" t="s">
        <v>3630</v>
      </c>
      <c r="F1855" s="3" t="e">
        <f>VLOOKUP(E1855,'DFW to admin'!A:B,2,FALSE)</f>
        <v>#N/A</v>
      </c>
      <c r="G1855" s="3" t="e">
        <f>VLOOKUP('Data - filter removed'!E1855,Sheet10!B:C,2,FALSE)</f>
        <v>#N/A</v>
      </c>
      <c r="H1855" s="2">
        <v>2015</v>
      </c>
      <c r="I1855" s="3" t="s">
        <v>3591</v>
      </c>
      <c r="J1855" s="3" t="s">
        <v>3612</v>
      </c>
      <c r="K1855" s="3" t="s">
        <v>3610</v>
      </c>
      <c r="L1855" s="3" t="s">
        <v>3631</v>
      </c>
      <c r="M1855" s="3" t="s">
        <v>3622</v>
      </c>
    </row>
    <row r="1856" spans="1:13" x14ac:dyDescent="0.2">
      <c r="A1856" s="3" t="s">
        <v>3609</v>
      </c>
      <c r="B1856" s="3" t="str">
        <f>VLOOKUP(C1856,'Class compilations'!A:B,2,FALSE)</f>
        <v>Electric Sedan</v>
      </c>
      <c r="C1856" s="3" t="s">
        <v>3610</v>
      </c>
      <c r="D1856" s="3" t="s">
        <v>10</v>
      </c>
      <c r="E1856" s="3" t="s">
        <v>3634</v>
      </c>
      <c r="F1856" s="3" t="e">
        <f>VLOOKUP(E1856,'DFW to admin'!A:B,2,FALSE)</f>
        <v>#N/A</v>
      </c>
      <c r="G1856" s="3" t="e">
        <f>VLOOKUP('Data - filter removed'!E1856,Sheet10!B:C,2,FALSE)</f>
        <v>#N/A</v>
      </c>
      <c r="H1856" s="2">
        <v>2015</v>
      </c>
      <c r="I1856" s="3" t="s">
        <v>3591</v>
      </c>
      <c r="J1856" s="3" t="s">
        <v>3612</v>
      </c>
      <c r="K1856" s="3" t="s">
        <v>3610</v>
      </c>
      <c r="L1856" s="3" t="s">
        <v>3635</v>
      </c>
      <c r="M1856" s="3" t="s">
        <v>35</v>
      </c>
    </row>
    <row r="1857" spans="1:13" x14ac:dyDescent="0.2">
      <c r="A1857" s="3" t="s">
        <v>3609</v>
      </c>
      <c r="B1857" s="3" t="str">
        <f>VLOOKUP(C1857,'Class compilations'!A:B,2,FALSE)</f>
        <v>Electric Sedan</v>
      </c>
      <c r="C1857" s="3" t="s">
        <v>3610</v>
      </c>
      <c r="D1857" s="3" t="s">
        <v>10</v>
      </c>
      <c r="E1857" s="3" t="s">
        <v>3636</v>
      </c>
      <c r="F1857" s="3" t="e">
        <f>VLOOKUP(E1857,'DFW to admin'!A:B,2,FALSE)</f>
        <v>#N/A</v>
      </c>
      <c r="G1857" s="3" t="e">
        <f>VLOOKUP('Data - filter removed'!E1857,Sheet10!B:C,2,FALSE)</f>
        <v>#N/A</v>
      </c>
      <c r="H1857" s="2">
        <v>2015</v>
      </c>
      <c r="I1857" s="3" t="s">
        <v>3591</v>
      </c>
      <c r="J1857" s="3" t="s">
        <v>3612</v>
      </c>
      <c r="K1857" s="3" t="s">
        <v>3610</v>
      </c>
      <c r="L1857" s="3" t="s">
        <v>3637</v>
      </c>
      <c r="M1857" s="3" t="s">
        <v>35</v>
      </c>
    </row>
    <row r="1858" spans="1:13" x14ac:dyDescent="0.2">
      <c r="A1858" s="3" t="s">
        <v>3609</v>
      </c>
      <c r="B1858" s="3" t="str">
        <f>VLOOKUP(C1858,'Class compilations'!A:B,2,FALSE)</f>
        <v>Electric Sedan</v>
      </c>
      <c r="C1858" s="3" t="s">
        <v>3610</v>
      </c>
      <c r="D1858" s="3" t="s">
        <v>10</v>
      </c>
      <c r="E1858" s="3" t="s">
        <v>3638</v>
      </c>
      <c r="F1858" s="3" t="e">
        <f>VLOOKUP(E1858,'DFW to admin'!A:B,2,FALSE)</f>
        <v>#N/A</v>
      </c>
      <c r="G1858" s="3" t="e">
        <f>VLOOKUP('Data - filter removed'!E1858,Sheet10!B:C,2,FALSE)</f>
        <v>#N/A</v>
      </c>
      <c r="H1858" s="2">
        <v>2015</v>
      </c>
      <c r="I1858" s="3" t="s">
        <v>3591</v>
      </c>
      <c r="J1858" s="3" t="s">
        <v>3612</v>
      </c>
      <c r="K1858" s="3" t="s">
        <v>3610</v>
      </c>
      <c r="L1858" s="3" t="s">
        <v>3639</v>
      </c>
      <c r="M1858" s="3" t="s">
        <v>35</v>
      </c>
    </row>
    <row r="1859" spans="1:13" x14ac:dyDescent="0.2">
      <c r="A1859" s="3" t="s">
        <v>3609</v>
      </c>
      <c r="B1859" s="3" t="str">
        <f>VLOOKUP(C1859,'Class compilations'!A:B,2,FALSE)</f>
        <v>Electric Sedan</v>
      </c>
      <c r="C1859" s="3" t="s">
        <v>3610</v>
      </c>
      <c r="D1859" s="3" t="s">
        <v>10</v>
      </c>
      <c r="E1859" s="3" t="s">
        <v>3640</v>
      </c>
      <c r="F1859" s="3" t="e">
        <f>VLOOKUP(E1859,'DFW to admin'!A:B,2,FALSE)</f>
        <v>#N/A</v>
      </c>
      <c r="G1859" s="3" t="e">
        <f>VLOOKUP('Data - filter removed'!E1859,Sheet10!B:C,2,FALSE)</f>
        <v>#N/A</v>
      </c>
      <c r="H1859" s="2">
        <v>2015</v>
      </c>
      <c r="I1859" s="3" t="s">
        <v>3591</v>
      </c>
      <c r="J1859" s="3" t="s">
        <v>3612</v>
      </c>
      <c r="K1859" s="3" t="s">
        <v>3610</v>
      </c>
      <c r="L1859" s="3" t="s">
        <v>3641</v>
      </c>
      <c r="M1859" s="3" t="s">
        <v>35</v>
      </c>
    </row>
    <row r="1860" spans="1:13" x14ac:dyDescent="0.2">
      <c r="A1860" s="3" t="s">
        <v>3609</v>
      </c>
      <c r="B1860" s="3" t="str">
        <f>VLOOKUP(C1860,'Class compilations'!A:B,2,FALSE)</f>
        <v>Electric Sedan</v>
      </c>
      <c r="C1860" s="3" t="s">
        <v>3610</v>
      </c>
      <c r="D1860" s="3" t="s">
        <v>10</v>
      </c>
      <c r="E1860" s="3" t="s">
        <v>3642</v>
      </c>
      <c r="F1860" s="3" t="e">
        <f>VLOOKUP(E1860,'DFW to admin'!A:B,2,FALSE)</f>
        <v>#N/A</v>
      </c>
      <c r="G1860" s="3" t="e">
        <f>VLOOKUP('Data - filter removed'!E1860,Sheet10!B:C,2,FALSE)</f>
        <v>#N/A</v>
      </c>
      <c r="H1860" s="2">
        <v>2015</v>
      </c>
      <c r="I1860" s="3" t="s">
        <v>3591</v>
      </c>
      <c r="J1860" s="3" t="s">
        <v>3612</v>
      </c>
      <c r="K1860" s="3" t="s">
        <v>3610</v>
      </c>
      <c r="L1860" s="3" t="s">
        <v>3643</v>
      </c>
      <c r="M1860" s="3" t="s">
        <v>35</v>
      </c>
    </row>
    <row r="1861" spans="1:13" x14ac:dyDescent="0.2">
      <c r="A1861" s="3" t="s">
        <v>3609</v>
      </c>
      <c r="B1861" s="3" t="str">
        <f>VLOOKUP(C1861,'Class compilations'!A:B,2,FALSE)</f>
        <v>Electric Sedan</v>
      </c>
      <c r="C1861" s="3" t="s">
        <v>3610</v>
      </c>
      <c r="D1861" s="3" t="s">
        <v>10</v>
      </c>
      <c r="E1861" s="3" t="s">
        <v>3644</v>
      </c>
      <c r="F1861" s="3" t="e">
        <f>VLOOKUP(E1861,'DFW to admin'!A:B,2,FALSE)</f>
        <v>#N/A</v>
      </c>
      <c r="G1861" s="3" t="e">
        <f>VLOOKUP('Data - filter removed'!E1861,Sheet10!B:C,2,FALSE)</f>
        <v>#N/A</v>
      </c>
      <c r="H1861" s="2">
        <v>2015</v>
      </c>
      <c r="I1861" s="3" t="s">
        <v>3591</v>
      </c>
      <c r="J1861" s="3" t="s">
        <v>3612</v>
      </c>
      <c r="K1861" s="3" t="s">
        <v>3610</v>
      </c>
      <c r="L1861" s="3" t="s">
        <v>3645</v>
      </c>
      <c r="M1861" s="3" t="s">
        <v>35</v>
      </c>
    </row>
    <row r="1862" spans="1:13" x14ac:dyDescent="0.2">
      <c r="A1862" s="3" t="s">
        <v>3609</v>
      </c>
      <c r="B1862" s="3" t="str">
        <f>VLOOKUP(C1862,'Class compilations'!A:B,2,FALSE)</f>
        <v>Electric Sedan</v>
      </c>
      <c r="C1862" s="3" t="s">
        <v>3610</v>
      </c>
      <c r="D1862" s="3" t="s">
        <v>10</v>
      </c>
      <c r="E1862" s="3" t="s">
        <v>3646</v>
      </c>
      <c r="F1862" s="3" t="e">
        <f>VLOOKUP(E1862,'DFW to admin'!A:B,2,FALSE)</f>
        <v>#N/A</v>
      </c>
      <c r="G1862" s="3" t="e">
        <f>VLOOKUP('Data - filter removed'!E1862,Sheet10!B:C,2,FALSE)</f>
        <v>#N/A</v>
      </c>
      <c r="H1862" s="2">
        <v>2015</v>
      </c>
      <c r="I1862" s="3" t="s">
        <v>3591</v>
      </c>
      <c r="J1862" s="3" t="s">
        <v>3612</v>
      </c>
      <c r="K1862" s="3" t="s">
        <v>3610</v>
      </c>
      <c r="L1862" s="3" t="s">
        <v>3647</v>
      </c>
      <c r="M1862" s="3" t="s">
        <v>35</v>
      </c>
    </row>
    <row r="1863" spans="1:13" x14ac:dyDescent="0.2">
      <c r="A1863" s="3" t="s">
        <v>3609</v>
      </c>
      <c r="B1863" s="3" t="str">
        <f>VLOOKUP(C1863,'Class compilations'!A:B,2,FALSE)</f>
        <v>Electric Sedan</v>
      </c>
      <c r="C1863" s="3" t="s">
        <v>3610</v>
      </c>
      <c r="D1863" s="3" t="s">
        <v>10</v>
      </c>
      <c r="E1863" s="3" t="s">
        <v>3648</v>
      </c>
      <c r="F1863" s="3" t="e">
        <f>VLOOKUP(E1863,'DFW to admin'!A:B,2,FALSE)</f>
        <v>#N/A</v>
      </c>
      <c r="G1863" s="3" t="e">
        <f>VLOOKUP('Data - filter removed'!E1863,Sheet10!B:C,2,FALSE)</f>
        <v>#N/A</v>
      </c>
      <c r="H1863" s="2">
        <v>2015</v>
      </c>
      <c r="I1863" s="3" t="s">
        <v>3591</v>
      </c>
      <c r="J1863" s="3" t="s">
        <v>3612</v>
      </c>
      <c r="K1863" s="3" t="s">
        <v>3610</v>
      </c>
      <c r="L1863" s="3" t="s">
        <v>3649</v>
      </c>
      <c r="M1863" s="3" t="s">
        <v>35</v>
      </c>
    </row>
    <row r="1864" spans="1:13" x14ac:dyDescent="0.2">
      <c r="B1864" s="3" t="e">
        <f>VLOOKUP(C1864,'Class compilations'!A:B,2,FALSE)</f>
        <v>#N/A</v>
      </c>
      <c r="D1864" s="5" t="s">
        <v>7969</v>
      </c>
      <c r="E1864" s="3">
        <f>SUBTOTAL(3,E1846:E1863)</f>
        <v>18</v>
      </c>
      <c r="F1864" s="3" t="e">
        <f>VLOOKUP(E1864,'DFW to admin'!A:B,2,FALSE)</f>
        <v>#N/A</v>
      </c>
      <c r="G1864" s="3" t="e">
        <f>VLOOKUP('Data - filter removed'!E1864,Sheet10!B:C,2,FALSE)</f>
        <v>#N/A</v>
      </c>
    </row>
    <row r="1865" spans="1:13" x14ac:dyDescent="0.2">
      <c r="A1865" s="3" t="s">
        <v>3609</v>
      </c>
      <c r="B1865" s="3" t="str">
        <f>VLOOKUP(C1865,'Class compilations'!A:B,2,FALSE)</f>
        <v>Electric Sedan</v>
      </c>
      <c r="C1865" s="3" t="s">
        <v>3610</v>
      </c>
      <c r="D1865" s="3" t="s">
        <v>1301</v>
      </c>
      <c r="E1865" s="3" t="s">
        <v>3656</v>
      </c>
      <c r="F1865" s="3" t="e">
        <f>VLOOKUP(E1865,'DFW to admin'!A:B,2,FALSE)</f>
        <v>#N/A</v>
      </c>
      <c r="G1865" s="3" t="e">
        <f>VLOOKUP('Data - filter removed'!E1865,Sheet10!B:C,2,FALSE)</f>
        <v>#N/A</v>
      </c>
      <c r="H1865" s="2">
        <v>2015</v>
      </c>
      <c r="I1865" s="3" t="s">
        <v>3591</v>
      </c>
      <c r="J1865" s="3" t="s">
        <v>3612</v>
      </c>
      <c r="K1865" s="3" t="s">
        <v>3610</v>
      </c>
      <c r="L1865" s="3" t="s">
        <v>3657</v>
      </c>
      <c r="M1865" s="3" t="s">
        <v>1302</v>
      </c>
    </row>
    <row r="1866" spans="1:13" x14ac:dyDescent="0.2">
      <c r="A1866" s="3" t="s">
        <v>3609</v>
      </c>
      <c r="B1866" s="3" t="str">
        <f>VLOOKUP(C1866,'Class compilations'!A:B,2,FALSE)</f>
        <v>Electric Sedan</v>
      </c>
      <c r="C1866" s="3" t="s">
        <v>3610</v>
      </c>
      <c r="D1866" s="3" t="s">
        <v>1301</v>
      </c>
      <c r="E1866" s="3" t="s">
        <v>3650</v>
      </c>
      <c r="F1866" s="3" t="e">
        <f>VLOOKUP(E1866,'DFW to admin'!A:B,2,FALSE)</f>
        <v>#N/A</v>
      </c>
      <c r="G1866" s="3" t="e">
        <f>VLOOKUP('Data - filter removed'!E1866,Sheet10!B:C,2,FALSE)</f>
        <v>#N/A</v>
      </c>
      <c r="H1866" s="2">
        <v>2015</v>
      </c>
      <c r="I1866" s="3" t="s">
        <v>3591</v>
      </c>
      <c r="J1866" s="3" t="s">
        <v>3612</v>
      </c>
      <c r="K1866" s="3" t="s">
        <v>3610</v>
      </c>
      <c r="L1866" s="3" t="s">
        <v>3651</v>
      </c>
      <c r="M1866" s="3" t="s">
        <v>1302</v>
      </c>
    </row>
    <row r="1867" spans="1:13" x14ac:dyDescent="0.2">
      <c r="A1867" s="3" t="s">
        <v>3609</v>
      </c>
      <c r="B1867" s="3" t="str">
        <f>VLOOKUP(C1867,'Class compilations'!A:B,2,FALSE)</f>
        <v>Electric Sedan</v>
      </c>
      <c r="C1867" s="3" t="s">
        <v>3610</v>
      </c>
      <c r="D1867" s="3" t="s">
        <v>1301</v>
      </c>
      <c r="E1867" s="3" t="s">
        <v>3652</v>
      </c>
      <c r="F1867" s="3" t="e">
        <f>VLOOKUP(E1867,'DFW to admin'!A:B,2,FALSE)</f>
        <v>#N/A</v>
      </c>
      <c r="G1867" s="3" t="e">
        <f>VLOOKUP('Data - filter removed'!E1867,Sheet10!B:C,2,FALSE)</f>
        <v>#N/A</v>
      </c>
      <c r="H1867" s="2">
        <v>2015</v>
      </c>
      <c r="I1867" s="3" t="s">
        <v>3591</v>
      </c>
      <c r="J1867" s="3" t="s">
        <v>3612</v>
      </c>
      <c r="K1867" s="3" t="s">
        <v>3610</v>
      </c>
      <c r="L1867" s="3" t="s">
        <v>3653</v>
      </c>
      <c r="M1867" s="3" t="s">
        <v>1302</v>
      </c>
    </row>
    <row r="1868" spans="1:13" x14ac:dyDescent="0.2">
      <c r="A1868" s="3" t="s">
        <v>3609</v>
      </c>
      <c r="B1868" s="3" t="str">
        <f>VLOOKUP(C1868,'Class compilations'!A:B,2,FALSE)</f>
        <v>Electric Sedan</v>
      </c>
      <c r="C1868" s="3" t="s">
        <v>3610</v>
      </c>
      <c r="D1868" s="3" t="s">
        <v>1301</v>
      </c>
      <c r="E1868" s="3" t="s">
        <v>3654</v>
      </c>
      <c r="F1868" s="3" t="e">
        <f>VLOOKUP(E1868,'DFW to admin'!A:B,2,FALSE)</f>
        <v>#N/A</v>
      </c>
      <c r="G1868" s="3" t="e">
        <f>VLOOKUP('Data - filter removed'!E1868,Sheet10!B:C,2,FALSE)</f>
        <v>#N/A</v>
      </c>
      <c r="H1868" s="2">
        <v>2015</v>
      </c>
      <c r="I1868" s="3" t="s">
        <v>3591</v>
      </c>
      <c r="J1868" s="3" t="s">
        <v>3612</v>
      </c>
      <c r="K1868" s="3" t="s">
        <v>3610</v>
      </c>
      <c r="L1868" s="3" t="s">
        <v>3655</v>
      </c>
      <c r="M1868" s="3" t="s">
        <v>1302</v>
      </c>
    </row>
    <row r="1869" spans="1:13" x14ac:dyDescent="0.2">
      <c r="B1869" s="3" t="e">
        <f>VLOOKUP(C1869,'Class compilations'!A:B,2,FALSE)</f>
        <v>#N/A</v>
      </c>
      <c r="D1869" s="5" t="s">
        <v>7971</v>
      </c>
      <c r="E1869" s="3">
        <f>SUBTOTAL(3,E1865:E1868)</f>
        <v>4</v>
      </c>
      <c r="F1869" s="3" t="e">
        <f>VLOOKUP(E1869,'DFW to admin'!A:B,2,FALSE)</f>
        <v>#N/A</v>
      </c>
      <c r="G1869" s="3" t="e">
        <f>VLOOKUP('Data - filter removed'!E1869,Sheet10!B:C,2,FALSE)</f>
        <v>#N/A</v>
      </c>
    </row>
    <row r="1870" spans="1:13" x14ac:dyDescent="0.2">
      <c r="A1870" s="3" t="s">
        <v>3609</v>
      </c>
      <c r="B1870" s="3" t="str">
        <f>VLOOKUP(C1870,'Class compilations'!A:B,2,FALSE)</f>
        <v>Electric Sedan</v>
      </c>
      <c r="C1870" s="3" t="s">
        <v>3610</v>
      </c>
      <c r="D1870" s="3" t="s">
        <v>1563</v>
      </c>
      <c r="E1870" s="3" t="s">
        <v>3632</v>
      </c>
      <c r="F1870" s="3" t="e">
        <f>VLOOKUP(E1870,'DFW to admin'!A:B,2,FALSE)</f>
        <v>#N/A</v>
      </c>
      <c r="G1870" s="3" t="e">
        <f>VLOOKUP('Data - filter removed'!E1870,Sheet10!B:C,2,FALSE)</f>
        <v>#N/A</v>
      </c>
      <c r="H1870" s="2">
        <v>2015</v>
      </c>
      <c r="I1870" s="3" t="s">
        <v>3591</v>
      </c>
      <c r="J1870" s="3" t="s">
        <v>3612</v>
      </c>
      <c r="K1870" s="3" t="s">
        <v>3610</v>
      </c>
      <c r="L1870" s="3" t="s">
        <v>3633</v>
      </c>
      <c r="M1870" s="3" t="s">
        <v>133</v>
      </c>
    </row>
    <row r="1871" spans="1:13" x14ac:dyDescent="0.2">
      <c r="B1871" s="3" t="e">
        <f>VLOOKUP(C1871,'Class compilations'!A:B,2,FALSE)</f>
        <v>#N/A</v>
      </c>
      <c r="D1871" s="5" t="s">
        <v>7972</v>
      </c>
      <c r="E1871" s="3">
        <f>SUBTOTAL(3,E1870:E1870)</f>
        <v>1</v>
      </c>
      <c r="F1871" s="3" t="e">
        <f>VLOOKUP(E1871,'DFW to admin'!A:B,2,FALSE)</f>
        <v>#N/A</v>
      </c>
      <c r="G1871" s="3" t="e">
        <f>VLOOKUP('Data - filter removed'!E1871,Sheet10!B:C,2,FALSE)</f>
        <v>#N/A</v>
      </c>
    </row>
    <row r="1872" spans="1:13" x14ac:dyDescent="0.2">
      <c r="A1872" s="5" t="s">
        <v>7897</v>
      </c>
      <c r="B1872" s="3" t="e">
        <f>VLOOKUP(C1872,'Class compilations'!A:B,2,FALSE)</f>
        <v>#N/A</v>
      </c>
      <c r="E1872" s="3">
        <f>SUBTOTAL(3,E1846:E1870)</f>
        <v>23</v>
      </c>
      <c r="F1872" s="3" t="e">
        <f>VLOOKUP(E1872,'DFW to admin'!A:B,2,FALSE)</f>
        <v>#N/A</v>
      </c>
      <c r="G1872" s="3" t="e">
        <f>VLOOKUP('Data - filter removed'!E1872,Sheet10!B:C,2,FALSE)</f>
        <v>#N/A</v>
      </c>
    </row>
    <row r="1873" spans="1:13" x14ac:dyDescent="0.2">
      <c r="A1873" s="3" t="s">
        <v>3658</v>
      </c>
      <c r="B1873" s="3" t="str">
        <f>VLOOKUP(C1873,'Class compilations'!A:B,2,FALSE)</f>
        <v>Electric Truck</v>
      </c>
      <c r="C1873" s="3" t="s">
        <v>3659</v>
      </c>
      <c r="D1873" s="3" t="s">
        <v>10</v>
      </c>
      <c r="E1873" s="3" t="s">
        <v>3660</v>
      </c>
      <c r="F1873" s="3" t="e">
        <f>VLOOKUP(E1873,'DFW to admin'!A:B,2,FALSE)</f>
        <v>#N/A</v>
      </c>
      <c r="G1873" s="3" t="e">
        <f>VLOOKUP('Data - filter removed'!E1873,Sheet10!B:C,2,FALSE)</f>
        <v>#N/A</v>
      </c>
      <c r="H1873" s="2">
        <v>2010</v>
      </c>
      <c r="I1873" s="3" t="s">
        <v>3661</v>
      </c>
      <c r="J1873" s="3" t="s">
        <v>3662</v>
      </c>
      <c r="K1873" s="3" t="s">
        <v>3663</v>
      </c>
      <c r="L1873" s="3" t="s">
        <v>3664</v>
      </c>
      <c r="M1873" s="3" t="s">
        <v>133</v>
      </c>
    </row>
    <row r="1874" spans="1:13" x14ac:dyDescent="0.2">
      <c r="A1874" s="3" t="s">
        <v>3658</v>
      </c>
      <c r="B1874" s="3" t="str">
        <f>VLOOKUP(C1874,'Class compilations'!A:B,2,FALSE)</f>
        <v>Electric Truck</v>
      </c>
      <c r="C1874" s="3" t="s">
        <v>3659</v>
      </c>
      <c r="D1874" s="3" t="s">
        <v>10</v>
      </c>
      <c r="E1874" s="3" t="s">
        <v>3665</v>
      </c>
      <c r="F1874" s="3" t="e">
        <f>VLOOKUP(E1874,'DFW to admin'!A:B,2,FALSE)</f>
        <v>#N/A</v>
      </c>
      <c r="G1874" s="3" t="e">
        <f>VLOOKUP('Data - filter removed'!E1874,Sheet10!B:C,2,FALSE)</f>
        <v>#N/A</v>
      </c>
      <c r="H1874" s="2">
        <v>2010</v>
      </c>
      <c r="I1874" s="3" t="s">
        <v>3661</v>
      </c>
      <c r="J1874" s="3" t="s">
        <v>3662</v>
      </c>
      <c r="K1874" s="3" t="s">
        <v>3663</v>
      </c>
      <c r="L1874" s="3" t="s">
        <v>3666</v>
      </c>
      <c r="M1874" s="3" t="s">
        <v>133</v>
      </c>
    </row>
    <row r="1875" spans="1:13" x14ac:dyDescent="0.2">
      <c r="A1875" s="3" t="s">
        <v>3658</v>
      </c>
      <c r="B1875" s="3" t="str">
        <f>VLOOKUP(C1875,'Class compilations'!A:B,2,FALSE)</f>
        <v>Electric Truck</v>
      </c>
      <c r="C1875" s="3" t="s">
        <v>3659</v>
      </c>
      <c r="D1875" s="3" t="s">
        <v>10</v>
      </c>
      <c r="E1875" s="3" t="s">
        <v>3667</v>
      </c>
      <c r="F1875" s="3" t="e">
        <f>VLOOKUP(E1875,'DFW to admin'!A:B,2,FALSE)</f>
        <v>#N/A</v>
      </c>
      <c r="G1875" s="3" t="e">
        <f>VLOOKUP('Data - filter removed'!E1875,Sheet10!B:C,2,FALSE)</f>
        <v>#N/A</v>
      </c>
      <c r="H1875" s="2">
        <v>2010</v>
      </c>
      <c r="I1875" s="3" t="s">
        <v>3661</v>
      </c>
      <c r="J1875" s="3" t="s">
        <v>3662</v>
      </c>
      <c r="K1875" s="3" t="s">
        <v>3663</v>
      </c>
      <c r="L1875" s="3" t="s">
        <v>3668</v>
      </c>
      <c r="M1875" s="3" t="s">
        <v>133</v>
      </c>
    </row>
    <row r="1876" spans="1:13" x14ac:dyDescent="0.2">
      <c r="A1876" s="3" t="s">
        <v>3658</v>
      </c>
      <c r="B1876" s="3" t="str">
        <f>VLOOKUP(C1876,'Class compilations'!A:B,2,FALSE)</f>
        <v>Electric Truck</v>
      </c>
      <c r="C1876" s="3" t="s">
        <v>3659</v>
      </c>
      <c r="D1876" s="3" t="s">
        <v>10</v>
      </c>
      <c r="E1876" s="3" t="s">
        <v>3669</v>
      </c>
      <c r="F1876" s="3" t="e">
        <f>VLOOKUP(E1876,'DFW to admin'!A:B,2,FALSE)</f>
        <v>#N/A</v>
      </c>
      <c r="G1876" s="3" t="e">
        <f>VLOOKUP('Data - filter removed'!E1876,Sheet10!B:C,2,FALSE)</f>
        <v>#N/A</v>
      </c>
      <c r="H1876" s="2">
        <v>2010</v>
      </c>
      <c r="I1876" s="3" t="s">
        <v>3661</v>
      </c>
      <c r="J1876" s="3" t="s">
        <v>3662</v>
      </c>
      <c r="K1876" s="3" t="s">
        <v>3663</v>
      </c>
      <c r="L1876" s="3" t="s">
        <v>3670</v>
      </c>
      <c r="M1876" s="3" t="s">
        <v>133</v>
      </c>
    </row>
    <row r="1877" spans="1:13" x14ac:dyDescent="0.2">
      <c r="B1877" s="3" t="e">
        <f>VLOOKUP(C1877,'Class compilations'!A:B,2,FALSE)</f>
        <v>#N/A</v>
      </c>
      <c r="D1877" s="5" t="s">
        <v>7969</v>
      </c>
      <c r="E1877" s="3">
        <f>SUBTOTAL(3,E1873:E1876)</f>
        <v>4</v>
      </c>
      <c r="F1877" s="3" t="e">
        <f>VLOOKUP(E1877,'DFW to admin'!A:B,2,FALSE)</f>
        <v>#N/A</v>
      </c>
      <c r="G1877" s="3" t="e">
        <f>VLOOKUP('Data - filter removed'!E1877,Sheet10!B:C,2,FALSE)</f>
        <v>#N/A</v>
      </c>
    </row>
    <row r="1878" spans="1:13" x14ac:dyDescent="0.2">
      <c r="A1878" s="5" t="s">
        <v>7898</v>
      </c>
      <c r="B1878" s="3" t="e">
        <f>VLOOKUP(C1878,'Class compilations'!A:B,2,FALSE)</f>
        <v>#N/A</v>
      </c>
      <c r="E1878" s="3">
        <f>SUBTOTAL(3,E1873:E1876)</f>
        <v>4</v>
      </c>
      <c r="F1878" s="3" t="e">
        <f>VLOOKUP(E1878,'DFW to admin'!A:B,2,FALSE)</f>
        <v>#N/A</v>
      </c>
      <c r="G1878" s="3" t="e">
        <f>VLOOKUP('Data - filter removed'!E1878,Sheet10!B:C,2,FALSE)</f>
        <v>#N/A</v>
      </c>
    </row>
    <row r="1879" spans="1:13" x14ac:dyDescent="0.2">
      <c r="A1879" s="3" t="s">
        <v>3671</v>
      </c>
      <c r="B1879" s="3" t="e">
        <f>VLOOKUP(C1879,'Class compilations'!A:B,2,FALSE)</f>
        <v>#N/A</v>
      </c>
      <c r="C1879" s="3" t="s">
        <v>3672</v>
      </c>
      <c r="D1879" s="3" t="s">
        <v>1301</v>
      </c>
      <c r="E1879" s="3" t="s">
        <v>3673</v>
      </c>
      <c r="F1879" s="3" t="e">
        <f>VLOOKUP(E1879,'DFW to admin'!A:B,2,FALSE)</f>
        <v>#N/A</v>
      </c>
      <c r="G1879" s="3" t="e">
        <f>VLOOKUP('Data - filter removed'!E1879,Sheet10!B:C,2,FALSE)</f>
        <v>#N/A</v>
      </c>
      <c r="H1879" s="2">
        <v>2007</v>
      </c>
      <c r="I1879" s="3" t="s">
        <v>3674</v>
      </c>
      <c r="J1879" s="3" t="s">
        <v>3675</v>
      </c>
      <c r="K1879" s="3" t="s">
        <v>3676</v>
      </c>
      <c r="L1879" s="3" t="s">
        <v>3677</v>
      </c>
      <c r="M1879" s="3" t="s">
        <v>1302</v>
      </c>
    </row>
    <row r="1880" spans="1:13" x14ac:dyDescent="0.2">
      <c r="A1880" s="3" t="s">
        <v>3671</v>
      </c>
      <c r="B1880" s="3" t="e">
        <f>VLOOKUP(C1880,'Class compilations'!A:B,2,FALSE)</f>
        <v>#N/A</v>
      </c>
      <c r="C1880" s="3" t="s">
        <v>3672</v>
      </c>
      <c r="D1880" s="3" t="s">
        <v>1301</v>
      </c>
      <c r="E1880" s="3" t="s">
        <v>3678</v>
      </c>
      <c r="F1880" s="3" t="e">
        <f>VLOOKUP(E1880,'DFW to admin'!A:B,2,FALSE)</f>
        <v>#N/A</v>
      </c>
      <c r="G1880" s="3" t="e">
        <f>VLOOKUP('Data - filter removed'!E1880,Sheet10!B:C,2,FALSE)</f>
        <v>#N/A</v>
      </c>
      <c r="H1880" s="2">
        <v>2007</v>
      </c>
      <c r="I1880" s="3" t="s">
        <v>3674</v>
      </c>
      <c r="J1880" s="3" t="s">
        <v>3675</v>
      </c>
      <c r="K1880" s="3" t="s">
        <v>3676</v>
      </c>
      <c r="L1880" s="3" t="s">
        <v>3679</v>
      </c>
      <c r="M1880" s="3" t="s">
        <v>1302</v>
      </c>
    </row>
    <row r="1881" spans="1:13" x14ac:dyDescent="0.2">
      <c r="B1881" s="3" t="e">
        <f>VLOOKUP(C1881,'Class compilations'!A:B,2,FALSE)</f>
        <v>#N/A</v>
      </c>
      <c r="D1881" s="5" t="s">
        <v>7971</v>
      </c>
      <c r="E1881" s="3">
        <f>SUBTOTAL(3,E1879:E1880)</f>
        <v>2</v>
      </c>
      <c r="F1881" s="3" t="e">
        <f>VLOOKUP(E1881,'DFW to admin'!A:B,2,FALSE)</f>
        <v>#N/A</v>
      </c>
      <c r="G1881" s="3" t="e">
        <f>VLOOKUP('Data - filter removed'!E1881,Sheet10!B:C,2,FALSE)</f>
        <v>#N/A</v>
      </c>
    </row>
    <row r="1882" spans="1:13" x14ac:dyDescent="0.2">
      <c r="A1882" s="5" t="s">
        <v>7899</v>
      </c>
      <c r="B1882" s="3" t="e">
        <f>VLOOKUP(C1882,'Class compilations'!A:B,2,FALSE)</f>
        <v>#N/A</v>
      </c>
      <c r="E1882" s="3">
        <f>SUBTOTAL(3,E1879:E1880)</f>
        <v>2</v>
      </c>
      <c r="F1882" s="3" t="e">
        <f>VLOOKUP(E1882,'DFW to admin'!A:B,2,FALSE)</f>
        <v>#N/A</v>
      </c>
      <c r="G1882" s="3" t="e">
        <f>VLOOKUP('Data - filter removed'!E1882,Sheet10!B:C,2,FALSE)</f>
        <v>#N/A</v>
      </c>
    </row>
    <row r="1883" spans="1:13" x14ac:dyDescent="0.2">
      <c r="A1883" s="3" t="s">
        <v>3680</v>
      </c>
      <c r="B1883" s="3" t="e">
        <f>VLOOKUP(C1883,'Class compilations'!A:B,2,FALSE)</f>
        <v>#N/A</v>
      </c>
      <c r="C1883" s="3" t="s">
        <v>3681</v>
      </c>
      <c r="D1883" s="3" t="s">
        <v>2086</v>
      </c>
      <c r="E1883" s="3" t="s">
        <v>3682</v>
      </c>
      <c r="F1883" s="3" t="e">
        <f>VLOOKUP(E1883,'DFW to admin'!A:B,2,FALSE)</f>
        <v>#N/A</v>
      </c>
      <c r="G1883" s="3" t="e">
        <f>VLOOKUP('Data - filter removed'!E1883,Sheet10!B:C,2,FALSE)</f>
        <v>#N/A</v>
      </c>
      <c r="H1883" s="2">
        <v>2003</v>
      </c>
      <c r="I1883" s="3" t="s">
        <v>297</v>
      </c>
      <c r="J1883" s="3" t="s">
        <v>3683</v>
      </c>
      <c r="K1883" s="3" t="s">
        <v>3684</v>
      </c>
      <c r="L1883" s="3" t="s">
        <v>3685</v>
      </c>
      <c r="M1883" s="3" t="s">
        <v>21</v>
      </c>
    </row>
    <row r="1884" spans="1:13" x14ac:dyDescent="0.2">
      <c r="A1884" s="3" t="s">
        <v>3680</v>
      </c>
      <c r="B1884" s="3" t="e">
        <f>VLOOKUP(C1884,'Class compilations'!A:B,2,FALSE)</f>
        <v>#N/A</v>
      </c>
      <c r="C1884" s="3" t="s">
        <v>3681</v>
      </c>
      <c r="D1884" s="3" t="s">
        <v>2086</v>
      </c>
      <c r="E1884" s="3" t="s">
        <v>3686</v>
      </c>
      <c r="F1884" s="3" t="e">
        <f>VLOOKUP(E1884,'DFW to admin'!A:B,2,FALSE)</f>
        <v>#N/A</v>
      </c>
      <c r="G1884" s="3" t="e">
        <f>VLOOKUP('Data - filter removed'!E1884,Sheet10!B:C,2,FALSE)</f>
        <v>#N/A</v>
      </c>
      <c r="H1884" s="2">
        <v>2001</v>
      </c>
      <c r="I1884" s="3" t="s">
        <v>2734</v>
      </c>
      <c r="J1884" s="3" t="s">
        <v>3687</v>
      </c>
      <c r="K1884" s="3" t="s">
        <v>3688</v>
      </c>
      <c r="L1884" s="3" t="s">
        <v>3689</v>
      </c>
      <c r="M1884" s="3" t="s">
        <v>21</v>
      </c>
    </row>
    <row r="1885" spans="1:13" x14ac:dyDescent="0.2">
      <c r="A1885" s="3" t="s">
        <v>3680</v>
      </c>
      <c r="B1885" s="3" t="e">
        <f>VLOOKUP(C1885,'Class compilations'!A:B,2,FALSE)</f>
        <v>#N/A</v>
      </c>
      <c r="C1885" s="3" t="s">
        <v>3681</v>
      </c>
      <c r="D1885" s="3" t="s">
        <v>2086</v>
      </c>
      <c r="E1885" s="3" t="s">
        <v>3690</v>
      </c>
      <c r="F1885" s="3" t="e">
        <f>VLOOKUP(E1885,'DFW to admin'!A:B,2,FALSE)</f>
        <v>#N/A</v>
      </c>
      <c r="G1885" s="3" t="e">
        <f>VLOOKUP('Data - filter removed'!E1885,Sheet10!B:C,2,FALSE)</f>
        <v>#N/A</v>
      </c>
      <c r="H1885" s="2">
        <v>2007</v>
      </c>
      <c r="I1885" s="3" t="s">
        <v>2576</v>
      </c>
      <c r="J1885" s="3" t="s">
        <v>3691</v>
      </c>
      <c r="K1885" s="3" t="s">
        <v>3692</v>
      </c>
      <c r="L1885" s="3" t="s">
        <v>3693</v>
      </c>
      <c r="M1885" s="3" t="s">
        <v>21</v>
      </c>
    </row>
    <row r="1886" spans="1:13" x14ac:dyDescent="0.2">
      <c r="B1886" s="3" t="e">
        <f>VLOOKUP(C1886,'Class compilations'!A:B,2,FALSE)</f>
        <v>#N/A</v>
      </c>
      <c r="D1886" s="5" t="s">
        <v>7973</v>
      </c>
      <c r="E1886" s="3">
        <f>SUBTOTAL(3,E1883:E1885)</f>
        <v>3</v>
      </c>
      <c r="F1886" s="3" t="e">
        <f>VLOOKUP(E1886,'DFW to admin'!A:B,2,FALSE)</f>
        <v>#N/A</v>
      </c>
      <c r="G1886" s="3" t="e">
        <f>VLOOKUP('Data - filter removed'!E1886,Sheet10!B:C,2,FALSE)</f>
        <v>#N/A</v>
      </c>
    </row>
    <row r="1887" spans="1:13" x14ac:dyDescent="0.2">
      <c r="A1887" s="5" t="s">
        <v>7900</v>
      </c>
      <c r="B1887" s="3" t="e">
        <f>VLOOKUP(C1887,'Class compilations'!A:B,2,FALSE)</f>
        <v>#N/A</v>
      </c>
      <c r="E1887" s="3">
        <f>SUBTOTAL(3,E1883:E1885)</f>
        <v>3</v>
      </c>
      <c r="F1887" s="3" t="e">
        <f>VLOOKUP(E1887,'DFW to admin'!A:B,2,FALSE)</f>
        <v>#N/A</v>
      </c>
      <c r="G1887" s="3" t="e">
        <f>VLOOKUP('Data - filter removed'!E1887,Sheet10!B:C,2,FALSE)</f>
        <v>#N/A</v>
      </c>
    </row>
    <row r="1888" spans="1:13" x14ac:dyDescent="0.2">
      <c r="A1888" s="3" t="s">
        <v>3694</v>
      </c>
      <c r="B1888" s="3" t="str">
        <f>VLOOKUP(C1888,'Class compilations'!A:B,2,FALSE)</f>
        <v>Classic Sedan</v>
      </c>
      <c r="C1888" s="3" t="s">
        <v>3692</v>
      </c>
      <c r="D1888" s="3" t="s">
        <v>10</v>
      </c>
      <c r="E1888" s="3" t="s">
        <v>3695</v>
      </c>
      <c r="F1888" s="3" t="e">
        <f>VLOOKUP(E1888,'DFW to admin'!A:B,2,FALSE)</f>
        <v>#N/A</v>
      </c>
      <c r="G1888" s="3" t="str">
        <f>VLOOKUP('Data - filter removed'!E1888,Sheet10!B:C,2,FALSE)</f>
        <v>Office of Fraud Accountability</v>
      </c>
      <c r="H1888" s="2">
        <v>2002</v>
      </c>
      <c r="I1888" s="3" t="s">
        <v>297</v>
      </c>
      <c r="J1888" s="3" t="s">
        <v>3683</v>
      </c>
      <c r="K1888" s="3" t="s">
        <v>3692</v>
      </c>
      <c r="L1888" s="3" t="s">
        <v>3696</v>
      </c>
      <c r="M1888" s="3" t="s">
        <v>29</v>
      </c>
    </row>
    <row r="1889" spans="1:13" x14ac:dyDescent="0.2">
      <c r="A1889" s="3" t="s">
        <v>3694</v>
      </c>
      <c r="B1889" s="3" t="str">
        <f>VLOOKUP(C1889,'Class compilations'!A:B,2,FALSE)</f>
        <v>Classic Sedan</v>
      </c>
      <c r="C1889" s="3" t="s">
        <v>3692</v>
      </c>
      <c r="D1889" s="3" t="s">
        <v>10</v>
      </c>
      <c r="E1889" s="3" t="s">
        <v>3698</v>
      </c>
      <c r="F1889" s="3" t="e">
        <f>VLOOKUP(E1889,'DFW to admin'!A:B,2,FALSE)</f>
        <v>#N/A</v>
      </c>
      <c r="G1889" s="3" t="str">
        <f>VLOOKUP('Data - filter removed'!E1889,Sheet10!B:C,2,FALSE)</f>
        <v>Children's Administration</v>
      </c>
      <c r="H1889" s="2">
        <v>2006</v>
      </c>
      <c r="I1889" s="3" t="s">
        <v>297</v>
      </c>
      <c r="J1889" s="3" t="s">
        <v>3683</v>
      </c>
      <c r="K1889" s="3" t="s">
        <v>3692</v>
      </c>
      <c r="L1889" s="3" t="s">
        <v>3699</v>
      </c>
      <c r="M1889" s="3" t="s">
        <v>29</v>
      </c>
    </row>
    <row r="1890" spans="1:13" x14ac:dyDescent="0.2">
      <c r="A1890" s="3" t="s">
        <v>3694</v>
      </c>
      <c r="B1890" s="3" t="str">
        <f>VLOOKUP(C1890,'Class compilations'!A:B,2,FALSE)</f>
        <v>Classic Sedan</v>
      </c>
      <c r="C1890" s="3" t="s">
        <v>3692</v>
      </c>
      <c r="D1890" s="3" t="s">
        <v>10</v>
      </c>
      <c r="E1890" s="3" t="s">
        <v>3700</v>
      </c>
      <c r="F1890" s="3" t="e">
        <f>VLOOKUP(E1890,'DFW to admin'!A:B,2,FALSE)</f>
        <v>#N/A</v>
      </c>
      <c r="G1890" s="3" t="e">
        <f>VLOOKUP('Data - filter removed'!E1890,Sheet10!B:C,2,FALSE)</f>
        <v>#N/A</v>
      </c>
      <c r="H1890" s="2">
        <v>2006</v>
      </c>
      <c r="I1890" s="3" t="s">
        <v>297</v>
      </c>
      <c r="J1890" s="3" t="s">
        <v>3683</v>
      </c>
      <c r="K1890" s="3" t="s">
        <v>3692</v>
      </c>
      <c r="L1890" s="3" t="s">
        <v>3701</v>
      </c>
      <c r="M1890" s="3" t="s">
        <v>18</v>
      </c>
    </row>
    <row r="1891" spans="1:13" x14ac:dyDescent="0.2">
      <c r="A1891" s="3" t="s">
        <v>3694</v>
      </c>
      <c r="B1891" s="3" t="str">
        <f>VLOOKUP(C1891,'Class compilations'!A:B,2,FALSE)</f>
        <v>Classic Sedan</v>
      </c>
      <c r="C1891" s="3" t="s">
        <v>3692</v>
      </c>
      <c r="D1891" s="3" t="s">
        <v>10</v>
      </c>
      <c r="E1891" s="3" t="s">
        <v>3702</v>
      </c>
      <c r="F1891" s="3" t="e">
        <f>VLOOKUP(E1891,'DFW to admin'!A:B,2,FALSE)</f>
        <v>#N/A</v>
      </c>
      <c r="G1891" s="3" t="e">
        <f>VLOOKUP('Data - filter removed'!E1891,Sheet10!B:C,2,FALSE)</f>
        <v>#N/A</v>
      </c>
      <c r="H1891" s="2">
        <v>2003</v>
      </c>
      <c r="I1891" s="3" t="s">
        <v>297</v>
      </c>
      <c r="J1891" s="3" t="s">
        <v>3683</v>
      </c>
      <c r="K1891" s="3" t="s">
        <v>3692</v>
      </c>
      <c r="L1891" s="3" t="s">
        <v>3703</v>
      </c>
      <c r="M1891" s="3" t="s">
        <v>74</v>
      </c>
    </row>
    <row r="1892" spans="1:13" x14ac:dyDescent="0.2">
      <c r="A1892" s="3" t="s">
        <v>3694</v>
      </c>
      <c r="B1892" s="3" t="str">
        <f>VLOOKUP(C1892,'Class compilations'!A:B,2,FALSE)</f>
        <v>Classic Sedan</v>
      </c>
      <c r="C1892" s="3" t="s">
        <v>3692</v>
      </c>
      <c r="D1892" s="3" t="s">
        <v>10</v>
      </c>
      <c r="E1892" s="3" t="s">
        <v>3704</v>
      </c>
      <c r="F1892" s="3" t="e">
        <f>VLOOKUP(E1892,'DFW to admin'!A:B,2,FALSE)</f>
        <v>#N/A</v>
      </c>
      <c r="G1892" s="3" t="str">
        <f>VLOOKUP('Data - filter removed'!E1892,Sheet10!B:C,2,FALSE)</f>
        <v>Children's Administration</v>
      </c>
      <c r="H1892" s="2">
        <v>2005</v>
      </c>
      <c r="I1892" s="3" t="s">
        <v>297</v>
      </c>
      <c r="J1892" s="3" t="s">
        <v>3683</v>
      </c>
      <c r="K1892" s="3" t="s">
        <v>3692</v>
      </c>
      <c r="L1892" s="3" t="s">
        <v>3705</v>
      </c>
      <c r="M1892" s="3" t="s">
        <v>29</v>
      </c>
    </row>
    <row r="1893" spans="1:13" x14ac:dyDescent="0.2">
      <c r="A1893" s="3" t="s">
        <v>3694</v>
      </c>
      <c r="B1893" s="3" t="str">
        <f>VLOOKUP(C1893,'Class compilations'!A:B,2,FALSE)</f>
        <v>Classic Sedan</v>
      </c>
      <c r="C1893" s="3" t="s">
        <v>3692</v>
      </c>
      <c r="D1893" s="3" t="s">
        <v>10</v>
      </c>
      <c r="E1893" s="3" t="s">
        <v>3706</v>
      </c>
      <c r="F1893" s="3" t="e">
        <f>VLOOKUP(E1893,'DFW to admin'!A:B,2,FALSE)</f>
        <v>#N/A</v>
      </c>
      <c r="G1893" s="3" t="str">
        <f>VLOOKUP('Data - filter removed'!E1893,Sheet10!B:C,2,FALSE)</f>
        <v>Economic Services Administration</v>
      </c>
      <c r="H1893" s="2">
        <v>2005</v>
      </c>
      <c r="I1893" s="3" t="s">
        <v>297</v>
      </c>
      <c r="J1893" s="3" t="s">
        <v>3683</v>
      </c>
      <c r="K1893" s="3" t="s">
        <v>3692</v>
      </c>
      <c r="L1893" s="3" t="s">
        <v>3707</v>
      </c>
      <c r="M1893" s="3" t="s">
        <v>29</v>
      </c>
    </row>
    <row r="1894" spans="1:13" x14ac:dyDescent="0.2">
      <c r="A1894" s="3" t="s">
        <v>3694</v>
      </c>
      <c r="B1894" s="3" t="str">
        <f>VLOOKUP(C1894,'Class compilations'!A:B,2,FALSE)</f>
        <v>Classic Sedan</v>
      </c>
      <c r="C1894" s="3" t="s">
        <v>3692</v>
      </c>
      <c r="D1894" s="3" t="s">
        <v>10</v>
      </c>
      <c r="E1894" s="3" t="s">
        <v>3708</v>
      </c>
      <c r="F1894" s="3" t="e">
        <f>VLOOKUP(E1894,'DFW to admin'!A:B,2,FALSE)</f>
        <v>#N/A</v>
      </c>
      <c r="G1894" s="3" t="str">
        <f>VLOOKUP('Data - filter removed'!E1894,Sheet10!B:C,2,FALSE)</f>
        <v>Aging and Disability Services Administration</v>
      </c>
      <c r="H1894" s="2">
        <v>2005</v>
      </c>
      <c r="I1894" s="3" t="s">
        <v>297</v>
      </c>
      <c r="J1894" s="3" t="s">
        <v>3683</v>
      </c>
      <c r="K1894" s="3" t="s">
        <v>3692</v>
      </c>
      <c r="L1894" s="3" t="s">
        <v>3709</v>
      </c>
      <c r="M1894" s="3" t="s">
        <v>29</v>
      </c>
    </row>
    <row r="1895" spans="1:13" x14ac:dyDescent="0.2">
      <c r="A1895" s="3" t="s">
        <v>3694</v>
      </c>
      <c r="B1895" s="3" t="str">
        <f>VLOOKUP(C1895,'Class compilations'!A:B,2,FALSE)</f>
        <v>Classic Sedan</v>
      </c>
      <c r="C1895" s="3" t="s">
        <v>3692</v>
      </c>
      <c r="D1895" s="3" t="s">
        <v>10</v>
      </c>
      <c r="E1895" s="3" t="s">
        <v>3710</v>
      </c>
      <c r="F1895" s="3" t="e">
        <f>VLOOKUP(E1895,'DFW to admin'!A:B,2,FALSE)</f>
        <v>#N/A</v>
      </c>
      <c r="G1895" s="3" t="e">
        <f>VLOOKUP('Data - filter removed'!E1895,Sheet10!B:C,2,FALSE)</f>
        <v>#N/A</v>
      </c>
      <c r="H1895" s="2">
        <v>2005</v>
      </c>
      <c r="I1895" s="3" t="s">
        <v>297</v>
      </c>
      <c r="J1895" s="3" t="s">
        <v>3683</v>
      </c>
      <c r="K1895" s="3" t="s">
        <v>3692</v>
      </c>
      <c r="L1895" s="3" t="s">
        <v>3711</v>
      </c>
      <c r="M1895" s="3" t="s">
        <v>32</v>
      </c>
    </row>
    <row r="1896" spans="1:13" x14ac:dyDescent="0.2">
      <c r="A1896" s="3" t="s">
        <v>3694</v>
      </c>
      <c r="B1896" s="3" t="str">
        <f>VLOOKUP(C1896,'Class compilations'!A:B,2,FALSE)</f>
        <v>Classic Sedan</v>
      </c>
      <c r="C1896" s="3" t="s">
        <v>3692</v>
      </c>
      <c r="D1896" s="3" t="s">
        <v>10</v>
      </c>
      <c r="E1896" s="3" t="s">
        <v>3712</v>
      </c>
      <c r="F1896" s="3" t="e">
        <f>VLOOKUP(E1896,'DFW to admin'!A:B,2,FALSE)</f>
        <v>#N/A</v>
      </c>
      <c r="G1896" s="3" t="str">
        <f>VLOOKUP('Data - filter removed'!E1896,Sheet10!B:C,2,FALSE)</f>
        <v>Children's Administration</v>
      </c>
      <c r="H1896" s="2">
        <v>2005</v>
      </c>
      <c r="I1896" s="3" t="s">
        <v>297</v>
      </c>
      <c r="J1896" s="3" t="s">
        <v>3683</v>
      </c>
      <c r="K1896" s="3" t="s">
        <v>3692</v>
      </c>
      <c r="L1896" s="3" t="s">
        <v>3713</v>
      </c>
      <c r="M1896" s="3" t="s">
        <v>29</v>
      </c>
    </row>
    <row r="1897" spans="1:13" x14ac:dyDescent="0.2">
      <c r="A1897" s="3" t="s">
        <v>3694</v>
      </c>
      <c r="B1897" s="3" t="str">
        <f>VLOOKUP(C1897,'Class compilations'!A:B,2,FALSE)</f>
        <v>Classic Sedan</v>
      </c>
      <c r="C1897" s="3" t="s">
        <v>3692</v>
      </c>
      <c r="D1897" s="3" t="s">
        <v>10</v>
      </c>
      <c r="E1897" s="3" t="s">
        <v>3714</v>
      </c>
      <c r="F1897" s="3" t="e">
        <f>VLOOKUP(E1897,'DFW to admin'!A:B,2,FALSE)</f>
        <v>#N/A</v>
      </c>
      <c r="G1897" s="3" t="e">
        <f>VLOOKUP('Data - filter removed'!E1897,Sheet10!B:C,2,FALSE)</f>
        <v>#N/A</v>
      </c>
      <c r="H1897" s="2">
        <v>2005</v>
      </c>
      <c r="I1897" s="3" t="s">
        <v>297</v>
      </c>
      <c r="J1897" s="3" t="s">
        <v>3683</v>
      </c>
      <c r="K1897" s="3" t="s">
        <v>3692</v>
      </c>
      <c r="L1897" s="3" t="s">
        <v>3715</v>
      </c>
      <c r="M1897" s="3" t="s">
        <v>123</v>
      </c>
    </row>
    <row r="1898" spans="1:13" x14ac:dyDescent="0.2">
      <c r="A1898" s="3" t="s">
        <v>3694</v>
      </c>
      <c r="B1898" s="3" t="str">
        <f>VLOOKUP(C1898,'Class compilations'!A:B,2,FALSE)</f>
        <v>Classic Sedan</v>
      </c>
      <c r="C1898" s="3" t="s">
        <v>3692</v>
      </c>
      <c r="D1898" s="3" t="s">
        <v>10</v>
      </c>
      <c r="E1898" s="3" t="s">
        <v>3716</v>
      </c>
      <c r="F1898" s="3" t="e">
        <f>VLOOKUP(E1898,'DFW to admin'!A:B,2,FALSE)</f>
        <v>#N/A</v>
      </c>
      <c r="G1898" s="3" t="str">
        <f>VLOOKUP('Data - filter removed'!E1898,Sheet10!B:C,2,FALSE)</f>
        <v>Children's Administration</v>
      </c>
      <c r="H1898" s="2">
        <v>2005</v>
      </c>
      <c r="I1898" s="3" t="s">
        <v>297</v>
      </c>
      <c r="J1898" s="3" t="s">
        <v>3683</v>
      </c>
      <c r="K1898" s="3" t="s">
        <v>3692</v>
      </c>
      <c r="L1898" s="3" t="s">
        <v>3717</v>
      </c>
      <c r="M1898" s="3" t="s">
        <v>29</v>
      </c>
    </row>
    <row r="1899" spans="1:13" x14ac:dyDescent="0.2">
      <c r="A1899" s="3" t="s">
        <v>3694</v>
      </c>
      <c r="B1899" s="3" t="str">
        <f>VLOOKUP(C1899,'Class compilations'!A:B,2,FALSE)</f>
        <v>Classic Sedan</v>
      </c>
      <c r="C1899" s="3" t="s">
        <v>3692</v>
      </c>
      <c r="D1899" s="3" t="s">
        <v>10</v>
      </c>
      <c r="E1899" s="3" t="s">
        <v>3718</v>
      </c>
      <c r="F1899" s="3" t="e">
        <f>VLOOKUP(E1899,'DFW to admin'!A:B,2,FALSE)</f>
        <v>#N/A</v>
      </c>
      <c r="G1899" s="3" t="str">
        <f>VLOOKUP('Data - filter removed'!E1899,Sheet10!B:C,2,FALSE)</f>
        <v>Children's Administration</v>
      </c>
      <c r="H1899" s="2">
        <v>2005</v>
      </c>
      <c r="I1899" s="3" t="s">
        <v>297</v>
      </c>
      <c r="J1899" s="3" t="s">
        <v>3683</v>
      </c>
      <c r="K1899" s="3" t="s">
        <v>3692</v>
      </c>
      <c r="L1899" s="3" t="s">
        <v>3719</v>
      </c>
      <c r="M1899" s="3" t="s">
        <v>29</v>
      </c>
    </row>
    <row r="1900" spans="1:13" x14ac:dyDescent="0.2">
      <c r="A1900" s="3" t="s">
        <v>3694</v>
      </c>
      <c r="B1900" s="3" t="str">
        <f>VLOOKUP(C1900,'Class compilations'!A:B,2,FALSE)</f>
        <v>Classic Sedan</v>
      </c>
      <c r="C1900" s="3" t="s">
        <v>3692</v>
      </c>
      <c r="D1900" s="3" t="s">
        <v>10</v>
      </c>
      <c r="E1900" s="3" t="s">
        <v>3720</v>
      </c>
      <c r="F1900" s="3" t="e">
        <f>VLOOKUP(E1900,'DFW to admin'!A:B,2,FALSE)</f>
        <v>#N/A</v>
      </c>
      <c r="G1900" s="3" t="e">
        <f>VLOOKUP('Data - filter removed'!E1900,Sheet10!B:C,2,FALSE)</f>
        <v>#N/A</v>
      </c>
      <c r="H1900" s="2">
        <v>2006</v>
      </c>
      <c r="I1900" s="3" t="s">
        <v>297</v>
      </c>
      <c r="J1900" s="3" t="s">
        <v>3683</v>
      </c>
      <c r="K1900" s="3" t="s">
        <v>3692</v>
      </c>
      <c r="L1900" s="3" t="s">
        <v>3721</v>
      </c>
      <c r="M1900" s="3" t="s">
        <v>35</v>
      </c>
    </row>
    <row r="1901" spans="1:13" x14ac:dyDescent="0.2">
      <c r="A1901" s="3" t="s">
        <v>3694</v>
      </c>
      <c r="B1901" s="3" t="str">
        <f>VLOOKUP(C1901,'Class compilations'!A:B,2,FALSE)</f>
        <v>Classic Sedan</v>
      </c>
      <c r="C1901" s="3" t="s">
        <v>3692</v>
      </c>
      <c r="D1901" s="3" t="s">
        <v>10</v>
      </c>
      <c r="E1901" s="3" t="s">
        <v>3722</v>
      </c>
      <c r="F1901" s="3" t="e">
        <f>VLOOKUP(E1901,'DFW to admin'!A:B,2,FALSE)</f>
        <v>#N/A</v>
      </c>
      <c r="G1901" s="3" t="e">
        <f>VLOOKUP('Data - filter removed'!E1901,Sheet10!B:C,2,FALSE)</f>
        <v>#N/A</v>
      </c>
      <c r="H1901" s="2">
        <v>2006</v>
      </c>
      <c r="I1901" s="3" t="s">
        <v>297</v>
      </c>
      <c r="J1901" s="3" t="s">
        <v>3683</v>
      </c>
      <c r="K1901" s="3" t="s">
        <v>3692</v>
      </c>
      <c r="L1901" s="3" t="s">
        <v>3723</v>
      </c>
      <c r="M1901" s="3" t="s">
        <v>26</v>
      </c>
    </row>
    <row r="1902" spans="1:13" x14ac:dyDescent="0.2">
      <c r="A1902" s="3" t="s">
        <v>3694</v>
      </c>
      <c r="B1902" s="3" t="str">
        <f>VLOOKUP(C1902,'Class compilations'!A:B,2,FALSE)</f>
        <v>Classic Sedan</v>
      </c>
      <c r="C1902" s="3" t="s">
        <v>3692</v>
      </c>
      <c r="D1902" s="3" t="s">
        <v>10</v>
      </c>
      <c r="E1902" s="3" t="s">
        <v>3724</v>
      </c>
      <c r="F1902" s="3" t="e">
        <f>VLOOKUP(E1902,'DFW to admin'!A:B,2,FALSE)</f>
        <v>#N/A</v>
      </c>
      <c r="G1902" s="3" t="str">
        <f>VLOOKUP('Data - filter removed'!E1902,Sheet10!B:C,2,FALSE)</f>
        <v>Children's Administration</v>
      </c>
      <c r="H1902" s="2">
        <v>2006</v>
      </c>
      <c r="I1902" s="3" t="s">
        <v>297</v>
      </c>
      <c r="J1902" s="3" t="s">
        <v>3683</v>
      </c>
      <c r="K1902" s="3" t="s">
        <v>3692</v>
      </c>
      <c r="L1902" s="3" t="s">
        <v>3725</v>
      </c>
      <c r="M1902" s="3" t="s">
        <v>29</v>
      </c>
    </row>
    <row r="1903" spans="1:13" x14ac:dyDescent="0.2">
      <c r="A1903" s="3" t="s">
        <v>3694</v>
      </c>
      <c r="B1903" s="3" t="str">
        <f>VLOOKUP(C1903,'Class compilations'!A:B,2,FALSE)</f>
        <v>Classic Sedan</v>
      </c>
      <c r="C1903" s="3" t="s">
        <v>3692</v>
      </c>
      <c r="D1903" s="3" t="s">
        <v>10</v>
      </c>
      <c r="E1903" s="3" t="s">
        <v>3726</v>
      </c>
      <c r="F1903" s="3" t="e">
        <f>VLOOKUP(E1903,'DFW to admin'!A:B,2,FALSE)</f>
        <v>#N/A</v>
      </c>
      <c r="G1903" s="3" t="str">
        <f>VLOOKUP('Data - filter removed'!E1903,Sheet10!B:C,2,FALSE)</f>
        <v>Children's Administration</v>
      </c>
      <c r="H1903" s="2">
        <v>2006</v>
      </c>
      <c r="I1903" s="3" t="s">
        <v>297</v>
      </c>
      <c r="J1903" s="3" t="s">
        <v>3683</v>
      </c>
      <c r="K1903" s="3" t="s">
        <v>3692</v>
      </c>
      <c r="L1903" s="3" t="s">
        <v>3727</v>
      </c>
      <c r="M1903" s="3" t="s">
        <v>29</v>
      </c>
    </row>
    <row r="1904" spans="1:13" x14ac:dyDescent="0.2">
      <c r="A1904" s="3" t="s">
        <v>3694</v>
      </c>
      <c r="B1904" s="3" t="str">
        <f>VLOOKUP(C1904,'Class compilations'!A:B,2,FALSE)</f>
        <v>Classic Sedan</v>
      </c>
      <c r="C1904" s="3" t="s">
        <v>3692</v>
      </c>
      <c r="D1904" s="3" t="s">
        <v>10</v>
      </c>
      <c r="E1904" s="3" t="s">
        <v>3728</v>
      </c>
      <c r="F1904" s="3" t="e">
        <f>VLOOKUP(E1904,'DFW to admin'!A:B,2,FALSE)</f>
        <v>#N/A</v>
      </c>
      <c r="G1904" s="3" t="e">
        <f>VLOOKUP('Data - filter removed'!E1904,Sheet10!B:C,2,FALSE)</f>
        <v>#N/A</v>
      </c>
      <c r="H1904" s="2">
        <v>2006</v>
      </c>
      <c r="I1904" s="3" t="s">
        <v>297</v>
      </c>
      <c r="J1904" s="3" t="s">
        <v>3683</v>
      </c>
      <c r="K1904" s="3" t="s">
        <v>3692</v>
      </c>
      <c r="L1904" s="3" t="s">
        <v>3729</v>
      </c>
      <c r="M1904" s="3" t="s">
        <v>2626</v>
      </c>
    </row>
    <row r="1905" spans="1:13" x14ac:dyDescent="0.2">
      <c r="A1905" s="3" t="s">
        <v>3694</v>
      </c>
      <c r="B1905" s="3" t="str">
        <f>VLOOKUP(C1905,'Class compilations'!A:B,2,FALSE)</f>
        <v>Classic Sedan</v>
      </c>
      <c r="C1905" s="3" t="s">
        <v>3692</v>
      </c>
      <c r="D1905" s="3" t="s">
        <v>10</v>
      </c>
      <c r="E1905" s="3" t="s">
        <v>3730</v>
      </c>
      <c r="F1905" s="3" t="e">
        <f>VLOOKUP(E1905,'DFW to admin'!A:B,2,FALSE)</f>
        <v>#N/A</v>
      </c>
      <c r="G1905" s="3" t="str">
        <f>VLOOKUP('Data - filter removed'!E1905,Sheet10!B:C,2,FALSE)</f>
        <v>Children's Administration</v>
      </c>
      <c r="H1905" s="2">
        <v>2006</v>
      </c>
      <c r="I1905" s="3" t="s">
        <v>297</v>
      </c>
      <c r="J1905" s="3" t="s">
        <v>3683</v>
      </c>
      <c r="K1905" s="3" t="s">
        <v>3692</v>
      </c>
      <c r="L1905" s="3" t="s">
        <v>3731</v>
      </c>
      <c r="M1905" s="3" t="s">
        <v>29</v>
      </c>
    </row>
    <row r="1906" spans="1:13" x14ac:dyDescent="0.2">
      <c r="A1906" s="3" t="s">
        <v>3694</v>
      </c>
      <c r="B1906" s="3" t="str">
        <f>VLOOKUP(C1906,'Class compilations'!A:B,2,FALSE)</f>
        <v>Classic Sedan</v>
      </c>
      <c r="C1906" s="3" t="s">
        <v>3692</v>
      </c>
      <c r="D1906" s="3" t="s">
        <v>10</v>
      </c>
      <c r="E1906" s="3" t="s">
        <v>3732</v>
      </c>
      <c r="F1906" s="3" t="e">
        <f>VLOOKUP(E1906,'DFW to admin'!A:B,2,FALSE)</f>
        <v>#N/A</v>
      </c>
      <c r="G1906" s="3" t="e">
        <f>VLOOKUP('Data - filter removed'!E1906,Sheet10!B:C,2,FALSE)</f>
        <v>#N/A</v>
      </c>
      <c r="H1906" s="2">
        <v>2006</v>
      </c>
      <c r="I1906" s="3" t="s">
        <v>297</v>
      </c>
      <c r="J1906" s="3" t="s">
        <v>3683</v>
      </c>
      <c r="K1906" s="3" t="s">
        <v>3692</v>
      </c>
      <c r="L1906" s="3" t="s">
        <v>3733</v>
      </c>
      <c r="M1906" s="3" t="s">
        <v>1038</v>
      </c>
    </row>
    <row r="1907" spans="1:13" x14ac:dyDescent="0.2">
      <c r="A1907" s="3" t="s">
        <v>3694</v>
      </c>
      <c r="B1907" s="3" t="str">
        <f>VLOOKUP(C1907,'Class compilations'!A:B,2,FALSE)</f>
        <v>Classic Sedan</v>
      </c>
      <c r="C1907" s="3" t="s">
        <v>3692</v>
      </c>
      <c r="D1907" s="3" t="s">
        <v>10</v>
      </c>
      <c r="E1907" s="3" t="s">
        <v>3734</v>
      </c>
      <c r="F1907" s="3" t="e">
        <f>VLOOKUP(E1907,'DFW to admin'!A:B,2,FALSE)</f>
        <v>#N/A</v>
      </c>
      <c r="G1907" s="3" t="str">
        <f>VLOOKUP('Data - filter removed'!E1907,Sheet10!B:C,2,FALSE)</f>
        <v>Children's Administration</v>
      </c>
      <c r="H1907" s="2">
        <v>2006</v>
      </c>
      <c r="I1907" s="3" t="s">
        <v>2734</v>
      </c>
      <c r="J1907" s="3" t="s">
        <v>3697</v>
      </c>
      <c r="K1907" s="3" t="s">
        <v>3692</v>
      </c>
      <c r="L1907" s="3" t="s">
        <v>3735</v>
      </c>
      <c r="M1907" s="3" t="s">
        <v>29</v>
      </c>
    </row>
    <row r="1908" spans="1:13" x14ac:dyDescent="0.2">
      <c r="A1908" s="3" t="s">
        <v>3694</v>
      </c>
      <c r="B1908" s="3" t="str">
        <f>VLOOKUP(C1908,'Class compilations'!A:B,2,FALSE)</f>
        <v>Classic Sedan</v>
      </c>
      <c r="C1908" s="3" t="s">
        <v>3692</v>
      </c>
      <c r="D1908" s="3" t="s">
        <v>10</v>
      </c>
      <c r="E1908" s="3" t="s">
        <v>3736</v>
      </c>
      <c r="F1908" s="3" t="e">
        <f>VLOOKUP(E1908,'DFW to admin'!A:B,2,FALSE)</f>
        <v>#N/A</v>
      </c>
      <c r="G1908" s="3" t="e">
        <f>VLOOKUP('Data - filter removed'!E1908,Sheet10!B:C,2,FALSE)</f>
        <v>#N/A</v>
      </c>
      <c r="H1908" s="2">
        <v>2000</v>
      </c>
      <c r="I1908" s="3" t="s">
        <v>297</v>
      </c>
      <c r="J1908" s="3" t="s">
        <v>3683</v>
      </c>
      <c r="K1908" s="3" t="s">
        <v>3692</v>
      </c>
      <c r="L1908" s="3" t="s">
        <v>3737</v>
      </c>
      <c r="M1908" s="3" t="s">
        <v>74</v>
      </c>
    </row>
    <row r="1909" spans="1:13" x14ac:dyDescent="0.2">
      <c r="A1909" s="3" t="s">
        <v>3694</v>
      </c>
      <c r="B1909" s="3" t="str">
        <f>VLOOKUP(C1909,'Class compilations'!A:B,2,FALSE)</f>
        <v>Classic Sedan</v>
      </c>
      <c r="C1909" s="3" t="s">
        <v>3692</v>
      </c>
      <c r="D1909" s="3" t="s">
        <v>10</v>
      </c>
      <c r="E1909" s="3" t="s">
        <v>3738</v>
      </c>
      <c r="F1909" s="3" t="e">
        <f>VLOOKUP(E1909,'DFW to admin'!A:B,2,FALSE)</f>
        <v>#N/A</v>
      </c>
      <c r="G1909" s="3" t="e">
        <f>VLOOKUP('Data - filter removed'!E1909,Sheet10!B:C,2,FALSE)</f>
        <v>#N/A</v>
      </c>
      <c r="H1909" s="2">
        <v>2004</v>
      </c>
      <c r="I1909" s="3" t="s">
        <v>297</v>
      </c>
      <c r="J1909" s="3" t="s">
        <v>3683</v>
      </c>
      <c r="K1909" s="3" t="s">
        <v>3692</v>
      </c>
      <c r="L1909" s="3" t="s">
        <v>3739</v>
      </c>
      <c r="M1909" s="3" t="s">
        <v>123</v>
      </c>
    </row>
    <row r="1910" spans="1:13" x14ac:dyDescent="0.2">
      <c r="A1910" s="3" t="s">
        <v>3694</v>
      </c>
      <c r="B1910" s="3" t="str">
        <f>VLOOKUP(C1910,'Class compilations'!A:B,2,FALSE)</f>
        <v>Classic Sedan</v>
      </c>
      <c r="C1910" s="3" t="s">
        <v>3692</v>
      </c>
      <c r="D1910" s="3" t="s">
        <v>10</v>
      </c>
      <c r="E1910" s="3" t="s">
        <v>3740</v>
      </c>
      <c r="F1910" s="3" t="e">
        <f>VLOOKUP(E1910,'DFW to admin'!A:B,2,FALSE)</f>
        <v>#N/A</v>
      </c>
      <c r="G1910" s="3" t="e">
        <f>VLOOKUP('Data - filter removed'!E1910,Sheet10!B:C,2,FALSE)</f>
        <v>#N/A</v>
      </c>
      <c r="H1910" s="2">
        <v>2004</v>
      </c>
      <c r="I1910" s="3" t="s">
        <v>297</v>
      </c>
      <c r="J1910" s="3" t="s">
        <v>3683</v>
      </c>
      <c r="K1910" s="3" t="s">
        <v>3692</v>
      </c>
      <c r="L1910" s="3" t="s">
        <v>3741</v>
      </c>
      <c r="M1910" s="3" t="s">
        <v>203</v>
      </c>
    </row>
    <row r="1911" spans="1:13" x14ac:dyDescent="0.2">
      <c r="A1911" s="3" t="s">
        <v>3694</v>
      </c>
      <c r="B1911" s="3" t="str">
        <f>VLOOKUP(C1911,'Class compilations'!A:B,2,FALSE)</f>
        <v>Classic Sedan</v>
      </c>
      <c r="C1911" s="3" t="s">
        <v>3692</v>
      </c>
      <c r="D1911" s="3" t="s">
        <v>10</v>
      </c>
      <c r="E1911" s="3" t="s">
        <v>3742</v>
      </c>
      <c r="F1911" s="3" t="e">
        <f>VLOOKUP(E1911,'DFW to admin'!A:B,2,FALSE)</f>
        <v>#N/A</v>
      </c>
      <c r="G1911" s="3" t="e">
        <f>VLOOKUP('Data - filter removed'!E1911,Sheet10!B:C,2,FALSE)</f>
        <v>#N/A</v>
      </c>
      <c r="H1911" s="2">
        <v>2007</v>
      </c>
      <c r="I1911" s="3" t="s">
        <v>2576</v>
      </c>
      <c r="J1911" s="3" t="s">
        <v>3743</v>
      </c>
      <c r="K1911" s="3" t="s">
        <v>3744</v>
      </c>
      <c r="L1911" s="3" t="s">
        <v>3745</v>
      </c>
      <c r="M1911" s="3" t="s">
        <v>133</v>
      </c>
    </row>
    <row r="1912" spans="1:13" x14ac:dyDescent="0.2">
      <c r="A1912" s="3" t="s">
        <v>3694</v>
      </c>
      <c r="B1912" s="3" t="str">
        <f>VLOOKUP(C1912,'Class compilations'!A:B,2,FALSE)</f>
        <v>Classic Sedan</v>
      </c>
      <c r="C1912" s="3" t="s">
        <v>3692</v>
      </c>
      <c r="D1912" s="3" t="s">
        <v>10</v>
      </c>
      <c r="E1912" s="3" t="s">
        <v>3746</v>
      </c>
      <c r="F1912" s="3" t="e">
        <f>VLOOKUP(E1912,'DFW to admin'!A:B,2,FALSE)</f>
        <v>#N/A</v>
      </c>
      <c r="G1912" s="3" t="str">
        <f>VLOOKUP('Data - filter removed'!E1912,Sheet10!B:C,2,FALSE)</f>
        <v>Children's Administration</v>
      </c>
      <c r="H1912" s="2">
        <v>2007</v>
      </c>
      <c r="I1912" s="3" t="s">
        <v>2576</v>
      </c>
      <c r="J1912" s="3" t="s">
        <v>3743</v>
      </c>
      <c r="K1912" s="3" t="s">
        <v>3692</v>
      </c>
      <c r="L1912" s="3" t="s">
        <v>3747</v>
      </c>
      <c r="M1912" s="3" t="s">
        <v>29</v>
      </c>
    </row>
    <row r="1913" spans="1:13" x14ac:dyDescent="0.2">
      <c r="A1913" s="3" t="s">
        <v>3694</v>
      </c>
      <c r="B1913" s="3" t="str">
        <f>VLOOKUP(C1913,'Class compilations'!A:B,2,FALSE)</f>
        <v>Classic Sedan</v>
      </c>
      <c r="C1913" s="3" t="s">
        <v>3692</v>
      </c>
      <c r="D1913" s="3" t="s">
        <v>10</v>
      </c>
      <c r="E1913" s="3" t="s">
        <v>3748</v>
      </c>
      <c r="F1913" s="3" t="e">
        <f>VLOOKUP(E1913,'DFW to admin'!A:B,2,FALSE)</f>
        <v>#N/A</v>
      </c>
      <c r="G1913" s="3" t="e">
        <f>VLOOKUP('Data - filter removed'!E1913,Sheet10!B:C,2,FALSE)</f>
        <v>#N/A</v>
      </c>
      <c r="H1913" s="2">
        <v>2007</v>
      </c>
      <c r="I1913" s="3" t="s">
        <v>2576</v>
      </c>
      <c r="J1913" s="3" t="s">
        <v>3743</v>
      </c>
      <c r="K1913" s="3" t="s">
        <v>3692</v>
      </c>
      <c r="L1913" s="3" t="s">
        <v>3749</v>
      </c>
      <c r="M1913" s="3" t="s">
        <v>123</v>
      </c>
    </row>
    <row r="1914" spans="1:13" x14ac:dyDescent="0.2">
      <c r="A1914" s="3" t="s">
        <v>3694</v>
      </c>
      <c r="B1914" s="3" t="str">
        <f>VLOOKUP(C1914,'Class compilations'!A:B,2,FALSE)</f>
        <v>Classic Sedan</v>
      </c>
      <c r="C1914" s="3" t="s">
        <v>3692</v>
      </c>
      <c r="D1914" s="3" t="s">
        <v>10</v>
      </c>
      <c r="E1914" s="3" t="s">
        <v>3750</v>
      </c>
      <c r="F1914" s="3" t="e">
        <f>VLOOKUP(E1914,'DFW to admin'!A:B,2,FALSE)</f>
        <v>#N/A</v>
      </c>
      <c r="G1914" s="3" t="e">
        <f>VLOOKUP('Data - filter removed'!E1914,Sheet10!B:C,2,FALSE)</f>
        <v>#N/A</v>
      </c>
      <c r="H1914" s="2">
        <v>2007</v>
      </c>
      <c r="I1914" s="3" t="s">
        <v>2576</v>
      </c>
      <c r="J1914" s="3" t="s">
        <v>3743</v>
      </c>
      <c r="K1914" s="3" t="s">
        <v>3692</v>
      </c>
      <c r="L1914" s="3" t="s">
        <v>3751</v>
      </c>
      <c r="M1914" s="3" t="s">
        <v>26</v>
      </c>
    </row>
    <row r="1915" spans="1:13" x14ac:dyDescent="0.2">
      <c r="A1915" s="3" t="s">
        <v>3694</v>
      </c>
      <c r="B1915" s="3" t="str">
        <f>VLOOKUP(C1915,'Class compilations'!A:B,2,FALSE)</f>
        <v>Classic Sedan</v>
      </c>
      <c r="C1915" s="3" t="s">
        <v>3692</v>
      </c>
      <c r="D1915" s="3" t="s">
        <v>10</v>
      </c>
      <c r="E1915" s="3" t="s">
        <v>3752</v>
      </c>
      <c r="F1915" s="3" t="e">
        <f>VLOOKUP(E1915,'DFW to admin'!A:B,2,FALSE)</f>
        <v>#N/A</v>
      </c>
      <c r="G1915" s="3" t="e">
        <f>VLOOKUP('Data - filter removed'!E1915,Sheet10!B:C,2,FALSE)</f>
        <v>#N/A</v>
      </c>
      <c r="H1915" s="2">
        <v>2007</v>
      </c>
      <c r="I1915" s="3" t="s">
        <v>2576</v>
      </c>
      <c r="J1915" s="3" t="s">
        <v>3743</v>
      </c>
      <c r="K1915" s="3" t="s">
        <v>3692</v>
      </c>
      <c r="L1915" s="3" t="s">
        <v>3753</v>
      </c>
      <c r="M1915" s="3" t="s">
        <v>35</v>
      </c>
    </row>
    <row r="1916" spans="1:13" x14ac:dyDescent="0.2">
      <c r="A1916" s="3" t="s">
        <v>3694</v>
      </c>
      <c r="B1916" s="3" t="str">
        <f>VLOOKUP(C1916,'Class compilations'!A:B,2,FALSE)</f>
        <v>Classic Sedan</v>
      </c>
      <c r="C1916" s="3" t="s">
        <v>3692</v>
      </c>
      <c r="D1916" s="3" t="s">
        <v>10</v>
      </c>
      <c r="E1916" s="3" t="s">
        <v>3754</v>
      </c>
      <c r="F1916" s="3" t="e">
        <f>VLOOKUP(E1916,'DFW to admin'!A:B,2,FALSE)</f>
        <v>#N/A</v>
      </c>
      <c r="G1916" s="3" t="e">
        <f>VLOOKUP('Data - filter removed'!E1916,Sheet10!B:C,2,FALSE)</f>
        <v>#N/A</v>
      </c>
      <c r="H1916" s="2">
        <v>2008</v>
      </c>
      <c r="I1916" s="3" t="s">
        <v>2576</v>
      </c>
      <c r="J1916" s="3" t="s">
        <v>3743</v>
      </c>
      <c r="K1916" s="3" t="s">
        <v>3692</v>
      </c>
      <c r="L1916" s="3" t="s">
        <v>3755</v>
      </c>
      <c r="M1916" s="3" t="s">
        <v>26</v>
      </c>
    </row>
    <row r="1917" spans="1:13" x14ac:dyDescent="0.2">
      <c r="A1917" s="3" t="s">
        <v>3694</v>
      </c>
      <c r="B1917" s="3" t="str">
        <f>VLOOKUP(C1917,'Class compilations'!A:B,2,FALSE)</f>
        <v>Classic Sedan</v>
      </c>
      <c r="C1917" s="3" t="s">
        <v>3692</v>
      </c>
      <c r="D1917" s="3" t="s">
        <v>10</v>
      </c>
      <c r="E1917" s="3" t="s">
        <v>3756</v>
      </c>
      <c r="F1917" s="3" t="e">
        <f>VLOOKUP(E1917,'DFW to admin'!A:B,2,FALSE)</f>
        <v>#N/A</v>
      </c>
      <c r="G1917" s="3" t="e">
        <f>VLOOKUP('Data - filter removed'!E1917,Sheet10!B:C,2,FALSE)</f>
        <v>#N/A</v>
      </c>
      <c r="H1917" s="2">
        <v>2008</v>
      </c>
      <c r="I1917" s="3" t="s">
        <v>2576</v>
      </c>
      <c r="J1917" s="3" t="s">
        <v>3691</v>
      </c>
      <c r="K1917" s="3" t="s">
        <v>3692</v>
      </c>
      <c r="L1917" s="3" t="s">
        <v>3757</v>
      </c>
      <c r="M1917" s="3" t="s">
        <v>546</v>
      </c>
    </row>
    <row r="1918" spans="1:13" x14ac:dyDescent="0.2">
      <c r="A1918" s="3" t="s">
        <v>3694</v>
      </c>
      <c r="B1918" s="3" t="str">
        <f>VLOOKUP(C1918,'Class compilations'!A:B,2,FALSE)</f>
        <v>Classic Sedan</v>
      </c>
      <c r="C1918" s="3" t="s">
        <v>3692</v>
      </c>
      <c r="D1918" s="3" t="s">
        <v>10</v>
      </c>
      <c r="E1918" s="3" t="s">
        <v>3758</v>
      </c>
      <c r="F1918" s="3" t="e">
        <f>VLOOKUP(E1918,'DFW to admin'!A:B,2,FALSE)</f>
        <v>#N/A</v>
      </c>
      <c r="G1918" s="3" t="str">
        <f>VLOOKUP('Data - filter removed'!E1918,Sheet10!B:C,2,FALSE)</f>
        <v>Aging and Disability Services Administration</v>
      </c>
      <c r="H1918" s="2">
        <v>2005</v>
      </c>
      <c r="I1918" s="3" t="s">
        <v>2576</v>
      </c>
      <c r="J1918" s="3" t="s">
        <v>3691</v>
      </c>
      <c r="K1918" s="3" t="s">
        <v>3692</v>
      </c>
      <c r="L1918" s="3" t="s">
        <v>3759</v>
      </c>
      <c r="M1918" s="3" t="s">
        <v>29</v>
      </c>
    </row>
    <row r="1919" spans="1:13" x14ac:dyDescent="0.2">
      <c r="A1919" s="3" t="s">
        <v>3694</v>
      </c>
      <c r="B1919" s="3" t="str">
        <f>VLOOKUP(C1919,'Class compilations'!A:B,2,FALSE)</f>
        <v>Classic Sedan</v>
      </c>
      <c r="C1919" s="3" t="s">
        <v>3692</v>
      </c>
      <c r="D1919" s="3" t="s">
        <v>10</v>
      </c>
      <c r="E1919" s="3" t="s">
        <v>3760</v>
      </c>
      <c r="F1919" s="3" t="str">
        <f>VLOOKUP(E1919,'DFW to admin'!A:B,2,FALSE)</f>
        <v>Wildlife</v>
      </c>
      <c r="G1919" s="3" t="e">
        <f>VLOOKUP('Data - filter removed'!E1919,Sheet10!B:C,2,FALSE)</f>
        <v>#N/A</v>
      </c>
      <c r="H1919" s="2">
        <v>2005</v>
      </c>
      <c r="I1919" s="3" t="s">
        <v>2734</v>
      </c>
      <c r="J1919" s="3" t="s">
        <v>3697</v>
      </c>
      <c r="K1919" s="3" t="s">
        <v>3692</v>
      </c>
      <c r="L1919" s="3" t="s">
        <v>3761</v>
      </c>
      <c r="M1919" s="3" t="s">
        <v>136</v>
      </c>
    </row>
    <row r="1920" spans="1:13" x14ac:dyDescent="0.2">
      <c r="A1920" s="3" t="s">
        <v>3694</v>
      </c>
      <c r="B1920" s="3" t="str">
        <f>VLOOKUP(C1920,'Class compilations'!A:B,2,FALSE)</f>
        <v>Classic Sedan</v>
      </c>
      <c r="C1920" s="3" t="s">
        <v>3692</v>
      </c>
      <c r="D1920" s="3" t="s">
        <v>10</v>
      </c>
      <c r="E1920" s="3" t="s">
        <v>3762</v>
      </c>
      <c r="F1920" s="3" t="e">
        <f>VLOOKUP(E1920,'DFW to admin'!A:B,2,FALSE)</f>
        <v>#N/A</v>
      </c>
      <c r="G1920" s="3" t="e">
        <f>VLOOKUP('Data - filter removed'!E1920,Sheet10!B:C,2,FALSE)</f>
        <v>#N/A</v>
      </c>
      <c r="H1920" s="2">
        <v>2013</v>
      </c>
      <c r="I1920" s="3" t="s">
        <v>2576</v>
      </c>
      <c r="J1920" s="3" t="s">
        <v>3743</v>
      </c>
      <c r="K1920" s="3" t="s">
        <v>3692</v>
      </c>
      <c r="L1920" s="3" t="s">
        <v>3763</v>
      </c>
      <c r="M1920" s="3" t="s">
        <v>26</v>
      </c>
    </row>
    <row r="1921" spans="1:13" x14ac:dyDescent="0.2">
      <c r="A1921" s="3" t="s">
        <v>3694</v>
      </c>
      <c r="B1921" s="3" t="str">
        <f>VLOOKUP(C1921,'Class compilations'!A:B,2,FALSE)</f>
        <v>Classic Sedan</v>
      </c>
      <c r="C1921" s="3" t="s">
        <v>3692</v>
      </c>
      <c r="D1921" s="3" t="s">
        <v>10</v>
      </c>
      <c r="E1921" s="3" t="s">
        <v>3764</v>
      </c>
      <c r="F1921" s="3" t="e">
        <f>VLOOKUP(E1921,'DFW to admin'!A:B,2,FALSE)</f>
        <v>#N/A</v>
      </c>
      <c r="G1921" s="3" t="e">
        <f>VLOOKUP('Data - filter removed'!E1921,Sheet10!B:C,2,FALSE)</f>
        <v>#N/A</v>
      </c>
      <c r="H1921" s="2">
        <v>2013</v>
      </c>
      <c r="I1921" s="3" t="s">
        <v>2576</v>
      </c>
      <c r="J1921" s="3" t="s">
        <v>3743</v>
      </c>
      <c r="K1921" s="3" t="s">
        <v>3692</v>
      </c>
      <c r="L1921" s="3" t="s">
        <v>3765</v>
      </c>
      <c r="M1921" s="3" t="s">
        <v>26</v>
      </c>
    </row>
    <row r="1922" spans="1:13" x14ac:dyDescent="0.2">
      <c r="A1922" s="3" t="s">
        <v>3694</v>
      </c>
      <c r="B1922" s="3" t="str">
        <f>VLOOKUP(C1922,'Class compilations'!A:B,2,FALSE)</f>
        <v>Classic Sedan</v>
      </c>
      <c r="C1922" s="3" t="s">
        <v>3692</v>
      </c>
      <c r="D1922" s="3" t="s">
        <v>10</v>
      </c>
      <c r="E1922" s="3" t="s">
        <v>3766</v>
      </c>
      <c r="F1922" s="3" t="e">
        <f>VLOOKUP(E1922,'DFW to admin'!A:B,2,FALSE)</f>
        <v>#N/A</v>
      </c>
      <c r="G1922" s="3" t="str">
        <f>VLOOKUP('Data - filter removed'!E1922,Sheet10!B:C,2,FALSE)</f>
        <v>Children's Administration</v>
      </c>
      <c r="H1922" s="2">
        <v>2007</v>
      </c>
      <c r="I1922" s="3" t="s">
        <v>297</v>
      </c>
      <c r="J1922" s="3" t="s">
        <v>3683</v>
      </c>
      <c r="K1922" s="3" t="s">
        <v>3692</v>
      </c>
      <c r="L1922" s="3" t="s">
        <v>3767</v>
      </c>
      <c r="M1922" s="3" t="s">
        <v>29</v>
      </c>
    </row>
    <row r="1923" spans="1:13" x14ac:dyDescent="0.2">
      <c r="A1923" s="3" t="s">
        <v>3694</v>
      </c>
      <c r="B1923" s="3" t="str">
        <f>VLOOKUP(C1923,'Class compilations'!A:B,2,FALSE)</f>
        <v>Classic Sedan</v>
      </c>
      <c r="C1923" s="3" t="s">
        <v>3692</v>
      </c>
      <c r="D1923" s="3" t="s">
        <v>10</v>
      </c>
      <c r="E1923" s="3" t="s">
        <v>3768</v>
      </c>
      <c r="F1923" s="3" t="e">
        <f>VLOOKUP(E1923,'DFW to admin'!A:B,2,FALSE)</f>
        <v>#N/A</v>
      </c>
      <c r="G1923" s="3" t="e">
        <f>VLOOKUP('Data - filter removed'!E1923,Sheet10!B:C,2,FALSE)</f>
        <v>#N/A</v>
      </c>
      <c r="H1923" s="2">
        <v>2008</v>
      </c>
      <c r="I1923" s="3" t="s">
        <v>2576</v>
      </c>
      <c r="J1923" s="3" t="s">
        <v>3769</v>
      </c>
      <c r="K1923" s="3" t="s">
        <v>3692</v>
      </c>
      <c r="L1923" s="3" t="s">
        <v>3770</v>
      </c>
      <c r="M1923" s="3" t="s">
        <v>18</v>
      </c>
    </row>
    <row r="1924" spans="1:13" x14ac:dyDescent="0.2">
      <c r="A1924" s="3" t="s">
        <v>3694</v>
      </c>
      <c r="B1924" s="3" t="str">
        <f>VLOOKUP(C1924,'Class compilations'!A:B,2,FALSE)</f>
        <v>Classic Sedan</v>
      </c>
      <c r="C1924" s="3" t="s">
        <v>3692</v>
      </c>
      <c r="D1924" s="3" t="s">
        <v>10</v>
      </c>
      <c r="E1924" s="3" t="s">
        <v>3771</v>
      </c>
      <c r="F1924" s="3" t="e">
        <f>VLOOKUP(E1924,'DFW to admin'!A:B,2,FALSE)</f>
        <v>#N/A</v>
      </c>
      <c r="G1924" s="3" t="e">
        <f>VLOOKUP('Data - filter removed'!E1924,Sheet10!B:C,2,FALSE)</f>
        <v>#N/A</v>
      </c>
      <c r="H1924" s="2">
        <v>2013</v>
      </c>
      <c r="I1924" s="3" t="s">
        <v>2576</v>
      </c>
      <c r="J1924" s="3" t="s">
        <v>3743</v>
      </c>
      <c r="K1924" s="3" t="s">
        <v>3692</v>
      </c>
      <c r="L1924" s="3" t="s">
        <v>3772</v>
      </c>
      <c r="M1924" s="3" t="s">
        <v>35</v>
      </c>
    </row>
    <row r="1925" spans="1:13" x14ac:dyDescent="0.2">
      <c r="A1925" s="3" t="s">
        <v>3694</v>
      </c>
      <c r="B1925" s="3" t="str">
        <f>VLOOKUP(C1925,'Class compilations'!A:B,2,FALSE)</f>
        <v>Classic Sedan</v>
      </c>
      <c r="C1925" s="3" t="s">
        <v>3692</v>
      </c>
      <c r="D1925" s="3" t="s">
        <v>10</v>
      </c>
      <c r="E1925" s="3" t="s">
        <v>3773</v>
      </c>
      <c r="F1925" s="3" t="e">
        <f>VLOOKUP(E1925,'DFW to admin'!A:B,2,FALSE)</f>
        <v>#N/A</v>
      </c>
      <c r="G1925" s="3" t="str">
        <f>VLOOKUP('Data - filter removed'!E1925,Sheet10!B:C,2,FALSE)</f>
        <v>Aging and Disability Services Administration</v>
      </c>
      <c r="H1925" s="2">
        <v>2005</v>
      </c>
      <c r="I1925" s="3" t="s">
        <v>297</v>
      </c>
      <c r="J1925" s="3" t="s">
        <v>3683</v>
      </c>
      <c r="K1925" s="3" t="s">
        <v>3692</v>
      </c>
      <c r="L1925" s="3" t="s">
        <v>3774</v>
      </c>
      <c r="M1925" s="3" t="s">
        <v>29</v>
      </c>
    </row>
    <row r="1926" spans="1:13" x14ac:dyDescent="0.2">
      <c r="A1926" s="3" t="s">
        <v>3694</v>
      </c>
      <c r="B1926" s="3" t="str">
        <f>VLOOKUP(C1926,'Class compilations'!A:B,2,FALSE)</f>
        <v>Classic Sedan</v>
      </c>
      <c r="C1926" s="3" t="s">
        <v>3692</v>
      </c>
      <c r="D1926" s="3" t="s">
        <v>10</v>
      </c>
      <c r="E1926" s="3" t="s">
        <v>3775</v>
      </c>
      <c r="F1926" s="3" t="e">
        <f>VLOOKUP(E1926,'DFW to admin'!A:B,2,FALSE)</f>
        <v>#N/A</v>
      </c>
      <c r="G1926" s="3" t="str">
        <f>VLOOKUP('Data - filter removed'!E1926,Sheet10!B:C,2,FALSE)</f>
        <v>Aging and Disability Services Administration</v>
      </c>
      <c r="H1926" s="2">
        <v>1997</v>
      </c>
      <c r="I1926" s="3" t="s">
        <v>297</v>
      </c>
      <c r="J1926" s="3" t="s">
        <v>3776</v>
      </c>
      <c r="K1926" s="3" t="s">
        <v>3692</v>
      </c>
      <c r="L1926" s="3" t="s">
        <v>3777</v>
      </c>
      <c r="M1926" s="3" t="s">
        <v>29</v>
      </c>
    </row>
    <row r="1927" spans="1:13" x14ac:dyDescent="0.2">
      <c r="A1927" s="3" t="s">
        <v>3694</v>
      </c>
      <c r="B1927" s="3" t="str">
        <f>VLOOKUP(C1927,'Class compilations'!A:B,2,FALSE)</f>
        <v>Classic Sedan</v>
      </c>
      <c r="C1927" s="3" t="s">
        <v>3692</v>
      </c>
      <c r="D1927" s="3" t="s">
        <v>10</v>
      </c>
      <c r="E1927" s="3" t="s">
        <v>3778</v>
      </c>
      <c r="F1927" s="3" t="e">
        <f>VLOOKUP(E1927,'DFW to admin'!A:B,2,FALSE)</f>
        <v>#N/A</v>
      </c>
      <c r="G1927" s="3" t="e">
        <f>VLOOKUP('Data - filter removed'!E1927,Sheet10!B:C,2,FALSE)</f>
        <v>#N/A</v>
      </c>
      <c r="H1927" s="2">
        <v>2013</v>
      </c>
      <c r="I1927" s="3" t="s">
        <v>2576</v>
      </c>
      <c r="J1927" s="3" t="s">
        <v>3743</v>
      </c>
      <c r="K1927" s="3" t="s">
        <v>3692</v>
      </c>
      <c r="L1927" s="3" t="s">
        <v>3779</v>
      </c>
      <c r="M1927" s="3" t="s">
        <v>26</v>
      </c>
    </row>
    <row r="1928" spans="1:13" x14ac:dyDescent="0.2">
      <c r="A1928" s="3" t="s">
        <v>3694</v>
      </c>
      <c r="B1928" s="3" t="str">
        <f>VLOOKUP(C1928,'Class compilations'!A:B,2,FALSE)</f>
        <v>Classic Sedan</v>
      </c>
      <c r="C1928" s="3" t="s">
        <v>3692</v>
      </c>
      <c r="D1928" s="3" t="s">
        <v>10</v>
      </c>
      <c r="E1928" s="3" t="s">
        <v>3780</v>
      </c>
      <c r="F1928" s="3" t="e">
        <f>VLOOKUP(E1928,'DFW to admin'!A:B,2,FALSE)</f>
        <v>#N/A</v>
      </c>
      <c r="G1928" s="3" t="e">
        <f>VLOOKUP('Data - filter removed'!E1928,Sheet10!B:C,2,FALSE)</f>
        <v>#N/A</v>
      </c>
      <c r="H1928" s="2">
        <v>2013</v>
      </c>
      <c r="I1928" s="3" t="s">
        <v>2576</v>
      </c>
      <c r="J1928" s="3" t="s">
        <v>3743</v>
      </c>
      <c r="K1928" s="3" t="s">
        <v>3692</v>
      </c>
      <c r="L1928" s="3" t="s">
        <v>3781</v>
      </c>
      <c r="M1928" s="3" t="s">
        <v>26</v>
      </c>
    </row>
    <row r="1929" spans="1:13" x14ac:dyDescent="0.2">
      <c r="A1929" s="3" t="s">
        <v>3694</v>
      </c>
      <c r="B1929" s="3" t="str">
        <f>VLOOKUP(C1929,'Class compilations'!A:B,2,FALSE)</f>
        <v>Classic Sedan</v>
      </c>
      <c r="C1929" s="3" t="s">
        <v>3692</v>
      </c>
      <c r="D1929" s="3" t="s">
        <v>10</v>
      </c>
      <c r="E1929" s="3" t="s">
        <v>3782</v>
      </c>
      <c r="F1929" s="3" t="e">
        <f>VLOOKUP(E1929,'DFW to admin'!A:B,2,FALSE)</f>
        <v>#N/A</v>
      </c>
      <c r="G1929" s="3" t="e">
        <f>VLOOKUP('Data - filter removed'!E1929,Sheet10!B:C,2,FALSE)</f>
        <v>#N/A</v>
      </c>
      <c r="H1929" s="2">
        <v>2008</v>
      </c>
      <c r="I1929" s="3" t="s">
        <v>2576</v>
      </c>
      <c r="J1929" s="3" t="s">
        <v>3769</v>
      </c>
      <c r="K1929" s="3" t="s">
        <v>3692</v>
      </c>
      <c r="L1929" s="3" t="s">
        <v>3783</v>
      </c>
      <c r="M1929" s="3" t="s">
        <v>81</v>
      </c>
    </row>
    <row r="1930" spans="1:13" x14ac:dyDescent="0.2">
      <c r="A1930" s="3" t="s">
        <v>3694</v>
      </c>
      <c r="B1930" s="3" t="str">
        <f>VLOOKUP(C1930,'Class compilations'!A:B,2,FALSE)</f>
        <v>Classic Sedan</v>
      </c>
      <c r="C1930" s="3" t="s">
        <v>3692</v>
      </c>
      <c r="D1930" s="3" t="s">
        <v>10</v>
      </c>
      <c r="E1930" s="3" t="s">
        <v>3786</v>
      </c>
      <c r="F1930" s="3" t="e">
        <f>VLOOKUP(E1930,'DFW to admin'!A:B,2,FALSE)</f>
        <v>#N/A</v>
      </c>
      <c r="G1930" s="3" t="e">
        <f>VLOOKUP('Data - filter removed'!E1930,Sheet10!B:C,2,FALSE)</f>
        <v>#N/A</v>
      </c>
      <c r="H1930" s="2">
        <v>2006</v>
      </c>
      <c r="I1930" s="3" t="s">
        <v>297</v>
      </c>
      <c r="J1930" s="3" t="s">
        <v>3683</v>
      </c>
      <c r="K1930" s="3" t="s">
        <v>3692</v>
      </c>
      <c r="L1930" s="3" t="s">
        <v>3787</v>
      </c>
      <c r="M1930" s="3" t="s">
        <v>18</v>
      </c>
    </row>
    <row r="1931" spans="1:13" x14ac:dyDescent="0.2">
      <c r="A1931" s="3" t="s">
        <v>3694</v>
      </c>
      <c r="B1931" s="3" t="str">
        <f>VLOOKUP(C1931,'Class compilations'!A:B,2,FALSE)</f>
        <v>Classic Sedan</v>
      </c>
      <c r="C1931" s="3" t="s">
        <v>3692</v>
      </c>
      <c r="D1931" s="3" t="s">
        <v>10</v>
      </c>
      <c r="E1931" s="3" t="s">
        <v>3929</v>
      </c>
      <c r="F1931" s="3" t="str">
        <f>VLOOKUP(E1931,'DFW to admin'!A:B,2,FALSE)</f>
        <v>Fish</v>
      </c>
      <c r="G1931" s="3" t="e">
        <f>VLOOKUP('Data - filter removed'!E1931,Sheet10!B:C,2,FALSE)</f>
        <v>#N/A</v>
      </c>
      <c r="H1931" s="2">
        <v>2005</v>
      </c>
      <c r="I1931" s="3" t="s">
        <v>2734</v>
      </c>
      <c r="J1931" s="3" t="s">
        <v>3697</v>
      </c>
      <c r="K1931" s="3" t="s">
        <v>3692</v>
      </c>
      <c r="L1931" s="3" t="s">
        <v>3930</v>
      </c>
      <c r="M1931" s="3" t="s">
        <v>136</v>
      </c>
    </row>
    <row r="1932" spans="1:13" x14ac:dyDescent="0.2">
      <c r="A1932" s="3" t="s">
        <v>3694</v>
      </c>
      <c r="B1932" s="3" t="str">
        <f>VLOOKUP(C1932,'Class compilations'!A:B,2,FALSE)</f>
        <v>Classic Sedan</v>
      </c>
      <c r="C1932" s="3" t="s">
        <v>3692</v>
      </c>
      <c r="D1932" s="3" t="s">
        <v>10</v>
      </c>
      <c r="E1932" s="3" t="s">
        <v>3788</v>
      </c>
      <c r="F1932" s="3" t="e">
        <f>VLOOKUP(E1932,'DFW to admin'!A:B,2,FALSE)</f>
        <v>#N/A</v>
      </c>
      <c r="G1932" s="3" t="str">
        <f>VLOOKUP('Data - filter removed'!E1932,Sheet10!B:C,2,FALSE)</f>
        <v>Juvenile Justice and Rehabilitation</v>
      </c>
      <c r="H1932" s="2">
        <v>2005</v>
      </c>
      <c r="I1932" s="3" t="s">
        <v>297</v>
      </c>
      <c r="J1932" s="3" t="s">
        <v>3683</v>
      </c>
      <c r="K1932" s="3" t="s">
        <v>3692</v>
      </c>
      <c r="L1932" s="3" t="s">
        <v>3789</v>
      </c>
      <c r="M1932" s="3" t="s">
        <v>29</v>
      </c>
    </row>
    <row r="1933" spans="1:13" x14ac:dyDescent="0.2">
      <c r="A1933" s="3" t="s">
        <v>3694</v>
      </c>
      <c r="B1933" s="3" t="str">
        <f>VLOOKUP(C1933,'Class compilations'!A:B,2,FALSE)</f>
        <v>Classic Sedan</v>
      </c>
      <c r="C1933" s="3" t="s">
        <v>3692</v>
      </c>
      <c r="D1933" s="3" t="s">
        <v>10</v>
      </c>
      <c r="E1933" s="3" t="s">
        <v>3790</v>
      </c>
      <c r="F1933" s="3" t="e">
        <f>VLOOKUP(E1933,'DFW to admin'!A:B,2,FALSE)</f>
        <v>#N/A</v>
      </c>
      <c r="G1933" s="3" t="str">
        <f>VLOOKUP('Data - filter removed'!E1933,Sheet10!B:C,2,FALSE)</f>
        <v>Juvenile Justice and Rehabilitation</v>
      </c>
      <c r="H1933" s="2">
        <v>2005</v>
      </c>
      <c r="I1933" s="3" t="s">
        <v>297</v>
      </c>
      <c r="J1933" s="3" t="s">
        <v>3683</v>
      </c>
      <c r="K1933" s="3" t="s">
        <v>3692</v>
      </c>
      <c r="L1933" s="3" t="s">
        <v>3791</v>
      </c>
      <c r="M1933" s="3" t="s">
        <v>29</v>
      </c>
    </row>
    <row r="1934" spans="1:13" x14ac:dyDescent="0.2">
      <c r="A1934" s="3" t="s">
        <v>3694</v>
      </c>
      <c r="B1934" s="3" t="str">
        <f>VLOOKUP(C1934,'Class compilations'!A:B,2,FALSE)</f>
        <v>Classic Sedan</v>
      </c>
      <c r="C1934" s="3" t="s">
        <v>3692</v>
      </c>
      <c r="D1934" s="3" t="s">
        <v>10</v>
      </c>
      <c r="E1934" s="3" t="s">
        <v>3792</v>
      </c>
      <c r="F1934" s="3" t="e">
        <f>VLOOKUP(E1934,'DFW to admin'!A:B,2,FALSE)</f>
        <v>#N/A</v>
      </c>
      <c r="G1934" s="3" t="str">
        <f>VLOOKUP('Data - filter removed'!E1934,Sheet10!B:C,2,FALSE)</f>
        <v>Juvenile Justice and Rehabilitation</v>
      </c>
      <c r="H1934" s="2">
        <v>2005</v>
      </c>
      <c r="I1934" s="3" t="s">
        <v>2734</v>
      </c>
      <c r="J1934" s="3" t="s">
        <v>3697</v>
      </c>
      <c r="K1934" s="3" t="s">
        <v>3692</v>
      </c>
      <c r="L1934" s="3" t="s">
        <v>3793</v>
      </c>
      <c r="M1934" s="3" t="s">
        <v>29</v>
      </c>
    </row>
    <row r="1935" spans="1:13" x14ac:dyDescent="0.2">
      <c r="A1935" s="3" t="s">
        <v>3694</v>
      </c>
      <c r="B1935" s="3" t="str">
        <f>VLOOKUP(C1935,'Class compilations'!A:B,2,FALSE)</f>
        <v>Classic Sedan</v>
      </c>
      <c r="C1935" s="3" t="s">
        <v>3692</v>
      </c>
      <c r="D1935" s="3" t="s">
        <v>10</v>
      </c>
      <c r="E1935" s="3" t="s">
        <v>3794</v>
      </c>
      <c r="F1935" s="3" t="e">
        <f>VLOOKUP(E1935,'DFW to admin'!A:B,2,FALSE)</f>
        <v>#N/A</v>
      </c>
      <c r="G1935" s="3" t="str">
        <f>VLOOKUP('Data - filter removed'!E1935,Sheet10!B:C,2,FALSE)</f>
        <v>Juvenile Justice and Rehabilitation</v>
      </c>
      <c r="H1935" s="2">
        <v>2005</v>
      </c>
      <c r="I1935" s="3" t="s">
        <v>297</v>
      </c>
      <c r="J1935" s="3" t="s">
        <v>3683</v>
      </c>
      <c r="K1935" s="3" t="s">
        <v>3692</v>
      </c>
      <c r="L1935" s="3" t="s">
        <v>3795</v>
      </c>
      <c r="M1935" s="3" t="s">
        <v>29</v>
      </c>
    </row>
    <row r="1936" spans="1:13" x14ac:dyDescent="0.2">
      <c r="A1936" s="3" t="s">
        <v>3694</v>
      </c>
      <c r="B1936" s="3" t="str">
        <f>VLOOKUP(C1936,'Class compilations'!A:B,2,FALSE)</f>
        <v>Classic Sedan</v>
      </c>
      <c r="C1936" s="3" t="s">
        <v>3692</v>
      </c>
      <c r="D1936" s="3" t="s">
        <v>10</v>
      </c>
      <c r="E1936" s="3" t="s">
        <v>3796</v>
      </c>
      <c r="F1936" s="3" t="e">
        <f>VLOOKUP(E1936,'DFW to admin'!A:B,2,FALSE)</f>
        <v>#N/A</v>
      </c>
      <c r="G1936" s="3" t="str">
        <f>VLOOKUP('Data - filter removed'!E1936,Sheet10!B:C,2,FALSE)</f>
        <v>Juvenile Justice and Rehabilitation</v>
      </c>
      <c r="H1936" s="2">
        <v>2005</v>
      </c>
      <c r="I1936" s="3" t="s">
        <v>297</v>
      </c>
      <c r="J1936" s="3" t="s">
        <v>3683</v>
      </c>
      <c r="K1936" s="3" t="s">
        <v>3692</v>
      </c>
      <c r="L1936" s="3" t="s">
        <v>3797</v>
      </c>
      <c r="M1936" s="3" t="s">
        <v>29</v>
      </c>
    </row>
    <row r="1937" spans="1:13" x14ac:dyDescent="0.2">
      <c r="A1937" s="3" t="s">
        <v>3694</v>
      </c>
      <c r="B1937" s="3" t="str">
        <f>VLOOKUP(C1937,'Class compilations'!A:B,2,FALSE)</f>
        <v>Classic Sedan</v>
      </c>
      <c r="C1937" s="3" t="s">
        <v>3692</v>
      </c>
      <c r="D1937" s="3" t="s">
        <v>10</v>
      </c>
      <c r="E1937" s="3" t="s">
        <v>3798</v>
      </c>
      <c r="F1937" s="3" t="e">
        <f>VLOOKUP(E1937,'DFW to admin'!A:B,2,FALSE)</f>
        <v>#N/A</v>
      </c>
      <c r="G1937" s="3" t="str">
        <f>VLOOKUP('Data - filter removed'!E1937,Sheet10!B:C,2,FALSE)</f>
        <v>Juvenile Justice and Rehabilitation</v>
      </c>
      <c r="H1937" s="2">
        <v>1999</v>
      </c>
      <c r="I1937" s="3" t="s">
        <v>297</v>
      </c>
      <c r="J1937" s="3" t="s">
        <v>3683</v>
      </c>
      <c r="K1937" s="3" t="s">
        <v>3692</v>
      </c>
      <c r="L1937" s="3" t="s">
        <v>3799</v>
      </c>
      <c r="M1937" s="3" t="s">
        <v>29</v>
      </c>
    </row>
    <row r="1938" spans="1:13" x14ac:dyDescent="0.2">
      <c r="A1938" s="3" t="s">
        <v>3694</v>
      </c>
      <c r="B1938" s="3" t="str">
        <f>VLOOKUP(C1938,'Class compilations'!A:B,2,FALSE)</f>
        <v>Classic Sedan</v>
      </c>
      <c r="C1938" s="3" t="s">
        <v>3692</v>
      </c>
      <c r="D1938" s="3" t="s">
        <v>10</v>
      </c>
      <c r="E1938" s="3" t="s">
        <v>3800</v>
      </c>
      <c r="F1938" s="3" t="e">
        <f>VLOOKUP(E1938,'DFW to admin'!A:B,2,FALSE)</f>
        <v>#N/A</v>
      </c>
      <c r="G1938" s="3" t="str">
        <f>VLOOKUP('Data - filter removed'!E1938,Sheet10!B:C,2,FALSE)</f>
        <v>Juvenile Justice and Rehabilitation</v>
      </c>
      <c r="H1938" s="2">
        <v>2005</v>
      </c>
      <c r="I1938" s="3" t="s">
        <v>2576</v>
      </c>
      <c r="J1938" s="3" t="s">
        <v>3743</v>
      </c>
      <c r="K1938" s="3" t="s">
        <v>3692</v>
      </c>
      <c r="L1938" s="3" t="s">
        <v>3801</v>
      </c>
      <c r="M1938" s="3" t="s">
        <v>29</v>
      </c>
    </row>
    <row r="1939" spans="1:13" x14ac:dyDescent="0.2">
      <c r="A1939" s="3" t="s">
        <v>3694</v>
      </c>
      <c r="B1939" s="3" t="str">
        <f>VLOOKUP(C1939,'Class compilations'!A:B,2,FALSE)</f>
        <v>Classic Sedan</v>
      </c>
      <c r="C1939" s="3" t="s">
        <v>3692</v>
      </c>
      <c r="D1939" s="3" t="s">
        <v>10</v>
      </c>
      <c r="E1939" s="3" t="s">
        <v>3802</v>
      </c>
      <c r="F1939" s="3" t="e">
        <f>VLOOKUP(E1939,'DFW to admin'!A:B,2,FALSE)</f>
        <v>#N/A</v>
      </c>
      <c r="G1939" s="3" t="str">
        <f>VLOOKUP('Data - filter removed'!E1939,Sheet10!B:C,2,FALSE)</f>
        <v>Juvenile Justice and Rehabilitation</v>
      </c>
      <c r="H1939" s="2">
        <v>2006</v>
      </c>
      <c r="I1939" s="3" t="s">
        <v>297</v>
      </c>
      <c r="J1939" s="3" t="s">
        <v>3803</v>
      </c>
      <c r="K1939" s="3" t="s">
        <v>3692</v>
      </c>
      <c r="L1939" s="3" t="s">
        <v>3804</v>
      </c>
      <c r="M1939" s="3" t="s">
        <v>29</v>
      </c>
    </row>
    <row r="1940" spans="1:13" x14ac:dyDescent="0.2">
      <c r="A1940" s="3" t="s">
        <v>3694</v>
      </c>
      <c r="B1940" s="3" t="str">
        <f>VLOOKUP(C1940,'Class compilations'!A:B,2,FALSE)</f>
        <v>Classic Sedan</v>
      </c>
      <c r="C1940" s="3" t="s">
        <v>3692</v>
      </c>
      <c r="D1940" s="3" t="s">
        <v>10</v>
      </c>
      <c r="E1940" s="3" t="s">
        <v>3805</v>
      </c>
      <c r="F1940" s="3" t="e">
        <f>VLOOKUP(E1940,'DFW to admin'!A:B,2,FALSE)</f>
        <v>#N/A</v>
      </c>
      <c r="G1940" s="3" t="str">
        <f>VLOOKUP('Data - filter removed'!E1940,Sheet10!B:C,2,FALSE)</f>
        <v>Juvenile Justice and Rehabilitation</v>
      </c>
      <c r="H1940" s="2">
        <v>2006</v>
      </c>
      <c r="I1940" s="3" t="s">
        <v>297</v>
      </c>
      <c r="J1940" s="3" t="s">
        <v>3803</v>
      </c>
      <c r="K1940" s="3" t="s">
        <v>3692</v>
      </c>
      <c r="L1940" s="3" t="s">
        <v>3806</v>
      </c>
      <c r="M1940" s="3" t="s">
        <v>29</v>
      </c>
    </row>
    <row r="1941" spans="1:13" x14ac:dyDescent="0.2">
      <c r="A1941" s="3" t="s">
        <v>3694</v>
      </c>
      <c r="B1941" s="3" t="str">
        <f>VLOOKUP(C1941,'Class compilations'!A:B,2,FALSE)</f>
        <v>Classic Sedan</v>
      </c>
      <c r="C1941" s="3" t="s">
        <v>3692</v>
      </c>
      <c r="D1941" s="3" t="s">
        <v>10</v>
      </c>
      <c r="E1941" s="3" t="s">
        <v>3807</v>
      </c>
      <c r="F1941" s="3" t="e">
        <f>VLOOKUP(E1941,'DFW to admin'!A:B,2,FALSE)</f>
        <v>#N/A</v>
      </c>
      <c r="G1941" s="3" t="str">
        <f>VLOOKUP('Data - filter removed'!E1941,Sheet10!B:C,2,FALSE)</f>
        <v>Juvenile Justice and Rehabilitation</v>
      </c>
      <c r="H1941" s="2">
        <v>2008</v>
      </c>
      <c r="I1941" s="3" t="s">
        <v>2576</v>
      </c>
      <c r="J1941" s="3" t="s">
        <v>3743</v>
      </c>
      <c r="K1941" s="3" t="s">
        <v>3692</v>
      </c>
      <c r="L1941" s="3" t="s">
        <v>3808</v>
      </c>
      <c r="M1941" s="3" t="s">
        <v>29</v>
      </c>
    </row>
    <row r="1942" spans="1:13" x14ac:dyDescent="0.2">
      <c r="A1942" s="3" t="s">
        <v>3694</v>
      </c>
      <c r="B1942" s="3" t="str">
        <f>VLOOKUP(C1942,'Class compilations'!A:B,2,FALSE)</f>
        <v>Classic Sedan</v>
      </c>
      <c r="C1942" s="3" t="s">
        <v>3692</v>
      </c>
      <c r="D1942" s="3" t="s">
        <v>10</v>
      </c>
      <c r="E1942" s="3" t="s">
        <v>3809</v>
      </c>
      <c r="F1942" s="3" t="e">
        <f>VLOOKUP(E1942,'DFW to admin'!A:B,2,FALSE)</f>
        <v>#N/A</v>
      </c>
      <c r="G1942" s="3" t="str">
        <f>VLOOKUP('Data - filter removed'!E1942,Sheet10!B:C,2,FALSE)</f>
        <v>Juvenile Justice and Rehabilitation</v>
      </c>
      <c r="H1942" s="2">
        <v>1999</v>
      </c>
      <c r="I1942" s="3" t="s">
        <v>297</v>
      </c>
      <c r="J1942" s="3" t="s">
        <v>3683</v>
      </c>
      <c r="K1942" s="3" t="s">
        <v>3692</v>
      </c>
      <c r="L1942" s="3" t="s">
        <v>3810</v>
      </c>
      <c r="M1942" s="3" t="s">
        <v>29</v>
      </c>
    </row>
    <row r="1943" spans="1:13" x14ac:dyDescent="0.2">
      <c r="A1943" s="3" t="s">
        <v>3694</v>
      </c>
      <c r="B1943" s="3" t="str">
        <f>VLOOKUP(C1943,'Class compilations'!A:B,2,FALSE)</f>
        <v>Classic Sedan</v>
      </c>
      <c r="C1943" s="3" t="s">
        <v>3692</v>
      </c>
      <c r="D1943" s="3" t="s">
        <v>10</v>
      </c>
      <c r="E1943" s="3" t="s">
        <v>3811</v>
      </c>
      <c r="F1943" s="3" t="e">
        <f>VLOOKUP(E1943,'DFW to admin'!A:B,2,FALSE)</f>
        <v>#N/A</v>
      </c>
      <c r="G1943" s="3" t="str">
        <f>VLOOKUP('Data - filter removed'!E1943,Sheet10!B:C,2,FALSE)</f>
        <v>Juvenile Justice and Rehabilitation</v>
      </c>
      <c r="H1943" s="2">
        <v>2005</v>
      </c>
      <c r="I1943" s="3" t="s">
        <v>297</v>
      </c>
      <c r="J1943" s="3" t="s">
        <v>3683</v>
      </c>
      <c r="K1943" s="3" t="s">
        <v>3692</v>
      </c>
      <c r="L1943" s="3" t="s">
        <v>3812</v>
      </c>
      <c r="M1943" s="3" t="s">
        <v>29</v>
      </c>
    </row>
    <row r="1944" spans="1:13" x14ac:dyDescent="0.2">
      <c r="A1944" s="3" t="s">
        <v>3694</v>
      </c>
      <c r="B1944" s="3" t="str">
        <f>VLOOKUP(C1944,'Class compilations'!A:B,2,FALSE)</f>
        <v>Classic Sedan</v>
      </c>
      <c r="C1944" s="3" t="s">
        <v>3692</v>
      </c>
      <c r="D1944" s="3" t="s">
        <v>10</v>
      </c>
      <c r="E1944" s="3" t="s">
        <v>3813</v>
      </c>
      <c r="F1944" s="3" t="e">
        <f>VLOOKUP(E1944,'DFW to admin'!A:B,2,FALSE)</f>
        <v>#N/A</v>
      </c>
      <c r="G1944" s="3" t="str">
        <f>VLOOKUP('Data - filter removed'!E1944,Sheet10!B:C,2,FALSE)</f>
        <v>Juvenile Justice and Rehabilitation</v>
      </c>
      <c r="H1944" s="2">
        <v>2005</v>
      </c>
      <c r="I1944" s="3" t="s">
        <v>297</v>
      </c>
      <c r="J1944" s="3" t="s">
        <v>3683</v>
      </c>
      <c r="K1944" s="3" t="s">
        <v>3692</v>
      </c>
      <c r="L1944" s="3" t="s">
        <v>3814</v>
      </c>
      <c r="M1944" s="3" t="s">
        <v>29</v>
      </c>
    </row>
    <row r="1945" spans="1:13" x14ac:dyDescent="0.2">
      <c r="A1945" s="3" t="s">
        <v>3694</v>
      </c>
      <c r="B1945" s="3" t="str">
        <f>VLOOKUP(C1945,'Class compilations'!A:B,2,FALSE)</f>
        <v>Classic Sedan</v>
      </c>
      <c r="C1945" s="3" t="s">
        <v>3692</v>
      </c>
      <c r="D1945" s="3" t="s">
        <v>10</v>
      </c>
      <c r="E1945" s="3" t="s">
        <v>3815</v>
      </c>
      <c r="F1945" s="3" t="e">
        <f>VLOOKUP(E1945,'DFW to admin'!A:B,2,FALSE)</f>
        <v>#N/A</v>
      </c>
      <c r="G1945" s="3" t="str">
        <f>VLOOKUP('Data - filter removed'!E1945,Sheet10!B:C,2,FALSE)</f>
        <v>Juvenile Justice and Rehabilitation</v>
      </c>
      <c r="H1945" s="2">
        <v>2005</v>
      </c>
      <c r="I1945" s="3" t="s">
        <v>297</v>
      </c>
      <c r="J1945" s="3" t="s">
        <v>3683</v>
      </c>
      <c r="K1945" s="3" t="s">
        <v>3692</v>
      </c>
      <c r="L1945" s="3" t="s">
        <v>3816</v>
      </c>
      <c r="M1945" s="3" t="s">
        <v>29</v>
      </c>
    </row>
    <row r="1946" spans="1:13" x14ac:dyDescent="0.2">
      <c r="A1946" s="3" t="s">
        <v>3694</v>
      </c>
      <c r="B1946" s="3" t="str">
        <f>VLOOKUP(C1946,'Class compilations'!A:B,2,FALSE)</f>
        <v>Classic Sedan</v>
      </c>
      <c r="C1946" s="3" t="s">
        <v>3692</v>
      </c>
      <c r="D1946" s="3" t="s">
        <v>10</v>
      </c>
      <c r="E1946" s="3" t="s">
        <v>3817</v>
      </c>
      <c r="F1946" s="3" t="e">
        <f>VLOOKUP(E1946,'DFW to admin'!A:B,2,FALSE)</f>
        <v>#N/A</v>
      </c>
      <c r="G1946" s="3" t="str">
        <f>VLOOKUP('Data - filter removed'!E1946,Sheet10!B:C,2,FALSE)</f>
        <v>Juvenile Justice and Rehabilitation</v>
      </c>
      <c r="H1946" s="2">
        <v>2005</v>
      </c>
      <c r="I1946" s="3" t="s">
        <v>297</v>
      </c>
      <c r="J1946" s="3" t="s">
        <v>3683</v>
      </c>
      <c r="K1946" s="3" t="s">
        <v>3692</v>
      </c>
      <c r="L1946" s="3" t="s">
        <v>3818</v>
      </c>
      <c r="M1946" s="3" t="s">
        <v>29</v>
      </c>
    </row>
    <row r="1947" spans="1:13" x14ac:dyDescent="0.2">
      <c r="A1947" s="3" t="s">
        <v>3694</v>
      </c>
      <c r="B1947" s="3" t="str">
        <f>VLOOKUP(C1947,'Class compilations'!A:B,2,FALSE)</f>
        <v>Classic Sedan</v>
      </c>
      <c r="C1947" s="3" t="s">
        <v>3692</v>
      </c>
      <c r="D1947" s="3" t="s">
        <v>10</v>
      </c>
      <c r="E1947" s="3" t="s">
        <v>3819</v>
      </c>
      <c r="F1947" s="3" t="e">
        <f>VLOOKUP(E1947,'DFW to admin'!A:B,2,FALSE)</f>
        <v>#N/A</v>
      </c>
      <c r="G1947" s="3" t="str">
        <f>VLOOKUP('Data - filter removed'!E1947,Sheet10!B:C,2,FALSE)</f>
        <v>Juvenile Justice and Rehabilitation</v>
      </c>
      <c r="H1947" s="2">
        <v>2005</v>
      </c>
      <c r="I1947" s="3" t="s">
        <v>297</v>
      </c>
      <c r="J1947" s="3" t="s">
        <v>3683</v>
      </c>
      <c r="K1947" s="3" t="s">
        <v>3692</v>
      </c>
      <c r="L1947" s="3" t="s">
        <v>3820</v>
      </c>
      <c r="M1947" s="3" t="s">
        <v>29</v>
      </c>
    </row>
    <row r="1948" spans="1:13" x14ac:dyDescent="0.2">
      <c r="A1948" s="3" t="s">
        <v>3694</v>
      </c>
      <c r="B1948" s="3" t="str">
        <f>VLOOKUP(C1948,'Class compilations'!A:B,2,FALSE)</f>
        <v>Classic Sedan</v>
      </c>
      <c r="C1948" s="3" t="s">
        <v>3692</v>
      </c>
      <c r="D1948" s="3" t="s">
        <v>10</v>
      </c>
      <c r="E1948" s="3" t="s">
        <v>3821</v>
      </c>
      <c r="F1948" s="3" t="e">
        <f>VLOOKUP(E1948,'DFW to admin'!A:B,2,FALSE)</f>
        <v>#N/A</v>
      </c>
      <c r="G1948" s="3" t="str">
        <f>VLOOKUP('Data - filter removed'!E1948,Sheet10!B:C,2,FALSE)</f>
        <v>Juvenile Justice and Rehabilitation</v>
      </c>
      <c r="H1948" s="2">
        <v>2005</v>
      </c>
      <c r="I1948" s="3" t="s">
        <v>297</v>
      </c>
      <c r="J1948" s="3" t="s">
        <v>3683</v>
      </c>
      <c r="K1948" s="3" t="s">
        <v>3692</v>
      </c>
      <c r="L1948" s="3" t="s">
        <v>3822</v>
      </c>
      <c r="M1948" s="3" t="s">
        <v>29</v>
      </c>
    </row>
    <row r="1949" spans="1:13" x14ac:dyDescent="0.2">
      <c r="A1949" s="3" t="s">
        <v>3694</v>
      </c>
      <c r="B1949" s="3" t="str">
        <f>VLOOKUP(C1949,'Class compilations'!A:B,2,FALSE)</f>
        <v>Classic Sedan</v>
      </c>
      <c r="C1949" s="3" t="s">
        <v>3692</v>
      </c>
      <c r="D1949" s="3" t="s">
        <v>10</v>
      </c>
      <c r="E1949" s="3" t="s">
        <v>3823</v>
      </c>
      <c r="F1949" s="3" t="e">
        <f>VLOOKUP(E1949,'DFW to admin'!A:B,2,FALSE)</f>
        <v>#N/A</v>
      </c>
      <c r="G1949" s="3" t="str">
        <f>VLOOKUP('Data - filter removed'!E1949,Sheet10!B:C,2,FALSE)</f>
        <v>Juvenile Justice and Rehabilitation</v>
      </c>
      <c r="H1949" s="2">
        <v>2007</v>
      </c>
      <c r="I1949" s="3" t="s">
        <v>2576</v>
      </c>
      <c r="J1949" s="3" t="s">
        <v>3743</v>
      </c>
      <c r="K1949" s="3" t="s">
        <v>3692</v>
      </c>
      <c r="L1949" s="3" t="s">
        <v>3824</v>
      </c>
      <c r="M1949" s="3" t="s">
        <v>29</v>
      </c>
    </row>
    <row r="1950" spans="1:13" x14ac:dyDescent="0.2">
      <c r="A1950" s="3" t="s">
        <v>3694</v>
      </c>
      <c r="B1950" s="3" t="str">
        <f>VLOOKUP(C1950,'Class compilations'!A:B,2,FALSE)</f>
        <v>Classic Sedan</v>
      </c>
      <c r="C1950" s="3" t="s">
        <v>3692</v>
      </c>
      <c r="D1950" s="3" t="s">
        <v>10</v>
      </c>
      <c r="E1950" s="3" t="s">
        <v>3825</v>
      </c>
      <c r="F1950" s="3" t="e">
        <f>VLOOKUP(E1950,'DFW to admin'!A:B,2,FALSE)</f>
        <v>#N/A</v>
      </c>
      <c r="G1950" s="3" t="str">
        <f>VLOOKUP('Data - filter removed'!E1950,Sheet10!B:C,2,FALSE)</f>
        <v>Juvenile Justice and Rehabilitation</v>
      </c>
      <c r="H1950" s="2">
        <v>2006</v>
      </c>
      <c r="I1950" s="3" t="s">
        <v>297</v>
      </c>
      <c r="J1950" s="3" t="s">
        <v>3803</v>
      </c>
      <c r="K1950" s="3" t="s">
        <v>3692</v>
      </c>
      <c r="L1950" s="3" t="s">
        <v>3826</v>
      </c>
      <c r="M1950" s="3" t="s">
        <v>29</v>
      </c>
    </row>
    <row r="1951" spans="1:13" x14ac:dyDescent="0.2">
      <c r="A1951" s="3" t="s">
        <v>3694</v>
      </c>
      <c r="B1951" s="3" t="str">
        <f>VLOOKUP(C1951,'Class compilations'!A:B,2,FALSE)</f>
        <v>Classic Sedan</v>
      </c>
      <c r="C1951" s="3" t="s">
        <v>3692</v>
      </c>
      <c r="D1951" s="3" t="s">
        <v>10</v>
      </c>
      <c r="E1951" s="3" t="s">
        <v>3827</v>
      </c>
      <c r="F1951" s="3" t="e">
        <f>VLOOKUP(E1951,'DFW to admin'!A:B,2,FALSE)</f>
        <v>#N/A</v>
      </c>
      <c r="G1951" s="3" t="str">
        <f>VLOOKUP('Data - filter removed'!E1951,Sheet10!B:C,2,FALSE)</f>
        <v>Juvenile Justice and Rehabilitation</v>
      </c>
      <c r="H1951" s="2">
        <v>2006</v>
      </c>
      <c r="I1951" s="3" t="s">
        <v>2576</v>
      </c>
      <c r="J1951" s="3" t="s">
        <v>3743</v>
      </c>
      <c r="K1951" s="3" t="s">
        <v>3692</v>
      </c>
      <c r="L1951" s="3" t="s">
        <v>3828</v>
      </c>
      <c r="M1951" s="3" t="s">
        <v>29</v>
      </c>
    </row>
    <row r="1952" spans="1:13" x14ac:dyDescent="0.2">
      <c r="A1952" s="3" t="s">
        <v>3694</v>
      </c>
      <c r="B1952" s="3" t="str">
        <f>VLOOKUP(C1952,'Class compilations'!A:B,2,FALSE)</f>
        <v>Classic Sedan</v>
      </c>
      <c r="C1952" s="3" t="s">
        <v>3692</v>
      </c>
      <c r="D1952" s="3" t="s">
        <v>10</v>
      </c>
      <c r="E1952" s="3" t="s">
        <v>3829</v>
      </c>
      <c r="F1952" s="3" t="e">
        <f>VLOOKUP(E1952,'DFW to admin'!A:B,2,FALSE)</f>
        <v>#N/A</v>
      </c>
      <c r="G1952" s="3" t="str">
        <f>VLOOKUP('Data - filter removed'!E1952,Sheet10!B:C,2,FALSE)</f>
        <v>Juvenile Justice and Rehabilitation</v>
      </c>
      <c r="H1952" s="2">
        <v>2008</v>
      </c>
      <c r="I1952" s="3" t="s">
        <v>2576</v>
      </c>
      <c r="J1952" s="3" t="s">
        <v>3743</v>
      </c>
      <c r="K1952" s="3" t="s">
        <v>3692</v>
      </c>
      <c r="L1952" s="3" t="s">
        <v>3830</v>
      </c>
      <c r="M1952" s="3" t="s">
        <v>29</v>
      </c>
    </row>
    <row r="1953" spans="1:13" x14ac:dyDescent="0.2">
      <c r="A1953" s="3" t="s">
        <v>3694</v>
      </c>
      <c r="B1953" s="3" t="str">
        <f>VLOOKUP(C1953,'Class compilations'!A:B,2,FALSE)</f>
        <v>Classic Sedan</v>
      </c>
      <c r="C1953" s="3" t="s">
        <v>3692</v>
      </c>
      <c r="D1953" s="3" t="s">
        <v>10</v>
      </c>
      <c r="E1953" s="3" t="s">
        <v>3831</v>
      </c>
      <c r="F1953" s="3" t="e">
        <f>VLOOKUP(E1953,'DFW to admin'!A:B,2,FALSE)</f>
        <v>#N/A</v>
      </c>
      <c r="G1953" s="3" t="str">
        <f>VLOOKUP('Data - filter removed'!E1953,Sheet10!B:C,2,FALSE)</f>
        <v>Juvenile Justice and Rehabilitation</v>
      </c>
      <c r="H1953" s="2">
        <v>2005</v>
      </c>
      <c r="I1953" s="3" t="s">
        <v>297</v>
      </c>
      <c r="J1953" s="3" t="s">
        <v>3683</v>
      </c>
      <c r="K1953" s="3" t="s">
        <v>3692</v>
      </c>
      <c r="L1953" s="3" t="s">
        <v>3832</v>
      </c>
      <c r="M1953" s="3" t="s">
        <v>29</v>
      </c>
    </row>
    <row r="1954" spans="1:13" x14ac:dyDescent="0.2">
      <c r="A1954" s="3" t="s">
        <v>3694</v>
      </c>
      <c r="B1954" s="3" t="str">
        <f>VLOOKUP(C1954,'Class compilations'!A:B,2,FALSE)</f>
        <v>Classic Sedan</v>
      </c>
      <c r="C1954" s="3" t="s">
        <v>3692</v>
      </c>
      <c r="D1954" s="3" t="s">
        <v>10</v>
      </c>
      <c r="E1954" s="3" t="s">
        <v>3833</v>
      </c>
      <c r="F1954" s="3" t="e">
        <f>VLOOKUP(E1954,'DFW to admin'!A:B,2,FALSE)</f>
        <v>#N/A</v>
      </c>
      <c r="G1954" s="3" t="str">
        <f>VLOOKUP('Data - filter removed'!E1954,Sheet10!B:C,2,FALSE)</f>
        <v>Juvenile Justice and Rehabilitation</v>
      </c>
      <c r="H1954" s="2">
        <v>2007</v>
      </c>
      <c r="I1954" s="3" t="s">
        <v>2576</v>
      </c>
      <c r="J1954" s="3" t="s">
        <v>3743</v>
      </c>
      <c r="K1954" s="3" t="s">
        <v>3692</v>
      </c>
      <c r="L1954" s="3" t="s">
        <v>3834</v>
      </c>
      <c r="M1954" s="3" t="s">
        <v>29</v>
      </c>
    </row>
    <row r="1955" spans="1:13" x14ac:dyDescent="0.2">
      <c r="A1955" s="3" t="s">
        <v>3694</v>
      </c>
      <c r="B1955" s="3" t="str">
        <f>VLOOKUP(C1955,'Class compilations'!A:B,2,FALSE)</f>
        <v>Classic Sedan</v>
      </c>
      <c r="C1955" s="3" t="s">
        <v>3692</v>
      </c>
      <c r="D1955" s="3" t="s">
        <v>10</v>
      </c>
      <c r="E1955" s="3" t="s">
        <v>3835</v>
      </c>
      <c r="F1955" s="3" t="e">
        <f>VLOOKUP(E1955,'DFW to admin'!A:B,2,FALSE)</f>
        <v>#N/A</v>
      </c>
      <c r="G1955" s="3" t="str">
        <f>VLOOKUP('Data - filter removed'!E1955,Sheet10!B:C,2,FALSE)</f>
        <v>Juvenile Justice and Rehabilitation</v>
      </c>
      <c r="H1955" s="2">
        <v>2008</v>
      </c>
      <c r="I1955" s="3" t="s">
        <v>2576</v>
      </c>
      <c r="J1955" s="3" t="s">
        <v>3743</v>
      </c>
      <c r="K1955" s="3" t="s">
        <v>3692</v>
      </c>
      <c r="L1955" s="3" t="s">
        <v>3836</v>
      </c>
      <c r="M1955" s="3" t="s">
        <v>29</v>
      </c>
    </row>
    <row r="1956" spans="1:13" x14ac:dyDescent="0.2">
      <c r="A1956" s="3" t="s">
        <v>3694</v>
      </c>
      <c r="B1956" s="3" t="str">
        <f>VLOOKUP(C1956,'Class compilations'!A:B,2,FALSE)</f>
        <v>Classic Sedan</v>
      </c>
      <c r="C1956" s="3" t="s">
        <v>3692</v>
      </c>
      <c r="D1956" s="3" t="s">
        <v>10</v>
      </c>
      <c r="E1956" s="3" t="s">
        <v>3837</v>
      </c>
      <c r="F1956" s="3" t="e">
        <f>VLOOKUP(E1956,'DFW to admin'!A:B,2,FALSE)</f>
        <v>#N/A</v>
      </c>
      <c r="G1956" s="3" t="str">
        <f>VLOOKUP('Data - filter removed'!E1956,Sheet10!B:C,2,FALSE)</f>
        <v>Juvenile Justice and Rehabilitation</v>
      </c>
      <c r="H1956" s="2">
        <v>2008</v>
      </c>
      <c r="I1956" s="3" t="s">
        <v>2576</v>
      </c>
      <c r="J1956" s="3" t="s">
        <v>3743</v>
      </c>
      <c r="K1956" s="3" t="s">
        <v>3692</v>
      </c>
      <c r="L1956" s="3" t="s">
        <v>3838</v>
      </c>
      <c r="M1956" s="3" t="s">
        <v>29</v>
      </c>
    </row>
    <row r="1957" spans="1:13" x14ac:dyDescent="0.2">
      <c r="A1957" s="3" t="s">
        <v>3694</v>
      </c>
      <c r="B1957" s="3" t="str">
        <f>VLOOKUP(C1957,'Class compilations'!A:B,2,FALSE)</f>
        <v>Classic Sedan</v>
      </c>
      <c r="C1957" s="3" t="s">
        <v>3692</v>
      </c>
      <c r="D1957" s="3" t="s">
        <v>10</v>
      </c>
      <c r="E1957" s="3" t="s">
        <v>3839</v>
      </c>
      <c r="F1957" s="3" t="e">
        <f>VLOOKUP(E1957,'DFW to admin'!A:B,2,FALSE)</f>
        <v>#N/A</v>
      </c>
      <c r="G1957" s="3" t="str">
        <f>VLOOKUP('Data - filter removed'!E1957,Sheet10!B:C,2,FALSE)</f>
        <v>Juvenile Justice and Rehabilitation</v>
      </c>
      <c r="H1957" s="2">
        <v>2008</v>
      </c>
      <c r="I1957" s="3" t="s">
        <v>2576</v>
      </c>
      <c r="J1957" s="3" t="s">
        <v>3743</v>
      </c>
      <c r="K1957" s="3" t="s">
        <v>3692</v>
      </c>
      <c r="L1957" s="3" t="s">
        <v>3840</v>
      </c>
      <c r="M1957" s="3" t="s">
        <v>29</v>
      </c>
    </row>
    <row r="1958" spans="1:13" x14ac:dyDescent="0.2">
      <c r="A1958" s="3" t="s">
        <v>3694</v>
      </c>
      <c r="B1958" s="3" t="str">
        <f>VLOOKUP(C1958,'Class compilations'!A:B,2,FALSE)</f>
        <v>Classic Sedan</v>
      </c>
      <c r="C1958" s="3" t="s">
        <v>3692</v>
      </c>
      <c r="D1958" s="3" t="s">
        <v>10</v>
      </c>
      <c r="E1958" s="3" t="s">
        <v>3841</v>
      </c>
      <c r="F1958" s="3" t="e">
        <f>VLOOKUP(E1958,'DFW to admin'!A:B,2,FALSE)</f>
        <v>#N/A</v>
      </c>
      <c r="G1958" s="3" t="str">
        <f>VLOOKUP('Data - filter removed'!E1958,Sheet10!B:C,2,FALSE)</f>
        <v>Juvenile Justice and Rehabilitation</v>
      </c>
      <c r="H1958" s="2">
        <v>2008</v>
      </c>
      <c r="I1958" s="3" t="s">
        <v>2576</v>
      </c>
      <c r="J1958" s="3" t="s">
        <v>3743</v>
      </c>
      <c r="K1958" s="3" t="s">
        <v>3692</v>
      </c>
      <c r="L1958" s="3" t="s">
        <v>3842</v>
      </c>
      <c r="M1958" s="3" t="s">
        <v>29</v>
      </c>
    </row>
    <row r="1959" spans="1:13" x14ac:dyDescent="0.2">
      <c r="A1959" s="3" t="s">
        <v>3694</v>
      </c>
      <c r="B1959" s="3" t="str">
        <f>VLOOKUP(C1959,'Class compilations'!A:B,2,FALSE)</f>
        <v>Classic Sedan</v>
      </c>
      <c r="C1959" s="3" t="s">
        <v>3692</v>
      </c>
      <c r="D1959" s="3" t="s">
        <v>10</v>
      </c>
      <c r="E1959" s="3" t="s">
        <v>3843</v>
      </c>
      <c r="F1959" s="3" t="e">
        <f>VLOOKUP(E1959,'DFW to admin'!A:B,2,FALSE)</f>
        <v>#N/A</v>
      </c>
      <c r="G1959" s="3" t="str">
        <f>VLOOKUP('Data - filter removed'!E1959,Sheet10!B:C,2,FALSE)</f>
        <v>Juvenile Justice and Rehabilitation</v>
      </c>
      <c r="H1959" s="2">
        <v>2008</v>
      </c>
      <c r="I1959" s="3" t="s">
        <v>2576</v>
      </c>
      <c r="J1959" s="3" t="s">
        <v>3743</v>
      </c>
      <c r="K1959" s="3" t="s">
        <v>3692</v>
      </c>
      <c r="L1959" s="3" t="s">
        <v>3844</v>
      </c>
      <c r="M1959" s="3" t="s">
        <v>29</v>
      </c>
    </row>
    <row r="1960" spans="1:13" x14ac:dyDescent="0.2">
      <c r="A1960" s="3" t="s">
        <v>3694</v>
      </c>
      <c r="B1960" s="3" t="str">
        <f>VLOOKUP(C1960,'Class compilations'!A:B,2,FALSE)</f>
        <v>Classic Sedan</v>
      </c>
      <c r="C1960" s="3" t="s">
        <v>3692</v>
      </c>
      <c r="D1960" s="3" t="s">
        <v>10</v>
      </c>
      <c r="E1960" s="3" t="s">
        <v>3845</v>
      </c>
      <c r="F1960" s="3" t="e">
        <f>VLOOKUP(E1960,'DFW to admin'!A:B,2,FALSE)</f>
        <v>#N/A</v>
      </c>
      <c r="G1960" s="3" t="str">
        <f>VLOOKUP('Data - filter removed'!E1960,Sheet10!B:C,2,FALSE)</f>
        <v>Juvenile Justice and Rehabilitation</v>
      </c>
      <c r="H1960" s="2">
        <v>2008</v>
      </c>
      <c r="I1960" s="3" t="s">
        <v>2576</v>
      </c>
      <c r="J1960" s="3" t="s">
        <v>3743</v>
      </c>
      <c r="K1960" s="3" t="s">
        <v>3692</v>
      </c>
      <c r="L1960" s="3" t="s">
        <v>3846</v>
      </c>
      <c r="M1960" s="3" t="s">
        <v>29</v>
      </c>
    </row>
    <row r="1961" spans="1:13" x14ac:dyDescent="0.2">
      <c r="A1961" s="3" t="s">
        <v>3694</v>
      </c>
      <c r="B1961" s="3" t="str">
        <f>VLOOKUP(C1961,'Class compilations'!A:B,2,FALSE)</f>
        <v>Classic Sedan</v>
      </c>
      <c r="C1961" s="3" t="s">
        <v>3692</v>
      </c>
      <c r="D1961" s="3" t="s">
        <v>10</v>
      </c>
      <c r="E1961" s="3" t="s">
        <v>3847</v>
      </c>
      <c r="F1961" s="3" t="e">
        <f>VLOOKUP(E1961,'DFW to admin'!A:B,2,FALSE)</f>
        <v>#N/A</v>
      </c>
      <c r="G1961" s="3" t="e">
        <f>VLOOKUP('Data - filter removed'!E1961,Sheet10!B:C,2,FALSE)</f>
        <v>#N/A</v>
      </c>
      <c r="H1961" s="2">
        <v>2005</v>
      </c>
      <c r="I1961" s="3" t="s">
        <v>2734</v>
      </c>
      <c r="J1961" s="3" t="s">
        <v>3697</v>
      </c>
      <c r="K1961" s="3" t="s">
        <v>3692</v>
      </c>
      <c r="L1961" s="3" t="s">
        <v>3848</v>
      </c>
      <c r="M1961" s="3" t="s">
        <v>35</v>
      </c>
    </row>
    <row r="1962" spans="1:13" x14ac:dyDescent="0.2">
      <c r="A1962" s="3" t="s">
        <v>3694</v>
      </c>
      <c r="B1962" s="3" t="str">
        <f>VLOOKUP(C1962,'Class compilations'!A:B,2,FALSE)</f>
        <v>Classic Sedan</v>
      </c>
      <c r="C1962" s="3" t="s">
        <v>3692</v>
      </c>
      <c r="D1962" s="3" t="s">
        <v>10</v>
      </c>
      <c r="E1962" s="3" t="s">
        <v>3849</v>
      </c>
      <c r="F1962" s="3" t="e">
        <f>VLOOKUP(E1962,'DFW to admin'!A:B,2,FALSE)</f>
        <v>#N/A</v>
      </c>
      <c r="G1962" s="3" t="e">
        <f>VLOOKUP('Data - filter removed'!E1962,Sheet10!B:C,2,FALSE)</f>
        <v>#N/A</v>
      </c>
      <c r="H1962" s="2">
        <v>2008</v>
      </c>
      <c r="I1962" s="3" t="s">
        <v>2576</v>
      </c>
      <c r="J1962" s="3" t="s">
        <v>3743</v>
      </c>
      <c r="K1962" s="3" t="s">
        <v>3692</v>
      </c>
      <c r="L1962" s="3" t="s">
        <v>3850</v>
      </c>
      <c r="M1962" s="3" t="s">
        <v>74</v>
      </c>
    </row>
    <row r="1963" spans="1:13" x14ac:dyDescent="0.2">
      <c r="A1963" s="3" t="s">
        <v>3694</v>
      </c>
      <c r="B1963" s="3" t="str">
        <f>VLOOKUP(C1963,'Class compilations'!A:B,2,FALSE)</f>
        <v>Classic Sedan</v>
      </c>
      <c r="C1963" s="3" t="s">
        <v>3692</v>
      </c>
      <c r="D1963" s="3" t="s">
        <v>10</v>
      </c>
      <c r="E1963" s="3" t="s">
        <v>3851</v>
      </c>
      <c r="F1963" s="3" t="e">
        <f>VLOOKUP(E1963,'DFW to admin'!A:B,2,FALSE)</f>
        <v>#N/A</v>
      </c>
      <c r="G1963" s="3" t="e">
        <f>VLOOKUP('Data - filter removed'!E1963,Sheet10!B:C,2,FALSE)</f>
        <v>#N/A</v>
      </c>
      <c r="H1963" s="2">
        <v>2014</v>
      </c>
      <c r="I1963" s="3" t="s">
        <v>2576</v>
      </c>
      <c r="J1963" s="3" t="s">
        <v>3743</v>
      </c>
      <c r="K1963" s="3" t="s">
        <v>3692</v>
      </c>
      <c r="L1963" s="3" t="s">
        <v>3852</v>
      </c>
      <c r="M1963" s="3" t="s">
        <v>2898</v>
      </c>
    </row>
    <row r="1964" spans="1:13" x14ac:dyDescent="0.2">
      <c r="A1964" s="3" t="s">
        <v>3694</v>
      </c>
      <c r="B1964" s="3" t="str">
        <f>VLOOKUP(C1964,'Class compilations'!A:B,2,FALSE)</f>
        <v>Classic Sedan</v>
      </c>
      <c r="C1964" s="3" t="s">
        <v>3692</v>
      </c>
      <c r="D1964" s="3" t="s">
        <v>10</v>
      </c>
      <c r="E1964" s="3" t="s">
        <v>3853</v>
      </c>
      <c r="F1964" s="3" t="e">
        <f>VLOOKUP(E1964,'DFW to admin'!A:B,2,FALSE)</f>
        <v>#N/A</v>
      </c>
      <c r="G1964" s="3" t="e">
        <f>VLOOKUP('Data - filter removed'!E1964,Sheet10!B:C,2,FALSE)</f>
        <v>#N/A</v>
      </c>
      <c r="H1964" s="2">
        <v>2014</v>
      </c>
      <c r="I1964" s="3" t="s">
        <v>2576</v>
      </c>
      <c r="J1964" s="3" t="s">
        <v>3743</v>
      </c>
      <c r="K1964" s="3" t="s">
        <v>3692</v>
      </c>
      <c r="L1964" s="3" t="s">
        <v>3854</v>
      </c>
      <c r="M1964" s="3" t="s">
        <v>2898</v>
      </c>
    </row>
    <row r="1965" spans="1:13" x14ac:dyDescent="0.2">
      <c r="A1965" s="3" t="s">
        <v>3694</v>
      </c>
      <c r="B1965" s="3" t="str">
        <f>VLOOKUP(C1965,'Class compilations'!A:B,2,FALSE)</f>
        <v>Classic Sedan</v>
      </c>
      <c r="C1965" s="3" t="s">
        <v>3692</v>
      </c>
      <c r="D1965" s="3" t="s">
        <v>10</v>
      </c>
      <c r="E1965" s="3" t="s">
        <v>3855</v>
      </c>
      <c r="F1965" s="3" t="e">
        <f>VLOOKUP(E1965,'DFW to admin'!A:B,2,FALSE)</f>
        <v>#N/A</v>
      </c>
      <c r="G1965" s="3" t="e">
        <f>VLOOKUP('Data - filter removed'!E1965,Sheet10!B:C,2,FALSE)</f>
        <v>#N/A</v>
      </c>
      <c r="H1965" s="2">
        <v>2008</v>
      </c>
      <c r="I1965" s="3" t="s">
        <v>2576</v>
      </c>
      <c r="J1965" s="3" t="s">
        <v>3743</v>
      </c>
      <c r="K1965" s="3" t="s">
        <v>3692</v>
      </c>
      <c r="L1965" s="3" t="s">
        <v>3856</v>
      </c>
      <c r="M1965" s="3" t="s">
        <v>133</v>
      </c>
    </row>
    <row r="1966" spans="1:13" x14ac:dyDescent="0.2">
      <c r="A1966" s="3" t="s">
        <v>3694</v>
      </c>
      <c r="B1966" s="3" t="str">
        <f>VLOOKUP(C1966,'Class compilations'!A:B,2,FALSE)</f>
        <v>Classic Sedan</v>
      </c>
      <c r="C1966" s="3" t="s">
        <v>3692</v>
      </c>
      <c r="D1966" s="3" t="s">
        <v>10</v>
      </c>
      <c r="E1966" s="3" t="s">
        <v>3857</v>
      </c>
      <c r="F1966" s="3" t="e">
        <f>VLOOKUP(E1966,'DFW to admin'!A:B,2,FALSE)</f>
        <v>#N/A</v>
      </c>
      <c r="G1966" s="3" t="e">
        <f>VLOOKUP('Data - filter removed'!E1966,Sheet10!B:C,2,FALSE)</f>
        <v>#N/A</v>
      </c>
      <c r="H1966" s="2">
        <v>2014</v>
      </c>
      <c r="I1966" s="3" t="s">
        <v>297</v>
      </c>
      <c r="J1966" s="3" t="s">
        <v>3683</v>
      </c>
      <c r="K1966" s="3" t="s">
        <v>3692</v>
      </c>
      <c r="L1966" s="3" t="s">
        <v>3858</v>
      </c>
      <c r="M1966" s="3" t="s">
        <v>26</v>
      </c>
    </row>
    <row r="1967" spans="1:13" x14ac:dyDescent="0.2">
      <c r="A1967" s="3" t="s">
        <v>3694</v>
      </c>
      <c r="B1967" s="3" t="str">
        <f>VLOOKUP(C1967,'Class compilations'!A:B,2,FALSE)</f>
        <v>Classic Sedan</v>
      </c>
      <c r="C1967" s="3" t="s">
        <v>3692</v>
      </c>
      <c r="D1967" s="3" t="s">
        <v>10</v>
      </c>
      <c r="E1967" s="3" t="s">
        <v>3859</v>
      </c>
      <c r="F1967" s="3" t="e">
        <f>VLOOKUP(E1967,'DFW to admin'!A:B,2,FALSE)</f>
        <v>#N/A</v>
      </c>
      <c r="G1967" s="3" t="e">
        <f>VLOOKUP('Data - filter removed'!E1967,Sheet10!B:C,2,FALSE)</f>
        <v>#N/A</v>
      </c>
      <c r="H1967" s="2">
        <v>2015</v>
      </c>
      <c r="I1967" s="3" t="s">
        <v>297</v>
      </c>
      <c r="J1967" s="3" t="s">
        <v>3683</v>
      </c>
      <c r="K1967" s="3" t="s">
        <v>3692</v>
      </c>
      <c r="L1967" s="3" t="s">
        <v>3860</v>
      </c>
      <c r="M1967" s="3" t="s">
        <v>26</v>
      </c>
    </row>
    <row r="1968" spans="1:13" x14ac:dyDescent="0.2">
      <c r="A1968" s="3" t="s">
        <v>3694</v>
      </c>
      <c r="B1968" s="3" t="str">
        <f>VLOOKUP(C1968,'Class compilations'!A:B,2,FALSE)</f>
        <v>Classic Sedan</v>
      </c>
      <c r="C1968" s="3" t="s">
        <v>3692</v>
      </c>
      <c r="D1968" s="3" t="s">
        <v>10</v>
      </c>
      <c r="E1968" s="3" t="s">
        <v>3861</v>
      </c>
      <c r="F1968" s="3" t="e">
        <f>VLOOKUP(E1968,'DFW to admin'!A:B,2,FALSE)</f>
        <v>#N/A</v>
      </c>
      <c r="G1968" s="3" t="e">
        <f>VLOOKUP('Data - filter removed'!E1968,Sheet10!B:C,2,FALSE)</f>
        <v>#N/A</v>
      </c>
      <c r="H1968" s="2">
        <v>2015</v>
      </c>
      <c r="I1968" s="3" t="s">
        <v>297</v>
      </c>
      <c r="J1968" s="3" t="s">
        <v>3683</v>
      </c>
      <c r="K1968" s="3" t="s">
        <v>3692</v>
      </c>
      <c r="L1968" s="3" t="s">
        <v>3862</v>
      </c>
      <c r="M1968" s="3" t="s">
        <v>26</v>
      </c>
    </row>
    <row r="1969" spans="1:13" x14ac:dyDescent="0.2">
      <c r="A1969" s="3" t="s">
        <v>3694</v>
      </c>
      <c r="B1969" s="3" t="str">
        <f>VLOOKUP(C1969,'Class compilations'!A:B,2,FALSE)</f>
        <v>Classic Sedan</v>
      </c>
      <c r="C1969" s="3" t="s">
        <v>3692</v>
      </c>
      <c r="D1969" s="3" t="s">
        <v>10</v>
      </c>
      <c r="E1969" s="3" t="s">
        <v>3863</v>
      </c>
      <c r="F1969" s="3" t="e">
        <f>VLOOKUP(E1969,'DFW to admin'!A:B,2,FALSE)</f>
        <v>#N/A</v>
      </c>
      <c r="G1969" s="3" t="e">
        <f>VLOOKUP('Data - filter removed'!E1969,Sheet10!B:C,2,FALSE)</f>
        <v>#N/A</v>
      </c>
      <c r="H1969" s="2">
        <v>2014</v>
      </c>
      <c r="I1969" s="3" t="s">
        <v>2576</v>
      </c>
      <c r="J1969" s="3" t="s">
        <v>3743</v>
      </c>
      <c r="K1969" s="3" t="s">
        <v>3692</v>
      </c>
      <c r="L1969" s="3" t="s">
        <v>3864</v>
      </c>
      <c r="M1969" s="3" t="s">
        <v>599</v>
      </c>
    </row>
    <row r="1970" spans="1:13" x14ac:dyDescent="0.2">
      <c r="A1970" s="3" t="s">
        <v>3694</v>
      </c>
      <c r="B1970" s="3" t="str">
        <f>VLOOKUP(C1970,'Class compilations'!A:B,2,FALSE)</f>
        <v>Classic Sedan</v>
      </c>
      <c r="C1970" s="3" t="s">
        <v>3692</v>
      </c>
      <c r="D1970" s="3" t="s">
        <v>10</v>
      </c>
      <c r="E1970" s="3" t="s">
        <v>3865</v>
      </c>
      <c r="F1970" s="3" t="e">
        <f>VLOOKUP(E1970,'DFW to admin'!A:B,2,FALSE)</f>
        <v>#N/A</v>
      </c>
      <c r="G1970" s="3" t="e">
        <f>VLOOKUP('Data - filter removed'!E1970,Sheet10!B:C,2,FALSE)</f>
        <v>#N/A</v>
      </c>
      <c r="H1970" s="2">
        <v>2014</v>
      </c>
      <c r="I1970" s="3" t="s">
        <v>2576</v>
      </c>
      <c r="J1970" s="3" t="s">
        <v>3743</v>
      </c>
      <c r="K1970" s="3" t="s">
        <v>3692</v>
      </c>
      <c r="L1970" s="3" t="s">
        <v>3866</v>
      </c>
      <c r="M1970" s="3" t="s">
        <v>599</v>
      </c>
    </row>
    <row r="1971" spans="1:13" x14ac:dyDescent="0.2">
      <c r="A1971" s="3" t="s">
        <v>3694</v>
      </c>
      <c r="B1971" s="3" t="str">
        <f>VLOOKUP(C1971,'Class compilations'!A:B,2,FALSE)</f>
        <v>Classic Sedan</v>
      </c>
      <c r="C1971" s="3" t="s">
        <v>3692</v>
      </c>
      <c r="D1971" s="3" t="s">
        <v>10</v>
      </c>
      <c r="E1971" s="3" t="s">
        <v>3867</v>
      </c>
      <c r="F1971" s="3" t="e">
        <f>VLOOKUP(E1971,'DFW to admin'!A:B,2,FALSE)</f>
        <v>#N/A</v>
      </c>
      <c r="G1971" s="3" t="e">
        <f>VLOOKUP('Data - filter removed'!E1971,Sheet10!B:C,2,FALSE)</f>
        <v>#N/A</v>
      </c>
      <c r="H1971" s="2">
        <v>2015</v>
      </c>
      <c r="I1971" s="3" t="s">
        <v>2576</v>
      </c>
      <c r="J1971" s="3" t="s">
        <v>3743</v>
      </c>
      <c r="K1971" s="3" t="s">
        <v>3692</v>
      </c>
      <c r="L1971" s="3" t="s">
        <v>3868</v>
      </c>
      <c r="M1971" s="3" t="s">
        <v>26</v>
      </c>
    </row>
    <row r="1972" spans="1:13" x14ac:dyDescent="0.2">
      <c r="A1972" s="3" t="s">
        <v>3694</v>
      </c>
      <c r="B1972" s="3" t="str">
        <f>VLOOKUP(C1972,'Class compilations'!A:B,2,FALSE)</f>
        <v>Classic Sedan</v>
      </c>
      <c r="C1972" s="3" t="s">
        <v>3692</v>
      </c>
      <c r="D1972" s="3" t="s">
        <v>10</v>
      </c>
      <c r="E1972" s="3" t="s">
        <v>3869</v>
      </c>
      <c r="F1972" s="3" t="e">
        <f>VLOOKUP(E1972,'DFW to admin'!A:B,2,FALSE)</f>
        <v>#N/A</v>
      </c>
      <c r="G1972" s="3" t="e">
        <f>VLOOKUP('Data - filter removed'!E1972,Sheet10!B:C,2,FALSE)</f>
        <v>#N/A</v>
      </c>
      <c r="H1972" s="2">
        <v>2014</v>
      </c>
      <c r="I1972" s="3" t="s">
        <v>2576</v>
      </c>
      <c r="J1972" s="3" t="s">
        <v>3743</v>
      </c>
      <c r="K1972" s="3" t="s">
        <v>3692</v>
      </c>
      <c r="L1972" s="3" t="s">
        <v>3870</v>
      </c>
      <c r="M1972" s="3" t="s">
        <v>599</v>
      </c>
    </row>
    <row r="1973" spans="1:13" x14ac:dyDescent="0.2">
      <c r="A1973" s="3" t="s">
        <v>3694</v>
      </c>
      <c r="B1973" s="3" t="str">
        <f>VLOOKUP(C1973,'Class compilations'!A:B,2,FALSE)</f>
        <v>Classic Sedan</v>
      </c>
      <c r="C1973" s="3" t="s">
        <v>3692</v>
      </c>
      <c r="D1973" s="3" t="s">
        <v>10</v>
      </c>
      <c r="E1973" s="3" t="s">
        <v>3871</v>
      </c>
      <c r="F1973" s="3" t="e">
        <f>VLOOKUP(E1973,'DFW to admin'!A:B,2,FALSE)</f>
        <v>#N/A</v>
      </c>
      <c r="G1973" s="3" t="e">
        <f>VLOOKUP('Data - filter removed'!E1973,Sheet10!B:C,2,FALSE)</f>
        <v>#N/A</v>
      </c>
      <c r="H1973" s="2">
        <v>2014</v>
      </c>
      <c r="I1973" s="3" t="s">
        <v>2576</v>
      </c>
      <c r="J1973" s="3" t="s">
        <v>3743</v>
      </c>
      <c r="K1973" s="3" t="s">
        <v>3692</v>
      </c>
      <c r="L1973" s="3" t="s">
        <v>3872</v>
      </c>
      <c r="M1973" s="3" t="s">
        <v>599</v>
      </c>
    </row>
    <row r="1974" spans="1:13" x14ac:dyDescent="0.2">
      <c r="A1974" s="3" t="s">
        <v>3694</v>
      </c>
      <c r="B1974" s="3" t="str">
        <f>VLOOKUP(C1974,'Class compilations'!A:B,2,FALSE)</f>
        <v>Classic Sedan</v>
      </c>
      <c r="C1974" s="3" t="s">
        <v>3692</v>
      </c>
      <c r="D1974" s="3" t="s">
        <v>10</v>
      </c>
      <c r="E1974" s="3" t="s">
        <v>3873</v>
      </c>
      <c r="F1974" s="3" t="e">
        <f>VLOOKUP(E1974,'DFW to admin'!A:B,2,FALSE)</f>
        <v>#N/A</v>
      </c>
      <c r="G1974" s="3" t="e">
        <f>VLOOKUP('Data - filter removed'!E1974,Sheet10!B:C,2,FALSE)</f>
        <v>#N/A</v>
      </c>
      <c r="H1974" s="2">
        <v>2014</v>
      </c>
      <c r="I1974" s="3" t="s">
        <v>2576</v>
      </c>
      <c r="J1974" s="3" t="s">
        <v>3743</v>
      </c>
      <c r="K1974" s="3" t="s">
        <v>3692</v>
      </c>
      <c r="L1974" s="3" t="s">
        <v>3874</v>
      </c>
      <c r="M1974" s="3" t="s">
        <v>26</v>
      </c>
    </row>
    <row r="1975" spans="1:13" x14ac:dyDescent="0.2">
      <c r="A1975" s="3" t="s">
        <v>3694</v>
      </c>
      <c r="B1975" s="3" t="str">
        <f>VLOOKUP(C1975,'Class compilations'!A:B,2,FALSE)</f>
        <v>Classic Sedan</v>
      </c>
      <c r="C1975" s="3" t="s">
        <v>3692</v>
      </c>
      <c r="D1975" s="3" t="s">
        <v>10</v>
      </c>
      <c r="E1975" s="3" t="s">
        <v>3875</v>
      </c>
      <c r="F1975" s="3" t="e">
        <f>VLOOKUP(E1975,'DFW to admin'!A:B,2,FALSE)</f>
        <v>#N/A</v>
      </c>
      <c r="G1975" s="3" t="e">
        <f>VLOOKUP('Data - filter removed'!E1975,Sheet10!B:C,2,FALSE)</f>
        <v>#N/A</v>
      </c>
      <c r="H1975" s="2">
        <v>2014</v>
      </c>
      <c r="I1975" s="3" t="s">
        <v>2576</v>
      </c>
      <c r="J1975" s="3" t="s">
        <v>3743</v>
      </c>
      <c r="K1975" s="3" t="s">
        <v>3692</v>
      </c>
      <c r="L1975" s="3" t="s">
        <v>3876</v>
      </c>
      <c r="M1975" s="3" t="s">
        <v>599</v>
      </c>
    </row>
    <row r="1976" spans="1:13" x14ac:dyDescent="0.2">
      <c r="A1976" s="3" t="s">
        <v>3694</v>
      </c>
      <c r="B1976" s="3" t="str">
        <f>VLOOKUP(C1976,'Class compilations'!A:B,2,FALSE)</f>
        <v>Classic Sedan</v>
      </c>
      <c r="C1976" s="3" t="s">
        <v>3692</v>
      </c>
      <c r="D1976" s="3" t="s">
        <v>10</v>
      </c>
      <c r="E1976" s="3" t="s">
        <v>3877</v>
      </c>
      <c r="F1976" s="3" t="e">
        <f>VLOOKUP(E1976,'DFW to admin'!A:B,2,FALSE)</f>
        <v>#N/A</v>
      </c>
      <c r="G1976" s="3" t="e">
        <f>VLOOKUP('Data - filter removed'!E1976,Sheet10!B:C,2,FALSE)</f>
        <v>#N/A</v>
      </c>
      <c r="H1976" s="2">
        <v>2014</v>
      </c>
      <c r="I1976" s="3" t="s">
        <v>2576</v>
      </c>
      <c r="J1976" s="3" t="s">
        <v>3743</v>
      </c>
      <c r="K1976" s="3" t="s">
        <v>3692</v>
      </c>
      <c r="L1976" s="3" t="s">
        <v>3878</v>
      </c>
      <c r="M1976" s="3" t="s">
        <v>26</v>
      </c>
    </row>
    <row r="1977" spans="1:13" x14ac:dyDescent="0.2">
      <c r="A1977" s="3" t="s">
        <v>3694</v>
      </c>
      <c r="B1977" s="3" t="str">
        <f>VLOOKUP(C1977,'Class compilations'!A:B,2,FALSE)</f>
        <v>Classic Sedan</v>
      </c>
      <c r="C1977" s="3" t="s">
        <v>3692</v>
      </c>
      <c r="D1977" s="3" t="s">
        <v>10</v>
      </c>
      <c r="E1977" s="3" t="s">
        <v>3879</v>
      </c>
      <c r="F1977" s="3" t="e">
        <f>VLOOKUP(E1977,'DFW to admin'!A:B,2,FALSE)</f>
        <v>#N/A</v>
      </c>
      <c r="G1977" s="3" t="e">
        <f>VLOOKUP('Data - filter removed'!E1977,Sheet10!B:C,2,FALSE)</f>
        <v>#N/A</v>
      </c>
      <c r="H1977" s="2">
        <v>2014</v>
      </c>
      <c r="I1977" s="3" t="s">
        <v>2576</v>
      </c>
      <c r="J1977" s="3" t="s">
        <v>3743</v>
      </c>
      <c r="K1977" s="3" t="s">
        <v>3692</v>
      </c>
      <c r="L1977" s="3" t="s">
        <v>3880</v>
      </c>
      <c r="M1977" s="3" t="s">
        <v>26</v>
      </c>
    </row>
    <row r="1978" spans="1:13" x14ac:dyDescent="0.2">
      <c r="A1978" s="3" t="s">
        <v>3694</v>
      </c>
      <c r="B1978" s="3" t="str">
        <f>VLOOKUP(C1978,'Class compilations'!A:B,2,FALSE)</f>
        <v>Classic Sedan</v>
      </c>
      <c r="C1978" s="3" t="s">
        <v>3692</v>
      </c>
      <c r="D1978" s="3" t="s">
        <v>10</v>
      </c>
      <c r="E1978" s="3" t="s">
        <v>3881</v>
      </c>
      <c r="F1978" s="3" t="e">
        <f>VLOOKUP(E1978,'DFW to admin'!A:B,2,FALSE)</f>
        <v>#N/A</v>
      </c>
      <c r="G1978" s="3" t="e">
        <f>VLOOKUP('Data - filter removed'!E1978,Sheet10!B:C,2,FALSE)</f>
        <v>#N/A</v>
      </c>
      <c r="H1978" s="2">
        <v>2014</v>
      </c>
      <c r="I1978" s="3" t="s">
        <v>2576</v>
      </c>
      <c r="J1978" s="3" t="s">
        <v>3743</v>
      </c>
      <c r="K1978" s="3" t="s">
        <v>3692</v>
      </c>
      <c r="L1978" s="3" t="s">
        <v>3882</v>
      </c>
      <c r="M1978" s="3" t="s">
        <v>26</v>
      </c>
    </row>
    <row r="1979" spans="1:13" x14ac:dyDescent="0.2">
      <c r="A1979" s="3" t="s">
        <v>3694</v>
      </c>
      <c r="B1979" s="3" t="str">
        <f>VLOOKUP(C1979,'Class compilations'!A:B,2,FALSE)</f>
        <v>Classic Sedan</v>
      </c>
      <c r="C1979" s="3" t="s">
        <v>3692</v>
      </c>
      <c r="D1979" s="3" t="s">
        <v>10</v>
      </c>
      <c r="E1979" s="3" t="s">
        <v>3883</v>
      </c>
      <c r="F1979" s="3" t="e">
        <f>VLOOKUP(E1979,'DFW to admin'!A:B,2,FALSE)</f>
        <v>#N/A</v>
      </c>
      <c r="G1979" s="3" t="e">
        <f>VLOOKUP('Data - filter removed'!E1979,Sheet10!B:C,2,FALSE)</f>
        <v>#N/A</v>
      </c>
      <c r="H1979" s="2">
        <v>2014</v>
      </c>
      <c r="I1979" s="3" t="s">
        <v>2576</v>
      </c>
      <c r="J1979" s="3" t="s">
        <v>3743</v>
      </c>
      <c r="K1979" s="3" t="s">
        <v>3692</v>
      </c>
      <c r="L1979" s="3" t="s">
        <v>3884</v>
      </c>
      <c r="M1979" s="3" t="s">
        <v>26</v>
      </c>
    </row>
    <row r="1980" spans="1:13" x14ac:dyDescent="0.2">
      <c r="A1980" s="3" t="s">
        <v>3694</v>
      </c>
      <c r="B1980" s="3" t="str">
        <f>VLOOKUP(C1980,'Class compilations'!A:B,2,FALSE)</f>
        <v>Classic Sedan</v>
      </c>
      <c r="C1980" s="3" t="s">
        <v>3692</v>
      </c>
      <c r="D1980" s="3" t="s">
        <v>10</v>
      </c>
      <c r="E1980" s="3" t="s">
        <v>3885</v>
      </c>
      <c r="F1980" s="3" t="e">
        <f>VLOOKUP(E1980,'DFW to admin'!A:B,2,FALSE)</f>
        <v>#N/A</v>
      </c>
      <c r="G1980" s="3" t="e">
        <f>VLOOKUP('Data - filter removed'!E1980,Sheet10!B:C,2,FALSE)</f>
        <v>#N/A</v>
      </c>
      <c r="H1980" s="2">
        <v>2014</v>
      </c>
      <c r="I1980" s="3" t="s">
        <v>2576</v>
      </c>
      <c r="J1980" s="3" t="s">
        <v>3743</v>
      </c>
      <c r="K1980" s="3" t="s">
        <v>3692</v>
      </c>
      <c r="L1980" s="3" t="s">
        <v>3886</v>
      </c>
      <c r="M1980" s="3" t="s">
        <v>26</v>
      </c>
    </row>
    <row r="1981" spans="1:13" x14ac:dyDescent="0.2">
      <c r="A1981" s="3" t="s">
        <v>3694</v>
      </c>
      <c r="B1981" s="3" t="str">
        <f>VLOOKUP(C1981,'Class compilations'!A:B,2,FALSE)</f>
        <v>Classic Sedan</v>
      </c>
      <c r="C1981" s="3" t="s">
        <v>3692</v>
      </c>
      <c r="D1981" s="3" t="s">
        <v>10</v>
      </c>
      <c r="E1981" s="3" t="s">
        <v>3887</v>
      </c>
      <c r="F1981" s="3" t="e">
        <f>VLOOKUP(E1981,'DFW to admin'!A:B,2,FALSE)</f>
        <v>#N/A</v>
      </c>
      <c r="G1981" s="3" t="e">
        <f>VLOOKUP('Data - filter removed'!E1981,Sheet10!B:C,2,FALSE)</f>
        <v>#N/A</v>
      </c>
      <c r="H1981" s="2">
        <v>2014</v>
      </c>
      <c r="I1981" s="3" t="s">
        <v>2576</v>
      </c>
      <c r="J1981" s="3" t="s">
        <v>3743</v>
      </c>
      <c r="K1981" s="3" t="s">
        <v>3692</v>
      </c>
      <c r="L1981" s="3" t="s">
        <v>3888</v>
      </c>
      <c r="M1981" s="3" t="s">
        <v>26</v>
      </c>
    </row>
    <row r="1982" spans="1:13" x14ac:dyDescent="0.2">
      <c r="A1982" s="3" t="s">
        <v>3694</v>
      </c>
      <c r="B1982" s="3" t="str">
        <f>VLOOKUP(C1982,'Class compilations'!A:B,2,FALSE)</f>
        <v>Classic Sedan</v>
      </c>
      <c r="C1982" s="3" t="s">
        <v>3692</v>
      </c>
      <c r="D1982" s="3" t="s">
        <v>10</v>
      </c>
      <c r="E1982" s="3" t="s">
        <v>3889</v>
      </c>
      <c r="F1982" s="3" t="e">
        <f>VLOOKUP(E1982,'DFW to admin'!A:B,2,FALSE)</f>
        <v>#N/A</v>
      </c>
      <c r="G1982" s="3" t="e">
        <f>VLOOKUP('Data - filter removed'!E1982,Sheet10!B:C,2,FALSE)</f>
        <v>#N/A</v>
      </c>
      <c r="H1982" s="2">
        <v>2014</v>
      </c>
      <c r="I1982" s="3" t="s">
        <v>2576</v>
      </c>
      <c r="J1982" s="3" t="s">
        <v>3743</v>
      </c>
      <c r="K1982" s="3" t="s">
        <v>3692</v>
      </c>
      <c r="L1982" s="3" t="s">
        <v>3890</v>
      </c>
      <c r="M1982" s="3" t="s">
        <v>26</v>
      </c>
    </row>
    <row r="1983" spans="1:13" x14ac:dyDescent="0.2">
      <c r="A1983" s="3" t="s">
        <v>3694</v>
      </c>
      <c r="B1983" s="3" t="str">
        <f>VLOOKUP(C1983,'Class compilations'!A:B,2,FALSE)</f>
        <v>Classic Sedan</v>
      </c>
      <c r="C1983" s="3" t="s">
        <v>3692</v>
      </c>
      <c r="D1983" s="3" t="s">
        <v>10</v>
      </c>
      <c r="E1983" s="3" t="s">
        <v>3891</v>
      </c>
      <c r="F1983" s="3" t="e">
        <f>VLOOKUP(E1983,'DFW to admin'!A:B,2,FALSE)</f>
        <v>#N/A</v>
      </c>
      <c r="G1983" s="3" t="e">
        <f>VLOOKUP('Data - filter removed'!E1983,Sheet10!B:C,2,FALSE)</f>
        <v>#N/A</v>
      </c>
      <c r="H1983" s="2">
        <v>2014</v>
      </c>
      <c r="I1983" s="3" t="s">
        <v>2576</v>
      </c>
      <c r="J1983" s="3" t="s">
        <v>3743</v>
      </c>
      <c r="K1983" s="3" t="s">
        <v>3692</v>
      </c>
      <c r="L1983" s="3" t="s">
        <v>3892</v>
      </c>
      <c r="M1983" s="3" t="s">
        <v>26</v>
      </c>
    </row>
    <row r="1984" spans="1:13" x14ac:dyDescent="0.2">
      <c r="A1984" s="3" t="s">
        <v>3694</v>
      </c>
      <c r="B1984" s="3" t="str">
        <f>VLOOKUP(C1984,'Class compilations'!A:B,2,FALSE)</f>
        <v>Classic Sedan</v>
      </c>
      <c r="C1984" s="3" t="s">
        <v>3692</v>
      </c>
      <c r="D1984" s="3" t="s">
        <v>10</v>
      </c>
      <c r="E1984" s="3" t="s">
        <v>3893</v>
      </c>
      <c r="F1984" s="3" t="e">
        <f>VLOOKUP(E1984,'DFW to admin'!A:B,2,FALSE)</f>
        <v>#N/A</v>
      </c>
      <c r="G1984" s="3" t="e">
        <f>VLOOKUP('Data - filter removed'!E1984,Sheet10!B:C,2,FALSE)</f>
        <v>#N/A</v>
      </c>
      <c r="H1984" s="2">
        <v>2014</v>
      </c>
      <c r="I1984" s="3" t="s">
        <v>2576</v>
      </c>
      <c r="J1984" s="3" t="s">
        <v>3743</v>
      </c>
      <c r="K1984" s="3" t="s">
        <v>3692</v>
      </c>
      <c r="L1984" s="3" t="s">
        <v>3894</v>
      </c>
      <c r="M1984" s="3" t="s">
        <v>26</v>
      </c>
    </row>
    <row r="1985" spans="1:13" x14ac:dyDescent="0.2">
      <c r="A1985" s="3" t="s">
        <v>3694</v>
      </c>
      <c r="B1985" s="3" t="str">
        <f>VLOOKUP(C1985,'Class compilations'!A:B,2,FALSE)</f>
        <v>Classic Sedan</v>
      </c>
      <c r="C1985" s="3" t="s">
        <v>3692</v>
      </c>
      <c r="D1985" s="3" t="s">
        <v>10</v>
      </c>
      <c r="E1985" s="3" t="s">
        <v>3895</v>
      </c>
      <c r="F1985" s="3" t="e">
        <f>VLOOKUP(E1985,'DFW to admin'!A:B,2,FALSE)</f>
        <v>#N/A</v>
      </c>
      <c r="G1985" s="3" t="e">
        <f>VLOOKUP('Data - filter removed'!E1985,Sheet10!B:C,2,FALSE)</f>
        <v>#N/A</v>
      </c>
      <c r="H1985" s="2">
        <v>2014</v>
      </c>
      <c r="I1985" s="3" t="s">
        <v>2576</v>
      </c>
      <c r="J1985" s="3" t="s">
        <v>3743</v>
      </c>
      <c r="K1985" s="3" t="s">
        <v>3692</v>
      </c>
      <c r="L1985" s="3" t="s">
        <v>3896</v>
      </c>
      <c r="M1985" s="3" t="s">
        <v>26</v>
      </c>
    </row>
    <row r="1986" spans="1:13" x14ac:dyDescent="0.2">
      <c r="A1986" s="3" t="s">
        <v>3694</v>
      </c>
      <c r="B1986" s="3" t="str">
        <f>VLOOKUP(C1986,'Class compilations'!A:B,2,FALSE)</f>
        <v>Classic Sedan</v>
      </c>
      <c r="C1986" s="3" t="s">
        <v>3692</v>
      </c>
      <c r="D1986" s="3" t="s">
        <v>10</v>
      </c>
      <c r="E1986" s="3" t="s">
        <v>3897</v>
      </c>
      <c r="F1986" s="3" t="e">
        <f>VLOOKUP(E1986,'DFW to admin'!A:B,2,FALSE)</f>
        <v>#N/A</v>
      </c>
      <c r="G1986" s="3" t="e">
        <f>VLOOKUP('Data - filter removed'!E1986,Sheet10!B:C,2,FALSE)</f>
        <v>#N/A</v>
      </c>
      <c r="H1986" s="2">
        <v>2014</v>
      </c>
      <c r="I1986" s="3" t="s">
        <v>297</v>
      </c>
      <c r="J1986" s="3" t="s">
        <v>3683</v>
      </c>
      <c r="K1986" s="3" t="s">
        <v>3692</v>
      </c>
      <c r="L1986" s="3" t="s">
        <v>3898</v>
      </c>
      <c r="M1986" s="3" t="s">
        <v>26</v>
      </c>
    </row>
    <row r="1987" spans="1:13" x14ac:dyDescent="0.2">
      <c r="A1987" s="3" t="s">
        <v>3694</v>
      </c>
      <c r="B1987" s="3" t="str">
        <f>VLOOKUP(C1987,'Class compilations'!A:B,2,FALSE)</f>
        <v>Classic Sedan</v>
      </c>
      <c r="C1987" s="3" t="s">
        <v>3692</v>
      </c>
      <c r="D1987" s="3" t="s">
        <v>10</v>
      </c>
      <c r="E1987" s="3" t="s">
        <v>3899</v>
      </c>
      <c r="F1987" s="3" t="e">
        <f>VLOOKUP(E1987,'DFW to admin'!A:B,2,FALSE)</f>
        <v>#N/A</v>
      </c>
      <c r="G1987" s="3" t="e">
        <f>VLOOKUP('Data - filter removed'!E1987,Sheet10!B:C,2,FALSE)</f>
        <v>#N/A</v>
      </c>
      <c r="H1987" s="2">
        <v>2015</v>
      </c>
      <c r="I1987" s="3" t="s">
        <v>297</v>
      </c>
      <c r="J1987" s="3" t="s">
        <v>3683</v>
      </c>
      <c r="K1987" s="3" t="s">
        <v>3692</v>
      </c>
      <c r="L1987" s="3" t="s">
        <v>3900</v>
      </c>
      <c r="M1987" s="3" t="s">
        <v>26</v>
      </c>
    </row>
    <row r="1988" spans="1:13" x14ac:dyDescent="0.2">
      <c r="A1988" s="3" t="s">
        <v>3694</v>
      </c>
      <c r="B1988" s="3" t="str">
        <f>VLOOKUP(C1988,'Class compilations'!A:B,2,FALSE)</f>
        <v>Classic Sedan</v>
      </c>
      <c r="C1988" s="3" t="s">
        <v>3692</v>
      </c>
      <c r="D1988" s="3" t="s">
        <v>10</v>
      </c>
      <c r="E1988" s="3" t="s">
        <v>3901</v>
      </c>
      <c r="F1988" s="3" t="e">
        <f>VLOOKUP(E1988,'DFW to admin'!A:B,2,FALSE)</f>
        <v>#N/A</v>
      </c>
      <c r="G1988" s="3" t="e">
        <f>VLOOKUP('Data - filter removed'!E1988,Sheet10!B:C,2,FALSE)</f>
        <v>#N/A</v>
      </c>
      <c r="H1988" s="2">
        <v>2015</v>
      </c>
      <c r="I1988" s="3" t="s">
        <v>297</v>
      </c>
      <c r="J1988" s="3" t="s">
        <v>3683</v>
      </c>
      <c r="K1988" s="3" t="s">
        <v>3692</v>
      </c>
      <c r="L1988" s="3" t="s">
        <v>3902</v>
      </c>
      <c r="M1988" s="3" t="s">
        <v>26</v>
      </c>
    </row>
    <row r="1989" spans="1:13" x14ac:dyDescent="0.2">
      <c r="A1989" s="3" t="s">
        <v>3694</v>
      </c>
      <c r="B1989" s="3" t="str">
        <f>VLOOKUP(C1989,'Class compilations'!A:B,2,FALSE)</f>
        <v>Classic Sedan</v>
      </c>
      <c r="C1989" s="3" t="s">
        <v>3692</v>
      </c>
      <c r="D1989" s="3" t="s">
        <v>10</v>
      </c>
      <c r="E1989" s="3" t="s">
        <v>3903</v>
      </c>
      <c r="F1989" s="3" t="e">
        <f>VLOOKUP(E1989,'DFW to admin'!A:B,2,FALSE)</f>
        <v>#N/A</v>
      </c>
      <c r="G1989" s="3" t="e">
        <f>VLOOKUP('Data - filter removed'!E1989,Sheet10!B:C,2,FALSE)</f>
        <v>#N/A</v>
      </c>
      <c r="H1989" s="2">
        <v>2015</v>
      </c>
      <c r="I1989" s="3" t="s">
        <v>297</v>
      </c>
      <c r="J1989" s="3" t="s">
        <v>3683</v>
      </c>
      <c r="K1989" s="3" t="s">
        <v>3692</v>
      </c>
      <c r="L1989" s="3" t="s">
        <v>3904</v>
      </c>
      <c r="M1989" s="3" t="s">
        <v>26</v>
      </c>
    </row>
    <row r="1990" spans="1:13" x14ac:dyDescent="0.2">
      <c r="A1990" s="3" t="s">
        <v>3694</v>
      </c>
      <c r="B1990" s="3" t="str">
        <f>VLOOKUP(C1990,'Class compilations'!A:B,2,FALSE)</f>
        <v>Classic Sedan</v>
      </c>
      <c r="C1990" s="3" t="s">
        <v>3692</v>
      </c>
      <c r="D1990" s="3" t="s">
        <v>10</v>
      </c>
      <c r="E1990" s="3" t="s">
        <v>3905</v>
      </c>
      <c r="F1990" s="3" t="e">
        <f>VLOOKUP(E1990,'DFW to admin'!A:B,2,FALSE)</f>
        <v>#N/A</v>
      </c>
      <c r="G1990" s="3" t="e">
        <f>VLOOKUP('Data - filter removed'!E1990,Sheet10!B:C,2,FALSE)</f>
        <v>#N/A</v>
      </c>
      <c r="H1990" s="2">
        <v>2015</v>
      </c>
      <c r="I1990" s="3" t="s">
        <v>297</v>
      </c>
      <c r="J1990" s="3" t="s">
        <v>3683</v>
      </c>
      <c r="K1990" s="3" t="s">
        <v>3692</v>
      </c>
      <c r="L1990" s="3" t="s">
        <v>3906</v>
      </c>
      <c r="M1990" s="3" t="s">
        <v>26</v>
      </c>
    </row>
    <row r="1991" spans="1:13" x14ac:dyDescent="0.2">
      <c r="A1991" s="3" t="s">
        <v>3694</v>
      </c>
      <c r="B1991" s="3" t="str">
        <f>VLOOKUP(C1991,'Class compilations'!A:B,2,FALSE)</f>
        <v>Classic Sedan</v>
      </c>
      <c r="C1991" s="3" t="s">
        <v>3692</v>
      </c>
      <c r="D1991" s="3" t="s">
        <v>10</v>
      </c>
      <c r="E1991" s="3" t="s">
        <v>3907</v>
      </c>
      <c r="F1991" s="3" t="e">
        <f>VLOOKUP(E1991,'DFW to admin'!A:B,2,FALSE)</f>
        <v>#N/A</v>
      </c>
      <c r="G1991" s="3" t="e">
        <f>VLOOKUP('Data - filter removed'!E1991,Sheet10!B:C,2,FALSE)</f>
        <v>#N/A</v>
      </c>
      <c r="H1991" s="2">
        <v>2015</v>
      </c>
      <c r="I1991" s="3" t="s">
        <v>297</v>
      </c>
      <c r="J1991" s="3" t="s">
        <v>3683</v>
      </c>
      <c r="K1991" s="3" t="s">
        <v>3692</v>
      </c>
      <c r="L1991" s="3" t="s">
        <v>3908</v>
      </c>
      <c r="M1991" s="3" t="s">
        <v>26</v>
      </c>
    </row>
    <row r="1992" spans="1:13" x14ac:dyDescent="0.2">
      <c r="A1992" s="3" t="s">
        <v>3694</v>
      </c>
      <c r="B1992" s="3" t="str">
        <f>VLOOKUP(C1992,'Class compilations'!A:B,2,FALSE)</f>
        <v>Classic Sedan</v>
      </c>
      <c r="C1992" s="3" t="s">
        <v>3692</v>
      </c>
      <c r="D1992" s="3" t="s">
        <v>10</v>
      </c>
      <c r="E1992" s="3" t="s">
        <v>3909</v>
      </c>
      <c r="F1992" s="3" t="e">
        <f>VLOOKUP(E1992,'DFW to admin'!A:B,2,FALSE)</f>
        <v>#N/A</v>
      </c>
      <c r="G1992" s="3" t="e">
        <f>VLOOKUP('Data - filter removed'!E1992,Sheet10!B:C,2,FALSE)</f>
        <v>#N/A</v>
      </c>
      <c r="H1992" s="2">
        <v>2015</v>
      </c>
      <c r="I1992" s="3" t="s">
        <v>297</v>
      </c>
      <c r="J1992" s="3" t="s">
        <v>3683</v>
      </c>
      <c r="K1992" s="3" t="s">
        <v>3692</v>
      </c>
      <c r="L1992" s="3" t="s">
        <v>3910</v>
      </c>
      <c r="M1992" s="3" t="s">
        <v>26</v>
      </c>
    </row>
    <row r="1993" spans="1:13" x14ac:dyDescent="0.2">
      <c r="A1993" s="3" t="s">
        <v>3694</v>
      </c>
      <c r="B1993" s="3" t="str">
        <f>VLOOKUP(C1993,'Class compilations'!A:B,2,FALSE)</f>
        <v>Classic Sedan</v>
      </c>
      <c r="C1993" s="3" t="s">
        <v>3692</v>
      </c>
      <c r="D1993" s="3" t="s">
        <v>10</v>
      </c>
      <c r="E1993" s="3" t="s">
        <v>3911</v>
      </c>
      <c r="F1993" s="3" t="e">
        <f>VLOOKUP(E1993,'DFW to admin'!A:B,2,FALSE)</f>
        <v>#N/A</v>
      </c>
      <c r="G1993" s="3" t="e">
        <f>VLOOKUP('Data - filter removed'!E1993,Sheet10!B:C,2,FALSE)</f>
        <v>#N/A</v>
      </c>
      <c r="H1993" s="2">
        <v>2015</v>
      </c>
      <c r="I1993" s="3" t="s">
        <v>297</v>
      </c>
      <c r="J1993" s="3" t="s">
        <v>3683</v>
      </c>
      <c r="K1993" s="3" t="s">
        <v>3692</v>
      </c>
      <c r="L1993" s="3" t="s">
        <v>3912</v>
      </c>
      <c r="M1993" s="3" t="s">
        <v>26</v>
      </c>
    </row>
    <row r="1994" spans="1:13" x14ac:dyDescent="0.2">
      <c r="A1994" s="3" t="s">
        <v>3694</v>
      </c>
      <c r="B1994" s="3" t="str">
        <f>VLOOKUP(C1994,'Class compilations'!A:B,2,FALSE)</f>
        <v>Classic Sedan</v>
      </c>
      <c r="C1994" s="3" t="s">
        <v>3692</v>
      </c>
      <c r="D1994" s="3" t="s">
        <v>10</v>
      </c>
      <c r="E1994" s="3" t="s">
        <v>3913</v>
      </c>
      <c r="F1994" s="3" t="e">
        <f>VLOOKUP(E1994,'DFW to admin'!A:B,2,FALSE)</f>
        <v>#N/A</v>
      </c>
      <c r="G1994" s="3" t="e">
        <f>VLOOKUP('Data - filter removed'!E1994,Sheet10!B:C,2,FALSE)</f>
        <v>#N/A</v>
      </c>
      <c r="H1994" s="2">
        <v>2015</v>
      </c>
      <c r="I1994" s="3" t="s">
        <v>297</v>
      </c>
      <c r="J1994" s="3" t="s">
        <v>3683</v>
      </c>
      <c r="K1994" s="3" t="s">
        <v>3692</v>
      </c>
      <c r="L1994" s="3" t="s">
        <v>3914</v>
      </c>
      <c r="M1994" s="3" t="s">
        <v>26</v>
      </c>
    </row>
    <row r="1995" spans="1:13" x14ac:dyDescent="0.2">
      <c r="A1995" s="3" t="s">
        <v>3694</v>
      </c>
      <c r="B1995" s="3" t="str">
        <f>VLOOKUP(C1995,'Class compilations'!A:B,2,FALSE)</f>
        <v>Classic Sedan</v>
      </c>
      <c r="C1995" s="3" t="s">
        <v>3692</v>
      </c>
      <c r="D1995" s="3" t="s">
        <v>10</v>
      </c>
      <c r="E1995" s="3" t="s">
        <v>3915</v>
      </c>
      <c r="F1995" s="3" t="e">
        <f>VLOOKUP(E1995,'DFW to admin'!A:B,2,FALSE)</f>
        <v>#N/A</v>
      </c>
      <c r="G1995" s="3" t="e">
        <f>VLOOKUP('Data - filter removed'!E1995,Sheet10!B:C,2,FALSE)</f>
        <v>#N/A</v>
      </c>
      <c r="H1995" s="2">
        <v>2015</v>
      </c>
      <c r="I1995" s="3" t="s">
        <v>297</v>
      </c>
      <c r="J1995" s="3" t="s">
        <v>3683</v>
      </c>
      <c r="K1995" s="3" t="s">
        <v>3692</v>
      </c>
      <c r="L1995" s="3" t="s">
        <v>3916</v>
      </c>
      <c r="M1995" s="3" t="s">
        <v>26</v>
      </c>
    </row>
    <row r="1996" spans="1:13" x14ac:dyDescent="0.2">
      <c r="A1996" s="3" t="s">
        <v>3694</v>
      </c>
      <c r="B1996" s="3" t="str">
        <f>VLOOKUP(C1996,'Class compilations'!A:B,2,FALSE)</f>
        <v>Classic Sedan</v>
      </c>
      <c r="C1996" s="3" t="s">
        <v>3692</v>
      </c>
      <c r="D1996" s="3" t="s">
        <v>10</v>
      </c>
      <c r="E1996" s="3" t="s">
        <v>3917</v>
      </c>
      <c r="F1996" s="3" t="e">
        <f>VLOOKUP(E1996,'DFW to admin'!A:B,2,FALSE)</f>
        <v>#N/A</v>
      </c>
      <c r="G1996" s="3" t="e">
        <f>VLOOKUP('Data - filter removed'!E1996,Sheet10!B:C,2,FALSE)</f>
        <v>#N/A</v>
      </c>
      <c r="H1996" s="2">
        <v>2015</v>
      </c>
      <c r="I1996" s="3" t="s">
        <v>297</v>
      </c>
      <c r="J1996" s="3" t="s">
        <v>3683</v>
      </c>
      <c r="K1996" s="3" t="s">
        <v>3692</v>
      </c>
      <c r="L1996" s="3" t="s">
        <v>3918</v>
      </c>
      <c r="M1996" s="3" t="s">
        <v>26</v>
      </c>
    </row>
    <row r="1997" spans="1:13" x14ac:dyDescent="0.2">
      <c r="A1997" s="3" t="s">
        <v>3694</v>
      </c>
      <c r="B1997" s="3" t="str">
        <f>VLOOKUP(C1997,'Class compilations'!A:B,2,FALSE)</f>
        <v>Classic Sedan</v>
      </c>
      <c r="C1997" s="3" t="s">
        <v>3692</v>
      </c>
      <c r="D1997" s="3" t="s">
        <v>10</v>
      </c>
      <c r="E1997" s="3" t="s">
        <v>3919</v>
      </c>
      <c r="F1997" s="3" t="e">
        <f>VLOOKUP(E1997,'DFW to admin'!A:B,2,FALSE)</f>
        <v>#N/A</v>
      </c>
      <c r="G1997" s="3" t="e">
        <f>VLOOKUP('Data - filter removed'!E1997,Sheet10!B:C,2,FALSE)</f>
        <v>#N/A</v>
      </c>
      <c r="H1997" s="2">
        <v>2015</v>
      </c>
      <c r="I1997" s="3" t="s">
        <v>297</v>
      </c>
      <c r="J1997" s="3" t="s">
        <v>3683</v>
      </c>
      <c r="K1997" s="3" t="s">
        <v>3692</v>
      </c>
      <c r="L1997" s="3" t="s">
        <v>3920</v>
      </c>
      <c r="M1997" s="3" t="s">
        <v>26</v>
      </c>
    </row>
    <row r="1998" spans="1:13" x14ac:dyDescent="0.2">
      <c r="B1998" s="3" t="e">
        <f>VLOOKUP(C1998,'Class compilations'!A:B,2,FALSE)</f>
        <v>#N/A</v>
      </c>
      <c r="D1998" s="5" t="s">
        <v>7969</v>
      </c>
      <c r="E1998" s="3">
        <f>SUBTOTAL(3,E1888:E1997)</f>
        <v>110</v>
      </c>
      <c r="F1998" s="3" t="e">
        <f>VLOOKUP(E1998,'DFW to admin'!A:B,2,FALSE)</f>
        <v>#N/A</v>
      </c>
      <c r="G1998" s="3" t="e">
        <f>VLOOKUP('Data - filter removed'!E1998,Sheet10!B:C,2,FALSE)</f>
        <v>#N/A</v>
      </c>
    </row>
    <row r="1999" spans="1:13" x14ac:dyDescent="0.2">
      <c r="A1999" s="3" t="s">
        <v>3694</v>
      </c>
      <c r="B1999" s="3" t="str">
        <f>VLOOKUP(C1999,'Class compilations'!A:B,2,FALSE)</f>
        <v>Classic Sedan</v>
      </c>
      <c r="C1999" s="3" t="s">
        <v>3692</v>
      </c>
      <c r="D1999" s="3" t="s">
        <v>1255</v>
      </c>
      <c r="E1999" s="3" t="s">
        <v>3961</v>
      </c>
      <c r="F1999" s="3" t="e">
        <f>VLOOKUP(E1999,'DFW to admin'!A:B,2,FALSE)</f>
        <v>#N/A</v>
      </c>
      <c r="G1999" s="3" t="e">
        <f>VLOOKUP('Data - filter removed'!E1999,Sheet10!B:C,2,FALSE)</f>
        <v>#N/A</v>
      </c>
      <c r="H1999" s="2">
        <v>2005</v>
      </c>
      <c r="I1999" s="3" t="s">
        <v>297</v>
      </c>
      <c r="J1999" s="3" t="s">
        <v>3683</v>
      </c>
      <c r="K1999" s="3" t="s">
        <v>3692</v>
      </c>
      <c r="L1999" s="3" t="s">
        <v>3962</v>
      </c>
      <c r="M1999" s="3" t="s">
        <v>420</v>
      </c>
    </row>
    <row r="2000" spans="1:13" x14ac:dyDescent="0.2">
      <c r="A2000" s="3" t="s">
        <v>3694</v>
      </c>
      <c r="B2000" s="3" t="str">
        <f>VLOOKUP(C2000,'Class compilations'!A:B,2,FALSE)</f>
        <v>Classic Sedan</v>
      </c>
      <c r="C2000" s="3" t="s">
        <v>3692</v>
      </c>
      <c r="D2000" s="3" t="s">
        <v>1255</v>
      </c>
      <c r="E2000" s="3" t="s">
        <v>3963</v>
      </c>
      <c r="F2000" s="3" t="e">
        <f>VLOOKUP(E2000,'DFW to admin'!A:B,2,FALSE)</f>
        <v>#N/A</v>
      </c>
      <c r="G2000" s="3" t="e">
        <f>VLOOKUP('Data - filter removed'!E2000,Sheet10!B:C,2,FALSE)</f>
        <v>#N/A</v>
      </c>
      <c r="H2000" s="2">
        <v>2005</v>
      </c>
      <c r="I2000" s="3" t="s">
        <v>297</v>
      </c>
      <c r="J2000" s="3" t="s">
        <v>3683</v>
      </c>
      <c r="K2000" s="3" t="s">
        <v>3692</v>
      </c>
      <c r="L2000" s="3" t="s">
        <v>3964</v>
      </c>
      <c r="M2000" s="3" t="s">
        <v>420</v>
      </c>
    </row>
    <row r="2001" spans="1:13" x14ac:dyDescent="0.2">
      <c r="A2001" s="3" t="s">
        <v>3694</v>
      </c>
      <c r="B2001" s="3" t="str">
        <f>VLOOKUP(C2001,'Class compilations'!A:B,2,FALSE)</f>
        <v>Classic Sedan</v>
      </c>
      <c r="C2001" s="3" t="s">
        <v>3692</v>
      </c>
      <c r="D2001" s="3" t="s">
        <v>1255</v>
      </c>
      <c r="E2001" s="3" t="s">
        <v>3921</v>
      </c>
      <c r="F2001" s="3" t="e">
        <f>VLOOKUP(E2001,'DFW to admin'!A:B,2,FALSE)</f>
        <v>#N/A</v>
      </c>
      <c r="G2001" s="3" t="str">
        <f>VLOOKUP('Data - filter removed'!E2001,Sheet10!B:C,2,FALSE)</f>
        <v>Economic Services Administration</v>
      </c>
      <c r="H2001" s="2">
        <v>2006</v>
      </c>
      <c r="I2001" s="3" t="s">
        <v>297</v>
      </c>
      <c r="J2001" s="3" t="s">
        <v>3683</v>
      </c>
      <c r="K2001" s="3" t="s">
        <v>3692</v>
      </c>
      <c r="L2001" s="3" t="s">
        <v>3922</v>
      </c>
      <c r="M2001" s="3" t="s">
        <v>29</v>
      </c>
    </row>
    <row r="2002" spans="1:13" x14ac:dyDescent="0.2">
      <c r="A2002" s="3" t="s">
        <v>3694</v>
      </c>
      <c r="B2002" s="3" t="str">
        <f>VLOOKUP(C2002,'Class compilations'!A:B,2,FALSE)</f>
        <v>Classic Sedan</v>
      </c>
      <c r="C2002" s="3" t="s">
        <v>3692</v>
      </c>
      <c r="D2002" s="3" t="s">
        <v>1255</v>
      </c>
      <c r="E2002" s="3" t="s">
        <v>3923</v>
      </c>
      <c r="F2002" s="3" t="e">
        <f>VLOOKUP(E2002,'DFW to admin'!A:B,2,FALSE)</f>
        <v>#N/A</v>
      </c>
      <c r="G2002" s="3" t="str">
        <f>VLOOKUP('Data - filter removed'!E2002,Sheet10!B:C,2,FALSE)</f>
        <v>Aging and Disability Services Administration</v>
      </c>
      <c r="H2002" s="2">
        <v>2006</v>
      </c>
      <c r="I2002" s="3" t="s">
        <v>2734</v>
      </c>
      <c r="J2002" s="3" t="s">
        <v>3697</v>
      </c>
      <c r="K2002" s="3" t="s">
        <v>3692</v>
      </c>
      <c r="L2002" s="3" t="s">
        <v>3924</v>
      </c>
      <c r="M2002" s="3" t="s">
        <v>29</v>
      </c>
    </row>
    <row r="2003" spans="1:13" x14ac:dyDescent="0.2">
      <c r="A2003" s="3" t="s">
        <v>3694</v>
      </c>
      <c r="B2003" s="3" t="str">
        <f>VLOOKUP(C2003,'Class compilations'!A:B,2,FALSE)</f>
        <v>Classic Sedan</v>
      </c>
      <c r="C2003" s="3" t="s">
        <v>3692</v>
      </c>
      <c r="D2003" s="3" t="s">
        <v>1255</v>
      </c>
      <c r="E2003" s="3" t="s">
        <v>3925</v>
      </c>
      <c r="F2003" s="3" t="e">
        <f>VLOOKUP(E2003,'DFW to admin'!A:B,2,FALSE)</f>
        <v>#N/A</v>
      </c>
      <c r="G2003" s="3" t="str">
        <f>VLOOKUP('Data - filter removed'!E2003,Sheet10!B:C,2,FALSE)</f>
        <v>Economic Services Administration</v>
      </c>
      <c r="H2003" s="2">
        <v>2008</v>
      </c>
      <c r="I2003" s="3" t="s">
        <v>2576</v>
      </c>
      <c r="J2003" s="3" t="s">
        <v>3743</v>
      </c>
      <c r="K2003" s="3" t="s">
        <v>3692</v>
      </c>
      <c r="L2003" s="3" t="s">
        <v>3926</v>
      </c>
      <c r="M2003" s="3" t="s">
        <v>29</v>
      </c>
    </row>
    <row r="2004" spans="1:13" x14ac:dyDescent="0.2">
      <c r="A2004" s="3" t="s">
        <v>3694</v>
      </c>
      <c r="B2004" s="3" t="str">
        <f>VLOOKUP(C2004,'Class compilations'!A:B,2,FALSE)</f>
        <v>Classic Sedan</v>
      </c>
      <c r="C2004" s="3" t="s">
        <v>3692</v>
      </c>
      <c r="D2004" s="3" t="s">
        <v>1255</v>
      </c>
      <c r="E2004" s="3" t="s">
        <v>3927</v>
      </c>
      <c r="F2004" s="3" t="e">
        <f>VLOOKUP(E2004,'DFW to admin'!A:B,2,FALSE)</f>
        <v>#N/A</v>
      </c>
      <c r="G2004" s="3" t="e">
        <f>VLOOKUP('Data - filter removed'!E2004,Sheet10!B:C,2,FALSE)</f>
        <v>#N/A</v>
      </c>
      <c r="H2004" s="2">
        <v>2008</v>
      </c>
      <c r="I2004" s="3" t="s">
        <v>2576</v>
      </c>
      <c r="J2004" s="3" t="s">
        <v>3743</v>
      </c>
      <c r="K2004" s="3" t="s">
        <v>3692</v>
      </c>
      <c r="L2004" s="3" t="s">
        <v>3928</v>
      </c>
      <c r="M2004" s="3" t="s">
        <v>18</v>
      </c>
    </row>
    <row r="2005" spans="1:13" x14ac:dyDescent="0.2">
      <c r="A2005" s="3" t="s">
        <v>3694</v>
      </c>
      <c r="B2005" s="3" t="str">
        <f>VLOOKUP(C2005,'Class compilations'!A:B,2,FALSE)</f>
        <v>Classic Sedan</v>
      </c>
      <c r="C2005" s="3" t="s">
        <v>3692</v>
      </c>
      <c r="D2005" s="3" t="s">
        <v>1255</v>
      </c>
      <c r="E2005" s="3" t="s">
        <v>3933</v>
      </c>
      <c r="F2005" s="3" t="e">
        <f>VLOOKUP(E2005,'DFW to admin'!A:B,2,FALSE)</f>
        <v>#N/A</v>
      </c>
      <c r="G2005" s="3" t="e">
        <f>VLOOKUP('Data - filter removed'!E2005,Sheet10!B:C,2,FALSE)</f>
        <v>#N/A</v>
      </c>
      <c r="H2005" s="2">
        <v>2005</v>
      </c>
      <c r="I2005" s="3" t="s">
        <v>297</v>
      </c>
      <c r="J2005" s="3" t="s">
        <v>3683</v>
      </c>
      <c r="K2005" s="3" t="s">
        <v>3692</v>
      </c>
      <c r="L2005" s="3" t="s">
        <v>3934</v>
      </c>
      <c r="M2005" s="3" t="s">
        <v>69</v>
      </c>
    </row>
    <row r="2006" spans="1:13" x14ac:dyDescent="0.2">
      <c r="B2006" s="3" t="e">
        <f>VLOOKUP(C2006,'Class compilations'!A:B,2,FALSE)</f>
        <v>#N/A</v>
      </c>
      <c r="D2006" s="5" t="s">
        <v>7970</v>
      </c>
      <c r="E2006" s="3">
        <f>SUBTOTAL(3,E1999:E2005)</f>
        <v>7</v>
      </c>
      <c r="F2006" s="3" t="e">
        <f>VLOOKUP(E2006,'DFW to admin'!A:B,2,FALSE)</f>
        <v>#N/A</v>
      </c>
      <c r="G2006" s="3" t="e">
        <f>VLOOKUP('Data - filter removed'!E2006,Sheet10!B:C,2,FALSE)</f>
        <v>#N/A</v>
      </c>
    </row>
    <row r="2007" spans="1:13" x14ac:dyDescent="0.2">
      <c r="A2007" s="3" t="s">
        <v>3694</v>
      </c>
      <c r="B2007" s="3" t="str">
        <f>VLOOKUP(C2007,'Class compilations'!A:B,2,FALSE)</f>
        <v>Classic Sedan</v>
      </c>
      <c r="C2007" s="3" t="s">
        <v>3692</v>
      </c>
      <c r="D2007" s="3" t="s">
        <v>1301</v>
      </c>
      <c r="E2007" s="3" t="s">
        <v>3935</v>
      </c>
      <c r="F2007" s="3" t="e">
        <f>VLOOKUP(E2007,'DFW to admin'!A:B,2,FALSE)</f>
        <v>#N/A</v>
      </c>
      <c r="G2007" s="3" t="e">
        <f>VLOOKUP('Data - filter removed'!E2007,Sheet10!B:C,2,FALSE)</f>
        <v>#N/A</v>
      </c>
      <c r="H2007" s="2">
        <v>2003</v>
      </c>
      <c r="I2007" s="3" t="s">
        <v>297</v>
      </c>
      <c r="J2007" s="3" t="s">
        <v>3683</v>
      </c>
      <c r="K2007" s="3" t="s">
        <v>3692</v>
      </c>
      <c r="L2007" s="3" t="s">
        <v>3936</v>
      </c>
      <c r="M2007" s="3" t="s">
        <v>1302</v>
      </c>
    </row>
    <row r="2008" spans="1:13" x14ac:dyDescent="0.2">
      <c r="A2008" s="3" t="s">
        <v>3694</v>
      </c>
      <c r="B2008" s="3" t="str">
        <f>VLOOKUP(C2008,'Class compilations'!A:B,2,FALSE)</f>
        <v>Classic Sedan</v>
      </c>
      <c r="C2008" s="3" t="s">
        <v>3692</v>
      </c>
      <c r="D2008" s="3" t="s">
        <v>1301</v>
      </c>
      <c r="E2008" s="3" t="s">
        <v>3937</v>
      </c>
      <c r="F2008" s="3" t="e">
        <f>VLOOKUP(E2008,'DFW to admin'!A:B,2,FALSE)</f>
        <v>#N/A</v>
      </c>
      <c r="G2008" s="3" t="e">
        <f>VLOOKUP('Data - filter removed'!E2008,Sheet10!B:C,2,FALSE)</f>
        <v>#N/A</v>
      </c>
      <c r="H2008" s="2">
        <v>2005</v>
      </c>
      <c r="I2008" s="3" t="s">
        <v>297</v>
      </c>
      <c r="J2008" s="3" t="s">
        <v>3683</v>
      </c>
      <c r="K2008" s="3" t="s">
        <v>3692</v>
      </c>
      <c r="L2008" s="3" t="s">
        <v>3938</v>
      </c>
      <c r="M2008" s="3" t="s">
        <v>1302</v>
      </c>
    </row>
    <row r="2009" spans="1:13" x14ac:dyDescent="0.2">
      <c r="A2009" s="3" t="s">
        <v>3694</v>
      </c>
      <c r="B2009" s="3" t="str">
        <f>VLOOKUP(C2009,'Class compilations'!A:B,2,FALSE)</f>
        <v>Classic Sedan</v>
      </c>
      <c r="C2009" s="3" t="s">
        <v>3692</v>
      </c>
      <c r="D2009" s="3" t="s">
        <v>1301</v>
      </c>
      <c r="E2009" s="3" t="s">
        <v>3939</v>
      </c>
      <c r="F2009" s="3" t="e">
        <f>VLOOKUP(E2009,'DFW to admin'!A:B,2,FALSE)</f>
        <v>#N/A</v>
      </c>
      <c r="G2009" s="3" t="e">
        <f>VLOOKUP('Data - filter removed'!E2009,Sheet10!B:C,2,FALSE)</f>
        <v>#N/A</v>
      </c>
      <c r="H2009" s="2">
        <v>2008</v>
      </c>
      <c r="I2009" s="3" t="s">
        <v>2576</v>
      </c>
      <c r="J2009" s="3" t="s">
        <v>3743</v>
      </c>
      <c r="K2009" s="3" t="s">
        <v>3692</v>
      </c>
      <c r="L2009" s="3" t="s">
        <v>3940</v>
      </c>
      <c r="M2009" s="3" t="s">
        <v>1302</v>
      </c>
    </row>
    <row r="2010" spans="1:13" x14ac:dyDescent="0.2">
      <c r="A2010" s="3" t="s">
        <v>3694</v>
      </c>
      <c r="B2010" s="3" t="str">
        <f>VLOOKUP(C2010,'Class compilations'!A:B,2,FALSE)</f>
        <v>Classic Sedan</v>
      </c>
      <c r="C2010" s="3" t="s">
        <v>3692</v>
      </c>
      <c r="D2010" s="3" t="s">
        <v>1301</v>
      </c>
      <c r="E2010" s="3" t="s">
        <v>3941</v>
      </c>
      <c r="F2010" s="3" t="e">
        <f>VLOOKUP(E2010,'DFW to admin'!A:B,2,FALSE)</f>
        <v>#N/A</v>
      </c>
      <c r="G2010" s="3" t="e">
        <f>VLOOKUP('Data - filter removed'!E2010,Sheet10!B:C,2,FALSE)</f>
        <v>#N/A</v>
      </c>
      <c r="H2010" s="2">
        <v>2005</v>
      </c>
      <c r="I2010" s="3" t="s">
        <v>2576</v>
      </c>
      <c r="J2010" s="3" t="s">
        <v>3691</v>
      </c>
      <c r="K2010" s="3" t="s">
        <v>3692</v>
      </c>
      <c r="L2010" s="3" t="s">
        <v>3942</v>
      </c>
      <c r="M2010" s="3" t="s">
        <v>1302</v>
      </c>
    </row>
    <row r="2011" spans="1:13" x14ac:dyDescent="0.2">
      <c r="A2011" s="3" t="s">
        <v>3694</v>
      </c>
      <c r="B2011" s="3" t="str">
        <f>VLOOKUP(C2011,'Class compilations'!A:B,2,FALSE)</f>
        <v>Classic Sedan</v>
      </c>
      <c r="C2011" s="3" t="s">
        <v>3692</v>
      </c>
      <c r="D2011" s="3" t="s">
        <v>1301</v>
      </c>
      <c r="E2011" s="3" t="s">
        <v>3943</v>
      </c>
      <c r="F2011" s="3" t="e">
        <f>VLOOKUP(E2011,'DFW to admin'!A:B,2,FALSE)</f>
        <v>#N/A</v>
      </c>
      <c r="G2011" s="3" t="e">
        <f>VLOOKUP('Data - filter removed'!E2011,Sheet10!B:C,2,FALSE)</f>
        <v>#N/A</v>
      </c>
      <c r="H2011" s="2">
        <v>2013</v>
      </c>
      <c r="I2011" s="3" t="s">
        <v>2576</v>
      </c>
      <c r="J2011" s="3" t="s">
        <v>3743</v>
      </c>
      <c r="K2011" s="3" t="s">
        <v>3692</v>
      </c>
      <c r="L2011" s="3" t="s">
        <v>3944</v>
      </c>
      <c r="M2011" s="3" t="s">
        <v>1302</v>
      </c>
    </row>
    <row r="2012" spans="1:13" x14ac:dyDescent="0.2">
      <c r="A2012" s="3" t="s">
        <v>3694</v>
      </c>
      <c r="B2012" s="3" t="str">
        <f>VLOOKUP(C2012,'Class compilations'!A:B,2,FALSE)</f>
        <v>Classic Sedan</v>
      </c>
      <c r="C2012" s="3" t="s">
        <v>3692</v>
      </c>
      <c r="D2012" s="3" t="s">
        <v>1301</v>
      </c>
      <c r="E2012" s="3" t="s">
        <v>3945</v>
      </c>
      <c r="F2012" s="3" t="e">
        <f>VLOOKUP(E2012,'DFW to admin'!A:B,2,FALSE)</f>
        <v>#N/A</v>
      </c>
      <c r="G2012" s="3" t="e">
        <f>VLOOKUP('Data - filter removed'!E2012,Sheet10!B:C,2,FALSE)</f>
        <v>#N/A</v>
      </c>
      <c r="H2012" s="2">
        <v>2008</v>
      </c>
      <c r="I2012" s="3" t="s">
        <v>2576</v>
      </c>
      <c r="J2012" s="3" t="s">
        <v>3769</v>
      </c>
      <c r="K2012" s="3" t="s">
        <v>3692</v>
      </c>
      <c r="L2012" s="3" t="s">
        <v>3946</v>
      </c>
      <c r="M2012" s="3" t="s">
        <v>1302</v>
      </c>
    </row>
    <row r="2013" spans="1:13" x14ac:dyDescent="0.2">
      <c r="A2013" s="3" t="s">
        <v>3694</v>
      </c>
      <c r="B2013" s="3" t="str">
        <f>VLOOKUP(C2013,'Class compilations'!A:B,2,FALSE)</f>
        <v>Classic Sedan</v>
      </c>
      <c r="C2013" s="3" t="s">
        <v>3692</v>
      </c>
      <c r="D2013" s="3" t="s">
        <v>1301</v>
      </c>
      <c r="E2013" s="3" t="s">
        <v>3947</v>
      </c>
      <c r="F2013" s="3" t="e">
        <f>VLOOKUP(E2013,'DFW to admin'!A:B,2,FALSE)</f>
        <v>#N/A</v>
      </c>
      <c r="G2013" s="3" t="e">
        <f>VLOOKUP('Data - filter removed'!E2013,Sheet10!B:C,2,FALSE)</f>
        <v>#N/A</v>
      </c>
      <c r="H2013" s="2">
        <v>2008</v>
      </c>
      <c r="I2013" s="3" t="s">
        <v>2576</v>
      </c>
      <c r="J2013" s="3" t="s">
        <v>3743</v>
      </c>
      <c r="K2013" s="3" t="s">
        <v>3692</v>
      </c>
      <c r="L2013" s="3" t="s">
        <v>3948</v>
      </c>
      <c r="M2013" s="3" t="s">
        <v>1302</v>
      </c>
    </row>
    <row r="2014" spans="1:13" x14ac:dyDescent="0.2">
      <c r="A2014" s="3" t="s">
        <v>3694</v>
      </c>
      <c r="B2014" s="3" t="str">
        <f>VLOOKUP(C2014,'Class compilations'!A:B,2,FALSE)</f>
        <v>Classic Sedan</v>
      </c>
      <c r="C2014" s="3" t="s">
        <v>3692</v>
      </c>
      <c r="D2014" s="3" t="s">
        <v>1301</v>
      </c>
      <c r="E2014" s="3" t="s">
        <v>3949</v>
      </c>
      <c r="F2014" s="3" t="e">
        <f>VLOOKUP(E2014,'DFW to admin'!A:B,2,FALSE)</f>
        <v>#N/A</v>
      </c>
      <c r="G2014" s="3" t="e">
        <f>VLOOKUP('Data - filter removed'!E2014,Sheet10!B:C,2,FALSE)</f>
        <v>#N/A</v>
      </c>
      <c r="H2014" s="2">
        <v>2005</v>
      </c>
      <c r="I2014" s="3" t="s">
        <v>297</v>
      </c>
      <c r="J2014" s="3" t="s">
        <v>3683</v>
      </c>
      <c r="K2014" s="3" t="s">
        <v>3692</v>
      </c>
      <c r="L2014" s="3" t="s">
        <v>3950</v>
      </c>
      <c r="M2014" s="3" t="s">
        <v>1302</v>
      </c>
    </row>
    <row r="2015" spans="1:13" x14ac:dyDescent="0.2">
      <c r="A2015" s="3" t="s">
        <v>3694</v>
      </c>
      <c r="B2015" s="3" t="str">
        <f>VLOOKUP(C2015,'Class compilations'!A:B,2,FALSE)</f>
        <v>Classic Sedan</v>
      </c>
      <c r="C2015" s="3" t="s">
        <v>3692</v>
      </c>
      <c r="D2015" s="3" t="s">
        <v>1301</v>
      </c>
      <c r="E2015" s="3" t="s">
        <v>3951</v>
      </c>
      <c r="F2015" s="3" t="e">
        <f>VLOOKUP(E2015,'DFW to admin'!A:B,2,FALSE)</f>
        <v>#N/A</v>
      </c>
      <c r="G2015" s="3" t="e">
        <f>VLOOKUP('Data - filter removed'!E2015,Sheet10!B:C,2,FALSE)</f>
        <v>#N/A</v>
      </c>
      <c r="H2015" s="2">
        <v>2006</v>
      </c>
      <c r="I2015" s="3" t="s">
        <v>297</v>
      </c>
      <c r="J2015" s="3" t="s">
        <v>3683</v>
      </c>
      <c r="K2015" s="3" t="s">
        <v>3692</v>
      </c>
      <c r="L2015" s="3" t="s">
        <v>3952</v>
      </c>
      <c r="M2015" s="3" t="s">
        <v>1302</v>
      </c>
    </row>
    <row r="2016" spans="1:13" x14ac:dyDescent="0.2">
      <c r="A2016" s="3" t="s">
        <v>3694</v>
      </c>
      <c r="B2016" s="3" t="str">
        <f>VLOOKUP(C2016,'Class compilations'!A:B,2,FALSE)</f>
        <v>Classic Sedan</v>
      </c>
      <c r="C2016" s="3" t="s">
        <v>3692</v>
      </c>
      <c r="D2016" s="3" t="s">
        <v>1301</v>
      </c>
      <c r="E2016" s="3" t="s">
        <v>3953</v>
      </c>
      <c r="F2016" s="3" t="e">
        <f>VLOOKUP(E2016,'DFW to admin'!A:B,2,FALSE)</f>
        <v>#N/A</v>
      </c>
      <c r="G2016" s="3" t="e">
        <f>VLOOKUP('Data - filter removed'!E2016,Sheet10!B:C,2,FALSE)</f>
        <v>#N/A</v>
      </c>
      <c r="H2016" s="2">
        <v>2007</v>
      </c>
      <c r="I2016" s="3" t="s">
        <v>297</v>
      </c>
      <c r="J2016" s="3" t="s">
        <v>3683</v>
      </c>
      <c r="K2016" s="3" t="s">
        <v>3692</v>
      </c>
      <c r="L2016" s="3" t="s">
        <v>3954</v>
      </c>
      <c r="M2016" s="3" t="s">
        <v>1302</v>
      </c>
    </row>
    <row r="2017" spans="1:13" x14ac:dyDescent="0.2">
      <c r="A2017" s="3" t="s">
        <v>3694</v>
      </c>
      <c r="B2017" s="3" t="str">
        <f>VLOOKUP(C2017,'Class compilations'!A:B,2,FALSE)</f>
        <v>Classic Sedan</v>
      </c>
      <c r="C2017" s="3" t="s">
        <v>3692</v>
      </c>
      <c r="D2017" s="3" t="s">
        <v>1301</v>
      </c>
      <c r="E2017" s="3" t="s">
        <v>3955</v>
      </c>
      <c r="F2017" s="3" t="e">
        <f>VLOOKUP(E2017,'DFW to admin'!A:B,2,FALSE)</f>
        <v>#N/A</v>
      </c>
      <c r="G2017" s="3" t="e">
        <f>VLOOKUP('Data - filter removed'!E2017,Sheet10!B:C,2,FALSE)</f>
        <v>#N/A</v>
      </c>
      <c r="H2017" s="2">
        <v>2008</v>
      </c>
      <c r="I2017" s="3" t="s">
        <v>2576</v>
      </c>
      <c r="J2017" s="3" t="s">
        <v>3743</v>
      </c>
      <c r="K2017" s="3" t="s">
        <v>3692</v>
      </c>
      <c r="L2017" s="3" t="s">
        <v>3956</v>
      </c>
      <c r="M2017" s="3" t="s">
        <v>1302</v>
      </c>
    </row>
    <row r="2018" spans="1:13" x14ac:dyDescent="0.2">
      <c r="A2018" s="3" t="s">
        <v>3694</v>
      </c>
      <c r="B2018" s="3" t="str">
        <f>VLOOKUP(C2018,'Class compilations'!A:B,2,FALSE)</f>
        <v>Classic Sedan</v>
      </c>
      <c r="C2018" s="3" t="s">
        <v>3692</v>
      </c>
      <c r="D2018" s="3" t="s">
        <v>1301</v>
      </c>
      <c r="E2018" s="3" t="s">
        <v>3957</v>
      </c>
      <c r="F2018" s="3" t="e">
        <f>VLOOKUP(E2018,'DFW to admin'!A:B,2,FALSE)</f>
        <v>#N/A</v>
      </c>
      <c r="G2018" s="3" t="e">
        <f>VLOOKUP('Data - filter removed'!E2018,Sheet10!B:C,2,FALSE)</f>
        <v>#N/A</v>
      </c>
      <c r="H2018" s="2">
        <v>2010</v>
      </c>
      <c r="I2018" s="3" t="s">
        <v>2576</v>
      </c>
      <c r="J2018" s="3" t="s">
        <v>3743</v>
      </c>
      <c r="K2018" s="3" t="s">
        <v>3692</v>
      </c>
      <c r="L2018" s="3" t="s">
        <v>3958</v>
      </c>
      <c r="M2018" s="3" t="s">
        <v>1302</v>
      </c>
    </row>
    <row r="2019" spans="1:13" x14ac:dyDescent="0.2">
      <c r="A2019" s="3" t="s">
        <v>3694</v>
      </c>
      <c r="B2019" s="3" t="str">
        <f>VLOOKUP(C2019,'Class compilations'!A:B,2,FALSE)</f>
        <v>Classic Sedan</v>
      </c>
      <c r="C2019" s="3" t="s">
        <v>3692</v>
      </c>
      <c r="D2019" s="3" t="s">
        <v>1301</v>
      </c>
      <c r="E2019" s="3" t="s">
        <v>4065</v>
      </c>
      <c r="F2019" s="3" t="e">
        <f>VLOOKUP(E2019,'DFW to admin'!A:B,2,FALSE)</f>
        <v>#N/A</v>
      </c>
      <c r="G2019" s="3" t="e">
        <f>VLOOKUP('Data - filter removed'!E2019,Sheet10!B:C,2,FALSE)</f>
        <v>#N/A</v>
      </c>
      <c r="H2019" s="2">
        <v>2005</v>
      </c>
      <c r="I2019" s="3" t="s">
        <v>297</v>
      </c>
      <c r="J2019" s="3" t="s">
        <v>3683</v>
      </c>
      <c r="K2019" s="3" t="s">
        <v>3692</v>
      </c>
      <c r="L2019" s="3" t="s">
        <v>4066</v>
      </c>
      <c r="M2019" s="3" t="s">
        <v>1302</v>
      </c>
    </row>
    <row r="2020" spans="1:13" x14ac:dyDescent="0.2">
      <c r="A2020" s="3" t="s">
        <v>3694</v>
      </c>
      <c r="B2020" s="3" t="str">
        <f>VLOOKUP(C2020,'Class compilations'!A:B,2,FALSE)</f>
        <v>Classic Sedan</v>
      </c>
      <c r="C2020" s="3" t="s">
        <v>3692</v>
      </c>
      <c r="D2020" s="3" t="s">
        <v>1301</v>
      </c>
      <c r="E2020" s="3" t="s">
        <v>3959</v>
      </c>
      <c r="F2020" s="3" t="e">
        <f>VLOOKUP(E2020,'DFW to admin'!A:B,2,FALSE)</f>
        <v>#N/A</v>
      </c>
      <c r="G2020" s="3" t="e">
        <f>VLOOKUP('Data - filter removed'!E2020,Sheet10!B:C,2,FALSE)</f>
        <v>#N/A</v>
      </c>
      <c r="H2020" s="2">
        <v>2007</v>
      </c>
      <c r="I2020" s="3" t="s">
        <v>2576</v>
      </c>
      <c r="J2020" s="3" t="s">
        <v>3743</v>
      </c>
      <c r="K2020" s="3" t="s">
        <v>3692</v>
      </c>
      <c r="L2020" s="3" t="s">
        <v>3960</v>
      </c>
      <c r="M2020" s="3" t="s">
        <v>1302</v>
      </c>
    </row>
    <row r="2021" spans="1:13" x14ac:dyDescent="0.2">
      <c r="B2021" s="3" t="e">
        <f>VLOOKUP(C2021,'Class compilations'!A:B,2,FALSE)</f>
        <v>#N/A</v>
      </c>
      <c r="D2021" s="5" t="s">
        <v>7971</v>
      </c>
      <c r="E2021" s="3">
        <f>SUBTOTAL(3,E2007:E2020)</f>
        <v>14</v>
      </c>
      <c r="F2021" s="3" t="e">
        <f>VLOOKUP(E2021,'DFW to admin'!A:B,2,FALSE)</f>
        <v>#N/A</v>
      </c>
      <c r="G2021" s="3" t="e">
        <f>VLOOKUP('Data - filter removed'!E2021,Sheet10!B:C,2,FALSE)</f>
        <v>#N/A</v>
      </c>
    </row>
    <row r="2022" spans="1:13" x14ac:dyDescent="0.2">
      <c r="A2022" s="3" t="s">
        <v>3694</v>
      </c>
      <c r="B2022" s="3" t="str">
        <f>VLOOKUP(C2022,'Class compilations'!A:B,2,FALSE)</f>
        <v>Classic Sedan</v>
      </c>
      <c r="C2022" s="3" t="s">
        <v>3692</v>
      </c>
      <c r="D2022" s="3" t="s">
        <v>1563</v>
      </c>
      <c r="E2022" s="3" t="s">
        <v>3784</v>
      </c>
      <c r="F2022" s="3" t="e">
        <f>VLOOKUP(E2022,'DFW to admin'!A:B,2,FALSE)</f>
        <v>#N/A</v>
      </c>
      <c r="G2022" s="3" t="e">
        <f>VLOOKUP('Data - filter removed'!E2022,Sheet10!B:C,2,FALSE)</f>
        <v>#N/A</v>
      </c>
      <c r="H2022" s="2">
        <v>2006</v>
      </c>
      <c r="I2022" s="3" t="s">
        <v>297</v>
      </c>
      <c r="J2022" s="3" t="s">
        <v>3683</v>
      </c>
      <c r="K2022" s="3" t="s">
        <v>3692</v>
      </c>
      <c r="L2022" s="3" t="s">
        <v>3785</v>
      </c>
      <c r="M2022" s="3" t="s">
        <v>133</v>
      </c>
    </row>
    <row r="2023" spans="1:13" x14ac:dyDescent="0.2">
      <c r="A2023" s="3" t="s">
        <v>3694</v>
      </c>
      <c r="B2023" s="3" t="str">
        <f>VLOOKUP(C2023,'Class compilations'!A:B,2,FALSE)</f>
        <v>Classic Sedan</v>
      </c>
      <c r="C2023" s="3" t="s">
        <v>3692</v>
      </c>
      <c r="D2023" s="3" t="s">
        <v>1563</v>
      </c>
      <c r="E2023" s="3" t="s">
        <v>3931</v>
      </c>
      <c r="F2023" s="3" t="e">
        <f>VLOOKUP(E2023,'DFW to admin'!A:B,2,FALSE)</f>
        <v>#N/A</v>
      </c>
      <c r="G2023" s="3" t="e">
        <f>VLOOKUP('Data - filter removed'!E2023,Sheet10!B:C,2,FALSE)</f>
        <v>#N/A</v>
      </c>
      <c r="H2023" s="2">
        <v>2006</v>
      </c>
      <c r="I2023" s="3" t="s">
        <v>297</v>
      </c>
      <c r="J2023" s="3" t="s">
        <v>3683</v>
      </c>
      <c r="K2023" s="3" t="s">
        <v>3692</v>
      </c>
      <c r="L2023" s="3" t="s">
        <v>3932</v>
      </c>
      <c r="M2023" s="3" t="s">
        <v>133</v>
      </c>
    </row>
    <row r="2024" spans="1:13" x14ac:dyDescent="0.2">
      <c r="B2024" s="3" t="e">
        <f>VLOOKUP(C2024,'Class compilations'!A:B,2,FALSE)</f>
        <v>#N/A</v>
      </c>
      <c r="D2024" s="5" t="s">
        <v>7972</v>
      </c>
      <c r="E2024" s="3">
        <f>SUBTOTAL(3,E2022:E2023)</f>
        <v>2</v>
      </c>
      <c r="F2024" s="3" t="e">
        <f>VLOOKUP(E2024,'DFW to admin'!A:B,2,FALSE)</f>
        <v>#N/A</v>
      </c>
      <c r="G2024" s="3" t="e">
        <f>VLOOKUP('Data - filter removed'!E2024,Sheet10!B:C,2,FALSE)</f>
        <v>#N/A</v>
      </c>
    </row>
    <row r="2025" spans="1:13" x14ac:dyDescent="0.2">
      <c r="A2025" s="5" t="s">
        <v>7901</v>
      </c>
      <c r="B2025" s="3" t="e">
        <f>VLOOKUP(C2025,'Class compilations'!A:B,2,FALSE)</f>
        <v>#N/A</v>
      </c>
      <c r="E2025" s="3">
        <f>SUBTOTAL(3,E1888:E2023)</f>
        <v>133</v>
      </c>
      <c r="F2025" s="3" t="e">
        <f>VLOOKUP(E2025,'DFW to admin'!A:B,2,FALSE)</f>
        <v>#N/A</v>
      </c>
      <c r="G2025" s="3" t="e">
        <f>VLOOKUP('Data - filter removed'!E2025,Sheet10!B:C,2,FALSE)</f>
        <v>#N/A</v>
      </c>
    </row>
    <row r="2026" spans="1:13" x14ac:dyDescent="0.2">
      <c r="A2026" s="3" t="s">
        <v>3965</v>
      </c>
      <c r="B2026" s="3" t="str">
        <f>VLOOKUP(C2026,'Class compilations'!A:B,2,FALSE)</f>
        <v>Classic Sedan</v>
      </c>
      <c r="C2026" s="3" t="s">
        <v>3966</v>
      </c>
      <c r="D2026" s="3" t="s">
        <v>10</v>
      </c>
      <c r="E2026" s="3" t="s">
        <v>3967</v>
      </c>
      <c r="F2026" s="3" t="e">
        <f>VLOOKUP(E2026,'DFW to admin'!A:B,2,FALSE)</f>
        <v>#N/A</v>
      </c>
      <c r="G2026" s="3" t="e">
        <f>VLOOKUP('Data - filter removed'!E2026,Sheet10!B:C,2,FALSE)</f>
        <v>#N/A</v>
      </c>
      <c r="H2026" s="2">
        <v>2008</v>
      </c>
      <c r="I2026" s="3" t="s">
        <v>2734</v>
      </c>
      <c r="J2026" s="3" t="s">
        <v>3968</v>
      </c>
      <c r="K2026" s="3" t="s">
        <v>3966</v>
      </c>
      <c r="L2026" s="3" t="s">
        <v>3969</v>
      </c>
      <c r="M2026" s="3" t="s">
        <v>268</v>
      </c>
    </row>
    <row r="2027" spans="1:13" x14ac:dyDescent="0.2">
      <c r="A2027" s="3" t="s">
        <v>3965</v>
      </c>
      <c r="B2027" s="3" t="str">
        <f>VLOOKUP(C2027,'Class compilations'!A:B,2,FALSE)</f>
        <v>Classic Sedan</v>
      </c>
      <c r="C2027" s="3" t="s">
        <v>3966</v>
      </c>
      <c r="D2027" s="3" t="s">
        <v>10</v>
      </c>
      <c r="E2027" s="3" t="s">
        <v>3970</v>
      </c>
      <c r="F2027" s="3" t="e">
        <f>VLOOKUP(E2027,'DFW to admin'!A:B,2,FALSE)</f>
        <v>#N/A</v>
      </c>
      <c r="G2027" s="3" t="str">
        <f>VLOOKUP('Data - filter removed'!E2027,Sheet10!B:C,2,FALSE)</f>
        <v>Aging and Disability Services Administration</v>
      </c>
      <c r="H2027" s="2">
        <v>2008</v>
      </c>
      <c r="I2027" s="3" t="s">
        <v>2734</v>
      </c>
      <c r="J2027" s="3" t="s">
        <v>3968</v>
      </c>
      <c r="K2027" s="3" t="s">
        <v>3966</v>
      </c>
      <c r="L2027" s="3" t="s">
        <v>3971</v>
      </c>
      <c r="M2027" s="3" t="s">
        <v>29</v>
      </c>
    </row>
    <row r="2028" spans="1:13" x14ac:dyDescent="0.2">
      <c r="A2028" s="3" t="s">
        <v>3965</v>
      </c>
      <c r="B2028" s="3" t="str">
        <f>VLOOKUP(C2028,'Class compilations'!A:B,2,FALSE)</f>
        <v>Classic Sedan</v>
      </c>
      <c r="C2028" s="3" t="s">
        <v>3966</v>
      </c>
      <c r="D2028" s="3" t="s">
        <v>10</v>
      </c>
      <c r="E2028" s="3" t="s">
        <v>3972</v>
      </c>
      <c r="F2028" s="3" t="e">
        <f>VLOOKUP(E2028,'DFW to admin'!A:B,2,FALSE)</f>
        <v>#N/A</v>
      </c>
      <c r="G2028" s="3" t="str">
        <f>VLOOKUP('Data - filter removed'!E2028,Sheet10!B:C,2,FALSE)</f>
        <v>Children's Administration</v>
      </c>
      <c r="H2028" s="2">
        <v>2008</v>
      </c>
      <c r="I2028" s="3" t="s">
        <v>2734</v>
      </c>
      <c r="J2028" s="3" t="s">
        <v>3968</v>
      </c>
      <c r="K2028" s="3" t="s">
        <v>3966</v>
      </c>
      <c r="L2028" s="3" t="s">
        <v>3973</v>
      </c>
      <c r="M2028" s="3" t="s">
        <v>29</v>
      </c>
    </row>
    <row r="2029" spans="1:13" x14ac:dyDescent="0.2">
      <c r="A2029" s="3" t="s">
        <v>3965</v>
      </c>
      <c r="B2029" s="3" t="str">
        <f>VLOOKUP(C2029,'Class compilations'!A:B,2,FALSE)</f>
        <v>Classic Sedan</v>
      </c>
      <c r="C2029" s="3" t="s">
        <v>3966</v>
      </c>
      <c r="D2029" s="3" t="s">
        <v>10</v>
      </c>
      <c r="E2029" s="3" t="s">
        <v>3976</v>
      </c>
      <c r="F2029" s="3" t="e">
        <f>VLOOKUP(E2029,'DFW to admin'!A:B,2,FALSE)</f>
        <v>#N/A</v>
      </c>
      <c r="G2029" s="3" t="str">
        <f>VLOOKUP('Data - filter removed'!E2029,Sheet10!B:C,2,FALSE)</f>
        <v>Economic Services Administration</v>
      </c>
      <c r="H2029" s="2">
        <v>2008</v>
      </c>
      <c r="I2029" s="3" t="s">
        <v>2734</v>
      </c>
      <c r="J2029" s="3" t="s">
        <v>3968</v>
      </c>
      <c r="K2029" s="3" t="s">
        <v>3966</v>
      </c>
      <c r="L2029" s="3" t="s">
        <v>3977</v>
      </c>
      <c r="M2029" s="3" t="s">
        <v>29</v>
      </c>
    </row>
    <row r="2030" spans="1:13" x14ac:dyDescent="0.2">
      <c r="A2030" s="3" t="s">
        <v>3965</v>
      </c>
      <c r="B2030" s="3" t="str">
        <f>VLOOKUP(C2030,'Class compilations'!A:B,2,FALSE)</f>
        <v>Classic Sedan</v>
      </c>
      <c r="C2030" s="3" t="s">
        <v>3966</v>
      </c>
      <c r="D2030" s="3" t="s">
        <v>10</v>
      </c>
      <c r="E2030" s="3" t="s">
        <v>3978</v>
      </c>
      <c r="F2030" s="3" t="e">
        <f>VLOOKUP(E2030,'DFW to admin'!A:B,2,FALSE)</f>
        <v>#N/A</v>
      </c>
      <c r="G2030" s="3" t="str">
        <f>VLOOKUP('Data - filter removed'!E2030,Sheet10!B:C,2,FALSE)</f>
        <v>Aging and Disability Services Administration</v>
      </c>
      <c r="H2030" s="2">
        <v>2008</v>
      </c>
      <c r="I2030" s="3" t="s">
        <v>2734</v>
      </c>
      <c r="J2030" s="3" t="s">
        <v>3968</v>
      </c>
      <c r="K2030" s="3" t="s">
        <v>3966</v>
      </c>
      <c r="L2030" s="3" t="s">
        <v>3979</v>
      </c>
      <c r="M2030" s="3" t="s">
        <v>29</v>
      </c>
    </row>
    <row r="2031" spans="1:13" x14ac:dyDescent="0.2">
      <c r="A2031" s="3" t="s">
        <v>3965</v>
      </c>
      <c r="B2031" s="3" t="str">
        <f>VLOOKUP(C2031,'Class compilations'!A:B,2,FALSE)</f>
        <v>Classic Sedan</v>
      </c>
      <c r="C2031" s="3" t="s">
        <v>3966</v>
      </c>
      <c r="D2031" s="3" t="s">
        <v>10</v>
      </c>
      <c r="E2031" s="3" t="s">
        <v>3980</v>
      </c>
      <c r="F2031" s="3" t="e">
        <f>VLOOKUP(E2031,'DFW to admin'!A:B,2,FALSE)</f>
        <v>#N/A</v>
      </c>
      <c r="G2031" s="3" t="str">
        <f>VLOOKUP('Data - filter removed'!E2031,Sheet10!B:C,2,FALSE)</f>
        <v>Children's Administration</v>
      </c>
      <c r="H2031" s="2">
        <v>2008</v>
      </c>
      <c r="I2031" s="3" t="s">
        <v>2734</v>
      </c>
      <c r="J2031" s="3" t="s">
        <v>3968</v>
      </c>
      <c r="K2031" s="3" t="s">
        <v>3966</v>
      </c>
      <c r="L2031" s="3" t="s">
        <v>3981</v>
      </c>
      <c r="M2031" s="3" t="s">
        <v>29</v>
      </c>
    </row>
    <row r="2032" spans="1:13" x14ac:dyDescent="0.2">
      <c r="A2032" s="3" t="s">
        <v>3965</v>
      </c>
      <c r="B2032" s="3" t="str">
        <f>VLOOKUP(C2032,'Class compilations'!A:B,2,FALSE)</f>
        <v>Classic Sedan</v>
      </c>
      <c r="C2032" s="3" t="s">
        <v>3966</v>
      </c>
      <c r="D2032" s="3" t="s">
        <v>10</v>
      </c>
      <c r="E2032" s="3" t="s">
        <v>3982</v>
      </c>
      <c r="F2032" s="3" t="e">
        <f>VLOOKUP(E2032,'DFW to admin'!A:B,2,FALSE)</f>
        <v>#N/A</v>
      </c>
      <c r="G2032" s="3" t="str">
        <f>VLOOKUP('Data - filter removed'!E2032,Sheet10!B:C,2,FALSE)</f>
        <v>Juvenile Justice and Rehabilitation</v>
      </c>
      <c r="H2032" s="2">
        <v>2008</v>
      </c>
      <c r="I2032" s="3" t="s">
        <v>2734</v>
      </c>
      <c r="J2032" s="3" t="s">
        <v>3968</v>
      </c>
      <c r="K2032" s="3" t="s">
        <v>3966</v>
      </c>
      <c r="L2032" s="3" t="s">
        <v>3983</v>
      </c>
      <c r="M2032" s="3" t="s">
        <v>29</v>
      </c>
    </row>
    <row r="2033" spans="1:13" x14ac:dyDescent="0.2">
      <c r="B2033" s="3" t="e">
        <f>VLOOKUP(C2033,'Class compilations'!A:B,2,FALSE)</f>
        <v>#N/A</v>
      </c>
      <c r="D2033" s="5" t="s">
        <v>7969</v>
      </c>
      <c r="E2033" s="3">
        <f>SUBTOTAL(3,E2026:E2032)</f>
        <v>7</v>
      </c>
      <c r="F2033" s="3" t="e">
        <f>VLOOKUP(E2033,'DFW to admin'!A:B,2,FALSE)</f>
        <v>#N/A</v>
      </c>
      <c r="G2033" s="3" t="e">
        <f>VLOOKUP('Data - filter removed'!E2033,Sheet10!B:C,2,FALSE)</f>
        <v>#N/A</v>
      </c>
    </row>
    <row r="2034" spans="1:13" x14ac:dyDescent="0.2">
      <c r="A2034" s="3" t="s">
        <v>3965</v>
      </c>
      <c r="B2034" s="3" t="str">
        <f>VLOOKUP(C2034,'Class compilations'!A:B,2,FALSE)</f>
        <v>Classic Sedan</v>
      </c>
      <c r="C2034" s="3" t="s">
        <v>3966</v>
      </c>
      <c r="D2034" s="3" t="s">
        <v>1563</v>
      </c>
      <c r="E2034" s="3" t="s">
        <v>3974</v>
      </c>
      <c r="F2034" s="3" t="e">
        <f>VLOOKUP(E2034,'DFW to admin'!A:B,2,FALSE)</f>
        <v>#N/A</v>
      </c>
      <c r="G2034" s="3" t="e">
        <f>VLOOKUP('Data - filter removed'!E2034,Sheet10!B:C,2,FALSE)</f>
        <v>#N/A</v>
      </c>
      <c r="H2034" s="2">
        <v>2008</v>
      </c>
      <c r="I2034" s="3" t="s">
        <v>2734</v>
      </c>
      <c r="J2034" s="3" t="s">
        <v>3968</v>
      </c>
      <c r="K2034" s="3" t="s">
        <v>3966</v>
      </c>
      <c r="L2034" s="3" t="s">
        <v>3975</v>
      </c>
      <c r="M2034" s="3" t="s">
        <v>133</v>
      </c>
    </row>
    <row r="2035" spans="1:13" x14ac:dyDescent="0.2">
      <c r="B2035" s="3" t="e">
        <f>VLOOKUP(C2035,'Class compilations'!A:B,2,FALSE)</f>
        <v>#N/A</v>
      </c>
      <c r="D2035" s="5" t="s">
        <v>7972</v>
      </c>
      <c r="E2035" s="3">
        <f>SUBTOTAL(3,E2034:E2034)</f>
        <v>1</v>
      </c>
      <c r="F2035" s="3" t="e">
        <f>VLOOKUP(E2035,'DFW to admin'!A:B,2,FALSE)</f>
        <v>#N/A</v>
      </c>
      <c r="G2035" s="3" t="e">
        <f>VLOOKUP('Data - filter removed'!E2035,Sheet10!B:C,2,FALSE)</f>
        <v>#N/A</v>
      </c>
    </row>
    <row r="2036" spans="1:13" x14ac:dyDescent="0.2">
      <c r="A2036" s="5" t="s">
        <v>7902</v>
      </c>
      <c r="B2036" s="3" t="e">
        <f>VLOOKUP(C2036,'Class compilations'!A:B,2,FALSE)</f>
        <v>#N/A</v>
      </c>
      <c r="E2036" s="3">
        <f>SUBTOTAL(3,E2026:E2034)</f>
        <v>8</v>
      </c>
      <c r="F2036" s="3" t="e">
        <f>VLOOKUP(E2036,'DFW to admin'!A:B,2,FALSE)</f>
        <v>#N/A</v>
      </c>
      <c r="G2036" s="3" t="e">
        <f>VLOOKUP('Data - filter removed'!E2036,Sheet10!B:C,2,FALSE)</f>
        <v>#N/A</v>
      </c>
    </row>
    <row r="2037" spans="1:13" x14ac:dyDescent="0.2">
      <c r="A2037" s="3" t="s">
        <v>3984</v>
      </c>
      <c r="B2037" s="3" t="str">
        <f>VLOOKUP(C2037,'Class compilations'!A:B,2,FALSE)</f>
        <v>Classic Sedan</v>
      </c>
      <c r="C2037" s="3" t="s">
        <v>3985</v>
      </c>
      <c r="D2037" s="3" t="s">
        <v>10</v>
      </c>
      <c r="E2037" s="3" t="s">
        <v>3986</v>
      </c>
      <c r="F2037" s="3" t="e">
        <f>VLOOKUP(E2037,'DFW to admin'!A:B,2,FALSE)</f>
        <v>#N/A</v>
      </c>
      <c r="G2037" s="3" t="e">
        <f>VLOOKUP('Data - filter removed'!E2037,Sheet10!B:C,2,FALSE)</f>
        <v>#N/A</v>
      </c>
      <c r="H2037" s="2">
        <v>2008</v>
      </c>
      <c r="I2037" s="3" t="s">
        <v>2734</v>
      </c>
      <c r="J2037" s="3" t="s">
        <v>3968</v>
      </c>
      <c r="K2037" s="3" t="s">
        <v>3966</v>
      </c>
      <c r="L2037" s="3" t="s">
        <v>3987</v>
      </c>
      <c r="M2037" s="3" t="s">
        <v>420</v>
      </c>
    </row>
    <row r="2038" spans="1:13" x14ac:dyDescent="0.2">
      <c r="A2038" s="3" t="s">
        <v>3984</v>
      </c>
      <c r="B2038" s="3" t="str">
        <f>VLOOKUP(C2038,'Class compilations'!A:B,2,FALSE)</f>
        <v>Classic Sedan</v>
      </c>
      <c r="C2038" s="3" t="s">
        <v>3985</v>
      </c>
      <c r="D2038" s="3" t="s">
        <v>10</v>
      </c>
      <c r="E2038" s="3" t="s">
        <v>3988</v>
      </c>
      <c r="F2038" s="3" t="e">
        <f>VLOOKUP(E2038,'DFW to admin'!A:B,2,FALSE)</f>
        <v>#N/A</v>
      </c>
      <c r="G2038" s="3" t="e">
        <f>VLOOKUP('Data - filter removed'!E2038,Sheet10!B:C,2,FALSE)</f>
        <v>#N/A</v>
      </c>
      <c r="H2038" s="2">
        <v>2008</v>
      </c>
      <c r="I2038" s="3" t="s">
        <v>2734</v>
      </c>
      <c r="J2038" s="3" t="s">
        <v>3968</v>
      </c>
      <c r="K2038" s="3" t="s">
        <v>3966</v>
      </c>
      <c r="L2038" s="3" t="s">
        <v>3989</v>
      </c>
      <c r="M2038" s="3" t="s">
        <v>599</v>
      </c>
    </row>
    <row r="2039" spans="1:13" x14ac:dyDescent="0.2">
      <c r="A2039" s="3" t="s">
        <v>3984</v>
      </c>
      <c r="B2039" s="3" t="str">
        <f>VLOOKUP(C2039,'Class compilations'!A:B,2,FALSE)</f>
        <v>Classic Sedan</v>
      </c>
      <c r="C2039" s="3" t="s">
        <v>3985</v>
      </c>
      <c r="D2039" s="3" t="s">
        <v>10</v>
      </c>
      <c r="E2039" s="3" t="s">
        <v>3990</v>
      </c>
      <c r="F2039" s="3" t="e">
        <f>VLOOKUP(E2039,'DFW to admin'!A:B,2,FALSE)</f>
        <v>#N/A</v>
      </c>
      <c r="G2039" s="3" t="e">
        <f>VLOOKUP('Data - filter removed'!E2039,Sheet10!B:C,2,FALSE)</f>
        <v>#N/A</v>
      </c>
      <c r="H2039" s="2">
        <v>2008</v>
      </c>
      <c r="I2039" s="3" t="s">
        <v>2734</v>
      </c>
      <c r="J2039" s="3" t="s">
        <v>3968</v>
      </c>
      <c r="K2039" s="3" t="s">
        <v>3966</v>
      </c>
      <c r="L2039" s="3" t="s">
        <v>3991</v>
      </c>
      <c r="M2039" s="3" t="s">
        <v>599</v>
      </c>
    </row>
    <row r="2040" spans="1:13" x14ac:dyDescent="0.2">
      <c r="B2040" s="3" t="e">
        <f>VLOOKUP(C2040,'Class compilations'!A:B,2,FALSE)</f>
        <v>#N/A</v>
      </c>
      <c r="D2040" s="5" t="s">
        <v>7969</v>
      </c>
      <c r="E2040" s="3">
        <f>SUBTOTAL(3,E2037:E2039)</f>
        <v>3</v>
      </c>
      <c r="F2040" s="3" t="e">
        <f>VLOOKUP(E2040,'DFW to admin'!A:B,2,FALSE)</f>
        <v>#N/A</v>
      </c>
      <c r="G2040" s="3" t="e">
        <f>VLOOKUP('Data - filter removed'!E2040,Sheet10!B:C,2,FALSE)</f>
        <v>#N/A</v>
      </c>
    </row>
    <row r="2041" spans="1:13" x14ac:dyDescent="0.2">
      <c r="A2041" s="5" t="s">
        <v>7903</v>
      </c>
      <c r="B2041" s="3" t="e">
        <f>VLOOKUP(C2041,'Class compilations'!A:B,2,FALSE)</f>
        <v>#N/A</v>
      </c>
      <c r="E2041" s="3">
        <f>SUBTOTAL(3,E2037:E2039)</f>
        <v>3</v>
      </c>
      <c r="F2041" s="3" t="e">
        <f>VLOOKUP(E2041,'DFW to admin'!A:B,2,FALSE)</f>
        <v>#N/A</v>
      </c>
      <c r="G2041" s="3" t="e">
        <f>VLOOKUP('Data - filter removed'!E2041,Sheet10!B:C,2,FALSE)</f>
        <v>#N/A</v>
      </c>
    </row>
    <row r="2042" spans="1:13" x14ac:dyDescent="0.2">
      <c r="A2042" s="3" t="s">
        <v>3992</v>
      </c>
      <c r="B2042" s="3" t="str">
        <f>VLOOKUP(C2042,'Class compilations'!A:B,2,FALSE)</f>
        <v>Classic Sedan</v>
      </c>
      <c r="C2042" s="3" t="s">
        <v>3993</v>
      </c>
      <c r="D2042" s="3" t="s">
        <v>10</v>
      </c>
      <c r="E2042" s="3" t="s">
        <v>3994</v>
      </c>
      <c r="F2042" s="3" t="e">
        <f>VLOOKUP(E2042,'DFW to admin'!A:B,2,FALSE)</f>
        <v>#N/A</v>
      </c>
      <c r="G2042" s="3" t="e">
        <f>VLOOKUP('Data - filter removed'!E2042,Sheet10!B:C,2,FALSE)</f>
        <v>#N/A</v>
      </c>
      <c r="H2042" s="2">
        <v>2006</v>
      </c>
      <c r="I2042" s="3" t="s">
        <v>297</v>
      </c>
      <c r="J2042" s="3" t="s">
        <v>3683</v>
      </c>
      <c r="K2042" s="3" t="s">
        <v>3692</v>
      </c>
      <c r="L2042" s="3" t="s">
        <v>3995</v>
      </c>
      <c r="M2042" s="3" t="s">
        <v>133</v>
      </c>
    </row>
    <row r="2043" spans="1:13" x14ac:dyDescent="0.2">
      <c r="A2043" s="3" t="s">
        <v>3992</v>
      </c>
      <c r="B2043" s="3" t="str">
        <f>VLOOKUP(C2043,'Class compilations'!A:B,2,FALSE)</f>
        <v>Classic Sedan</v>
      </c>
      <c r="C2043" s="3" t="s">
        <v>3993</v>
      </c>
      <c r="D2043" s="3" t="s">
        <v>10</v>
      </c>
      <c r="E2043" s="3" t="s">
        <v>3996</v>
      </c>
      <c r="F2043" s="3" t="e">
        <f>VLOOKUP(E2043,'DFW to admin'!A:B,2,FALSE)</f>
        <v>#N/A</v>
      </c>
      <c r="G2043" s="3" t="e">
        <f>VLOOKUP('Data - filter removed'!E2043,Sheet10!B:C,2,FALSE)</f>
        <v>#N/A</v>
      </c>
      <c r="H2043" s="2">
        <v>2004</v>
      </c>
      <c r="I2043" s="3" t="s">
        <v>297</v>
      </c>
      <c r="J2043" s="3" t="s">
        <v>3683</v>
      </c>
      <c r="K2043" s="3" t="s">
        <v>3692</v>
      </c>
      <c r="L2043" s="3" t="s">
        <v>3997</v>
      </c>
      <c r="M2043" s="3" t="s">
        <v>133</v>
      </c>
    </row>
    <row r="2044" spans="1:13" x14ac:dyDescent="0.2">
      <c r="A2044" s="3" t="s">
        <v>3992</v>
      </c>
      <c r="B2044" s="3" t="str">
        <f>VLOOKUP(C2044,'Class compilations'!A:B,2,FALSE)</f>
        <v>Classic Sedan</v>
      </c>
      <c r="C2044" s="3" t="s">
        <v>3993</v>
      </c>
      <c r="D2044" s="3" t="s">
        <v>10</v>
      </c>
      <c r="E2044" s="3" t="s">
        <v>3998</v>
      </c>
      <c r="F2044" s="3" t="e">
        <f>VLOOKUP(E2044,'DFW to admin'!A:B,2,FALSE)</f>
        <v>#N/A</v>
      </c>
      <c r="G2044" s="3" t="e">
        <f>VLOOKUP('Data - filter removed'!E2044,Sheet10!B:C,2,FALSE)</f>
        <v>#N/A</v>
      </c>
      <c r="H2044" s="2">
        <v>2004</v>
      </c>
      <c r="I2044" s="3" t="s">
        <v>2734</v>
      </c>
      <c r="J2044" s="3" t="s">
        <v>3697</v>
      </c>
      <c r="K2044" s="3" t="s">
        <v>3692</v>
      </c>
      <c r="L2044" s="3" t="s">
        <v>3999</v>
      </c>
      <c r="M2044" s="3" t="s">
        <v>2743</v>
      </c>
    </row>
    <row r="2045" spans="1:13" x14ac:dyDescent="0.2">
      <c r="B2045" s="3" t="e">
        <f>VLOOKUP(C2045,'Class compilations'!A:B,2,FALSE)</f>
        <v>#N/A</v>
      </c>
      <c r="D2045" s="5" t="s">
        <v>7969</v>
      </c>
      <c r="E2045" s="3">
        <f>SUBTOTAL(3,E2042:E2044)</f>
        <v>3</v>
      </c>
      <c r="F2045" s="3" t="e">
        <f>VLOOKUP(E2045,'DFW to admin'!A:B,2,FALSE)</f>
        <v>#N/A</v>
      </c>
      <c r="G2045" s="3" t="e">
        <f>VLOOKUP('Data - filter removed'!E2045,Sheet10!B:C,2,FALSE)</f>
        <v>#N/A</v>
      </c>
    </row>
    <row r="2046" spans="1:13" x14ac:dyDescent="0.2">
      <c r="A2046" s="5" t="s">
        <v>7904</v>
      </c>
      <c r="B2046" s="3" t="e">
        <f>VLOOKUP(C2046,'Class compilations'!A:B,2,FALSE)</f>
        <v>#N/A</v>
      </c>
      <c r="E2046" s="3">
        <f>SUBTOTAL(3,E2042:E2044)</f>
        <v>3</v>
      </c>
      <c r="F2046" s="3" t="e">
        <f>VLOOKUP(E2046,'DFW to admin'!A:B,2,FALSE)</f>
        <v>#N/A</v>
      </c>
      <c r="G2046" s="3" t="e">
        <f>VLOOKUP('Data - filter removed'!E2046,Sheet10!B:C,2,FALSE)</f>
        <v>#N/A</v>
      </c>
    </row>
    <row r="2047" spans="1:13" x14ac:dyDescent="0.2">
      <c r="A2047" s="3" t="s">
        <v>4000</v>
      </c>
      <c r="B2047" s="3" t="str">
        <f>VLOOKUP(C2047,'Class compilations'!A:B,2,FALSE)</f>
        <v>Classic Sedan</v>
      </c>
      <c r="C2047" s="3" t="s">
        <v>4001</v>
      </c>
      <c r="D2047" s="3" t="s">
        <v>10</v>
      </c>
      <c r="E2047" s="3" t="s">
        <v>4002</v>
      </c>
      <c r="F2047" s="3" t="e">
        <f>VLOOKUP(E2047,'DFW to admin'!A:B,2,FALSE)</f>
        <v>#N/A</v>
      </c>
      <c r="G2047" s="3" t="e">
        <f>VLOOKUP('Data - filter removed'!E2047,Sheet10!B:C,2,FALSE)</f>
        <v>#N/A</v>
      </c>
      <c r="H2047" s="2">
        <v>2008</v>
      </c>
      <c r="I2047" s="3" t="s">
        <v>2576</v>
      </c>
      <c r="J2047" s="3" t="s">
        <v>3743</v>
      </c>
      <c r="K2047" s="3" t="s">
        <v>3692</v>
      </c>
      <c r="L2047" s="3" t="s">
        <v>4003</v>
      </c>
      <c r="M2047" s="3" t="s">
        <v>40</v>
      </c>
    </row>
    <row r="2048" spans="1:13" x14ac:dyDescent="0.2">
      <c r="A2048" s="3" t="s">
        <v>4000</v>
      </c>
      <c r="B2048" s="3" t="str">
        <f>VLOOKUP(C2048,'Class compilations'!A:B,2,FALSE)</f>
        <v>Classic Sedan</v>
      </c>
      <c r="C2048" s="3" t="s">
        <v>4001</v>
      </c>
      <c r="D2048" s="3" t="s">
        <v>10</v>
      </c>
      <c r="E2048" s="3" t="s">
        <v>4004</v>
      </c>
      <c r="F2048" s="3" t="e">
        <f>VLOOKUP(E2048,'DFW to admin'!A:B,2,FALSE)</f>
        <v>#N/A</v>
      </c>
      <c r="G2048" s="3" t="e">
        <f>VLOOKUP('Data - filter removed'!E2048,Sheet10!B:C,2,FALSE)</f>
        <v>#N/A</v>
      </c>
      <c r="H2048" s="2">
        <v>2006</v>
      </c>
      <c r="I2048" s="3" t="s">
        <v>297</v>
      </c>
      <c r="J2048" s="3" t="s">
        <v>3683</v>
      </c>
      <c r="K2048" s="3" t="s">
        <v>3692</v>
      </c>
      <c r="L2048" s="3" t="s">
        <v>4005</v>
      </c>
      <c r="M2048" s="3" t="s">
        <v>32</v>
      </c>
    </row>
    <row r="2049" spans="1:13" x14ac:dyDescent="0.2">
      <c r="A2049" s="3" t="s">
        <v>4000</v>
      </c>
      <c r="B2049" s="3" t="str">
        <f>VLOOKUP(C2049,'Class compilations'!A:B,2,FALSE)</f>
        <v>Classic Sedan</v>
      </c>
      <c r="C2049" s="3" t="s">
        <v>4001</v>
      </c>
      <c r="D2049" s="3" t="s">
        <v>10</v>
      </c>
      <c r="E2049" s="3" t="s">
        <v>4006</v>
      </c>
      <c r="F2049" s="3" t="e">
        <f>VLOOKUP(E2049,'DFW to admin'!A:B,2,FALSE)</f>
        <v>#N/A</v>
      </c>
      <c r="G2049" s="3" t="e">
        <f>VLOOKUP('Data - filter removed'!E2049,Sheet10!B:C,2,FALSE)</f>
        <v>#N/A</v>
      </c>
      <c r="H2049" s="2">
        <v>2005</v>
      </c>
      <c r="I2049" s="3" t="s">
        <v>2576</v>
      </c>
      <c r="J2049" s="3" t="s">
        <v>3691</v>
      </c>
      <c r="K2049" s="3" t="s">
        <v>3692</v>
      </c>
      <c r="L2049" s="3" t="s">
        <v>4007</v>
      </c>
      <c r="M2049" s="3" t="s">
        <v>81</v>
      </c>
    </row>
    <row r="2050" spans="1:13" x14ac:dyDescent="0.2">
      <c r="A2050" s="3" t="s">
        <v>4000</v>
      </c>
      <c r="B2050" s="3" t="str">
        <f>VLOOKUP(C2050,'Class compilations'!A:B,2,FALSE)</f>
        <v>Classic Sedan</v>
      </c>
      <c r="C2050" s="3" t="s">
        <v>4001</v>
      </c>
      <c r="D2050" s="3" t="s">
        <v>10</v>
      </c>
      <c r="E2050" s="3" t="s">
        <v>4008</v>
      </c>
      <c r="F2050" s="3" t="e">
        <f>VLOOKUP(E2050,'DFW to admin'!A:B,2,FALSE)</f>
        <v>#N/A</v>
      </c>
      <c r="G2050" s="3" t="e">
        <f>VLOOKUP('Data - filter removed'!E2050,Sheet10!B:C,2,FALSE)</f>
        <v>#N/A</v>
      </c>
      <c r="H2050" s="2">
        <v>2007</v>
      </c>
      <c r="I2050" s="3" t="s">
        <v>2576</v>
      </c>
      <c r="J2050" s="3" t="s">
        <v>3743</v>
      </c>
      <c r="K2050" s="3" t="s">
        <v>3692</v>
      </c>
      <c r="L2050" s="3" t="s">
        <v>4009</v>
      </c>
      <c r="M2050" s="3" t="s">
        <v>420</v>
      </c>
    </row>
    <row r="2051" spans="1:13" x14ac:dyDescent="0.2">
      <c r="A2051" s="3" t="s">
        <v>4000</v>
      </c>
      <c r="B2051" s="3" t="str">
        <f>VLOOKUP(C2051,'Class compilations'!A:B,2,FALSE)</f>
        <v>Classic Sedan</v>
      </c>
      <c r="C2051" s="3" t="s">
        <v>4001</v>
      </c>
      <c r="D2051" s="3" t="s">
        <v>10</v>
      </c>
      <c r="E2051" s="3" t="s">
        <v>4010</v>
      </c>
      <c r="F2051" s="3" t="e">
        <f>VLOOKUP(E2051,'DFW to admin'!A:B,2,FALSE)</f>
        <v>#N/A</v>
      </c>
      <c r="G2051" s="3" t="e">
        <f>VLOOKUP('Data - filter removed'!E2051,Sheet10!B:C,2,FALSE)</f>
        <v>#N/A</v>
      </c>
      <c r="H2051" s="2">
        <v>2007</v>
      </c>
      <c r="I2051" s="3" t="s">
        <v>2576</v>
      </c>
      <c r="J2051" s="3" t="s">
        <v>3743</v>
      </c>
      <c r="K2051" s="3" t="s">
        <v>3692</v>
      </c>
      <c r="L2051" s="3" t="s">
        <v>4011</v>
      </c>
      <c r="M2051" s="3" t="s">
        <v>420</v>
      </c>
    </row>
    <row r="2052" spans="1:13" x14ac:dyDescent="0.2">
      <c r="A2052" s="3" t="s">
        <v>4000</v>
      </c>
      <c r="B2052" s="3" t="str">
        <f>VLOOKUP(C2052,'Class compilations'!A:B,2,FALSE)</f>
        <v>Classic Sedan</v>
      </c>
      <c r="C2052" s="3" t="s">
        <v>4001</v>
      </c>
      <c r="D2052" s="3" t="s">
        <v>10</v>
      </c>
      <c r="E2052" s="3" t="s">
        <v>4012</v>
      </c>
      <c r="F2052" s="3" t="e">
        <f>VLOOKUP(E2052,'DFW to admin'!A:B,2,FALSE)</f>
        <v>#N/A</v>
      </c>
      <c r="G2052" s="3" t="e">
        <f>VLOOKUP('Data - filter removed'!E2052,Sheet10!B:C,2,FALSE)</f>
        <v>#N/A</v>
      </c>
      <c r="H2052" s="2">
        <v>2007</v>
      </c>
      <c r="I2052" s="3" t="s">
        <v>64</v>
      </c>
      <c r="J2052" s="3" t="s">
        <v>65</v>
      </c>
      <c r="K2052" s="3" t="s">
        <v>9</v>
      </c>
      <c r="L2052" s="3" t="s">
        <v>4013</v>
      </c>
      <c r="M2052" s="3" t="s">
        <v>1038</v>
      </c>
    </row>
    <row r="2053" spans="1:13" x14ac:dyDescent="0.2">
      <c r="A2053" s="3" t="s">
        <v>4000</v>
      </c>
      <c r="B2053" s="3" t="str">
        <f>VLOOKUP(C2053,'Class compilations'!A:B,2,FALSE)</f>
        <v>Classic Sedan</v>
      </c>
      <c r="C2053" s="3" t="s">
        <v>4001</v>
      </c>
      <c r="D2053" s="3" t="s">
        <v>10</v>
      </c>
      <c r="E2053" s="3" t="s">
        <v>4014</v>
      </c>
      <c r="F2053" s="3" t="e">
        <f>VLOOKUP(E2053,'DFW to admin'!A:B,2,FALSE)</f>
        <v>#N/A</v>
      </c>
      <c r="G2053" s="3" t="e">
        <f>VLOOKUP('Data - filter removed'!E2053,Sheet10!B:C,2,FALSE)</f>
        <v>#N/A</v>
      </c>
      <c r="H2053" s="2">
        <v>2000</v>
      </c>
      <c r="I2053" s="3" t="s">
        <v>2734</v>
      </c>
      <c r="J2053" s="3" t="s">
        <v>3697</v>
      </c>
      <c r="K2053" s="3" t="s">
        <v>3692</v>
      </c>
      <c r="L2053" s="3" t="s">
        <v>4015</v>
      </c>
      <c r="M2053" s="3" t="s">
        <v>40</v>
      </c>
    </row>
    <row r="2054" spans="1:13" x14ac:dyDescent="0.2">
      <c r="A2054" s="3" t="s">
        <v>4000</v>
      </c>
      <c r="B2054" s="3" t="str">
        <f>VLOOKUP(C2054,'Class compilations'!A:B,2,FALSE)</f>
        <v>Classic Sedan</v>
      </c>
      <c r="C2054" s="3" t="s">
        <v>4001</v>
      </c>
      <c r="D2054" s="3" t="s">
        <v>10</v>
      </c>
      <c r="E2054" s="3" t="s">
        <v>4016</v>
      </c>
      <c r="F2054" s="3" t="e">
        <f>VLOOKUP(E2054,'DFW to admin'!A:B,2,FALSE)</f>
        <v>#N/A</v>
      </c>
      <c r="G2054" s="3" t="e">
        <f>VLOOKUP('Data - filter removed'!E2054,Sheet10!B:C,2,FALSE)</f>
        <v>#N/A</v>
      </c>
      <c r="H2054" s="2">
        <v>2010</v>
      </c>
      <c r="I2054" s="3" t="s">
        <v>2734</v>
      </c>
      <c r="J2054" s="3" t="s">
        <v>4017</v>
      </c>
      <c r="K2054" s="3" t="s">
        <v>3692</v>
      </c>
      <c r="L2054" s="3" t="s">
        <v>4018</v>
      </c>
      <c r="M2054" s="3" t="s">
        <v>81</v>
      </c>
    </row>
    <row r="2055" spans="1:13" x14ac:dyDescent="0.2">
      <c r="A2055" s="3" t="s">
        <v>4000</v>
      </c>
      <c r="B2055" s="3" t="str">
        <f>VLOOKUP(C2055,'Class compilations'!A:B,2,FALSE)</f>
        <v>Classic Sedan</v>
      </c>
      <c r="C2055" s="3" t="s">
        <v>4001</v>
      </c>
      <c r="D2055" s="3" t="s">
        <v>10</v>
      </c>
      <c r="E2055" s="3" t="s">
        <v>4019</v>
      </c>
      <c r="F2055" s="3" t="e">
        <f>VLOOKUP(E2055,'DFW to admin'!A:B,2,FALSE)</f>
        <v>#N/A</v>
      </c>
      <c r="G2055" s="3" t="e">
        <f>VLOOKUP('Data - filter removed'!E2055,Sheet10!B:C,2,FALSE)</f>
        <v>#N/A</v>
      </c>
      <c r="H2055" s="2">
        <v>2010</v>
      </c>
      <c r="I2055" s="3" t="s">
        <v>2734</v>
      </c>
      <c r="J2055" s="3" t="s">
        <v>4017</v>
      </c>
      <c r="K2055" s="3" t="s">
        <v>3692</v>
      </c>
      <c r="L2055" s="3" t="s">
        <v>4020</v>
      </c>
      <c r="M2055" s="3" t="s">
        <v>81</v>
      </c>
    </row>
    <row r="2056" spans="1:13" x14ac:dyDescent="0.2">
      <c r="A2056" s="3" t="s">
        <v>4000</v>
      </c>
      <c r="B2056" s="3" t="str">
        <f>VLOOKUP(C2056,'Class compilations'!A:B,2,FALSE)</f>
        <v>Classic Sedan</v>
      </c>
      <c r="C2056" s="3" t="s">
        <v>4001</v>
      </c>
      <c r="D2056" s="3" t="s">
        <v>10</v>
      </c>
      <c r="E2056" s="3" t="s">
        <v>4021</v>
      </c>
      <c r="F2056" s="3" t="e">
        <f>VLOOKUP(E2056,'DFW to admin'!A:B,2,FALSE)</f>
        <v>#N/A</v>
      </c>
      <c r="G2056" s="3" t="e">
        <f>VLOOKUP('Data - filter removed'!E2056,Sheet10!B:C,2,FALSE)</f>
        <v>#N/A</v>
      </c>
      <c r="H2056" s="2">
        <v>2007</v>
      </c>
      <c r="I2056" s="3" t="s">
        <v>64</v>
      </c>
      <c r="J2056" s="3" t="s">
        <v>65</v>
      </c>
      <c r="K2056" s="3" t="s">
        <v>3692</v>
      </c>
      <c r="L2056" s="3" t="s">
        <v>4022</v>
      </c>
      <c r="M2056" s="3" t="s">
        <v>1038</v>
      </c>
    </row>
    <row r="2057" spans="1:13" x14ac:dyDescent="0.2">
      <c r="A2057" s="3" t="s">
        <v>4000</v>
      </c>
      <c r="B2057" s="3" t="str">
        <f>VLOOKUP(C2057,'Class compilations'!A:B,2,FALSE)</f>
        <v>Classic Sedan</v>
      </c>
      <c r="C2057" s="3" t="s">
        <v>4001</v>
      </c>
      <c r="D2057" s="3" t="s">
        <v>10</v>
      </c>
      <c r="E2057" s="3" t="s">
        <v>4023</v>
      </c>
      <c r="F2057" s="3" t="e">
        <f>VLOOKUP(E2057,'DFW to admin'!A:B,2,FALSE)</f>
        <v>#N/A</v>
      </c>
      <c r="G2057" s="3" t="e">
        <f>VLOOKUP('Data - filter removed'!E2057,Sheet10!B:C,2,FALSE)</f>
        <v>#N/A</v>
      </c>
      <c r="H2057" s="2">
        <v>2008</v>
      </c>
      <c r="I2057" s="3" t="s">
        <v>2576</v>
      </c>
      <c r="J2057" s="3" t="s">
        <v>3743</v>
      </c>
      <c r="K2057" s="3" t="s">
        <v>3692</v>
      </c>
      <c r="L2057" s="3" t="s">
        <v>4024</v>
      </c>
      <c r="M2057" s="3" t="s">
        <v>599</v>
      </c>
    </row>
    <row r="2058" spans="1:13" x14ac:dyDescent="0.2">
      <c r="A2058" s="3" t="s">
        <v>4000</v>
      </c>
      <c r="B2058" s="3" t="str">
        <f>VLOOKUP(C2058,'Class compilations'!A:B,2,FALSE)</f>
        <v>Classic Sedan</v>
      </c>
      <c r="C2058" s="3" t="s">
        <v>4001</v>
      </c>
      <c r="D2058" s="3" t="s">
        <v>10</v>
      </c>
      <c r="E2058" s="3" t="s">
        <v>4025</v>
      </c>
      <c r="F2058" s="3" t="e">
        <f>VLOOKUP(E2058,'DFW to admin'!A:B,2,FALSE)</f>
        <v>#N/A</v>
      </c>
      <c r="G2058" s="3" t="e">
        <f>VLOOKUP('Data - filter removed'!E2058,Sheet10!B:C,2,FALSE)</f>
        <v>#N/A</v>
      </c>
      <c r="H2058" s="2">
        <v>2008</v>
      </c>
      <c r="I2058" s="3" t="s">
        <v>2576</v>
      </c>
      <c r="J2058" s="3" t="s">
        <v>3743</v>
      </c>
      <c r="K2058" s="3" t="s">
        <v>3692</v>
      </c>
      <c r="L2058" s="3" t="s">
        <v>4026</v>
      </c>
      <c r="M2058" s="3" t="s">
        <v>599</v>
      </c>
    </row>
    <row r="2059" spans="1:13" x14ac:dyDescent="0.2">
      <c r="A2059" s="3" t="s">
        <v>4000</v>
      </c>
      <c r="B2059" s="3" t="str">
        <f>VLOOKUP(C2059,'Class compilations'!A:B,2,FALSE)</f>
        <v>Classic Sedan</v>
      </c>
      <c r="C2059" s="3" t="s">
        <v>4001</v>
      </c>
      <c r="D2059" s="3" t="s">
        <v>10</v>
      </c>
      <c r="E2059" s="3" t="s">
        <v>4027</v>
      </c>
      <c r="F2059" s="3" t="e">
        <f>VLOOKUP(E2059,'DFW to admin'!A:B,2,FALSE)</f>
        <v>#N/A</v>
      </c>
      <c r="G2059" s="3" t="e">
        <f>VLOOKUP('Data - filter removed'!E2059,Sheet10!B:C,2,FALSE)</f>
        <v>#N/A</v>
      </c>
      <c r="H2059" s="2">
        <v>2008</v>
      </c>
      <c r="I2059" s="3" t="s">
        <v>2576</v>
      </c>
      <c r="J2059" s="3" t="s">
        <v>3743</v>
      </c>
      <c r="K2059" s="3" t="s">
        <v>3692</v>
      </c>
      <c r="L2059" s="3" t="s">
        <v>4028</v>
      </c>
      <c r="M2059" s="3" t="s">
        <v>599</v>
      </c>
    </row>
    <row r="2060" spans="1:13" x14ac:dyDescent="0.2">
      <c r="A2060" s="3" t="s">
        <v>4000</v>
      </c>
      <c r="B2060" s="3" t="str">
        <f>VLOOKUP(C2060,'Class compilations'!A:B,2,FALSE)</f>
        <v>Classic Sedan</v>
      </c>
      <c r="C2060" s="3" t="s">
        <v>4001</v>
      </c>
      <c r="D2060" s="3" t="s">
        <v>10</v>
      </c>
      <c r="E2060" s="3" t="s">
        <v>4029</v>
      </c>
      <c r="F2060" s="3" t="e">
        <f>VLOOKUP(E2060,'DFW to admin'!A:B,2,FALSE)</f>
        <v>#N/A</v>
      </c>
      <c r="G2060" s="3" t="e">
        <f>VLOOKUP('Data - filter removed'!E2060,Sheet10!B:C,2,FALSE)</f>
        <v>#N/A</v>
      </c>
      <c r="H2060" s="2">
        <v>2005</v>
      </c>
      <c r="I2060" s="3" t="s">
        <v>297</v>
      </c>
      <c r="J2060" s="3" t="s">
        <v>3683</v>
      </c>
      <c r="K2060" s="3" t="s">
        <v>3692</v>
      </c>
      <c r="L2060" s="3" t="s">
        <v>4030</v>
      </c>
      <c r="M2060" s="3" t="s">
        <v>599</v>
      </c>
    </row>
    <row r="2061" spans="1:13" x14ac:dyDescent="0.2">
      <c r="A2061" s="3" t="s">
        <v>4000</v>
      </c>
      <c r="B2061" s="3" t="str">
        <f>VLOOKUP(C2061,'Class compilations'!A:B,2,FALSE)</f>
        <v>Classic Sedan</v>
      </c>
      <c r="C2061" s="3" t="s">
        <v>4001</v>
      </c>
      <c r="D2061" s="3" t="s">
        <v>10</v>
      </c>
      <c r="E2061" s="3" t="s">
        <v>4031</v>
      </c>
      <c r="F2061" s="3" t="e">
        <f>VLOOKUP(E2061,'DFW to admin'!A:B,2,FALSE)</f>
        <v>#N/A</v>
      </c>
      <c r="G2061" s="3" t="e">
        <f>VLOOKUP('Data - filter removed'!E2061,Sheet10!B:C,2,FALSE)</f>
        <v>#N/A</v>
      </c>
      <c r="H2061" s="2">
        <v>2007</v>
      </c>
      <c r="I2061" s="3" t="s">
        <v>2576</v>
      </c>
      <c r="J2061" s="3" t="s">
        <v>3743</v>
      </c>
      <c r="K2061" s="3" t="s">
        <v>3692</v>
      </c>
      <c r="L2061" s="3" t="s">
        <v>4032</v>
      </c>
      <c r="M2061" s="3" t="s">
        <v>599</v>
      </c>
    </row>
    <row r="2062" spans="1:13" x14ac:dyDescent="0.2">
      <c r="A2062" s="3" t="s">
        <v>4000</v>
      </c>
      <c r="B2062" s="3" t="str">
        <f>VLOOKUP(C2062,'Class compilations'!A:B,2,FALSE)</f>
        <v>Classic Sedan</v>
      </c>
      <c r="C2062" s="3" t="s">
        <v>4001</v>
      </c>
      <c r="D2062" s="3" t="s">
        <v>10</v>
      </c>
      <c r="E2062" s="3" t="s">
        <v>4033</v>
      </c>
      <c r="F2062" s="3" t="e">
        <f>VLOOKUP(E2062,'DFW to admin'!A:B,2,FALSE)</f>
        <v>#N/A</v>
      </c>
      <c r="G2062" s="3" t="e">
        <f>VLOOKUP('Data - filter removed'!E2062,Sheet10!B:C,2,FALSE)</f>
        <v>#N/A</v>
      </c>
      <c r="H2062" s="2">
        <v>2007</v>
      </c>
      <c r="I2062" s="3" t="s">
        <v>2576</v>
      </c>
      <c r="J2062" s="3" t="s">
        <v>3743</v>
      </c>
      <c r="K2062" s="3" t="s">
        <v>3692</v>
      </c>
      <c r="L2062" s="3" t="s">
        <v>4034</v>
      </c>
      <c r="M2062" s="3" t="s">
        <v>599</v>
      </c>
    </row>
    <row r="2063" spans="1:13" x14ac:dyDescent="0.2">
      <c r="A2063" s="3" t="s">
        <v>4000</v>
      </c>
      <c r="B2063" s="3" t="str">
        <f>VLOOKUP(C2063,'Class compilations'!A:B,2,FALSE)</f>
        <v>Classic Sedan</v>
      </c>
      <c r="C2063" s="3" t="s">
        <v>4001</v>
      </c>
      <c r="D2063" s="3" t="s">
        <v>10</v>
      </c>
      <c r="E2063" s="3" t="s">
        <v>4035</v>
      </c>
      <c r="F2063" s="3" t="e">
        <f>VLOOKUP(E2063,'DFW to admin'!A:B,2,FALSE)</f>
        <v>#N/A</v>
      </c>
      <c r="G2063" s="3" t="e">
        <f>VLOOKUP('Data - filter removed'!E2063,Sheet10!B:C,2,FALSE)</f>
        <v>#N/A</v>
      </c>
      <c r="H2063" s="2">
        <v>2001</v>
      </c>
      <c r="I2063" s="3" t="s">
        <v>2576</v>
      </c>
      <c r="J2063" s="3" t="s">
        <v>3691</v>
      </c>
      <c r="K2063" s="3" t="s">
        <v>3692</v>
      </c>
      <c r="L2063" s="3" t="s">
        <v>4036</v>
      </c>
      <c r="M2063" s="3" t="s">
        <v>599</v>
      </c>
    </row>
    <row r="2064" spans="1:13" x14ac:dyDescent="0.2">
      <c r="A2064" s="3" t="s">
        <v>4000</v>
      </c>
      <c r="B2064" s="3" t="str">
        <f>VLOOKUP(C2064,'Class compilations'!A:B,2,FALSE)</f>
        <v>Classic Sedan</v>
      </c>
      <c r="C2064" s="3" t="s">
        <v>4001</v>
      </c>
      <c r="D2064" s="3" t="s">
        <v>10</v>
      </c>
      <c r="E2064" s="3" t="s">
        <v>4037</v>
      </c>
      <c r="F2064" s="3" t="e">
        <f>VLOOKUP(E2064,'DFW to admin'!A:B,2,FALSE)</f>
        <v>#N/A</v>
      </c>
      <c r="G2064" s="3" t="e">
        <f>VLOOKUP('Data - filter removed'!E2064,Sheet10!B:C,2,FALSE)</f>
        <v>#N/A</v>
      </c>
      <c r="H2064" s="2">
        <v>2005</v>
      </c>
      <c r="I2064" s="3" t="s">
        <v>297</v>
      </c>
      <c r="J2064" s="3" t="s">
        <v>3683</v>
      </c>
      <c r="K2064" s="3" t="s">
        <v>3692</v>
      </c>
      <c r="L2064" s="3" t="s">
        <v>4038</v>
      </c>
      <c r="M2064" s="3" t="s">
        <v>1038</v>
      </c>
    </row>
    <row r="2065" spans="1:13" x14ac:dyDescent="0.2">
      <c r="A2065" s="3" t="s">
        <v>4000</v>
      </c>
      <c r="B2065" s="3" t="str">
        <f>VLOOKUP(C2065,'Class compilations'!A:B,2,FALSE)</f>
        <v>Classic Sedan</v>
      </c>
      <c r="C2065" s="3" t="s">
        <v>4001</v>
      </c>
      <c r="D2065" s="3" t="s">
        <v>10</v>
      </c>
      <c r="E2065" s="3" t="s">
        <v>4039</v>
      </c>
      <c r="F2065" s="3" t="e">
        <f>VLOOKUP(E2065,'DFW to admin'!A:B,2,FALSE)</f>
        <v>#N/A</v>
      </c>
      <c r="G2065" s="3" t="e">
        <f>VLOOKUP('Data - filter removed'!E2065,Sheet10!B:C,2,FALSE)</f>
        <v>#N/A</v>
      </c>
      <c r="H2065" s="2">
        <v>2005</v>
      </c>
      <c r="I2065" s="3" t="s">
        <v>297</v>
      </c>
      <c r="J2065" s="3" t="s">
        <v>3683</v>
      </c>
      <c r="K2065" s="3" t="s">
        <v>3692</v>
      </c>
      <c r="L2065" s="3" t="s">
        <v>4040</v>
      </c>
      <c r="M2065" s="3" t="s">
        <v>1038</v>
      </c>
    </row>
    <row r="2066" spans="1:13" x14ac:dyDescent="0.2">
      <c r="A2066" s="3" t="s">
        <v>4000</v>
      </c>
      <c r="B2066" s="3" t="str">
        <f>VLOOKUP(C2066,'Class compilations'!A:B,2,FALSE)</f>
        <v>Classic Sedan</v>
      </c>
      <c r="C2066" s="3" t="s">
        <v>4001</v>
      </c>
      <c r="D2066" s="3" t="s">
        <v>10</v>
      </c>
      <c r="E2066" s="3" t="s">
        <v>4041</v>
      </c>
      <c r="F2066" s="3" t="e">
        <f>VLOOKUP(E2066,'DFW to admin'!A:B,2,FALSE)</f>
        <v>#N/A</v>
      </c>
      <c r="G2066" s="3" t="e">
        <f>VLOOKUP('Data - filter removed'!E2066,Sheet10!B:C,2,FALSE)</f>
        <v>#N/A</v>
      </c>
      <c r="H2066" s="2">
        <v>2005</v>
      </c>
      <c r="I2066" s="3" t="s">
        <v>297</v>
      </c>
      <c r="J2066" s="3" t="s">
        <v>3683</v>
      </c>
      <c r="K2066" s="3" t="s">
        <v>3692</v>
      </c>
      <c r="L2066" s="3" t="s">
        <v>4042</v>
      </c>
      <c r="M2066" s="3" t="s">
        <v>1038</v>
      </c>
    </row>
    <row r="2067" spans="1:13" x14ac:dyDescent="0.2">
      <c r="A2067" s="3" t="s">
        <v>4000</v>
      </c>
      <c r="B2067" s="3" t="str">
        <f>VLOOKUP(C2067,'Class compilations'!A:B,2,FALSE)</f>
        <v>Classic Sedan</v>
      </c>
      <c r="C2067" s="3" t="s">
        <v>4001</v>
      </c>
      <c r="D2067" s="3" t="s">
        <v>10</v>
      </c>
      <c r="E2067" s="3" t="s">
        <v>4043</v>
      </c>
      <c r="F2067" s="3" t="e">
        <f>VLOOKUP(E2067,'DFW to admin'!A:B,2,FALSE)</f>
        <v>#N/A</v>
      </c>
      <c r="G2067" s="3" t="e">
        <f>VLOOKUP('Data - filter removed'!E2067,Sheet10!B:C,2,FALSE)</f>
        <v>#N/A</v>
      </c>
      <c r="H2067" s="2">
        <v>2004</v>
      </c>
      <c r="I2067" s="3" t="s">
        <v>297</v>
      </c>
      <c r="J2067" s="3" t="s">
        <v>3683</v>
      </c>
      <c r="K2067" s="3" t="s">
        <v>3692</v>
      </c>
      <c r="L2067" s="3" t="s">
        <v>4044</v>
      </c>
      <c r="M2067" s="3" t="s">
        <v>1038</v>
      </c>
    </row>
    <row r="2068" spans="1:13" x14ac:dyDescent="0.2">
      <c r="A2068" s="3" t="s">
        <v>4000</v>
      </c>
      <c r="B2068" s="3" t="str">
        <f>VLOOKUP(C2068,'Class compilations'!A:B,2,FALSE)</f>
        <v>Classic Sedan</v>
      </c>
      <c r="C2068" s="3" t="s">
        <v>4001</v>
      </c>
      <c r="D2068" s="3" t="s">
        <v>10</v>
      </c>
      <c r="E2068" s="3" t="s">
        <v>4045</v>
      </c>
      <c r="F2068" s="3" t="e">
        <f>VLOOKUP(E2068,'DFW to admin'!A:B,2,FALSE)</f>
        <v>#N/A</v>
      </c>
      <c r="G2068" s="3" t="e">
        <f>VLOOKUP('Data - filter removed'!E2068,Sheet10!B:C,2,FALSE)</f>
        <v>#N/A</v>
      </c>
      <c r="H2068" s="2">
        <v>2005</v>
      </c>
      <c r="I2068" s="3" t="s">
        <v>297</v>
      </c>
      <c r="J2068" s="3" t="s">
        <v>3683</v>
      </c>
      <c r="K2068" s="3" t="s">
        <v>3692</v>
      </c>
      <c r="L2068" s="3" t="s">
        <v>4046</v>
      </c>
      <c r="M2068" s="3" t="s">
        <v>1038</v>
      </c>
    </row>
    <row r="2069" spans="1:13" x14ac:dyDescent="0.2">
      <c r="A2069" s="3" t="s">
        <v>4000</v>
      </c>
      <c r="B2069" s="3" t="str">
        <f>VLOOKUP(C2069,'Class compilations'!A:B,2,FALSE)</f>
        <v>Classic Sedan</v>
      </c>
      <c r="C2069" s="3" t="s">
        <v>4001</v>
      </c>
      <c r="D2069" s="3" t="s">
        <v>10</v>
      </c>
      <c r="E2069" s="3" t="s">
        <v>4047</v>
      </c>
      <c r="F2069" s="3" t="e">
        <f>VLOOKUP(E2069,'DFW to admin'!A:B,2,FALSE)</f>
        <v>#N/A</v>
      </c>
      <c r="G2069" s="3" t="e">
        <f>VLOOKUP('Data - filter removed'!E2069,Sheet10!B:C,2,FALSE)</f>
        <v>#N/A</v>
      </c>
      <c r="H2069" s="2">
        <v>2004</v>
      </c>
      <c r="I2069" s="3" t="s">
        <v>297</v>
      </c>
      <c r="J2069" s="3" t="s">
        <v>3683</v>
      </c>
      <c r="K2069" s="3" t="s">
        <v>3692</v>
      </c>
      <c r="L2069" s="3" t="s">
        <v>4048</v>
      </c>
      <c r="M2069" s="3" t="s">
        <v>1038</v>
      </c>
    </row>
    <row r="2070" spans="1:13" x14ac:dyDescent="0.2">
      <c r="A2070" s="3" t="s">
        <v>4000</v>
      </c>
      <c r="B2070" s="3" t="str">
        <f>VLOOKUP(C2070,'Class compilations'!A:B,2,FALSE)</f>
        <v>Classic Sedan</v>
      </c>
      <c r="C2070" s="3" t="s">
        <v>4001</v>
      </c>
      <c r="D2070" s="3" t="s">
        <v>10</v>
      </c>
      <c r="E2070" s="3" t="s">
        <v>4049</v>
      </c>
      <c r="F2070" s="3" t="e">
        <f>VLOOKUP(E2070,'DFW to admin'!A:B,2,FALSE)</f>
        <v>#N/A</v>
      </c>
      <c r="G2070" s="3" t="e">
        <f>VLOOKUP('Data - filter removed'!E2070,Sheet10!B:C,2,FALSE)</f>
        <v>#N/A</v>
      </c>
      <c r="H2070" s="2">
        <v>2004</v>
      </c>
      <c r="I2070" s="3" t="s">
        <v>297</v>
      </c>
      <c r="J2070" s="3" t="s">
        <v>3683</v>
      </c>
      <c r="K2070" s="3" t="s">
        <v>3692</v>
      </c>
      <c r="L2070" s="3" t="s">
        <v>4050</v>
      </c>
      <c r="M2070" s="3" t="s">
        <v>1038</v>
      </c>
    </row>
    <row r="2071" spans="1:13" x14ac:dyDescent="0.2">
      <c r="A2071" s="3" t="s">
        <v>4000</v>
      </c>
      <c r="B2071" s="3" t="str">
        <f>VLOOKUP(C2071,'Class compilations'!A:B,2,FALSE)</f>
        <v>Classic Sedan</v>
      </c>
      <c r="C2071" s="3" t="s">
        <v>4001</v>
      </c>
      <c r="D2071" s="3" t="s">
        <v>10</v>
      </c>
      <c r="E2071" s="3" t="s">
        <v>4051</v>
      </c>
      <c r="F2071" s="3" t="e">
        <f>VLOOKUP(E2071,'DFW to admin'!A:B,2,FALSE)</f>
        <v>#N/A</v>
      </c>
      <c r="G2071" s="3" t="e">
        <f>VLOOKUP('Data - filter removed'!E2071,Sheet10!B:C,2,FALSE)</f>
        <v>#N/A</v>
      </c>
      <c r="H2071" s="2">
        <v>2001</v>
      </c>
      <c r="I2071" s="3" t="s">
        <v>297</v>
      </c>
      <c r="J2071" s="3" t="s">
        <v>3683</v>
      </c>
      <c r="K2071" s="3" t="s">
        <v>3692</v>
      </c>
      <c r="L2071" s="3" t="s">
        <v>4052</v>
      </c>
      <c r="M2071" s="3" t="s">
        <v>1038</v>
      </c>
    </row>
    <row r="2072" spans="1:13" x14ac:dyDescent="0.2">
      <c r="A2072" s="3" t="s">
        <v>4000</v>
      </c>
      <c r="B2072" s="3" t="str">
        <f>VLOOKUP(C2072,'Class compilations'!A:B,2,FALSE)</f>
        <v>Classic Sedan</v>
      </c>
      <c r="C2072" s="3" t="s">
        <v>4001</v>
      </c>
      <c r="D2072" s="3" t="s">
        <v>10</v>
      </c>
      <c r="E2072" s="3" t="s">
        <v>4053</v>
      </c>
      <c r="F2072" s="3" t="e">
        <f>VLOOKUP(E2072,'DFW to admin'!A:B,2,FALSE)</f>
        <v>#N/A</v>
      </c>
      <c r="G2072" s="3" t="e">
        <f>VLOOKUP('Data - filter removed'!E2072,Sheet10!B:C,2,FALSE)</f>
        <v>#N/A</v>
      </c>
      <c r="H2072" s="2">
        <v>2005</v>
      </c>
      <c r="I2072" s="3" t="s">
        <v>297</v>
      </c>
      <c r="J2072" s="3" t="s">
        <v>3683</v>
      </c>
      <c r="K2072" s="3" t="s">
        <v>3692</v>
      </c>
      <c r="L2072" s="3" t="s">
        <v>4054</v>
      </c>
      <c r="M2072" s="3" t="s">
        <v>1038</v>
      </c>
    </row>
    <row r="2073" spans="1:13" x14ac:dyDescent="0.2">
      <c r="A2073" s="3" t="s">
        <v>4000</v>
      </c>
      <c r="B2073" s="3" t="str">
        <f>VLOOKUP(C2073,'Class compilations'!A:B,2,FALSE)</f>
        <v>Classic Sedan</v>
      </c>
      <c r="C2073" s="3" t="s">
        <v>4001</v>
      </c>
      <c r="D2073" s="3" t="s">
        <v>10</v>
      </c>
      <c r="E2073" s="3" t="s">
        <v>4055</v>
      </c>
      <c r="F2073" s="3" t="e">
        <f>VLOOKUP(E2073,'DFW to admin'!A:B,2,FALSE)</f>
        <v>#N/A</v>
      </c>
      <c r="G2073" s="3" t="e">
        <f>VLOOKUP('Data - filter removed'!E2073,Sheet10!B:C,2,FALSE)</f>
        <v>#N/A</v>
      </c>
      <c r="H2073" s="2">
        <v>2006</v>
      </c>
      <c r="I2073" s="3" t="s">
        <v>297</v>
      </c>
      <c r="J2073" s="3" t="s">
        <v>3683</v>
      </c>
      <c r="K2073" s="3" t="s">
        <v>3692</v>
      </c>
      <c r="L2073" s="3" t="s">
        <v>4056</v>
      </c>
      <c r="M2073" s="3" t="s">
        <v>1038</v>
      </c>
    </row>
    <row r="2074" spans="1:13" x14ac:dyDescent="0.2">
      <c r="A2074" s="3" t="s">
        <v>4000</v>
      </c>
      <c r="B2074" s="3" t="str">
        <f>VLOOKUP(C2074,'Class compilations'!A:B,2,FALSE)</f>
        <v>Classic Sedan</v>
      </c>
      <c r="C2074" s="3" t="s">
        <v>4001</v>
      </c>
      <c r="D2074" s="3" t="s">
        <v>10</v>
      </c>
      <c r="E2074" s="3" t="s">
        <v>4057</v>
      </c>
      <c r="F2074" s="3" t="e">
        <f>VLOOKUP(E2074,'DFW to admin'!A:B,2,FALSE)</f>
        <v>#N/A</v>
      </c>
      <c r="G2074" s="3" t="e">
        <f>VLOOKUP('Data - filter removed'!E2074,Sheet10!B:C,2,FALSE)</f>
        <v>#N/A</v>
      </c>
      <c r="H2074" s="2">
        <v>2001</v>
      </c>
      <c r="I2074" s="3" t="s">
        <v>297</v>
      </c>
      <c r="J2074" s="3" t="s">
        <v>3683</v>
      </c>
      <c r="K2074" s="3" t="s">
        <v>3692</v>
      </c>
      <c r="L2074" s="3" t="s">
        <v>4058</v>
      </c>
      <c r="M2074" s="3" t="s">
        <v>1038</v>
      </c>
    </row>
    <row r="2075" spans="1:13" x14ac:dyDescent="0.2">
      <c r="A2075" s="3" t="s">
        <v>4000</v>
      </c>
      <c r="B2075" s="3" t="str">
        <f>VLOOKUP(C2075,'Class compilations'!A:B,2,FALSE)</f>
        <v>Classic Sedan</v>
      </c>
      <c r="C2075" s="3" t="s">
        <v>4001</v>
      </c>
      <c r="D2075" s="3" t="s">
        <v>10</v>
      </c>
      <c r="E2075" s="3" t="s">
        <v>4059</v>
      </c>
      <c r="F2075" s="3" t="e">
        <f>VLOOKUP(E2075,'DFW to admin'!A:B,2,FALSE)</f>
        <v>#N/A</v>
      </c>
      <c r="G2075" s="3" t="e">
        <f>VLOOKUP('Data - filter removed'!E2075,Sheet10!B:C,2,FALSE)</f>
        <v>#N/A</v>
      </c>
      <c r="H2075" s="2">
        <v>2005</v>
      </c>
      <c r="I2075" s="3" t="s">
        <v>297</v>
      </c>
      <c r="J2075" s="3" t="s">
        <v>3683</v>
      </c>
      <c r="K2075" s="3" t="s">
        <v>3692</v>
      </c>
      <c r="L2075" s="3" t="s">
        <v>4060</v>
      </c>
      <c r="M2075" s="3" t="s">
        <v>1038</v>
      </c>
    </row>
    <row r="2076" spans="1:13" x14ac:dyDescent="0.2">
      <c r="A2076" s="3" t="s">
        <v>4000</v>
      </c>
      <c r="B2076" s="3" t="str">
        <f>VLOOKUP(C2076,'Class compilations'!A:B,2,FALSE)</f>
        <v>Classic Sedan</v>
      </c>
      <c r="C2076" s="3" t="s">
        <v>4001</v>
      </c>
      <c r="D2076" s="3" t="s">
        <v>10</v>
      </c>
      <c r="E2076" s="3" t="s">
        <v>4061</v>
      </c>
      <c r="F2076" s="3" t="e">
        <f>VLOOKUP(E2076,'DFW to admin'!A:B,2,FALSE)</f>
        <v>#N/A</v>
      </c>
      <c r="G2076" s="3" t="e">
        <f>VLOOKUP('Data - filter removed'!E2076,Sheet10!B:C,2,FALSE)</f>
        <v>#N/A</v>
      </c>
      <c r="H2076" s="2">
        <v>2005</v>
      </c>
      <c r="I2076" s="3" t="s">
        <v>297</v>
      </c>
      <c r="J2076" s="3" t="s">
        <v>3683</v>
      </c>
      <c r="K2076" s="3" t="s">
        <v>3692</v>
      </c>
      <c r="L2076" s="3" t="s">
        <v>4062</v>
      </c>
      <c r="M2076" s="3" t="s">
        <v>1038</v>
      </c>
    </row>
    <row r="2077" spans="1:13" x14ac:dyDescent="0.2">
      <c r="A2077" s="3" t="s">
        <v>4000</v>
      </c>
      <c r="B2077" s="3" t="str">
        <f>VLOOKUP(C2077,'Class compilations'!A:B,2,FALSE)</f>
        <v>Classic Sedan</v>
      </c>
      <c r="C2077" s="3" t="s">
        <v>4001</v>
      </c>
      <c r="D2077" s="3" t="s">
        <v>10</v>
      </c>
      <c r="E2077" s="3" t="s">
        <v>4063</v>
      </c>
      <c r="F2077" s="3" t="e">
        <f>VLOOKUP(E2077,'DFW to admin'!A:B,2,FALSE)</f>
        <v>#N/A</v>
      </c>
      <c r="G2077" s="3" t="e">
        <f>VLOOKUP('Data - filter removed'!E2077,Sheet10!B:C,2,FALSE)</f>
        <v>#N/A</v>
      </c>
      <c r="H2077" s="2">
        <v>2004</v>
      </c>
      <c r="I2077" s="3" t="s">
        <v>2734</v>
      </c>
      <c r="J2077" s="3" t="s">
        <v>3697</v>
      </c>
      <c r="K2077" s="3" t="s">
        <v>3692</v>
      </c>
      <c r="L2077" s="3" t="s">
        <v>4064</v>
      </c>
      <c r="M2077" s="3" t="s">
        <v>1038</v>
      </c>
    </row>
    <row r="2078" spans="1:13" x14ac:dyDescent="0.2">
      <c r="B2078" s="3" t="e">
        <f>VLOOKUP(C2078,'Class compilations'!A:B,2,FALSE)</f>
        <v>#N/A</v>
      </c>
      <c r="D2078" s="5" t="s">
        <v>7969</v>
      </c>
      <c r="E2078" s="3">
        <f>SUBTOTAL(3,E2047:E2077)</f>
        <v>31</v>
      </c>
      <c r="F2078" s="3" t="e">
        <f>VLOOKUP(E2078,'DFW to admin'!A:B,2,FALSE)</f>
        <v>#N/A</v>
      </c>
      <c r="G2078" s="3" t="e">
        <f>VLOOKUP('Data - filter removed'!E2078,Sheet10!B:C,2,FALSE)</f>
        <v>#N/A</v>
      </c>
    </row>
    <row r="2079" spans="1:13" x14ac:dyDescent="0.2">
      <c r="A2079" s="5" t="s">
        <v>7905</v>
      </c>
      <c r="B2079" s="3" t="e">
        <f>VLOOKUP(C2079,'Class compilations'!A:B,2,FALSE)</f>
        <v>#N/A</v>
      </c>
      <c r="E2079" s="3">
        <f>SUBTOTAL(3,E2047:E2077)</f>
        <v>31</v>
      </c>
      <c r="F2079" s="3" t="e">
        <f>VLOOKUP(E2079,'DFW to admin'!A:B,2,FALSE)</f>
        <v>#N/A</v>
      </c>
      <c r="G2079" s="3" t="e">
        <f>VLOOKUP('Data - filter removed'!E2079,Sheet10!B:C,2,FALSE)</f>
        <v>#N/A</v>
      </c>
    </row>
    <row r="2080" spans="1:13" x14ac:dyDescent="0.2">
      <c r="A2080" s="3" t="s">
        <v>4067</v>
      </c>
      <c r="B2080" s="3" t="str">
        <f>VLOOKUP(C2080,'Class compilations'!A:B,2,FALSE)</f>
        <v>Classic Sedan</v>
      </c>
      <c r="C2080" s="3" t="s">
        <v>4068</v>
      </c>
      <c r="D2080" s="3" t="s">
        <v>10</v>
      </c>
      <c r="E2080" s="3" t="s">
        <v>4069</v>
      </c>
      <c r="F2080" s="3" t="e">
        <f>VLOOKUP(E2080,'DFW to admin'!A:B,2,FALSE)</f>
        <v>#N/A</v>
      </c>
      <c r="G2080" s="3" t="str">
        <f>VLOOKUP('Data - filter removed'!E2080,Sheet10!B:C,2,FALSE)</f>
        <v>Juvenile Justice and Rehabilitation</v>
      </c>
      <c r="H2080" s="2">
        <v>1999</v>
      </c>
      <c r="I2080" s="3" t="s">
        <v>297</v>
      </c>
      <c r="J2080" s="3" t="s">
        <v>4070</v>
      </c>
      <c r="K2080" s="3" t="s">
        <v>4068</v>
      </c>
      <c r="L2080" s="3" t="s">
        <v>4071</v>
      </c>
      <c r="M2080" s="3" t="s">
        <v>29</v>
      </c>
    </row>
    <row r="2081" spans="1:13" x14ac:dyDescent="0.2">
      <c r="A2081" s="3" t="s">
        <v>4067</v>
      </c>
      <c r="B2081" s="3" t="str">
        <f>VLOOKUP(C2081,'Class compilations'!A:B,2,FALSE)</f>
        <v>Classic Sedan</v>
      </c>
      <c r="C2081" s="3" t="s">
        <v>4068</v>
      </c>
      <c r="D2081" s="3" t="s">
        <v>10</v>
      </c>
      <c r="E2081" s="3" t="s">
        <v>4072</v>
      </c>
      <c r="F2081" s="3" t="e">
        <f>VLOOKUP(E2081,'DFW to admin'!A:B,2,FALSE)</f>
        <v>#N/A</v>
      </c>
      <c r="G2081" s="3" t="str">
        <f>VLOOKUP('Data - filter removed'!E2081,Sheet10!B:C,2,FALSE)</f>
        <v>Juvenile Justice and Rehabilitation</v>
      </c>
      <c r="H2081" s="2">
        <v>2001</v>
      </c>
      <c r="I2081" s="3" t="s">
        <v>297</v>
      </c>
      <c r="J2081" s="3" t="s">
        <v>4070</v>
      </c>
      <c r="K2081" s="3" t="s">
        <v>4068</v>
      </c>
      <c r="L2081" s="3" t="s">
        <v>4073</v>
      </c>
      <c r="M2081" s="3" t="s">
        <v>29</v>
      </c>
    </row>
    <row r="2082" spans="1:13" x14ac:dyDescent="0.2">
      <c r="A2082" s="3" t="s">
        <v>4067</v>
      </c>
      <c r="B2082" s="3" t="str">
        <f>VLOOKUP(C2082,'Class compilations'!A:B,2,FALSE)</f>
        <v>Classic Sedan</v>
      </c>
      <c r="C2082" s="3" t="s">
        <v>4068</v>
      </c>
      <c r="D2082" s="3" t="s">
        <v>10</v>
      </c>
      <c r="E2082" s="3" t="s">
        <v>4074</v>
      </c>
      <c r="F2082" s="3" t="e">
        <f>VLOOKUP(E2082,'DFW to admin'!A:B,2,FALSE)</f>
        <v>#N/A</v>
      </c>
      <c r="G2082" s="3" t="str">
        <f>VLOOKUP('Data - filter removed'!E2082,Sheet10!B:C,2,FALSE)</f>
        <v>Juvenile Justice and Rehabilitation</v>
      </c>
      <c r="H2082" s="2">
        <v>2001</v>
      </c>
      <c r="I2082" s="3" t="s">
        <v>297</v>
      </c>
      <c r="J2082" s="3" t="s">
        <v>4070</v>
      </c>
      <c r="K2082" s="3" t="s">
        <v>4068</v>
      </c>
      <c r="L2082" s="3" t="s">
        <v>4075</v>
      </c>
      <c r="M2082" s="3" t="s">
        <v>29</v>
      </c>
    </row>
    <row r="2083" spans="1:13" x14ac:dyDescent="0.2">
      <c r="A2083" s="3" t="s">
        <v>4067</v>
      </c>
      <c r="B2083" s="3" t="str">
        <f>VLOOKUP(C2083,'Class compilations'!A:B,2,FALSE)</f>
        <v>Classic Sedan</v>
      </c>
      <c r="C2083" s="3" t="s">
        <v>4068</v>
      </c>
      <c r="D2083" s="3" t="s">
        <v>10</v>
      </c>
      <c r="E2083" s="3" t="s">
        <v>4076</v>
      </c>
      <c r="F2083" s="3" t="e">
        <f>VLOOKUP(E2083,'DFW to admin'!A:B,2,FALSE)</f>
        <v>#N/A</v>
      </c>
      <c r="G2083" s="3" t="str">
        <f>VLOOKUP('Data - filter removed'!E2083,Sheet10!B:C,2,FALSE)</f>
        <v>Juvenile Justice and Rehabilitation</v>
      </c>
      <c r="H2083" s="2">
        <v>2005</v>
      </c>
      <c r="I2083" s="3" t="s">
        <v>297</v>
      </c>
      <c r="J2083" s="3" t="s">
        <v>4070</v>
      </c>
      <c r="K2083" s="3" t="s">
        <v>4068</v>
      </c>
      <c r="L2083" s="3" t="s">
        <v>4077</v>
      </c>
      <c r="M2083" s="3" t="s">
        <v>29</v>
      </c>
    </row>
    <row r="2084" spans="1:13" x14ac:dyDescent="0.2">
      <c r="A2084" s="3" t="s">
        <v>4067</v>
      </c>
      <c r="B2084" s="3" t="str">
        <f>VLOOKUP(C2084,'Class compilations'!A:B,2,FALSE)</f>
        <v>Classic Sedan</v>
      </c>
      <c r="C2084" s="3" t="s">
        <v>4068</v>
      </c>
      <c r="D2084" s="3" t="s">
        <v>10</v>
      </c>
      <c r="E2084" s="3" t="s">
        <v>4078</v>
      </c>
      <c r="F2084" s="3" t="e">
        <f>VLOOKUP(E2084,'DFW to admin'!A:B,2,FALSE)</f>
        <v>#N/A</v>
      </c>
      <c r="G2084" s="3" t="e">
        <f>VLOOKUP('Data - filter removed'!E2084,Sheet10!B:C,2,FALSE)</f>
        <v>#N/A</v>
      </c>
      <c r="H2084" s="2">
        <v>2014</v>
      </c>
      <c r="I2084" s="3" t="s">
        <v>297</v>
      </c>
      <c r="J2084" s="3" t="s">
        <v>4079</v>
      </c>
      <c r="K2084" s="3" t="s">
        <v>4068</v>
      </c>
      <c r="L2084" s="3" t="s">
        <v>4080</v>
      </c>
      <c r="M2084" s="3" t="s">
        <v>74</v>
      </c>
    </row>
    <row r="2085" spans="1:13" x14ac:dyDescent="0.2">
      <c r="A2085" s="3" t="s">
        <v>4067</v>
      </c>
      <c r="B2085" s="3" t="str">
        <f>VLOOKUP(C2085,'Class compilations'!A:B,2,FALSE)</f>
        <v>Classic Sedan</v>
      </c>
      <c r="C2085" s="3" t="s">
        <v>4068</v>
      </c>
      <c r="D2085" s="3" t="s">
        <v>10</v>
      </c>
      <c r="E2085" s="3" t="s">
        <v>4081</v>
      </c>
      <c r="F2085" s="3" t="e">
        <f>VLOOKUP(E2085,'DFW to admin'!A:B,2,FALSE)</f>
        <v>#N/A</v>
      </c>
      <c r="G2085" s="3" t="e">
        <f>VLOOKUP('Data - filter removed'!E2085,Sheet10!B:C,2,FALSE)</f>
        <v>#N/A</v>
      </c>
      <c r="H2085" s="2">
        <v>2014</v>
      </c>
      <c r="I2085" s="3" t="s">
        <v>297</v>
      </c>
      <c r="J2085" s="3" t="s">
        <v>4079</v>
      </c>
      <c r="K2085" s="3" t="s">
        <v>4068</v>
      </c>
      <c r="L2085" s="3" t="s">
        <v>4082</v>
      </c>
      <c r="M2085" s="3" t="s">
        <v>74</v>
      </c>
    </row>
    <row r="2086" spans="1:13" x14ac:dyDescent="0.2">
      <c r="A2086" s="3" t="s">
        <v>4067</v>
      </c>
      <c r="B2086" s="3" t="str">
        <f>VLOOKUP(C2086,'Class compilations'!A:B,2,FALSE)</f>
        <v>Classic Sedan</v>
      </c>
      <c r="C2086" s="3" t="s">
        <v>4068</v>
      </c>
      <c r="D2086" s="3" t="s">
        <v>10</v>
      </c>
      <c r="E2086" s="3" t="s">
        <v>4083</v>
      </c>
      <c r="F2086" s="3" t="e">
        <f>VLOOKUP(E2086,'DFW to admin'!A:B,2,FALSE)</f>
        <v>#N/A</v>
      </c>
      <c r="G2086" s="3" t="e">
        <f>VLOOKUP('Data - filter removed'!E2086,Sheet10!B:C,2,FALSE)</f>
        <v>#N/A</v>
      </c>
      <c r="H2086" s="2">
        <v>2014</v>
      </c>
      <c r="I2086" s="3" t="s">
        <v>297</v>
      </c>
      <c r="J2086" s="3" t="s">
        <v>4079</v>
      </c>
      <c r="K2086" s="3" t="s">
        <v>4068</v>
      </c>
      <c r="L2086" s="3" t="s">
        <v>4084</v>
      </c>
      <c r="M2086" s="3" t="s">
        <v>74</v>
      </c>
    </row>
    <row r="2087" spans="1:13" x14ac:dyDescent="0.2">
      <c r="A2087" s="3" t="s">
        <v>4067</v>
      </c>
      <c r="B2087" s="3" t="str">
        <f>VLOOKUP(C2087,'Class compilations'!A:B,2,FALSE)</f>
        <v>Classic Sedan</v>
      </c>
      <c r="C2087" s="3" t="s">
        <v>4068</v>
      </c>
      <c r="D2087" s="3" t="s">
        <v>10</v>
      </c>
      <c r="E2087" s="3" t="s">
        <v>4085</v>
      </c>
      <c r="F2087" s="3" t="e">
        <f>VLOOKUP(E2087,'DFW to admin'!A:B,2,FALSE)</f>
        <v>#N/A</v>
      </c>
      <c r="G2087" s="3" t="e">
        <f>VLOOKUP('Data - filter removed'!E2087,Sheet10!B:C,2,FALSE)</f>
        <v>#N/A</v>
      </c>
      <c r="H2087" s="2">
        <v>2014</v>
      </c>
      <c r="I2087" s="3" t="s">
        <v>297</v>
      </c>
      <c r="J2087" s="3" t="s">
        <v>4079</v>
      </c>
      <c r="K2087" s="3" t="s">
        <v>4068</v>
      </c>
      <c r="L2087" s="3" t="s">
        <v>4086</v>
      </c>
      <c r="M2087" s="3" t="s">
        <v>74</v>
      </c>
    </row>
    <row r="2088" spans="1:13" x14ac:dyDescent="0.2">
      <c r="A2088" s="3" t="s">
        <v>4067</v>
      </c>
      <c r="B2088" s="3" t="str">
        <f>VLOOKUP(C2088,'Class compilations'!A:B,2,FALSE)</f>
        <v>Classic Sedan</v>
      </c>
      <c r="C2088" s="3" t="s">
        <v>4068</v>
      </c>
      <c r="D2088" s="3" t="s">
        <v>10</v>
      </c>
      <c r="E2088" s="3" t="s">
        <v>4087</v>
      </c>
      <c r="F2088" s="3" t="e">
        <f>VLOOKUP(E2088,'DFW to admin'!A:B,2,FALSE)</f>
        <v>#N/A</v>
      </c>
      <c r="G2088" s="3" t="e">
        <f>VLOOKUP('Data - filter removed'!E2088,Sheet10!B:C,2,FALSE)</f>
        <v>#N/A</v>
      </c>
      <c r="H2088" s="2">
        <v>2014</v>
      </c>
      <c r="I2088" s="3" t="s">
        <v>297</v>
      </c>
      <c r="J2088" s="3" t="s">
        <v>4079</v>
      </c>
      <c r="K2088" s="3" t="s">
        <v>4068</v>
      </c>
      <c r="L2088" s="3" t="s">
        <v>4088</v>
      </c>
      <c r="M2088" s="3" t="s">
        <v>74</v>
      </c>
    </row>
    <row r="2089" spans="1:13" x14ac:dyDescent="0.2">
      <c r="A2089" s="3" t="s">
        <v>4067</v>
      </c>
      <c r="B2089" s="3" t="str">
        <f>VLOOKUP(C2089,'Class compilations'!A:B,2,FALSE)</f>
        <v>Classic Sedan</v>
      </c>
      <c r="C2089" s="3" t="s">
        <v>4068</v>
      </c>
      <c r="D2089" s="3" t="s">
        <v>10</v>
      </c>
      <c r="E2089" s="3" t="s">
        <v>4089</v>
      </c>
      <c r="F2089" s="3" t="e">
        <f>VLOOKUP(E2089,'DFW to admin'!A:B,2,FALSE)</f>
        <v>#N/A</v>
      </c>
      <c r="G2089" s="3" t="e">
        <f>VLOOKUP('Data - filter removed'!E2089,Sheet10!B:C,2,FALSE)</f>
        <v>#N/A</v>
      </c>
      <c r="H2089" s="2">
        <v>2014</v>
      </c>
      <c r="I2089" s="3" t="s">
        <v>297</v>
      </c>
      <c r="J2089" s="3" t="s">
        <v>4079</v>
      </c>
      <c r="K2089" s="3" t="s">
        <v>4068</v>
      </c>
      <c r="L2089" s="3" t="s">
        <v>4090</v>
      </c>
      <c r="M2089" s="3" t="s">
        <v>74</v>
      </c>
    </row>
    <row r="2090" spans="1:13" x14ac:dyDescent="0.2">
      <c r="A2090" s="3" t="s">
        <v>4067</v>
      </c>
      <c r="B2090" s="3" t="str">
        <f>VLOOKUP(C2090,'Class compilations'!A:B,2,FALSE)</f>
        <v>Classic Sedan</v>
      </c>
      <c r="C2090" s="3" t="s">
        <v>4068</v>
      </c>
      <c r="D2090" s="3" t="s">
        <v>10</v>
      </c>
      <c r="E2090" s="3" t="s">
        <v>4091</v>
      </c>
      <c r="F2090" s="3" t="e">
        <f>VLOOKUP(E2090,'DFW to admin'!A:B,2,FALSE)</f>
        <v>#N/A</v>
      </c>
      <c r="G2090" s="3" t="e">
        <f>VLOOKUP('Data - filter removed'!E2090,Sheet10!B:C,2,FALSE)</f>
        <v>#N/A</v>
      </c>
      <c r="H2090" s="2">
        <v>2014</v>
      </c>
      <c r="I2090" s="3" t="s">
        <v>297</v>
      </c>
      <c r="J2090" s="3" t="s">
        <v>4079</v>
      </c>
      <c r="K2090" s="3" t="s">
        <v>4068</v>
      </c>
      <c r="L2090" s="3" t="s">
        <v>4092</v>
      </c>
      <c r="M2090" s="3" t="s">
        <v>74</v>
      </c>
    </row>
    <row r="2091" spans="1:13" x14ac:dyDescent="0.2">
      <c r="A2091" s="3" t="s">
        <v>4067</v>
      </c>
      <c r="B2091" s="3" t="str">
        <f>VLOOKUP(C2091,'Class compilations'!A:B,2,FALSE)</f>
        <v>Classic Sedan</v>
      </c>
      <c r="C2091" s="3" t="s">
        <v>4068</v>
      </c>
      <c r="D2091" s="3" t="s">
        <v>10</v>
      </c>
      <c r="E2091" s="3" t="s">
        <v>4093</v>
      </c>
      <c r="F2091" s="3" t="e">
        <f>VLOOKUP(E2091,'DFW to admin'!A:B,2,FALSE)</f>
        <v>#N/A</v>
      </c>
      <c r="G2091" s="3" t="e">
        <f>VLOOKUP('Data - filter removed'!E2091,Sheet10!B:C,2,FALSE)</f>
        <v>#N/A</v>
      </c>
      <c r="H2091" s="2">
        <v>2014</v>
      </c>
      <c r="I2091" s="3" t="s">
        <v>297</v>
      </c>
      <c r="J2091" s="3" t="s">
        <v>4079</v>
      </c>
      <c r="K2091" s="3" t="s">
        <v>4068</v>
      </c>
      <c r="L2091" s="3" t="s">
        <v>4094</v>
      </c>
      <c r="M2091" s="3" t="s">
        <v>74</v>
      </c>
    </row>
    <row r="2092" spans="1:13" x14ac:dyDescent="0.2">
      <c r="A2092" s="3" t="s">
        <v>4067</v>
      </c>
      <c r="B2092" s="3" t="str">
        <f>VLOOKUP(C2092,'Class compilations'!A:B,2,FALSE)</f>
        <v>Classic Sedan</v>
      </c>
      <c r="C2092" s="3" t="s">
        <v>4068</v>
      </c>
      <c r="D2092" s="3" t="s">
        <v>10</v>
      </c>
      <c r="E2092" s="3" t="s">
        <v>4095</v>
      </c>
      <c r="F2092" s="3" t="e">
        <f>VLOOKUP(E2092,'DFW to admin'!A:B,2,FALSE)</f>
        <v>#N/A</v>
      </c>
      <c r="G2092" s="3" t="e">
        <f>VLOOKUP('Data - filter removed'!E2092,Sheet10!B:C,2,FALSE)</f>
        <v>#N/A</v>
      </c>
      <c r="H2092" s="2">
        <v>2014</v>
      </c>
      <c r="I2092" s="3" t="s">
        <v>297</v>
      </c>
      <c r="J2092" s="3" t="s">
        <v>4079</v>
      </c>
      <c r="K2092" s="3" t="s">
        <v>4068</v>
      </c>
      <c r="L2092" s="3" t="s">
        <v>4096</v>
      </c>
      <c r="M2092" s="3" t="s">
        <v>74</v>
      </c>
    </row>
    <row r="2093" spans="1:13" x14ac:dyDescent="0.2">
      <c r="A2093" s="3" t="s">
        <v>4067</v>
      </c>
      <c r="B2093" s="3" t="str">
        <f>VLOOKUP(C2093,'Class compilations'!A:B,2,FALSE)</f>
        <v>Classic Sedan</v>
      </c>
      <c r="C2093" s="3" t="s">
        <v>4068</v>
      </c>
      <c r="D2093" s="3" t="s">
        <v>10</v>
      </c>
      <c r="E2093" s="3" t="s">
        <v>4097</v>
      </c>
      <c r="F2093" s="3" t="e">
        <f>VLOOKUP(E2093,'DFW to admin'!A:B,2,FALSE)</f>
        <v>#N/A</v>
      </c>
      <c r="G2093" s="3" t="e">
        <f>VLOOKUP('Data - filter removed'!E2093,Sheet10!B:C,2,FALSE)</f>
        <v>#N/A</v>
      </c>
      <c r="H2093" s="2">
        <v>2014</v>
      </c>
      <c r="I2093" s="3" t="s">
        <v>297</v>
      </c>
      <c r="J2093" s="3" t="s">
        <v>4079</v>
      </c>
      <c r="K2093" s="3" t="s">
        <v>4068</v>
      </c>
      <c r="L2093" s="3" t="s">
        <v>4098</v>
      </c>
      <c r="M2093" s="3" t="s">
        <v>74</v>
      </c>
    </row>
    <row r="2094" spans="1:13" x14ac:dyDescent="0.2">
      <c r="A2094" s="3" t="s">
        <v>4067</v>
      </c>
      <c r="B2094" s="3" t="str">
        <f>VLOOKUP(C2094,'Class compilations'!A:B,2,FALSE)</f>
        <v>Classic Sedan</v>
      </c>
      <c r="C2094" s="3" t="s">
        <v>4068</v>
      </c>
      <c r="D2094" s="3" t="s">
        <v>10</v>
      </c>
      <c r="E2094" s="3" t="s">
        <v>4099</v>
      </c>
      <c r="F2094" s="3" t="e">
        <f>VLOOKUP(E2094,'DFW to admin'!A:B,2,FALSE)</f>
        <v>#N/A</v>
      </c>
      <c r="G2094" s="3" t="e">
        <f>VLOOKUP('Data - filter removed'!E2094,Sheet10!B:C,2,FALSE)</f>
        <v>#N/A</v>
      </c>
      <c r="H2094" s="2">
        <v>2014</v>
      </c>
      <c r="I2094" s="3" t="s">
        <v>297</v>
      </c>
      <c r="J2094" s="3" t="s">
        <v>4079</v>
      </c>
      <c r="K2094" s="3" t="s">
        <v>4068</v>
      </c>
      <c r="L2094" s="3" t="s">
        <v>4100</v>
      </c>
      <c r="M2094" s="3" t="s">
        <v>74</v>
      </c>
    </row>
    <row r="2095" spans="1:13" x14ac:dyDescent="0.2">
      <c r="A2095" s="3" t="s">
        <v>4067</v>
      </c>
      <c r="B2095" s="3" t="str">
        <f>VLOOKUP(C2095,'Class compilations'!A:B,2,FALSE)</f>
        <v>Classic Sedan</v>
      </c>
      <c r="C2095" s="3" t="s">
        <v>4068</v>
      </c>
      <c r="D2095" s="3" t="s">
        <v>10</v>
      </c>
      <c r="E2095" s="3" t="s">
        <v>4101</v>
      </c>
      <c r="F2095" s="3" t="e">
        <f>VLOOKUP(E2095,'DFW to admin'!A:B,2,FALSE)</f>
        <v>#N/A</v>
      </c>
      <c r="G2095" s="3" t="e">
        <f>VLOOKUP('Data - filter removed'!E2095,Sheet10!B:C,2,FALSE)</f>
        <v>#N/A</v>
      </c>
      <c r="H2095" s="2">
        <v>2015</v>
      </c>
      <c r="I2095" s="3" t="s">
        <v>297</v>
      </c>
      <c r="J2095" s="3" t="s">
        <v>4079</v>
      </c>
      <c r="K2095" s="3" t="s">
        <v>4068</v>
      </c>
      <c r="L2095" s="3" t="s">
        <v>4102</v>
      </c>
      <c r="M2095" s="3" t="s">
        <v>74</v>
      </c>
    </row>
    <row r="2096" spans="1:13" x14ac:dyDescent="0.2">
      <c r="B2096" s="3" t="e">
        <f>VLOOKUP(C2096,'Class compilations'!A:B,2,FALSE)</f>
        <v>#N/A</v>
      </c>
      <c r="D2096" s="5" t="s">
        <v>7969</v>
      </c>
      <c r="E2096" s="3">
        <f>SUBTOTAL(3,E2080:E2095)</f>
        <v>16</v>
      </c>
      <c r="F2096" s="3" t="e">
        <f>VLOOKUP(E2096,'DFW to admin'!A:B,2,FALSE)</f>
        <v>#N/A</v>
      </c>
      <c r="G2096" s="3" t="e">
        <f>VLOOKUP('Data - filter removed'!E2096,Sheet10!B:C,2,FALSE)</f>
        <v>#N/A</v>
      </c>
    </row>
    <row r="2097" spans="1:13" x14ac:dyDescent="0.2">
      <c r="A2097" s="5" t="s">
        <v>7906</v>
      </c>
      <c r="B2097" s="3" t="e">
        <f>VLOOKUP(C2097,'Class compilations'!A:B,2,FALSE)</f>
        <v>#N/A</v>
      </c>
      <c r="E2097" s="3">
        <f>SUBTOTAL(3,E2080:E2095)</f>
        <v>16</v>
      </c>
      <c r="F2097" s="3" t="e">
        <f>VLOOKUP(E2097,'DFW to admin'!A:B,2,FALSE)</f>
        <v>#N/A</v>
      </c>
      <c r="G2097" s="3" t="e">
        <f>VLOOKUP('Data - filter removed'!E2097,Sheet10!B:C,2,FALSE)</f>
        <v>#N/A</v>
      </c>
    </row>
    <row r="2098" spans="1:13" x14ac:dyDescent="0.2">
      <c r="A2098" s="3" t="s">
        <v>4103</v>
      </c>
      <c r="B2098" s="3" t="str">
        <f>VLOOKUP(C2098,'Class compilations'!A:B,2,FALSE)</f>
        <v>Plug-in Hybrid</v>
      </c>
      <c r="C2098" s="3" t="s">
        <v>4104</v>
      </c>
      <c r="D2098" s="3" t="s">
        <v>10</v>
      </c>
      <c r="E2098" s="3" t="s">
        <v>4105</v>
      </c>
      <c r="F2098" s="3" t="e">
        <f>VLOOKUP(E2098,'DFW to admin'!A:B,2,FALSE)</f>
        <v>#N/A</v>
      </c>
      <c r="G2098" s="3" t="e">
        <f>VLOOKUP('Data - filter removed'!E2098,Sheet10!B:C,2,FALSE)</f>
        <v>#N/A</v>
      </c>
      <c r="H2098" s="2">
        <v>2014</v>
      </c>
      <c r="I2098" s="3" t="s">
        <v>2576</v>
      </c>
      <c r="J2098" s="3" t="s">
        <v>4106</v>
      </c>
      <c r="K2098" s="3" t="s">
        <v>9</v>
      </c>
      <c r="L2098" s="3" t="s">
        <v>4107</v>
      </c>
      <c r="M2098" s="3" t="s">
        <v>74</v>
      </c>
    </row>
    <row r="2099" spans="1:13" x14ac:dyDescent="0.2">
      <c r="A2099" s="3" t="s">
        <v>4103</v>
      </c>
      <c r="B2099" s="3" t="str">
        <f>VLOOKUP(C2099,'Class compilations'!A:B,2,FALSE)</f>
        <v>Plug-in Hybrid</v>
      </c>
      <c r="C2099" s="3" t="s">
        <v>4104</v>
      </c>
      <c r="D2099" s="3" t="s">
        <v>10</v>
      </c>
      <c r="E2099" s="3" t="s">
        <v>4108</v>
      </c>
      <c r="F2099" s="3" t="e">
        <f>VLOOKUP(E2099,'DFW to admin'!A:B,2,FALSE)</f>
        <v>#N/A</v>
      </c>
      <c r="G2099" s="3" t="e">
        <f>VLOOKUP('Data - filter removed'!E2099,Sheet10!B:C,2,FALSE)</f>
        <v>#N/A</v>
      </c>
      <c r="H2099" s="2">
        <v>2015</v>
      </c>
      <c r="I2099" s="3" t="s">
        <v>2576</v>
      </c>
      <c r="J2099" s="3" t="s">
        <v>4106</v>
      </c>
      <c r="K2099" s="3" t="s">
        <v>9</v>
      </c>
      <c r="L2099" s="3" t="s">
        <v>4109</v>
      </c>
      <c r="M2099" s="3" t="s">
        <v>1038</v>
      </c>
    </row>
    <row r="2100" spans="1:13" x14ac:dyDescent="0.2">
      <c r="A2100" s="3" t="s">
        <v>4103</v>
      </c>
      <c r="B2100" s="3" t="str">
        <f>VLOOKUP(C2100,'Class compilations'!A:B,2,FALSE)</f>
        <v>Plug-in Hybrid</v>
      </c>
      <c r="C2100" s="3" t="s">
        <v>4104</v>
      </c>
      <c r="D2100" s="3" t="s">
        <v>10</v>
      </c>
      <c r="E2100" s="3" t="s">
        <v>4110</v>
      </c>
      <c r="F2100" s="3" t="e">
        <f>VLOOKUP(E2100,'DFW to admin'!A:B,2,FALSE)</f>
        <v>#N/A</v>
      </c>
      <c r="G2100" s="3" t="e">
        <f>VLOOKUP('Data - filter removed'!E2100,Sheet10!B:C,2,FALSE)</f>
        <v>#N/A</v>
      </c>
      <c r="H2100" s="2">
        <v>2016</v>
      </c>
      <c r="I2100" s="3" t="s">
        <v>297</v>
      </c>
      <c r="J2100" s="3" t="s">
        <v>1626</v>
      </c>
      <c r="K2100" s="3" t="s">
        <v>4111</v>
      </c>
      <c r="L2100" s="3" t="s">
        <v>4112</v>
      </c>
      <c r="M2100" s="3" t="s">
        <v>1038</v>
      </c>
    </row>
    <row r="2101" spans="1:13" x14ac:dyDescent="0.2">
      <c r="A2101" s="3" t="s">
        <v>4103</v>
      </c>
      <c r="B2101" s="3" t="str">
        <f>VLOOKUP(C2101,'Class compilations'!A:B,2,FALSE)</f>
        <v>Plug-in Hybrid</v>
      </c>
      <c r="C2101" s="3" t="s">
        <v>4104</v>
      </c>
      <c r="D2101" s="3" t="s">
        <v>10</v>
      </c>
      <c r="E2101" s="3" t="s">
        <v>4113</v>
      </c>
      <c r="F2101" s="3" t="e">
        <f>VLOOKUP(E2101,'DFW to admin'!A:B,2,FALSE)</f>
        <v>#N/A</v>
      </c>
      <c r="G2101" s="3" t="e">
        <f>VLOOKUP('Data - filter removed'!E2101,Sheet10!B:C,2,FALSE)</f>
        <v>#N/A</v>
      </c>
      <c r="H2101" s="2">
        <v>2016</v>
      </c>
      <c r="I2101" s="3" t="s">
        <v>297</v>
      </c>
      <c r="J2101" s="3" t="s">
        <v>1626</v>
      </c>
      <c r="K2101" s="3" t="s">
        <v>4111</v>
      </c>
      <c r="L2101" s="3" t="s">
        <v>4114</v>
      </c>
      <c r="M2101" s="3" t="s">
        <v>1038</v>
      </c>
    </row>
    <row r="2102" spans="1:13" x14ac:dyDescent="0.2">
      <c r="B2102" s="3" t="e">
        <f>VLOOKUP(C2102,'Class compilations'!A:B,2,FALSE)</f>
        <v>#N/A</v>
      </c>
      <c r="D2102" s="5" t="s">
        <v>7969</v>
      </c>
      <c r="E2102" s="3">
        <f>SUBTOTAL(3,E2098:E2101)</f>
        <v>4</v>
      </c>
      <c r="F2102" s="3" t="e">
        <f>VLOOKUP(E2102,'DFW to admin'!A:B,2,FALSE)</f>
        <v>#N/A</v>
      </c>
      <c r="G2102" s="3" t="e">
        <f>VLOOKUP('Data - filter removed'!E2102,Sheet10!B:C,2,FALSE)</f>
        <v>#N/A</v>
      </c>
    </row>
    <row r="2103" spans="1:13" x14ac:dyDescent="0.2">
      <c r="A2103" s="5" t="s">
        <v>7907</v>
      </c>
      <c r="B2103" s="3" t="e">
        <f>VLOOKUP(C2103,'Class compilations'!A:B,2,FALSE)</f>
        <v>#N/A</v>
      </c>
      <c r="E2103" s="3">
        <f>SUBTOTAL(3,E2098:E2101)</f>
        <v>4</v>
      </c>
      <c r="F2103" s="3" t="e">
        <f>VLOOKUP(E2103,'DFW to admin'!A:B,2,FALSE)</f>
        <v>#N/A</v>
      </c>
      <c r="G2103" s="3" t="e">
        <f>VLOOKUP('Data - filter removed'!E2103,Sheet10!B:C,2,FALSE)</f>
        <v>#N/A</v>
      </c>
    </row>
    <row r="2104" spans="1:13" x14ac:dyDescent="0.2">
      <c r="A2104" s="3" t="s">
        <v>4115</v>
      </c>
      <c r="B2104" s="3" t="str">
        <f>VLOOKUP(C2104,'Class compilations'!A:B,2,FALSE)</f>
        <v>Classic Sedan</v>
      </c>
      <c r="C2104" s="3" t="s">
        <v>3684</v>
      </c>
      <c r="D2104" s="3" t="s">
        <v>10</v>
      </c>
      <c r="E2104" s="3" t="s">
        <v>4116</v>
      </c>
      <c r="F2104" s="3" t="e">
        <f>VLOOKUP(E2104,'DFW to admin'!A:B,2,FALSE)</f>
        <v>#N/A</v>
      </c>
      <c r="G2104" s="3" t="e">
        <f>VLOOKUP('Data - filter removed'!E2104,Sheet10!B:C,2,FALSE)</f>
        <v>#N/A</v>
      </c>
      <c r="H2104" s="2">
        <v>2005</v>
      </c>
      <c r="I2104" s="3" t="s">
        <v>297</v>
      </c>
      <c r="J2104" s="3" t="s">
        <v>3683</v>
      </c>
      <c r="K2104" s="3" t="s">
        <v>3684</v>
      </c>
      <c r="L2104" s="3" t="s">
        <v>4117</v>
      </c>
      <c r="M2104" s="3" t="s">
        <v>4118</v>
      </c>
    </row>
    <row r="2105" spans="1:13" x14ac:dyDescent="0.2">
      <c r="A2105" s="3" t="s">
        <v>4115</v>
      </c>
      <c r="B2105" s="3" t="str">
        <f>VLOOKUP(C2105,'Class compilations'!A:B,2,FALSE)</f>
        <v>Classic Sedan</v>
      </c>
      <c r="C2105" s="3" t="s">
        <v>3684</v>
      </c>
      <c r="D2105" s="3" t="s">
        <v>10</v>
      </c>
      <c r="E2105" s="3" t="s">
        <v>4119</v>
      </c>
      <c r="F2105" s="3" t="e">
        <f>VLOOKUP(E2105,'DFW to admin'!A:B,2,FALSE)</f>
        <v>#N/A</v>
      </c>
      <c r="G2105" s="3" t="str">
        <f>VLOOKUP('Data - filter removed'!E2105,Sheet10!B:C,2,FALSE)</f>
        <v>Aging and Disability Services Administration</v>
      </c>
      <c r="H2105" s="2">
        <v>2005</v>
      </c>
      <c r="I2105" s="3" t="s">
        <v>297</v>
      </c>
      <c r="J2105" s="3" t="s">
        <v>3683</v>
      </c>
      <c r="K2105" s="3" t="s">
        <v>3684</v>
      </c>
      <c r="L2105" s="3" t="s">
        <v>4120</v>
      </c>
      <c r="M2105" s="3" t="s">
        <v>29</v>
      </c>
    </row>
    <row r="2106" spans="1:13" x14ac:dyDescent="0.2">
      <c r="A2106" s="3" t="s">
        <v>4115</v>
      </c>
      <c r="B2106" s="3" t="str">
        <f>VLOOKUP(C2106,'Class compilations'!A:B,2,FALSE)</f>
        <v>Classic Sedan</v>
      </c>
      <c r="C2106" s="3" t="s">
        <v>3684</v>
      </c>
      <c r="D2106" s="3" t="s">
        <v>10</v>
      </c>
      <c r="E2106" s="3" t="s">
        <v>4121</v>
      </c>
      <c r="F2106" s="3" t="e">
        <f>VLOOKUP(E2106,'DFW to admin'!A:B,2,FALSE)</f>
        <v>#N/A</v>
      </c>
      <c r="G2106" s="3" t="e">
        <f>VLOOKUP('Data - filter removed'!E2106,Sheet10!B:C,2,FALSE)</f>
        <v>#N/A</v>
      </c>
      <c r="H2106" s="2">
        <v>2005</v>
      </c>
      <c r="I2106" s="3" t="s">
        <v>297</v>
      </c>
      <c r="J2106" s="3" t="s">
        <v>3683</v>
      </c>
      <c r="K2106" s="3" t="s">
        <v>3684</v>
      </c>
      <c r="L2106" s="3" t="s">
        <v>4122</v>
      </c>
      <c r="M2106" s="3" t="s">
        <v>35</v>
      </c>
    </row>
    <row r="2107" spans="1:13" x14ac:dyDescent="0.2">
      <c r="B2107" s="3" t="e">
        <f>VLOOKUP(C2107,'Class compilations'!A:B,2,FALSE)</f>
        <v>#N/A</v>
      </c>
      <c r="D2107" s="5" t="s">
        <v>7969</v>
      </c>
      <c r="E2107" s="3">
        <f>SUBTOTAL(3,E2104:E2106)</f>
        <v>3</v>
      </c>
      <c r="F2107" s="3" t="e">
        <f>VLOOKUP(E2107,'DFW to admin'!A:B,2,FALSE)</f>
        <v>#N/A</v>
      </c>
      <c r="G2107" s="3" t="e">
        <f>VLOOKUP('Data - filter removed'!E2107,Sheet10!B:C,2,FALSE)</f>
        <v>#N/A</v>
      </c>
    </row>
    <row r="2108" spans="1:13" x14ac:dyDescent="0.2">
      <c r="A2108" s="3" t="s">
        <v>4115</v>
      </c>
      <c r="B2108" s="3" t="str">
        <f>VLOOKUP(C2108,'Class compilations'!A:B,2,FALSE)</f>
        <v>Classic Sedan</v>
      </c>
      <c r="C2108" s="3" t="s">
        <v>3684</v>
      </c>
      <c r="D2108" s="3" t="s">
        <v>1301</v>
      </c>
      <c r="E2108" s="3" t="s">
        <v>4123</v>
      </c>
      <c r="F2108" s="3" t="e">
        <f>VLOOKUP(E2108,'DFW to admin'!A:B,2,FALSE)</f>
        <v>#N/A</v>
      </c>
      <c r="G2108" s="3" t="e">
        <f>VLOOKUP('Data - filter removed'!E2108,Sheet10!B:C,2,FALSE)</f>
        <v>#N/A</v>
      </c>
      <c r="H2108" s="2">
        <v>2005</v>
      </c>
      <c r="I2108" s="3" t="s">
        <v>297</v>
      </c>
      <c r="J2108" s="3" t="s">
        <v>3683</v>
      </c>
      <c r="K2108" s="3" t="s">
        <v>3684</v>
      </c>
      <c r="L2108" s="3" t="s">
        <v>4124</v>
      </c>
      <c r="M2108" s="3" t="s">
        <v>1302</v>
      </c>
    </row>
    <row r="2109" spans="1:13" x14ac:dyDescent="0.2">
      <c r="B2109" s="3" t="e">
        <f>VLOOKUP(C2109,'Class compilations'!A:B,2,FALSE)</f>
        <v>#N/A</v>
      </c>
      <c r="D2109" s="5" t="s">
        <v>7971</v>
      </c>
      <c r="E2109" s="3">
        <f>SUBTOTAL(3,E2108:E2108)</f>
        <v>1</v>
      </c>
      <c r="F2109" s="3" t="e">
        <f>VLOOKUP(E2109,'DFW to admin'!A:B,2,FALSE)</f>
        <v>#N/A</v>
      </c>
      <c r="G2109" s="3" t="e">
        <f>VLOOKUP('Data - filter removed'!E2109,Sheet10!B:C,2,FALSE)</f>
        <v>#N/A</v>
      </c>
    </row>
    <row r="2110" spans="1:13" x14ac:dyDescent="0.2">
      <c r="A2110" s="5" t="s">
        <v>7908</v>
      </c>
      <c r="B2110" s="3" t="e">
        <f>VLOOKUP(C2110,'Class compilations'!A:B,2,FALSE)</f>
        <v>#N/A</v>
      </c>
      <c r="E2110" s="3">
        <f>SUBTOTAL(3,E2104:E2108)</f>
        <v>4</v>
      </c>
      <c r="F2110" s="3" t="e">
        <f>VLOOKUP(E2110,'DFW to admin'!A:B,2,FALSE)</f>
        <v>#N/A</v>
      </c>
      <c r="G2110" s="3" t="e">
        <f>VLOOKUP('Data - filter removed'!E2110,Sheet10!B:C,2,FALSE)</f>
        <v>#N/A</v>
      </c>
    </row>
    <row r="2111" spans="1:13" x14ac:dyDescent="0.2">
      <c r="A2111" s="3" t="s">
        <v>4125</v>
      </c>
      <c r="B2111" s="3" t="str">
        <f>VLOOKUP(C2111,'Class compilations'!A:B,2,FALSE)</f>
        <v>Classic Sedan</v>
      </c>
      <c r="C2111" s="3" t="s">
        <v>4126</v>
      </c>
      <c r="D2111" s="3" t="s">
        <v>10</v>
      </c>
      <c r="E2111" s="3" t="s">
        <v>4127</v>
      </c>
      <c r="F2111" s="3" t="e">
        <f>VLOOKUP(E2111,'DFW to admin'!A:B,2,FALSE)</f>
        <v>#N/A</v>
      </c>
      <c r="G2111" s="3" t="e">
        <f>VLOOKUP('Data - filter removed'!E2111,Sheet10!B:C,2,FALSE)</f>
        <v>#N/A</v>
      </c>
      <c r="H2111" s="2">
        <v>2001</v>
      </c>
      <c r="I2111" s="3" t="s">
        <v>297</v>
      </c>
      <c r="J2111" s="3" t="s">
        <v>3683</v>
      </c>
      <c r="K2111" s="3" t="s">
        <v>3684</v>
      </c>
      <c r="L2111" s="3" t="s">
        <v>4128</v>
      </c>
      <c r="M2111" s="3" t="s">
        <v>2130</v>
      </c>
    </row>
    <row r="2112" spans="1:13" x14ac:dyDescent="0.2">
      <c r="A2112" s="3" t="s">
        <v>4125</v>
      </c>
      <c r="B2112" s="3" t="str">
        <f>VLOOKUP(C2112,'Class compilations'!A:B,2,FALSE)</f>
        <v>Classic Sedan</v>
      </c>
      <c r="C2112" s="3" t="s">
        <v>4126</v>
      </c>
      <c r="D2112" s="3" t="s">
        <v>10</v>
      </c>
      <c r="E2112" s="3" t="s">
        <v>4129</v>
      </c>
      <c r="F2112" s="3" t="e">
        <f>VLOOKUP(E2112,'DFW to admin'!A:B,2,FALSE)</f>
        <v>#N/A</v>
      </c>
      <c r="G2112" s="3" t="e">
        <f>VLOOKUP('Data - filter removed'!E2112,Sheet10!B:C,2,FALSE)</f>
        <v>#N/A</v>
      </c>
      <c r="H2112" s="2">
        <v>2002</v>
      </c>
      <c r="I2112" s="3" t="s">
        <v>297</v>
      </c>
      <c r="J2112" s="3" t="s">
        <v>3683</v>
      </c>
      <c r="K2112" s="3" t="s">
        <v>3684</v>
      </c>
      <c r="L2112" s="3" t="s">
        <v>4130</v>
      </c>
      <c r="M2112" s="3" t="s">
        <v>81</v>
      </c>
    </row>
    <row r="2113" spans="1:13" x14ac:dyDescent="0.2">
      <c r="A2113" s="3" t="s">
        <v>4125</v>
      </c>
      <c r="B2113" s="3" t="str">
        <f>VLOOKUP(C2113,'Class compilations'!A:B,2,FALSE)</f>
        <v>Classic Sedan</v>
      </c>
      <c r="C2113" s="3" t="s">
        <v>4126</v>
      </c>
      <c r="D2113" s="3" t="s">
        <v>10</v>
      </c>
      <c r="E2113" s="3" t="s">
        <v>4131</v>
      </c>
      <c r="F2113" s="3" t="e">
        <f>VLOOKUP(E2113,'DFW to admin'!A:B,2,FALSE)</f>
        <v>#N/A</v>
      </c>
      <c r="G2113" s="3" t="e">
        <f>VLOOKUP('Data - filter removed'!E2113,Sheet10!B:C,2,FALSE)</f>
        <v>#N/A</v>
      </c>
      <c r="H2113" s="2">
        <v>2005</v>
      </c>
      <c r="I2113" s="3" t="s">
        <v>297</v>
      </c>
      <c r="J2113" s="3" t="s">
        <v>3683</v>
      </c>
      <c r="K2113" s="3" t="s">
        <v>3684</v>
      </c>
      <c r="L2113" s="3" t="s">
        <v>4132</v>
      </c>
      <c r="M2113" s="3" t="s">
        <v>81</v>
      </c>
    </row>
    <row r="2114" spans="1:13" x14ac:dyDescent="0.2">
      <c r="A2114" s="3" t="s">
        <v>4125</v>
      </c>
      <c r="B2114" s="3" t="str">
        <f>VLOOKUP(C2114,'Class compilations'!A:B,2,FALSE)</f>
        <v>Classic Sedan</v>
      </c>
      <c r="C2114" s="3" t="s">
        <v>4126</v>
      </c>
      <c r="D2114" s="3" t="s">
        <v>10</v>
      </c>
      <c r="E2114" s="3" t="s">
        <v>4133</v>
      </c>
      <c r="F2114" s="3" t="e">
        <f>VLOOKUP(E2114,'DFW to admin'!A:B,2,FALSE)</f>
        <v>#N/A</v>
      </c>
      <c r="G2114" s="3" t="e">
        <f>VLOOKUP('Data - filter removed'!E2114,Sheet10!B:C,2,FALSE)</f>
        <v>#N/A</v>
      </c>
      <c r="H2114" s="2">
        <v>2005</v>
      </c>
      <c r="I2114" s="3" t="s">
        <v>297</v>
      </c>
      <c r="J2114" s="3" t="s">
        <v>3683</v>
      </c>
      <c r="K2114" s="3" t="s">
        <v>3684</v>
      </c>
      <c r="L2114" s="3" t="s">
        <v>4134</v>
      </c>
      <c r="M2114" s="3" t="s">
        <v>81</v>
      </c>
    </row>
    <row r="2115" spans="1:13" x14ac:dyDescent="0.2">
      <c r="A2115" s="3" t="s">
        <v>4125</v>
      </c>
      <c r="B2115" s="3" t="str">
        <f>VLOOKUP(C2115,'Class compilations'!A:B,2,FALSE)</f>
        <v>Classic Sedan</v>
      </c>
      <c r="C2115" s="3" t="s">
        <v>4126</v>
      </c>
      <c r="D2115" s="3" t="s">
        <v>10</v>
      </c>
      <c r="E2115" s="3" t="s">
        <v>4135</v>
      </c>
      <c r="F2115" s="3" t="e">
        <f>VLOOKUP(E2115,'DFW to admin'!A:B,2,FALSE)</f>
        <v>#N/A</v>
      </c>
      <c r="G2115" s="3" t="e">
        <f>VLOOKUP('Data - filter removed'!E2115,Sheet10!B:C,2,FALSE)</f>
        <v>#N/A</v>
      </c>
      <c r="H2115" s="2">
        <v>2002</v>
      </c>
      <c r="I2115" s="3" t="s">
        <v>297</v>
      </c>
      <c r="J2115" s="3" t="s">
        <v>3683</v>
      </c>
      <c r="K2115" s="3" t="s">
        <v>3692</v>
      </c>
      <c r="L2115" s="3" t="s">
        <v>4136</v>
      </c>
      <c r="M2115" s="3" t="s">
        <v>599</v>
      </c>
    </row>
    <row r="2116" spans="1:13" x14ac:dyDescent="0.2">
      <c r="B2116" s="3" t="e">
        <f>VLOOKUP(C2116,'Class compilations'!A:B,2,FALSE)</f>
        <v>#N/A</v>
      </c>
      <c r="D2116" s="5" t="s">
        <v>7969</v>
      </c>
      <c r="E2116" s="3">
        <f>SUBTOTAL(3,E2111:E2115)</f>
        <v>5</v>
      </c>
      <c r="F2116" s="3" t="e">
        <f>VLOOKUP(E2116,'DFW to admin'!A:B,2,FALSE)</f>
        <v>#N/A</v>
      </c>
      <c r="G2116" s="3" t="e">
        <f>VLOOKUP('Data - filter removed'!E2116,Sheet10!B:C,2,FALSE)</f>
        <v>#N/A</v>
      </c>
    </row>
    <row r="2117" spans="1:13" x14ac:dyDescent="0.2">
      <c r="A2117" s="5" t="s">
        <v>7909</v>
      </c>
      <c r="B2117" s="3" t="e">
        <f>VLOOKUP(C2117,'Class compilations'!A:B,2,FALSE)</f>
        <v>#N/A</v>
      </c>
      <c r="E2117" s="3">
        <f>SUBTOTAL(3,E2111:E2115)</f>
        <v>5</v>
      </c>
      <c r="F2117" s="3" t="e">
        <f>VLOOKUP(E2117,'DFW to admin'!A:B,2,FALSE)</f>
        <v>#N/A</v>
      </c>
      <c r="G2117" s="3" t="e">
        <f>VLOOKUP('Data - filter removed'!E2117,Sheet10!B:C,2,FALSE)</f>
        <v>#N/A</v>
      </c>
    </row>
    <row r="2118" spans="1:13" x14ac:dyDescent="0.2">
      <c r="A2118" s="3" t="s">
        <v>4137</v>
      </c>
      <c r="B2118" s="3" t="str">
        <f>VLOOKUP(C2118,'Class compilations'!A:B,2,FALSE)</f>
        <v>Cargo Van</v>
      </c>
      <c r="C2118" s="3" t="s">
        <v>4138</v>
      </c>
      <c r="D2118" s="3" t="s">
        <v>10</v>
      </c>
      <c r="E2118" s="3" t="s">
        <v>4139</v>
      </c>
      <c r="F2118" s="3" t="e">
        <f>VLOOKUP(E2118,'DFW to admin'!A:B,2,FALSE)</f>
        <v>#N/A</v>
      </c>
      <c r="G2118" s="3" t="e">
        <f>VLOOKUP('Data - filter removed'!E2118,Sheet10!B:C,2,FALSE)</f>
        <v>#N/A</v>
      </c>
      <c r="H2118" s="2">
        <v>2005</v>
      </c>
      <c r="I2118" s="3" t="s">
        <v>4140</v>
      </c>
      <c r="J2118" s="3" t="s">
        <v>3295</v>
      </c>
      <c r="K2118" s="3" t="s">
        <v>4138</v>
      </c>
      <c r="L2118" s="3" t="s">
        <v>4141</v>
      </c>
      <c r="M2118" s="3" t="s">
        <v>133</v>
      </c>
    </row>
    <row r="2119" spans="1:13" x14ac:dyDescent="0.2">
      <c r="A2119" s="3" t="s">
        <v>4137</v>
      </c>
      <c r="B2119" s="3" t="str">
        <f>VLOOKUP(C2119,'Class compilations'!A:B,2,FALSE)</f>
        <v>Cargo Van</v>
      </c>
      <c r="C2119" s="3" t="s">
        <v>4138</v>
      </c>
      <c r="D2119" s="3" t="s">
        <v>10</v>
      </c>
      <c r="E2119" s="3" t="s">
        <v>4142</v>
      </c>
      <c r="F2119" s="3" t="e">
        <f>VLOOKUP(E2119,'DFW to admin'!A:B,2,FALSE)</f>
        <v>#N/A</v>
      </c>
      <c r="G2119" s="3" t="e">
        <f>VLOOKUP('Data - filter removed'!E2119,Sheet10!B:C,2,FALSE)</f>
        <v>#N/A</v>
      </c>
      <c r="H2119" s="2">
        <v>2007</v>
      </c>
      <c r="I2119" s="3" t="s">
        <v>4140</v>
      </c>
      <c r="J2119" s="3" t="s">
        <v>3295</v>
      </c>
      <c r="K2119" s="3" t="s">
        <v>4138</v>
      </c>
      <c r="L2119" s="3" t="s">
        <v>4143</v>
      </c>
      <c r="M2119" s="3" t="s">
        <v>21</v>
      </c>
    </row>
    <row r="2120" spans="1:13" x14ac:dyDescent="0.2">
      <c r="A2120" s="3" t="s">
        <v>4137</v>
      </c>
      <c r="B2120" s="3" t="str">
        <f>VLOOKUP(C2120,'Class compilations'!A:B,2,FALSE)</f>
        <v>Cargo Van</v>
      </c>
      <c r="C2120" s="3" t="s">
        <v>4138</v>
      </c>
      <c r="D2120" s="3" t="s">
        <v>10</v>
      </c>
      <c r="E2120" s="3" t="s">
        <v>4144</v>
      </c>
      <c r="F2120" s="3" t="e">
        <f>VLOOKUP(E2120,'DFW to admin'!A:B,2,FALSE)</f>
        <v>#N/A</v>
      </c>
      <c r="G2120" s="3" t="str">
        <f>VLOOKUP('Data - filter removed'!E2120,Sheet10!B:C,2,FALSE)</f>
        <v>Economic Services Administration</v>
      </c>
      <c r="H2120" s="2">
        <v>2006</v>
      </c>
      <c r="I2120" s="3" t="s">
        <v>4140</v>
      </c>
      <c r="J2120" s="3" t="s">
        <v>3295</v>
      </c>
      <c r="K2120" s="3" t="s">
        <v>4138</v>
      </c>
      <c r="L2120" s="3" t="s">
        <v>4145</v>
      </c>
      <c r="M2120" s="3" t="s">
        <v>29</v>
      </c>
    </row>
    <row r="2121" spans="1:13" x14ac:dyDescent="0.2">
      <c r="B2121" s="3" t="e">
        <f>VLOOKUP(C2121,'Class compilations'!A:B,2,FALSE)</f>
        <v>#N/A</v>
      </c>
      <c r="D2121" s="5" t="s">
        <v>7969</v>
      </c>
      <c r="E2121" s="3">
        <f>SUBTOTAL(3,E2118:E2120)</f>
        <v>3</v>
      </c>
      <c r="F2121" s="3" t="e">
        <f>VLOOKUP(E2121,'DFW to admin'!A:B,2,FALSE)</f>
        <v>#N/A</v>
      </c>
      <c r="G2121" s="3" t="e">
        <f>VLOOKUP('Data - filter removed'!E2121,Sheet10!B:C,2,FALSE)</f>
        <v>#N/A</v>
      </c>
    </row>
    <row r="2122" spans="1:13" x14ac:dyDescent="0.2">
      <c r="A2122" s="5" t="s">
        <v>7910</v>
      </c>
      <c r="B2122" s="3" t="e">
        <f>VLOOKUP(C2122,'Class compilations'!A:B,2,FALSE)</f>
        <v>#N/A</v>
      </c>
      <c r="E2122" s="3">
        <f>SUBTOTAL(3,E2118:E2120)</f>
        <v>3</v>
      </c>
      <c r="F2122" s="3" t="e">
        <f>VLOOKUP(E2122,'DFW to admin'!A:B,2,FALSE)</f>
        <v>#N/A</v>
      </c>
      <c r="G2122" s="3" t="e">
        <f>VLOOKUP('Data - filter removed'!E2122,Sheet10!B:C,2,FALSE)</f>
        <v>#N/A</v>
      </c>
    </row>
    <row r="2123" spans="1:13" x14ac:dyDescent="0.2">
      <c r="A2123" s="3" t="s">
        <v>4146</v>
      </c>
      <c r="B2123" s="3" t="str">
        <f>VLOOKUP(C2123,'Class compilations'!A:B,2,FALSE)</f>
        <v>Cargo Van</v>
      </c>
      <c r="C2123" s="3" t="s">
        <v>4147</v>
      </c>
      <c r="D2123" s="3" t="s">
        <v>10</v>
      </c>
      <c r="E2123" s="3" t="s">
        <v>4148</v>
      </c>
      <c r="F2123" s="3" t="e">
        <f>VLOOKUP(E2123,'DFW to admin'!A:B,2,FALSE)</f>
        <v>#N/A</v>
      </c>
      <c r="G2123" s="3" t="e">
        <f>VLOOKUP('Data - filter removed'!E2123,Sheet10!B:C,2,FALSE)</f>
        <v>#N/A</v>
      </c>
      <c r="H2123" s="2">
        <v>2003</v>
      </c>
      <c r="I2123" s="3" t="s">
        <v>4149</v>
      </c>
      <c r="J2123" s="3" t="s">
        <v>4150</v>
      </c>
      <c r="K2123" s="3" t="s">
        <v>4147</v>
      </c>
      <c r="L2123" s="3" t="s">
        <v>4151</v>
      </c>
      <c r="M2123" s="3" t="s">
        <v>133</v>
      </c>
    </row>
    <row r="2124" spans="1:13" x14ac:dyDescent="0.2">
      <c r="A2124" s="3" t="s">
        <v>4146</v>
      </c>
      <c r="B2124" s="3" t="str">
        <f>VLOOKUP(C2124,'Class compilations'!A:B,2,FALSE)</f>
        <v>Cargo Van</v>
      </c>
      <c r="C2124" s="3" t="s">
        <v>4147</v>
      </c>
      <c r="D2124" s="3" t="s">
        <v>10</v>
      </c>
      <c r="E2124" s="3" t="s">
        <v>4152</v>
      </c>
      <c r="F2124" s="3" t="e">
        <f>VLOOKUP(E2124,'DFW to admin'!A:B,2,FALSE)</f>
        <v>#N/A</v>
      </c>
      <c r="G2124" s="3" t="e">
        <f>VLOOKUP('Data - filter removed'!E2124,Sheet10!B:C,2,FALSE)</f>
        <v>#N/A</v>
      </c>
      <c r="H2124" s="2">
        <v>2015</v>
      </c>
      <c r="I2124" s="3" t="s">
        <v>297</v>
      </c>
      <c r="J2124" s="3" t="s">
        <v>4149</v>
      </c>
      <c r="K2124" s="3" t="s">
        <v>4147</v>
      </c>
      <c r="L2124" s="3" t="s">
        <v>4153</v>
      </c>
      <c r="M2124" s="3" t="s">
        <v>133</v>
      </c>
    </row>
    <row r="2125" spans="1:13" x14ac:dyDescent="0.2">
      <c r="A2125" s="3" t="s">
        <v>4146</v>
      </c>
      <c r="B2125" s="3" t="str">
        <f>VLOOKUP(C2125,'Class compilations'!A:B,2,FALSE)</f>
        <v>Cargo Van</v>
      </c>
      <c r="C2125" s="3" t="s">
        <v>4147</v>
      </c>
      <c r="D2125" s="3" t="s">
        <v>10</v>
      </c>
      <c r="E2125" s="3" t="s">
        <v>4154</v>
      </c>
      <c r="F2125" s="3" t="e">
        <f>VLOOKUP(E2125,'DFW to admin'!A:B,2,FALSE)</f>
        <v>#N/A</v>
      </c>
      <c r="G2125" s="3" t="e">
        <f>VLOOKUP('Data - filter removed'!E2125,Sheet10!B:C,2,FALSE)</f>
        <v>#N/A</v>
      </c>
      <c r="H2125" s="2">
        <v>2015</v>
      </c>
      <c r="I2125" s="3" t="s">
        <v>297</v>
      </c>
      <c r="J2125" s="3" t="s">
        <v>4149</v>
      </c>
      <c r="K2125" s="3" t="s">
        <v>4147</v>
      </c>
      <c r="L2125" s="3" t="s">
        <v>4155</v>
      </c>
      <c r="M2125" s="3" t="s">
        <v>133</v>
      </c>
    </row>
    <row r="2126" spans="1:13" x14ac:dyDescent="0.2">
      <c r="A2126" s="3" t="s">
        <v>4146</v>
      </c>
      <c r="B2126" s="3" t="str">
        <f>VLOOKUP(C2126,'Class compilations'!A:B,2,FALSE)</f>
        <v>Cargo Van</v>
      </c>
      <c r="C2126" s="3" t="s">
        <v>4147</v>
      </c>
      <c r="D2126" s="3" t="s">
        <v>10</v>
      </c>
      <c r="E2126" s="3" t="s">
        <v>4156</v>
      </c>
      <c r="F2126" s="3" t="e">
        <f>VLOOKUP(E2126,'DFW to admin'!A:B,2,FALSE)</f>
        <v>#N/A</v>
      </c>
      <c r="G2126" s="3" t="e">
        <f>VLOOKUP('Data - filter removed'!E2126,Sheet10!B:C,2,FALSE)</f>
        <v>#N/A</v>
      </c>
      <c r="H2126" s="2">
        <v>2015</v>
      </c>
      <c r="I2126" s="3" t="s">
        <v>297</v>
      </c>
      <c r="J2126" s="3" t="s">
        <v>4149</v>
      </c>
      <c r="K2126" s="3" t="s">
        <v>4147</v>
      </c>
      <c r="L2126" s="3" t="s">
        <v>4157</v>
      </c>
      <c r="M2126" s="3" t="s">
        <v>133</v>
      </c>
    </row>
    <row r="2127" spans="1:13" x14ac:dyDescent="0.2">
      <c r="A2127" s="3" t="s">
        <v>4146</v>
      </c>
      <c r="B2127" s="3" t="str">
        <f>VLOOKUP(C2127,'Class compilations'!A:B,2,FALSE)</f>
        <v>Cargo Van</v>
      </c>
      <c r="C2127" s="3" t="s">
        <v>4147</v>
      </c>
      <c r="D2127" s="3" t="s">
        <v>10</v>
      </c>
      <c r="E2127" s="3" t="s">
        <v>8093</v>
      </c>
      <c r="F2127" s="3" t="e">
        <f>VLOOKUP(E2127,'DFW to admin'!A:B,2,FALSE)</f>
        <v>#N/A</v>
      </c>
      <c r="G2127" s="3" t="str">
        <f>VLOOKUP('Data - filter removed'!E2127,Sheet10!B:C,2,FALSE)</f>
        <v>Children's Administration</v>
      </c>
      <c r="H2127" s="2">
        <v>2014</v>
      </c>
      <c r="I2127" s="3" t="s">
        <v>2576</v>
      </c>
      <c r="J2127" s="3" t="s">
        <v>8094</v>
      </c>
      <c r="K2127" s="3" t="s">
        <v>3142</v>
      </c>
      <c r="L2127" s="3" t="s">
        <v>8095</v>
      </c>
      <c r="M2127" s="3" t="s">
        <v>29</v>
      </c>
    </row>
    <row r="2128" spans="1:13" x14ac:dyDescent="0.2">
      <c r="B2128" s="3" t="e">
        <f>VLOOKUP(C2128,'Class compilations'!A:B,2,FALSE)</f>
        <v>#N/A</v>
      </c>
      <c r="D2128" s="5" t="s">
        <v>7969</v>
      </c>
      <c r="E2128" s="3">
        <f>SUBTOTAL(3,E2123:E2127)</f>
        <v>5</v>
      </c>
      <c r="F2128" s="3" t="e">
        <f>VLOOKUP(E2128,'DFW to admin'!A:B,2,FALSE)</f>
        <v>#N/A</v>
      </c>
      <c r="G2128" s="3" t="e">
        <f>VLOOKUP('Data - filter removed'!E2128,Sheet10!B:C,2,FALSE)</f>
        <v>#N/A</v>
      </c>
    </row>
    <row r="2129" spans="1:13" x14ac:dyDescent="0.2">
      <c r="A2129" s="5" t="s">
        <v>7911</v>
      </c>
      <c r="B2129" s="3" t="e">
        <f>VLOOKUP(C2129,'Class compilations'!A:B,2,FALSE)</f>
        <v>#N/A</v>
      </c>
      <c r="E2129" s="3">
        <f>SUBTOTAL(3,E2123:E2127)</f>
        <v>5</v>
      </c>
      <c r="F2129" s="3" t="e">
        <f>VLOOKUP(E2129,'DFW to admin'!A:B,2,FALSE)</f>
        <v>#N/A</v>
      </c>
      <c r="G2129" s="3" t="e">
        <f>VLOOKUP('Data - filter removed'!E2129,Sheet10!B:C,2,FALSE)</f>
        <v>#N/A</v>
      </c>
    </row>
    <row r="2130" spans="1:13" x14ac:dyDescent="0.2">
      <c r="A2130" s="3" t="s">
        <v>4158</v>
      </c>
      <c r="B2130" s="3" t="str">
        <f>VLOOKUP(C2130,'Class compilations'!A:B,2,FALSE)</f>
        <v>Cargo Van</v>
      </c>
      <c r="C2130" s="3" t="s">
        <v>4159</v>
      </c>
      <c r="D2130" s="3" t="s">
        <v>10</v>
      </c>
      <c r="E2130" s="3" t="s">
        <v>4160</v>
      </c>
      <c r="F2130" s="3" t="e">
        <f>VLOOKUP(E2130,'DFW to admin'!A:B,2,FALSE)</f>
        <v>#N/A</v>
      </c>
      <c r="G2130" s="3" t="e">
        <f>VLOOKUP('Data - filter removed'!E2130,Sheet10!B:C,2,FALSE)</f>
        <v>#N/A</v>
      </c>
      <c r="H2130" s="2">
        <v>1997</v>
      </c>
      <c r="I2130" s="3" t="s">
        <v>2576</v>
      </c>
      <c r="J2130" s="3" t="s">
        <v>4161</v>
      </c>
      <c r="K2130" s="3" t="s">
        <v>4147</v>
      </c>
      <c r="L2130" s="3" t="s">
        <v>4162</v>
      </c>
      <c r="M2130" s="3" t="s">
        <v>133</v>
      </c>
    </row>
    <row r="2131" spans="1:13" x14ac:dyDescent="0.2">
      <c r="B2131" s="3" t="e">
        <f>VLOOKUP(C2131,'Class compilations'!A:B,2,FALSE)</f>
        <v>#N/A</v>
      </c>
      <c r="D2131" s="5" t="s">
        <v>7969</v>
      </c>
      <c r="E2131" s="3">
        <f>SUBTOTAL(3,E2130:E2130)</f>
        <v>1</v>
      </c>
      <c r="F2131" s="3" t="e">
        <f>VLOOKUP(E2131,'DFW to admin'!A:B,2,FALSE)</f>
        <v>#N/A</v>
      </c>
      <c r="G2131" s="3" t="e">
        <f>VLOOKUP('Data - filter removed'!E2131,Sheet10!B:C,2,FALSE)</f>
        <v>#N/A</v>
      </c>
    </row>
    <row r="2132" spans="1:13" x14ac:dyDescent="0.2">
      <c r="A2132" s="5" t="s">
        <v>7912</v>
      </c>
      <c r="B2132" s="3" t="e">
        <f>VLOOKUP(C2132,'Class compilations'!A:B,2,FALSE)</f>
        <v>#N/A</v>
      </c>
      <c r="E2132" s="3">
        <f>SUBTOTAL(3,E2130:E2130)</f>
        <v>1</v>
      </c>
      <c r="F2132" s="3" t="e">
        <f>VLOOKUP(E2132,'DFW to admin'!A:B,2,FALSE)</f>
        <v>#N/A</v>
      </c>
      <c r="G2132" s="3" t="e">
        <f>VLOOKUP('Data - filter removed'!E2132,Sheet10!B:C,2,FALSE)</f>
        <v>#N/A</v>
      </c>
    </row>
    <row r="2133" spans="1:13" x14ac:dyDescent="0.2">
      <c r="A2133" s="3" t="s">
        <v>4163</v>
      </c>
      <c r="B2133" s="3" t="str">
        <f>VLOOKUP(C2133,'Class compilations'!A:B,2,FALSE)</f>
        <v>Cargo Van</v>
      </c>
      <c r="C2133" s="3" t="s">
        <v>4164</v>
      </c>
      <c r="D2133" s="3" t="s">
        <v>10</v>
      </c>
      <c r="E2133" s="3" t="s">
        <v>4165</v>
      </c>
      <c r="F2133" s="3" t="e">
        <f>VLOOKUP(E2133,'DFW to admin'!A:B,2,FALSE)</f>
        <v>#N/A</v>
      </c>
      <c r="G2133" s="3" t="e">
        <f>VLOOKUP('Data - filter removed'!E2133,Sheet10!B:C,2,FALSE)</f>
        <v>#N/A</v>
      </c>
      <c r="H2133" s="2">
        <v>1997</v>
      </c>
      <c r="I2133" s="3" t="s">
        <v>2576</v>
      </c>
      <c r="J2133" s="3" t="s">
        <v>4161</v>
      </c>
      <c r="K2133" s="3" t="s">
        <v>4147</v>
      </c>
      <c r="L2133" s="3" t="s">
        <v>4166</v>
      </c>
      <c r="M2133" s="3" t="s">
        <v>40</v>
      </c>
    </row>
    <row r="2134" spans="1:13" x14ac:dyDescent="0.2">
      <c r="B2134" s="3" t="e">
        <f>VLOOKUP(C2134,'Class compilations'!A:B,2,FALSE)</f>
        <v>#N/A</v>
      </c>
      <c r="D2134" s="5" t="s">
        <v>7969</v>
      </c>
      <c r="E2134" s="3">
        <f>SUBTOTAL(3,E2133:E2133)</f>
        <v>1</v>
      </c>
      <c r="F2134" s="3" t="e">
        <f>VLOOKUP(E2134,'DFW to admin'!A:B,2,FALSE)</f>
        <v>#N/A</v>
      </c>
      <c r="G2134" s="3" t="e">
        <f>VLOOKUP('Data - filter removed'!E2134,Sheet10!B:C,2,FALSE)</f>
        <v>#N/A</v>
      </c>
    </row>
    <row r="2135" spans="1:13" x14ac:dyDescent="0.2">
      <c r="A2135" s="5" t="s">
        <v>7913</v>
      </c>
      <c r="B2135" s="3" t="e">
        <f>VLOOKUP(C2135,'Class compilations'!A:B,2,FALSE)</f>
        <v>#N/A</v>
      </c>
      <c r="E2135" s="3">
        <f>SUBTOTAL(3,E2133:E2133)</f>
        <v>1</v>
      </c>
      <c r="F2135" s="3" t="e">
        <f>VLOOKUP(E2135,'DFW to admin'!A:B,2,FALSE)</f>
        <v>#N/A</v>
      </c>
      <c r="G2135" s="3" t="e">
        <f>VLOOKUP('Data - filter removed'!E2135,Sheet10!B:C,2,FALSE)</f>
        <v>#N/A</v>
      </c>
    </row>
    <row r="2136" spans="1:13" x14ac:dyDescent="0.2">
      <c r="A2136" s="3" t="s">
        <v>4167</v>
      </c>
      <c r="B2136" s="3" t="str">
        <f>VLOOKUP(C2136,'Class compilations'!A:B,2,FALSE)</f>
        <v>Truck - 4x2</v>
      </c>
      <c r="C2136" s="3" t="s">
        <v>4168</v>
      </c>
      <c r="D2136" s="3" t="s">
        <v>10</v>
      </c>
      <c r="E2136" s="3" t="s">
        <v>4169</v>
      </c>
      <c r="F2136" s="3" t="e">
        <f>VLOOKUP(E2136,'DFW to admin'!A:B,2,FALSE)</f>
        <v>#N/A</v>
      </c>
      <c r="G2136" s="3" t="e">
        <f>VLOOKUP('Data - filter removed'!E2136,Sheet10!B:C,2,FALSE)</f>
        <v>#N/A</v>
      </c>
      <c r="H2136" s="2">
        <v>2003</v>
      </c>
      <c r="I2136" s="3" t="s">
        <v>2576</v>
      </c>
      <c r="J2136" s="3" t="s">
        <v>4170</v>
      </c>
      <c r="K2136" s="3" t="s">
        <v>4171</v>
      </c>
      <c r="L2136" s="3" t="s">
        <v>4172</v>
      </c>
      <c r="M2136" s="3" t="s">
        <v>81</v>
      </c>
    </row>
    <row r="2137" spans="1:13" x14ac:dyDescent="0.2">
      <c r="A2137" s="3" t="s">
        <v>4167</v>
      </c>
      <c r="B2137" s="3" t="str">
        <f>VLOOKUP(C2137,'Class compilations'!A:B,2,FALSE)</f>
        <v>Truck - 4x2</v>
      </c>
      <c r="C2137" s="3" t="s">
        <v>4168</v>
      </c>
      <c r="D2137" s="3" t="s">
        <v>10</v>
      </c>
      <c r="E2137" s="3" t="s">
        <v>4173</v>
      </c>
      <c r="F2137" s="3" t="e">
        <f>VLOOKUP(E2137,'DFW to admin'!A:B,2,FALSE)</f>
        <v>#N/A</v>
      </c>
      <c r="G2137" s="3" t="e">
        <f>VLOOKUP('Data - filter removed'!E2137,Sheet10!B:C,2,FALSE)</f>
        <v>#N/A</v>
      </c>
      <c r="H2137" s="2">
        <v>2003</v>
      </c>
      <c r="I2137" s="3" t="s">
        <v>2576</v>
      </c>
      <c r="J2137" s="3" t="s">
        <v>4170</v>
      </c>
      <c r="K2137" s="3" t="s">
        <v>4171</v>
      </c>
      <c r="L2137" s="3" t="s">
        <v>4174</v>
      </c>
      <c r="M2137" s="3" t="s">
        <v>35</v>
      </c>
    </row>
    <row r="2138" spans="1:13" x14ac:dyDescent="0.2">
      <c r="A2138" s="3" t="s">
        <v>4167</v>
      </c>
      <c r="B2138" s="3" t="str">
        <f>VLOOKUP(C2138,'Class compilations'!A:B,2,FALSE)</f>
        <v>Truck - 4x2</v>
      </c>
      <c r="C2138" s="3" t="s">
        <v>4168</v>
      </c>
      <c r="D2138" s="3" t="s">
        <v>10</v>
      </c>
      <c r="E2138" s="3" t="s">
        <v>4175</v>
      </c>
      <c r="F2138" s="3" t="e">
        <f>VLOOKUP(E2138,'DFW to admin'!A:B,2,FALSE)</f>
        <v>#N/A</v>
      </c>
      <c r="G2138" s="3" t="str">
        <f>VLOOKUP('Data - filter removed'!E2138,Sheet10!B:C,2,FALSE)</f>
        <v>Juvenile Justice and Rehabilitation</v>
      </c>
      <c r="H2138" s="2">
        <v>2007</v>
      </c>
      <c r="I2138" s="3" t="s">
        <v>2576</v>
      </c>
      <c r="J2138" s="3" t="s">
        <v>4170</v>
      </c>
      <c r="K2138" s="3" t="s">
        <v>4168</v>
      </c>
      <c r="L2138" s="3" t="s">
        <v>4176</v>
      </c>
      <c r="M2138" s="3" t="s">
        <v>29</v>
      </c>
    </row>
    <row r="2139" spans="1:13" x14ac:dyDescent="0.2">
      <c r="A2139" s="3" t="s">
        <v>4167</v>
      </c>
      <c r="B2139" s="3" t="str">
        <f>VLOOKUP(C2139,'Class compilations'!A:B,2,FALSE)</f>
        <v>Truck - 4x2</v>
      </c>
      <c r="C2139" s="3" t="s">
        <v>4168</v>
      </c>
      <c r="D2139" s="3" t="s">
        <v>10</v>
      </c>
      <c r="E2139" s="3" t="s">
        <v>4177</v>
      </c>
      <c r="F2139" s="3" t="str">
        <f>VLOOKUP(E2139,'DFW to admin'!A:B,2,FALSE)</f>
        <v>Fish</v>
      </c>
      <c r="G2139" s="3" t="e">
        <f>VLOOKUP('Data - filter removed'!E2139,Sheet10!B:C,2,FALSE)</f>
        <v>#N/A</v>
      </c>
      <c r="H2139" s="2">
        <v>2013</v>
      </c>
      <c r="I2139" s="3" t="s">
        <v>297</v>
      </c>
      <c r="J2139" s="3" t="s">
        <v>4178</v>
      </c>
      <c r="K2139" s="3" t="s">
        <v>4171</v>
      </c>
      <c r="L2139" s="3" t="s">
        <v>4179</v>
      </c>
      <c r="M2139" s="3" t="s">
        <v>136</v>
      </c>
    </row>
    <row r="2140" spans="1:13" x14ac:dyDescent="0.2">
      <c r="A2140" s="3" t="s">
        <v>4167</v>
      </c>
      <c r="B2140" s="3" t="str">
        <f>VLOOKUP(C2140,'Class compilations'!A:B,2,FALSE)</f>
        <v>Truck - 4x2</v>
      </c>
      <c r="C2140" s="3" t="s">
        <v>4168</v>
      </c>
      <c r="D2140" s="3" t="s">
        <v>10</v>
      </c>
      <c r="E2140" s="3" t="s">
        <v>4180</v>
      </c>
      <c r="F2140" s="3" t="e">
        <f>VLOOKUP(E2140,'DFW to admin'!A:B,2,FALSE)</f>
        <v>#N/A</v>
      </c>
      <c r="G2140" s="3" t="e">
        <f>VLOOKUP('Data - filter removed'!E2140,Sheet10!B:C,2,FALSE)</f>
        <v>#N/A</v>
      </c>
      <c r="H2140" s="2">
        <v>2013</v>
      </c>
      <c r="I2140" s="3" t="s">
        <v>297</v>
      </c>
      <c r="J2140" s="3" t="s">
        <v>4178</v>
      </c>
      <c r="K2140" s="3" t="s">
        <v>4171</v>
      </c>
      <c r="L2140" s="3" t="s">
        <v>4181</v>
      </c>
      <c r="M2140" s="3" t="s">
        <v>81</v>
      </c>
    </row>
    <row r="2141" spans="1:13" x14ac:dyDescent="0.2">
      <c r="A2141" s="3" t="s">
        <v>4167</v>
      </c>
      <c r="B2141" s="3" t="str">
        <f>VLOOKUP(C2141,'Class compilations'!A:B,2,FALSE)</f>
        <v>Truck - 4x2</v>
      </c>
      <c r="C2141" s="3" t="s">
        <v>4168</v>
      </c>
      <c r="D2141" s="3" t="s">
        <v>10</v>
      </c>
      <c r="E2141" s="3" t="s">
        <v>4182</v>
      </c>
      <c r="F2141" s="3" t="str">
        <f>VLOOKUP(E2141,'DFW to admin'!A:B,2,FALSE)</f>
        <v>Fish</v>
      </c>
      <c r="G2141" s="3" t="e">
        <f>VLOOKUP('Data - filter removed'!E2141,Sheet10!B:C,2,FALSE)</f>
        <v>#N/A</v>
      </c>
      <c r="H2141" s="2">
        <v>2013</v>
      </c>
      <c r="I2141" s="3" t="s">
        <v>297</v>
      </c>
      <c r="J2141" s="3" t="s">
        <v>4178</v>
      </c>
      <c r="K2141" s="3" t="s">
        <v>4171</v>
      </c>
      <c r="L2141" s="3" t="s">
        <v>4183</v>
      </c>
      <c r="M2141" s="3" t="s">
        <v>136</v>
      </c>
    </row>
    <row r="2142" spans="1:13" x14ac:dyDescent="0.2">
      <c r="B2142" s="3" t="e">
        <f>VLOOKUP(C2142,'Class compilations'!A:B,2,FALSE)</f>
        <v>#N/A</v>
      </c>
      <c r="D2142" s="5" t="s">
        <v>7969</v>
      </c>
      <c r="E2142" s="3">
        <f>SUBTOTAL(3,E2136:E2141)</f>
        <v>6</v>
      </c>
      <c r="F2142" s="3" t="e">
        <f>VLOOKUP(E2142,'DFW to admin'!A:B,2,FALSE)</f>
        <v>#N/A</v>
      </c>
      <c r="G2142" s="3" t="e">
        <f>VLOOKUP('Data - filter removed'!E2142,Sheet10!B:C,2,FALSE)</f>
        <v>#N/A</v>
      </c>
    </row>
    <row r="2143" spans="1:13" x14ac:dyDescent="0.2">
      <c r="A2143" s="3" t="s">
        <v>4167</v>
      </c>
      <c r="B2143" s="3" t="str">
        <f>VLOOKUP(C2143,'Class compilations'!A:B,2,FALSE)</f>
        <v>Truck - 4x2</v>
      </c>
      <c r="C2143" s="3" t="s">
        <v>4168</v>
      </c>
      <c r="D2143" s="3" t="s">
        <v>1255</v>
      </c>
      <c r="E2143" s="3" t="s">
        <v>4184</v>
      </c>
      <c r="F2143" s="3" t="str">
        <f>VLOOKUP(E2143,'DFW to admin'!A:B,2,FALSE)</f>
        <v>Accounts Payable</v>
      </c>
      <c r="G2143" s="3" t="e">
        <f>VLOOKUP('Data - filter removed'!E2143,Sheet10!B:C,2,FALSE)</f>
        <v>#N/A</v>
      </c>
      <c r="H2143" s="2">
        <v>2008</v>
      </c>
      <c r="I2143" s="3" t="s">
        <v>2576</v>
      </c>
      <c r="J2143" s="3" t="s">
        <v>4170</v>
      </c>
      <c r="K2143" s="3" t="s">
        <v>4171</v>
      </c>
      <c r="L2143" s="3" t="s">
        <v>4185</v>
      </c>
      <c r="M2143" s="3" t="s">
        <v>136</v>
      </c>
    </row>
    <row r="2144" spans="1:13" x14ac:dyDescent="0.2">
      <c r="B2144" s="3" t="e">
        <f>VLOOKUP(C2144,'Class compilations'!A:B,2,FALSE)</f>
        <v>#N/A</v>
      </c>
      <c r="D2144" s="5" t="s">
        <v>7970</v>
      </c>
      <c r="E2144" s="3">
        <f>SUBTOTAL(3,E2143:E2143)</f>
        <v>1</v>
      </c>
      <c r="F2144" s="3" t="e">
        <f>VLOOKUP(E2144,'DFW to admin'!A:B,2,FALSE)</f>
        <v>#N/A</v>
      </c>
      <c r="G2144" s="3" t="e">
        <f>VLOOKUP('Data - filter removed'!E2144,Sheet10!B:C,2,FALSE)</f>
        <v>#N/A</v>
      </c>
    </row>
    <row r="2145" spans="1:13" x14ac:dyDescent="0.2">
      <c r="A2145" s="3" t="s">
        <v>4167</v>
      </c>
      <c r="B2145" s="3" t="str">
        <f>VLOOKUP(C2145,'Class compilations'!A:B,2,FALSE)</f>
        <v>Truck - 4x2</v>
      </c>
      <c r="C2145" s="3" t="s">
        <v>4168</v>
      </c>
      <c r="D2145" s="3" t="s">
        <v>1563</v>
      </c>
      <c r="E2145" s="3" t="s">
        <v>4186</v>
      </c>
      <c r="F2145" s="3" t="e">
        <f>VLOOKUP(E2145,'DFW to admin'!A:B,2,FALSE)</f>
        <v>#N/A</v>
      </c>
      <c r="G2145" s="3" t="e">
        <f>VLOOKUP('Data - filter removed'!E2145,Sheet10!B:C,2,FALSE)</f>
        <v>#N/A</v>
      </c>
      <c r="H2145" s="2">
        <v>2008</v>
      </c>
      <c r="I2145" s="3" t="s">
        <v>2576</v>
      </c>
      <c r="J2145" s="3" t="s">
        <v>4170</v>
      </c>
      <c r="K2145" s="3" t="s">
        <v>4187</v>
      </c>
      <c r="L2145" s="3" t="s">
        <v>4188</v>
      </c>
      <c r="M2145" s="3" t="s">
        <v>133</v>
      </c>
    </row>
    <row r="2146" spans="1:13" x14ac:dyDescent="0.2">
      <c r="B2146" s="3" t="e">
        <f>VLOOKUP(C2146,'Class compilations'!A:B,2,FALSE)</f>
        <v>#N/A</v>
      </c>
      <c r="D2146" s="5" t="s">
        <v>7972</v>
      </c>
      <c r="E2146" s="3">
        <f>SUBTOTAL(3,E2145:E2145)</f>
        <v>1</v>
      </c>
      <c r="F2146" s="3" t="e">
        <f>VLOOKUP(E2146,'DFW to admin'!A:B,2,FALSE)</f>
        <v>#N/A</v>
      </c>
      <c r="G2146" s="3" t="e">
        <f>VLOOKUP('Data - filter removed'!E2146,Sheet10!B:C,2,FALSE)</f>
        <v>#N/A</v>
      </c>
    </row>
    <row r="2147" spans="1:13" x14ac:dyDescent="0.2">
      <c r="A2147" s="5" t="s">
        <v>7914</v>
      </c>
      <c r="B2147" s="3" t="e">
        <f>VLOOKUP(C2147,'Class compilations'!A:B,2,FALSE)</f>
        <v>#N/A</v>
      </c>
      <c r="E2147" s="3">
        <f>SUBTOTAL(3,E2136:E2145)</f>
        <v>8</v>
      </c>
      <c r="F2147" s="3" t="e">
        <f>VLOOKUP(E2147,'DFW to admin'!A:B,2,FALSE)</f>
        <v>#N/A</v>
      </c>
      <c r="G2147" s="3" t="e">
        <f>VLOOKUP('Data - filter removed'!E2147,Sheet10!B:C,2,FALSE)</f>
        <v>#N/A</v>
      </c>
    </row>
    <row r="2148" spans="1:13" x14ac:dyDescent="0.2">
      <c r="A2148" s="3" t="s">
        <v>4189</v>
      </c>
      <c r="B2148" s="3" t="str">
        <f>VLOOKUP(C2148,'Class compilations'!A:B,2,FALSE)</f>
        <v>Truck - 4x2</v>
      </c>
      <c r="C2148" s="3" t="s">
        <v>4190</v>
      </c>
      <c r="D2148" s="3" t="s">
        <v>10</v>
      </c>
      <c r="E2148" s="3" t="s">
        <v>4191</v>
      </c>
      <c r="F2148" s="3" t="e">
        <f>VLOOKUP(E2148,'DFW to admin'!A:B,2,FALSE)</f>
        <v>#N/A</v>
      </c>
      <c r="G2148" s="3" t="e">
        <f>VLOOKUP('Data - filter removed'!E2148,Sheet10!B:C,2,FALSE)</f>
        <v>#N/A</v>
      </c>
      <c r="H2148" s="2">
        <v>2003</v>
      </c>
      <c r="I2148" s="3" t="s">
        <v>2576</v>
      </c>
      <c r="J2148" s="3" t="s">
        <v>4170</v>
      </c>
      <c r="K2148" s="3" t="s">
        <v>4171</v>
      </c>
      <c r="L2148" s="3" t="s">
        <v>4192</v>
      </c>
      <c r="M2148" s="3" t="s">
        <v>133</v>
      </c>
    </row>
    <row r="2149" spans="1:13" x14ac:dyDescent="0.2">
      <c r="A2149" s="3" t="s">
        <v>4189</v>
      </c>
      <c r="B2149" s="3" t="str">
        <f>VLOOKUP(C2149,'Class compilations'!A:B,2,FALSE)</f>
        <v>Truck - 4x2</v>
      </c>
      <c r="C2149" s="3" t="s">
        <v>4190</v>
      </c>
      <c r="D2149" s="3" t="s">
        <v>10</v>
      </c>
      <c r="E2149" s="3" t="s">
        <v>4193</v>
      </c>
      <c r="F2149" s="3" t="e">
        <f>VLOOKUP(E2149,'DFW to admin'!A:B,2,FALSE)</f>
        <v>#N/A</v>
      </c>
      <c r="G2149" s="3" t="e">
        <f>VLOOKUP('Data - filter removed'!E2149,Sheet10!B:C,2,FALSE)</f>
        <v>#N/A</v>
      </c>
      <c r="H2149" s="2">
        <v>1986</v>
      </c>
      <c r="I2149" s="3" t="s">
        <v>12</v>
      </c>
      <c r="J2149" s="3" t="s">
        <v>4194</v>
      </c>
      <c r="K2149" s="3" t="s">
        <v>4195</v>
      </c>
      <c r="L2149" s="3" t="s">
        <v>4196</v>
      </c>
      <c r="M2149" s="3" t="s">
        <v>133</v>
      </c>
    </row>
    <row r="2150" spans="1:13" x14ac:dyDescent="0.2">
      <c r="B2150" s="3" t="e">
        <f>VLOOKUP(C2150,'Class compilations'!A:B,2,FALSE)</f>
        <v>#N/A</v>
      </c>
      <c r="D2150" s="5" t="s">
        <v>7969</v>
      </c>
      <c r="E2150" s="3">
        <f>SUBTOTAL(3,E2148:E2149)</f>
        <v>2</v>
      </c>
      <c r="F2150" s="3" t="e">
        <f>VLOOKUP(E2150,'DFW to admin'!A:B,2,FALSE)</f>
        <v>#N/A</v>
      </c>
      <c r="G2150" s="3" t="e">
        <f>VLOOKUP('Data - filter removed'!E2150,Sheet10!B:C,2,FALSE)</f>
        <v>#N/A</v>
      </c>
    </row>
    <row r="2151" spans="1:13" x14ac:dyDescent="0.2">
      <c r="A2151" s="5" t="s">
        <v>7915</v>
      </c>
      <c r="B2151" s="3" t="e">
        <f>VLOOKUP(C2151,'Class compilations'!A:B,2,FALSE)</f>
        <v>#N/A</v>
      </c>
      <c r="E2151" s="3">
        <f>SUBTOTAL(3,E2148:E2149)</f>
        <v>2</v>
      </c>
      <c r="F2151" s="3" t="e">
        <f>VLOOKUP(E2151,'DFW to admin'!A:B,2,FALSE)</f>
        <v>#N/A</v>
      </c>
      <c r="G2151" s="3" t="e">
        <f>VLOOKUP('Data - filter removed'!E2151,Sheet10!B:C,2,FALSE)</f>
        <v>#N/A</v>
      </c>
    </row>
    <row r="2152" spans="1:13" x14ac:dyDescent="0.2">
      <c r="A2152" s="3" t="s">
        <v>4197</v>
      </c>
      <c r="B2152" s="3" t="str">
        <f>VLOOKUP(C2152,'Class compilations'!A:B,2,FALSE)</f>
        <v>Truck - 4x2</v>
      </c>
      <c r="C2152" s="3" t="s">
        <v>4198</v>
      </c>
      <c r="D2152" s="3" t="s">
        <v>10</v>
      </c>
      <c r="E2152" s="3" t="s">
        <v>4199</v>
      </c>
      <c r="F2152" s="3" t="e">
        <f>VLOOKUP(E2152,'DFW to admin'!A:B,2,FALSE)</f>
        <v>#N/A</v>
      </c>
      <c r="G2152" s="3" t="e">
        <f>VLOOKUP('Data - filter removed'!E2152,Sheet10!B:C,2,FALSE)</f>
        <v>#N/A</v>
      </c>
      <c r="H2152" s="2">
        <v>2008</v>
      </c>
      <c r="I2152" s="3" t="s">
        <v>297</v>
      </c>
      <c r="J2152" s="3" t="s">
        <v>4178</v>
      </c>
      <c r="K2152" s="3" t="s">
        <v>4171</v>
      </c>
      <c r="L2152" s="3" t="s">
        <v>4200</v>
      </c>
      <c r="M2152" s="3" t="s">
        <v>81</v>
      </c>
    </row>
    <row r="2153" spans="1:13" x14ac:dyDescent="0.2">
      <c r="A2153" s="3" t="s">
        <v>4197</v>
      </c>
      <c r="B2153" s="3" t="str">
        <f>VLOOKUP(C2153,'Class compilations'!A:B,2,FALSE)</f>
        <v>Truck - 4x2</v>
      </c>
      <c r="C2153" s="3" t="s">
        <v>4198</v>
      </c>
      <c r="D2153" s="3" t="s">
        <v>10</v>
      </c>
      <c r="E2153" s="3" t="s">
        <v>4201</v>
      </c>
      <c r="F2153" s="3" t="e">
        <f>VLOOKUP(E2153,'DFW to admin'!A:B,2,FALSE)</f>
        <v>#N/A</v>
      </c>
      <c r="G2153" s="3" t="e">
        <f>VLOOKUP('Data - filter removed'!E2153,Sheet10!B:C,2,FALSE)</f>
        <v>#N/A</v>
      </c>
      <c r="H2153" s="2">
        <v>2010</v>
      </c>
      <c r="I2153" s="3" t="s">
        <v>297</v>
      </c>
      <c r="J2153" s="3" t="s">
        <v>4178</v>
      </c>
      <c r="K2153" s="3" t="s">
        <v>4187</v>
      </c>
      <c r="L2153" s="3" t="s">
        <v>4202</v>
      </c>
      <c r="M2153" s="3" t="s">
        <v>81</v>
      </c>
    </row>
    <row r="2154" spans="1:13" x14ac:dyDescent="0.2">
      <c r="A2154" s="3" t="s">
        <v>4197</v>
      </c>
      <c r="B2154" s="3" t="str">
        <f>VLOOKUP(C2154,'Class compilations'!A:B,2,FALSE)</f>
        <v>Truck - 4x2</v>
      </c>
      <c r="C2154" s="3" t="s">
        <v>4198</v>
      </c>
      <c r="D2154" s="3" t="s">
        <v>10</v>
      </c>
      <c r="E2154" s="3" t="s">
        <v>4205</v>
      </c>
      <c r="F2154" s="3" t="e">
        <f>VLOOKUP(E2154,'DFW to admin'!A:B,2,FALSE)</f>
        <v>#N/A</v>
      </c>
      <c r="G2154" s="3" t="e">
        <f>VLOOKUP('Data - filter removed'!E2154,Sheet10!B:C,2,FALSE)</f>
        <v>#N/A</v>
      </c>
      <c r="H2154" s="2">
        <v>1999</v>
      </c>
      <c r="I2154" s="3" t="s">
        <v>2576</v>
      </c>
      <c r="J2154" s="3" t="s">
        <v>4170</v>
      </c>
      <c r="K2154" s="3" t="s">
        <v>4168</v>
      </c>
      <c r="L2154" s="3" t="s">
        <v>4206</v>
      </c>
      <c r="M2154" s="3" t="s">
        <v>1038</v>
      </c>
    </row>
    <row r="2155" spans="1:13" x14ac:dyDescent="0.2">
      <c r="A2155" s="3" t="s">
        <v>4197</v>
      </c>
      <c r="B2155" s="3" t="str">
        <f>VLOOKUP(C2155,'Class compilations'!A:B,2,FALSE)</f>
        <v>Truck - 4x2</v>
      </c>
      <c r="C2155" s="3" t="s">
        <v>4198</v>
      </c>
      <c r="D2155" s="3" t="s">
        <v>10</v>
      </c>
      <c r="E2155" s="3" t="s">
        <v>4207</v>
      </c>
      <c r="F2155" s="3" t="e">
        <f>VLOOKUP(E2155,'DFW to admin'!A:B,2,FALSE)</f>
        <v>#N/A</v>
      </c>
      <c r="G2155" s="3" t="e">
        <f>VLOOKUP('Data - filter removed'!E2155,Sheet10!B:C,2,FALSE)</f>
        <v>#N/A</v>
      </c>
      <c r="H2155" s="2">
        <v>2001</v>
      </c>
      <c r="I2155" s="3" t="s">
        <v>2576</v>
      </c>
      <c r="J2155" s="3" t="s">
        <v>4170</v>
      </c>
      <c r="K2155" s="3" t="s">
        <v>4168</v>
      </c>
      <c r="L2155" s="3" t="s">
        <v>4208</v>
      </c>
      <c r="M2155" s="3" t="s">
        <v>1038</v>
      </c>
    </row>
    <row r="2156" spans="1:13" x14ac:dyDescent="0.2">
      <c r="B2156" s="3" t="e">
        <f>VLOOKUP(C2156,'Class compilations'!A:B,2,FALSE)</f>
        <v>#N/A</v>
      </c>
      <c r="D2156" s="5" t="s">
        <v>7969</v>
      </c>
      <c r="E2156" s="3">
        <f>SUBTOTAL(3,E2152:E2155)</f>
        <v>4</v>
      </c>
      <c r="F2156" s="3" t="e">
        <f>VLOOKUP(E2156,'DFW to admin'!A:B,2,FALSE)</f>
        <v>#N/A</v>
      </c>
      <c r="G2156" s="3" t="e">
        <f>VLOOKUP('Data - filter removed'!E2156,Sheet10!B:C,2,FALSE)</f>
        <v>#N/A</v>
      </c>
    </row>
    <row r="2157" spans="1:13" x14ac:dyDescent="0.2">
      <c r="A2157" s="5" t="s">
        <v>7916</v>
      </c>
      <c r="B2157" s="3" t="e">
        <f>VLOOKUP(C2157,'Class compilations'!A:B,2,FALSE)</f>
        <v>#N/A</v>
      </c>
      <c r="E2157" s="3">
        <f>SUBTOTAL(3,E2152:E2155)</f>
        <v>4</v>
      </c>
      <c r="F2157" s="3" t="e">
        <f>VLOOKUP(E2157,'DFW to admin'!A:B,2,FALSE)</f>
        <v>#N/A</v>
      </c>
      <c r="G2157" s="3" t="e">
        <f>VLOOKUP('Data - filter removed'!E2157,Sheet10!B:C,2,FALSE)</f>
        <v>#N/A</v>
      </c>
    </row>
    <row r="2158" spans="1:13" x14ac:dyDescent="0.2">
      <c r="A2158" s="3" t="s">
        <v>7974</v>
      </c>
      <c r="B2158" s="3" t="str">
        <f>VLOOKUP(C2158,'Class compilations'!A:B,2,FALSE)</f>
        <v>Truck - 4x2</v>
      </c>
      <c r="C2158" s="3" t="s">
        <v>4168</v>
      </c>
      <c r="D2158" s="3" t="s">
        <v>10</v>
      </c>
      <c r="E2158" s="3" t="s">
        <v>4203</v>
      </c>
      <c r="F2158" s="3" t="e">
        <f>VLOOKUP(E2158,'DFW to admin'!A:B,2,FALSE)</f>
        <v>#N/A</v>
      </c>
      <c r="G2158" s="3" t="e">
        <f>VLOOKUP('Data - filter removed'!E2158,Sheet10!B:C,2,FALSE)</f>
        <v>#N/A</v>
      </c>
      <c r="H2158" s="2">
        <v>2001</v>
      </c>
      <c r="I2158" s="3" t="s">
        <v>2576</v>
      </c>
      <c r="J2158" s="3" t="s">
        <v>4170</v>
      </c>
      <c r="K2158" s="3" t="s">
        <v>4168</v>
      </c>
      <c r="L2158" s="3" t="s">
        <v>4204</v>
      </c>
      <c r="M2158" s="3" t="s">
        <v>1038</v>
      </c>
    </row>
    <row r="2159" spans="1:13" x14ac:dyDescent="0.2">
      <c r="B2159" s="3" t="e">
        <f>VLOOKUP(C2159,'Class compilations'!A:B,2,FALSE)</f>
        <v>#N/A</v>
      </c>
      <c r="D2159" s="5" t="s">
        <v>7969</v>
      </c>
      <c r="E2159" s="3">
        <f>SUBTOTAL(3,E2158:E2158)</f>
        <v>1</v>
      </c>
      <c r="F2159" s="3" t="e">
        <f>VLOOKUP(E2159,'DFW to admin'!A:B,2,FALSE)</f>
        <v>#N/A</v>
      </c>
      <c r="G2159" s="3" t="e">
        <f>VLOOKUP('Data - filter removed'!E2159,Sheet10!B:C,2,FALSE)</f>
        <v>#N/A</v>
      </c>
    </row>
    <row r="2160" spans="1:13" x14ac:dyDescent="0.2">
      <c r="A2160" s="5" t="s">
        <v>8212</v>
      </c>
      <c r="B2160" s="3" t="e">
        <f>VLOOKUP(C2160,'Class compilations'!A:B,2,FALSE)</f>
        <v>#N/A</v>
      </c>
      <c r="E2160" s="3">
        <f>SUBTOTAL(3,E2158:E2158)</f>
        <v>1</v>
      </c>
      <c r="F2160" s="3" t="e">
        <f>VLOOKUP(E2160,'DFW to admin'!A:B,2,FALSE)</f>
        <v>#N/A</v>
      </c>
      <c r="G2160" s="3" t="e">
        <f>VLOOKUP('Data - filter removed'!E2160,Sheet10!B:C,2,FALSE)</f>
        <v>#N/A</v>
      </c>
    </row>
    <row r="2161" spans="1:13" x14ac:dyDescent="0.2">
      <c r="A2161" s="3" t="s">
        <v>4209</v>
      </c>
      <c r="B2161" s="3" t="str">
        <f>VLOOKUP(C2161,'Class compilations'!A:B,2,FALSE)</f>
        <v>Truck - 4x2</v>
      </c>
      <c r="C2161" s="3" t="s">
        <v>4210</v>
      </c>
      <c r="D2161" s="3" t="s">
        <v>10</v>
      </c>
      <c r="E2161" s="3" t="s">
        <v>4211</v>
      </c>
      <c r="F2161" s="3" t="e">
        <f>VLOOKUP(E2161,'DFW to admin'!A:B,2,FALSE)</f>
        <v>#N/A</v>
      </c>
      <c r="G2161" s="3" t="e">
        <f>VLOOKUP('Data - filter removed'!E2161,Sheet10!B:C,2,FALSE)</f>
        <v>#N/A</v>
      </c>
      <c r="H2161" s="2">
        <v>2002</v>
      </c>
      <c r="I2161" s="3" t="s">
        <v>2734</v>
      </c>
      <c r="J2161" s="3" t="s">
        <v>4212</v>
      </c>
      <c r="K2161" s="3" t="s">
        <v>4213</v>
      </c>
      <c r="L2161" s="3" t="s">
        <v>4214</v>
      </c>
      <c r="M2161" s="3" t="s">
        <v>69</v>
      </c>
    </row>
    <row r="2162" spans="1:13" x14ac:dyDescent="0.2">
      <c r="A2162" s="3" t="s">
        <v>4209</v>
      </c>
      <c r="B2162" s="3" t="str">
        <f>VLOOKUP(C2162,'Class compilations'!A:B,2,FALSE)</f>
        <v>Truck - 4x2</v>
      </c>
      <c r="C2162" s="3" t="s">
        <v>4210</v>
      </c>
      <c r="D2162" s="3" t="s">
        <v>10</v>
      </c>
      <c r="E2162" s="3" t="s">
        <v>4215</v>
      </c>
      <c r="F2162" s="3" t="e">
        <f>VLOOKUP(E2162,'DFW to admin'!A:B,2,FALSE)</f>
        <v>#N/A</v>
      </c>
      <c r="G2162" s="3" t="e">
        <f>VLOOKUP('Data - filter removed'!E2162,Sheet10!B:C,2,FALSE)</f>
        <v>#N/A</v>
      </c>
      <c r="H2162" s="2">
        <v>2006</v>
      </c>
      <c r="I2162" s="3" t="s">
        <v>2576</v>
      </c>
      <c r="J2162" s="3" t="s">
        <v>4170</v>
      </c>
      <c r="K2162" s="3" t="s">
        <v>4216</v>
      </c>
      <c r="L2162" s="3" t="s">
        <v>4217</v>
      </c>
      <c r="M2162" s="3" t="s">
        <v>2743</v>
      </c>
    </row>
    <row r="2163" spans="1:13" x14ac:dyDescent="0.2">
      <c r="A2163" s="3" t="s">
        <v>4209</v>
      </c>
      <c r="B2163" s="3" t="str">
        <f>VLOOKUP(C2163,'Class compilations'!A:B,2,FALSE)</f>
        <v>Truck - 4x2</v>
      </c>
      <c r="C2163" s="3" t="s">
        <v>4210</v>
      </c>
      <c r="D2163" s="3" t="s">
        <v>10</v>
      </c>
      <c r="E2163" s="3" t="s">
        <v>4218</v>
      </c>
      <c r="F2163" s="3" t="e">
        <f>VLOOKUP(E2163,'DFW to admin'!A:B,2,FALSE)</f>
        <v>#N/A</v>
      </c>
      <c r="G2163" s="3" t="e">
        <f>VLOOKUP('Data - filter removed'!E2163,Sheet10!B:C,2,FALSE)</f>
        <v>#N/A</v>
      </c>
      <c r="H2163" s="2">
        <v>2013</v>
      </c>
      <c r="I2163" s="3" t="s">
        <v>297</v>
      </c>
      <c r="J2163" s="3" t="s">
        <v>3312</v>
      </c>
      <c r="K2163" s="3" t="s">
        <v>4213</v>
      </c>
      <c r="L2163" s="3" t="s">
        <v>4219</v>
      </c>
      <c r="M2163" s="3" t="s">
        <v>81</v>
      </c>
    </row>
    <row r="2164" spans="1:13" x14ac:dyDescent="0.2">
      <c r="A2164" s="3" t="s">
        <v>4209</v>
      </c>
      <c r="B2164" s="3" t="str">
        <f>VLOOKUP(C2164,'Class compilations'!A:B,2,FALSE)</f>
        <v>Truck - 4x2</v>
      </c>
      <c r="C2164" s="3" t="s">
        <v>4210</v>
      </c>
      <c r="D2164" s="3" t="s">
        <v>10</v>
      </c>
      <c r="E2164" s="3" t="s">
        <v>4220</v>
      </c>
      <c r="F2164" s="3" t="e">
        <f>VLOOKUP(E2164,'DFW to admin'!A:B,2,FALSE)</f>
        <v>#N/A</v>
      </c>
      <c r="G2164" s="3" t="e">
        <f>VLOOKUP('Data - filter removed'!E2164,Sheet10!B:C,2,FALSE)</f>
        <v>#N/A</v>
      </c>
      <c r="H2164" s="2">
        <v>2012</v>
      </c>
      <c r="I2164" s="3" t="s">
        <v>297</v>
      </c>
      <c r="J2164" s="3" t="s">
        <v>3312</v>
      </c>
      <c r="K2164" s="3" t="s">
        <v>4213</v>
      </c>
      <c r="L2164" s="3" t="s">
        <v>4221</v>
      </c>
      <c r="M2164" s="3" t="s">
        <v>81</v>
      </c>
    </row>
    <row r="2165" spans="1:13" x14ac:dyDescent="0.2">
      <c r="A2165" s="3" t="s">
        <v>4209</v>
      </c>
      <c r="B2165" s="3" t="str">
        <f>VLOOKUP(C2165,'Class compilations'!A:B,2,FALSE)</f>
        <v>Truck - 4x2</v>
      </c>
      <c r="C2165" s="3" t="s">
        <v>4210</v>
      </c>
      <c r="D2165" s="3" t="s">
        <v>10</v>
      </c>
      <c r="E2165" s="3" t="s">
        <v>4222</v>
      </c>
      <c r="F2165" s="3" t="e">
        <f>VLOOKUP(E2165,'DFW to admin'!A:B,2,FALSE)</f>
        <v>#N/A</v>
      </c>
      <c r="G2165" s="3" t="e">
        <f>VLOOKUP('Data - filter removed'!E2165,Sheet10!B:C,2,FALSE)</f>
        <v>#N/A</v>
      </c>
      <c r="H2165" s="2">
        <v>2015</v>
      </c>
      <c r="I2165" s="3" t="s">
        <v>297</v>
      </c>
      <c r="J2165" s="3" t="s">
        <v>3312</v>
      </c>
      <c r="K2165" s="3" t="s">
        <v>4210</v>
      </c>
      <c r="L2165" s="3" t="s">
        <v>4223</v>
      </c>
      <c r="M2165" s="3" t="s">
        <v>81</v>
      </c>
    </row>
    <row r="2166" spans="1:13" x14ac:dyDescent="0.2">
      <c r="B2166" s="3" t="e">
        <f>VLOOKUP(C2166,'Class compilations'!A:B,2,FALSE)</f>
        <v>#N/A</v>
      </c>
      <c r="D2166" s="5" t="s">
        <v>7969</v>
      </c>
      <c r="E2166" s="3">
        <f>SUBTOTAL(3,E2161:E2165)</f>
        <v>5</v>
      </c>
      <c r="F2166" s="3" t="e">
        <f>VLOOKUP(E2166,'DFW to admin'!A:B,2,FALSE)</f>
        <v>#N/A</v>
      </c>
      <c r="G2166" s="3" t="e">
        <f>VLOOKUP('Data - filter removed'!E2166,Sheet10!B:C,2,FALSE)</f>
        <v>#N/A</v>
      </c>
    </row>
    <row r="2167" spans="1:13" x14ac:dyDescent="0.2">
      <c r="A2167" s="5" t="s">
        <v>7917</v>
      </c>
      <c r="B2167" s="3" t="e">
        <f>VLOOKUP(C2167,'Class compilations'!A:B,2,FALSE)</f>
        <v>#N/A</v>
      </c>
      <c r="E2167" s="3">
        <f>SUBTOTAL(3,E2161:E2165)</f>
        <v>5</v>
      </c>
      <c r="F2167" s="3" t="e">
        <f>VLOOKUP(E2167,'DFW to admin'!A:B,2,FALSE)</f>
        <v>#N/A</v>
      </c>
      <c r="G2167" s="3" t="e">
        <f>VLOOKUP('Data - filter removed'!E2167,Sheet10!B:C,2,FALSE)</f>
        <v>#N/A</v>
      </c>
    </row>
    <row r="2168" spans="1:13" x14ac:dyDescent="0.2">
      <c r="A2168" s="3" t="s">
        <v>4224</v>
      </c>
      <c r="B2168" s="3" t="str">
        <f>VLOOKUP(C2168,'Class compilations'!A:B,2,FALSE)</f>
        <v>Truck - 4x2</v>
      </c>
      <c r="C2168" s="3" t="s">
        <v>4225</v>
      </c>
      <c r="D2168" s="3" t="s">
        <v>10</v>
      </c>
      <c r="E2168" s="3" t="s">
        <v>4226</v>
      </c>
      <c r="F2168" s="3" t="e">
        <f>VLOOKUP(E2168,'DFW to admin'!A:B,2,FALSE)</f>
        <v>#N/A</v>
      </c>
      <c r="G2168" s="3" t="e">
        <f>VLOOKUP('Data - filter removed'!E2168,Sheet10!B:C,2,FALSE)</f>
        <v>#N/A</v>
      </c>
      <c r="H2168" s="2">
        <v>2008</v>
      </c>
      <c r="I2168" s="3" t="s">
        <v>297</v>
      </c>
      <c r="J2168" s="3" t="s">
        <v>3312</v>
      </c>
      <c r="K2168" s="3" t="s">
        <v>4210</v>
      </c>
      <c r="L2168" s="3" t="s">
        <v>4227</v>
      </c>
      <c r="M2168" s="3" t="s">
        <v>133</v>
      </c>
    </row>
    <row r="2169" spans="1:13" x14ac:dyDescent="0.2">
      <c r="B2169" s="3" t="e">
        <f>VLOOKUP(C2169,'Class compilations'!A:B,2,FALSE)</f>
        <v>#N/A</v>
      </c>
      <c r="D2169" s="5" t="s">
        <v>7969</v>
      </c>
      <c r="E2169" s="3">
        <f>SUBTOTAL(3,E2168:E2168)</f>
        <v>1</v>
      </c>
      <c r="F2169" s="3" t="e">
        <f>VLOOKUP(E2169,'DFW to admin'!A:B,2,FALSE)</f>
        <v>#N/A</v>
      </c>
      <c r="G2169" s="3" t="e">
        <f>VLOOKUP('Data - filter removed'!E2169,Sheet10!B:C,2,FALSE)</f>
        <v>#N/A</v>
      </c>
    </row>
    <row r="2170" spans="1:13" x14ac:dyDescent="0.2">
      <c r="A2170" s="5" t="s">
        <v>7918</v>
      </c>
      <c r="B2170" s="3" t="e">
        <f>VLOOKUP(C2170,'Class compilations'!A:B,2,FALSE)</f>
        <v>#N/A</v>
      </c>
      <c r="E2170" s="3">
        <f>SUBTOTAL(3,E2168:E2168)</f>
        <v>1</v>
      </c>
      <c r="F2170" s="3" t="e">
        <f>VLOOKUP(E2170,'DFW to admin'!A:B,2,FALSE)</f>
        <v>#N/A</v>
      </c>
      <c r="G2170" s="3" t="e">
        <f>VLOOKUP('Data - filter removed'!E2170,Sheet10!B:C,2,FALSE)</f>
        <v>#N/A</v>
      </c>
    </row>
    <row r="2171" spans="1:13" x14ac:dyDescent="0.2">
      <c r="A2171" s="3" t="s">
        <v>4228</v>
      </c>
      <c r="B2171" s="3" t="str">
        <f>VLOOKUP(C2171,'Class compilations'!A:B,2,FALSE)</f>
        <v>Truck - 4x2</v>
      </c>
      <c r="C2171" s="3" t="s">
        <v>4229</v>
      </c>
      <c r="D2171" s="3" t="s">
        <v>10</v>
      </c>
      <c r="E2171" s="3" t="s">
        <v>4230</v>
      </c>
      <c r="F2171" s="3" t="e">
        <f>VLOOKUP(E2171,'DFW to admin'!A:B,2,FALSE)</f>
        <v>#N/A</v>
      </c>
      <c r="G2171" s="3" t="e">
        <f>VLOOKUP('Data - filter removed'!E2171,Sheet10!B:C,2,FALSE)</f>
        <v>#N/A</v>
      </c>
      <c r="H2171" s="2">
        <v>2008</v>
      </c>
      <c r="I2171" s="3" t="s">
        <v>297</v>
      </c>
      <c r="J2171" s="3" t="s">
        <v>3312</v>
      </c>
      <c r="K2171" s="3" t="s">
        <v>4210</v>
      </c>
      <c r="L2171" s="3" t="s">
        <v>4231</v>
      </c>
      <c r="M2171" s="3" t="s">
        <v>81</v>
      </c>
    </row>
    <row r="2172" spans="1:13" x14ac:dyDescent="0.2">
      <c r="A2172" s="3" t="s">
        <v>4228</v>
      </c>
      <c r="B2172" s="3" t="str">
        <f>VLOOKUP(C2172,'Class compilations'!A:B,2,FALSE)</f>
        <v>Truck - 4x2</v>
      </c>
      <c r="C2172" s="3" t="s">
        <v>4229</v>
      </c>
      <c r="D2172" s="3" t="s">
        <v>10</v>
      </c>
      <c r="E2172" s="3" t="s">
        <v>4232</v>
      </c>
      <c r="F2172" s="3" t="e">
        <f>VLOOKUP(E2172,'DFW to admin'!A:B,2,FALSE)</f>
        <v>#N/A</v>
      </c>
      <c r="G2172" s="3" t="e">
        <f>VLOOKUP('Data - filter removed'!E2172,Sheet10!B:C,2,FALSE)</f>
        <v>#N/A</v>
      </c>
      <c r="H2172" s="2">
        <v>2008</v>
      </c>
      <c r="I2172" s="3" t="s">
        <v>297</v>
      </c>
      <c r="J2172" s="3" t="s">
        <v>3312</v>
      </c>
      <c r="K2172" s="3" t="s">
        <v>4210</v>
      </c>
      <c r="L2172" s="3" t="s">
        <v>4233</v>
      </c>
      <c r="M2172" s="3" t="s">
        <v>81</v>
      </c>
    </row>
    <row r="2173" spans="1:13" x14ac:dyDescent="0.2">
      <c r="A2173" s="3" t="s">
        <v>4228</v>
      </c>
      <c r="B2173" s="3" t="str">
        <f>VLOOKUP(C2173,'Class compilations'!A:B,2,FALSE)</f>
        <v>Truck - 4x2</v>
      </c>
      <c r="C2173" s="3" t="s">
        <v>4229</v>
      </c>
      <c r="D2173" s="3" t="s">
        <v>10</v>
      </c>
      <c r="E2173" s="3" t="s">
        <v>4234</v>
      </c>
      <c r="F2173" s="3" t="e">
        <f>VLOOKUP(E2173,'DFW to admin'!A:B,2,FALSE)</f>
        <v>#N/A</v>
      </c>
      <c r="G2173" s="3" t="e">
        <f>VLOOKUP('Data - filter removed'!E2173,Sheet10!B:C,2,FALSE)</f>
        <v>#N/A</v>
      </c>
      <c r="H2173" s="2">
        <v>2002</v>
      </c>
      <c r="I2173" s="3" t="s">
        <v>2734</v>
      </c>
      <c r="J2173" s="3" t="s">
        <v>4212</v>
      </c>
      <c r="K2173" s="3" t="s">
        <v>4210</v>
      </c>
      <c r="L2173" s="3" t="s">
        <v>4235</v>
      </c>
      <c r="M2173" s="3" t="s">
        <v>81</v>
      </c>
    </row>
    <row r="2174" spans="1:13" x14ac:dyDescent="0.2">
      <c r="B2174" s="3" t="e">
        <f>VLOOKUP(C2174,'Class compilations'!A:B,2,FALSE)</f>
        <v>#N/A</v>
      </c>
      <c r="D2174" s="5" t="s">
        <v>7969</v>
      </c>
      <c r="E2174" s="3">
        <f>SUBTOTAL(3,E2171:E2173)</f>
        <v>3</v>
      </c>
      <c r="F2174" s="3" t="e">
        <f>VLOOKUP(E2174,'DFW to admin'!A:B,2,FALSE)</f>
        <v>#N/A</v>
      </c>
      <c r="G2174" s="3" t="e">
        <f>VLOOKUP('Data - filter removed'!E2174,Sheet10!B:C,2,FALSE)</f>
        <v>#N/A</v>
      </c>
    </row>
    <row r="2175" spans="1:13" x14ac:dyDescent="0.2">
      <c r="A2175" s="5" t="s">
        <v>7919</v>
      </c>
      <c r="B2175" s="3" t="e">
        <f>VLOOKUP(C2175,'Class compilations'!A:B,2,FALSE)</f>
        <v>#N/A</v>
      </c>
      <c r="E2175" s="3">
        <f>SUBTOTAL(3,E2171:E2173)</f>
        <v>3</v>
      </c>
      <c r="F2175" s="3" t="e">
        <f>VLOOKUP(E2175,'DFW to admin'!A:B,2,FALSE)</f>
        <v>#N/A</v>
      </c>
      <c r="G2175" s="3" t="e">
        <f>VLOOKUP('Data - filter removed'!E2175,Sheet10!B:C,2,FALSE)</f>
        <v>#N/A</v>
      </c>
    </row>
    <row r="2176" spans="1:13" x14ac:dyDescent="0.2">
      <c r="A2176" s="3" t="s">
        <v>4236</v>
      </c>
      <c r="B2176" s="3" t="str">
        <f>VLOOKUP(C2176,'Class compilations'!A:B,2,FALSE)</f>
        <v>Truck - 4x2</v>
      </c>
      <c r="C2176" s="3" t="s">
        <v>4237</v>
      </c>
      <c r="D2176" s="3" t="s">
        <v>10</v>
      </c>
      <c r="E2176" s="3" t="s">
        <v>4238</v>
      </c>
      <c r="F2176" s="3" t="e">
        <f>VLOOKUP(E2176,'DFW to admin'!A:B,2,FALSE)</f>
        <v>#N/A</v>
      </c>
      <c r="G2176" s="3" t="e">
        <f>VLOOKUP('Data - filter removed'!E2176,Sheet10!B:C,2,FALSE)</f>
        <v>#N/A</v>
      </c>
      <c r="H2176" s="2">
        <v>2013</v>
      </c>
      <c r="I2176" s="3" t="s">
        <v>297</v>
      </c>
      <c r="J2176" s="3" t="s">
        <v>3312</v>
      </c>
      <c r="K2176" s="3" t="s">
        <v>4213</v>
      </c>
      <c r="L2176" s="3" t="s">
        <v>4239</v>
      </c>
      <c r="M2176" s="3" t="s">
        <v>81</v>
      </c>
    </row>
    <row r="2177" spans="1:13" x14ac:dyDescent="0.2">
      <c r="A2177" s="3" t="s">
        <v>4236</v>
      </c>
      <c r="B2177" s="3" t="str">
        <f>VLOOKUP(C2177,'Class compilations'!A:B,2,FALSE)</f>
        <v>Truck - 4x2</v>
      </c>
      <c r="C2177" s="3" t="s">
        <v>4237</v>
      </c>
      <c r="D2177" s="3" t="s">
        <v>10</v>
      </c>
      <c r="E2177" s="3" t="s">
        <v>4240</v>
      </c>
      <c r="F2177" s="3" t="e">
        <f>VLOOKUP(E2177,'DFW to admin'!A:B,2,FALSE)</f>
        <v>#N/A</v>
      </c>
      <c r="G2177" s="3" t="e">
        <f>VLOOKUP('Data - filter removed'!E2177,Sheet10!B:C,2,FALSE)</f>
        <v>#N/A</v>
      </c>
      <c r="H2177" s="2">
        <v>2013</v>
      </c>
      <c r="I2177" s="3" t="s">
        <v>297</v>
      </c>
      <c r="J2177" s="3" t="s">
        <v>3312</v>
      </c>
      <c r="K2177" s="3" t="s">
        <v>4213</v>
      </c>
      <c r="L2177" s="3" t="s">
        <v>4241</v>
      </c>
      <c r="M2177" s="3" t="s">
        <v>81</v>
      </c>
    </row>
    <row r="2178" spans="1:13" x14ac:dyDescent="0.2">
      <c r="B2178" s="3" t="e">
        <f>VLOOKUP(C2178,'Class compilations'!A:B,2,FALSE)</f>
        <v>#N/A</v>
      </c>
      <c r="D2178" s="5" t="s">
        <v>7969</v>
      </c>
      <c r="E2178" s="3">
        <f>SUBTOTAL(3,E2176:E2177)</f>
        <v>2</v>
      </c>
      <c r="F2178" s="3" t="e">
        <f>VLOOKUP(E2178,'DFW to admin'!A:B,2,FALSE)</f>
        <v>#N/A</v>
      </c>
      <c r="G2178" s="3" t="e">
        <f>VLOOKUP('Data - filter removed'!E2178,Sheet10!B:C,2,FALSE)</f>
        <v>#N/A</v>
      </c>
    </row>
    <row r="2179" spans="1:13" x14ac:dyDescent="0.2">
      <c r="A2179" s="5" t="s">
        <v>7920</v>
      </c>
      <c r="B2179" s="3" t="e">
        <f>VLOOKUP(C2179,'Class compilations'!A:B,2,FALSE)</f>
        <v>#N/A</v>
      </c>
      <c r="E2179" s="3">
        <f>SUBTOTAL(3,E2176:E2177)</f>
        <v>2</v>
      </c>
      <c r="F2179" s="3" t="e">
        <f>VLOOKUP(E2179,'DFW to admin'!A:B,2,FALSE)</f>
        <v>#N/A</v>
      </c>
      <c r="G2179" s="3" t="e">
        <f>VLOOKUP('Data - filter removed'!E2179,Sheet10!B:C,2,FALSE)</f>
        <v>#N/A</v>
      </c>
    </row>
    <row r="2180" spans="1:13" x14ac:dyDescent="0.2">
      <c r="A2180" s="3" t="s">
        <v>4242</v>
      </c>
      <c r="B2180" s="3" t="str">
        <f>VLOOKUP(C2180,'Class compilations'!A:B,2,FALSE)</f>
        <v>Truck - 4x2</v>
      </c>
      <c r="C2180" s="3" t="s">
        <v>4243</v>
      </c>
      <c r="D2180" s="3" t="s">
        <v>10</v>
      </c>
      <c r="E2180" s="3" t="s">
        <v>4244</v>
      </c>
      <c r="F2180" s="3" t="e">
        <f>VLOOKUP(E2180,'DFW to admin'!A:B,2,FALSE)</f>
        <v>#N/A</v>
      </c>
      <c r="G2180" s="3" t="e">
        <f>VLOOKUP('Data - filter removed'!E2180,Sheet10!B:C,2,FALSE)</f>
        <v>#N/A</v>
      </c>
      <c r="H2180" s="2">
        <v>1991</v>
      </c>
      <c r="I2180" s="3" t="s">
        <v>297</v>
      </c>
      <c r="J2180" s="3" t="s">
        <v>4245</v>
      </c>
      <c r="K2180" s="3" t="s">
        <v>4246</v>
      </c>
      <c r="L2180" s="3" t="s">
        <v>4247</v>
      </c>
      <c r="M2180" s="3" t="s">
        <v>1038</v>
      </c>
    </row>
    <row r="2181" spans="1:13" x14ac:dyDescent="0.2">
      <c r="B2181" s="3" t="e">
        <f>VLOOKUP(C2181,'Class compilations'!A:B,2,FALSE)</f>
        <v>#N/A</v>
      </c>
      <c r="D2181" s="5" t="s">
        <v>7969</v>
      </c>
      <c r="E2181" s="3">
        <f>SUBTOTAL(3,E2180:E2180)</f>
        <v>1</v>
      </c>
      <c r="F2181" s="3" t="e">
        <f>VLOOKUP(E2181,'DFW to admin'!A:B,2,FALSE)</f>
        <v>#N/A</v>
      </c>
      <c r="G2181" s="3" t="e">
        <f>VLOOKUP('Data - filter removed'!E2181,Sheet10!B:C,2,FALSE)</f>
        <v>#N/A</v>
      </c>
    </row>
    <row r="2182" spans="1:13" x14ac:dyDescent="0.2">
      <c r="A2182" s="5" t="s">
        <v>7921</v>
      </c>
      <c r="B2182" s="3" t="e">
        <f>VLOOKUP(C2182,'Class compilations'!A:B,2,FALSE)</f>
        <v>#N/A</v>
      </c>
      <c r="E2182" s="3">
        <f>SUBTOTAL(3,E2180:E2180)</f>
        <v>1</v>
      </c>
      <c r="F2182" s="3" t="e">
        <f>VLOOKUP(E2182,'DFW to admin'!A:B,2,FALSE)</f>
        <v>#N/A</v>
      </c>
      <c r="G2182" s="3" t="e">
        <f>VLOOKUP('Data - filter removed'!E2182,Sheet10!B:C,2,FALSE)</f>
        <v>#N/A</v>
      </c>
    </row>
    <row r="2183" spans="1:13" x14ac:dyDescent="0.2">
      <c r="A2183" s="3" t="s">
        <v>4248</v>
      </c>
      <c r="B2183" s="3" t="str">
        <f>VLOOKUP(C2183,'Class compilations'!A:B,2,FALSE)</f>
        <v>Truck - 4x2</v>
      </c>
      <c r="C2183" s="3" t="s">
        <v>4249</v>
      </c>
      <c r="D2183" s="3" t="s">
        <v>10</v>
      </c>
      <c r="E2183" s="3" t="s">
        <v>4250</v>
      </c>
      <c r="F2183" s="3" t="e">
        <f>VLOOKUP(E2183,'DFW to admin'!A:B,2,FALSE)</f>
        <v>#N/A</v>
      </c>
      <c r="G2183" s="3" t="e">
        <f>VLOOKUP('Data - filter removed'!E2183,Sheet10!B:C,2,FALSE)</f>
        <v>#N/A</v>
      </c>
      <c r="H2183" s="2">
        <v>1999</v>
      </c>
      <c r="I2183" s="3" t="s">
        <v>2703</v>
      </c>
      <c r="J2183" s="3" t="s">
        <v>4251</v>
      </c>
      <c r="K2183" s="3" t="s">
        <v>4252</v>
      </c>
      <c r="L2183" s="3" t="s">
        <v>4253</v>
      </c>
      <c r="M2183" s="3" t="s">
        <v>40</v>
      </c>
    </row>
    <row r="2184" spans="1:13" x14ac:dyDescent="0.2">
      <c r="A2184" s="3" t="s">
        <v>4248</v>
      </c>
      <c r="B2184" s="3" t="str">
        <f>VLOOKUP(C2184,'Class compilations'!A:B,2,FALSE)</f>
        <v>Truck - 4x2</v>
      </c>
      <c r="C2184" s="3" t="s">
        <v>4249</v>
      </c>
      <c r="D2184" s="3" t="s">
        <v>10</v>
      </c>
      <c r="E2184" s="3" t="s">
        <v>4254</v>
      </c>
      <c r="F2184" s="3" t="str">
        <f>VLOOKUP(E2184,'DFW to admin'!A:B,2,FALSE)</f>
        <v>Fish</v>
      </c>
      <c r="G2184" s="3" t="e">
        <f>VLOOKUP('Data - filter removed'!E2184,Sheet10!B:C,2,FALSE)</f>
        <v>#N/A</v>
      </c>
      <c r="H2184" s="2">
        <v>2012</v>
      </c>
      <c r="I2184" s="3" t="s">
        <v>2576</v>
      </c>
      <c r="J2184" s="3" t="s">
        <v>4255</v>
      </c>
      <c r="K2184" s="3" t="s">
        <v>4252</v>
      </c>
      <c r="L2184" s="3" t="s">
        <v>4256</v>
      </c>
      <c r="M2184" s="3" t="s">
        <v>136</v>
      </c>
    </row>
    <row r="2185" spans="1:13" x14ac:dyDescent="0.2">
      <c r="B2185" s="3" t="e">
        <f>VLOOKUP(C2185,'Class compilations'!A:B,2,FALSE)</f>
        <v>#N/A</v>
      </c>
      <c r="D2185" s="5" t="s">
        <v>7969</v>
      </c>
      <c r="E2185" s="3">
        <f>SUBTOTAL(3,E2183:E2184)</f>
        <v>2</v>
      </c>
      <c r="F2185" s="3" t="e">
        <f>VLOOKUP(E2185,'DFW to admin'!A:B,2,FALSE)</f>
        <v>#N/A</v>
      </c>
      <c r="G2185" s="3" t="e">
        <f>VLOOKUP('Data - filter removed'!E2185,Sheet10!B:C,2,FALSE)</f>
        <v>#N/A</v>
      </c>
    </row>
    <row r="2186" spans="1:13" x14ac:dyDescent="0.2">
      <c r="A2186" s="5" t="s">
        <v>7922</v>
      </c>
      <c r="B2186" s="3" t="e">
        <f>VLOOKUP(C2186,'Class compilations'!A:B,2,FALSE)</f>
        <v>#N/A</v>
      </c>
      <c r="E2186" s="3">
        <f>SUBTOTAL(3,E2183:E2184)</f>
        <v>2</v>
      </c>
      <c r="F2186" s="3" t="e">
        <f>VLOOKUP(E2186,'DFW to admin'!A:B,2,FALSE)</f>
        <v>#N/A</v>
      </c>
      <c r="G2186" s="3" t="e">
        <f>VLOOKUP('Data - filter removed'!E2186,Sheet10!B:C,2,FALSE)</f>
        <v>#N/A</v>
      </c>
    </row>
    <row r="2187" spans="1:13" x14ac:dyDescent="0.2">
      <c r="A2187" s="3" t="s">
        <v>4257</v>
      </c>
      <c r="B2187" s="3" t="str">
        <f>VLOOKUP(C2187,'Class compilations'!A:B,2,FALSE)</f>
        <v>Truck - 4x2</v>
      </c>
      <c r="C2187" s="3" t="s">
        <v>4258</v>
      </c>
      <c r="D2187" s="3" t="s">
        <v>10</v>
      </c>
      <c r="E2187" s="3" t="s">
        <v>4259</v>
      </c>
      <c r="F2187" s="3" t="e">
        <f>VLOOKUP(E2187,'DFW to admin'!A:B,2,FALSE)</f>
        <v>#N/A</v>
      </c>
      <c r="G2187" s="3" t="e">
        <f>VLOOKUP('Data - filter removed'!E2187,Sheet10!B:C,2,FALSE)</f>
        <v>#N/A</v>
      </c>
      <c r="H2187" s="2">
        <v>1996</v>
      </c>
      <c r="I2187" s="3" t="s">
        <v>297</v>
      </c>
      <c r="J2187" s="3" t="s">
        <v>4260</v>
      </c>
      <c r="K2187" s="3" t="s">
        <v>4261</v>
      </c>
      <c r="L2187" s="3" t="s">
        <v>4262</v>
      </c>
      <c r="M2187" s="3" t="s">
        <v>133</v>
      </c>
    </row>
    <row r="2188" spans="1:13" x14ac:dyDescent="0.2">
      <c r="A2188" s="3" t="s">
        <v>4257</v>
      </c>
      <c r="B2188" s="3" t="str">
        <f>VLOOKUP(C2188,'Class compilations'!A:B,2,FALSE)</f>
        <v>Truck - 4x2</v>
      </c>
      <c r="C2188" s="3" t="s">
        <v>4258</v>
      </c>
      <c r="D2188" s="3" t="s">
        <v>10</v>
      </c>
      <c r="E2188" s="3" t="s">
        <v>4263</v>
      </c>
      <c r="F2188" s="3" t="e">
        <f>VLOOKUP(E2188,'DFW to admin'!A:B,2,FALSE)</f>
        <v>#N/A</v>
      </c>
      <c r="G2188" s="3" t="e">
        <f>VLOOKUP('Data - filter removed'!E2188,Sheet10!B:C,2,FALSE)</f>
        <v>#N/A</v>
      </c>
      <c r="H2188" s="2">
        <v>1997</v>
      </c>
      <c r="I2188" s="3" t="s">
        <v>2703</v>
      </c>
      <c r="J2188" s="3" t="s">
        <v>4251</v>
      </c>
      <c r="K2188" s="3" t="s">
        <v>4261</v>
      </c>
      <c r="L2188" s="3" t="s">
        <v>4264</v>
      </c>
      <c r="M2188" s="3" t="s">
        <v>133</v>
      </c>
    </row>
    <row r="2189" spans="1:13" x14ac:dyDescent="0.2">
      <c r="A2189" s="3" t="s">
        <v>4257</v>
      </c>
      <c r="B2189" s="3" t="str">
        <f>VLOOKUP(C2189,'Class compilations'!A:B,2,FALSE)</f>
        <v>Truck - 4x2</v>
      </c>
      <c r="C2189" s="3" t="s">
        <v>4258</v>
      </c>
      <c r="D2189" s="3" t="s">
        <v>10</v>
      </c>
      <c r="E2189" s="3" t="s">
        <v>4265</v>
      </c>
      <c r="F2189" s="3" t="e">
        <f>VLOOKUP(E2189,'DFW to admin'!A:B,2,FALSE)</f>
        <v>#N/A</v>
      </c>
      <c r="G2189" s="3" t="e">
        <f>VLOOKUP('Data - filter removed'!E2189,Sheet10!B:C,2,FALSE)</f>
        <v>#N/A</v>
      </c>
      <c r="H2189" s="2">
        <v>1994</v>
      </c>
      <c r="I2189" s="3" t="s">
        <v>2703</v>
      </c>
      <c r="J2189" s="3" t="s">
        <v>4251</v>
      </c>
      <c r="K2189" s="3" t="s">
        <v>4261</v>
      </c>
      <c r="L2189" s="3" t="s">
        <v>4266</v>
      </c>
      <c r="M2189" s="3" t="s">
        <v>133</v>
      </c>
    </row>
    <row r="2190" spans="1:13" x14ac:dyDescent="0.2">
      <c r="A2190" s="3" t="s">
        <v>4257</v>
      </c>
      <c r="B2190" s="3" t="str">
        <f>VLOOKUP(C2190,'Class compilations'!A:B,2,FALSE)</f>
        <v>Truck - 4x2</v>
      </c>
      <c r="C2190" s="3" t="s">
        <v>4258</v>
      </c>
      <c r="D2190" s="3" t="s">
        <v>10</v>
      </c>
      <c r="E2190" s="3" t="s">
        <v>4267</v>
      </c>
      <c r="F2190" s="3" t="e">
        <f>VLOOKUP(E2190,'DFW to admin'!A:B,2,FALSE)</f>
        <v>#N/A</v>
      </c>
      <c r="G2190" s="3" t="e">
        <f>VLOOKUP('Data - filter removed'!E2190,Sheet10!B:C,2,FALSE)</f>
        <v>#N/A</v>
      </c>
      <c r="H2190" s="2">
        <v>1999</v>
      </c>
      <c r="I2190" s="3" t="s">
        <v>2703</v>
      </c>
      <c r="J2190" s="3" t="s">
        <v>4251</v>
      </c>
      <c r="K2190" s="3" t="s">
        <v>4268</v>
      </c>
      <c r="L2190" s="3" t="s">
        <v>4269</v>
      </c>
      <c r="M2190" s="3" t="s">
        <v>133</v>
      </c>
    </row>
    <row r="2191" spans="1:13" x14ac:dyDescent="0.2">
      <c r="B2191" s="3" t="e">
        <f>VLOOKUP(C2191,'Class compilations'!A:B,2,FALSE)</f>
        <v>#N/A</v>
      </c>
      <c r="D2191" s="5" t="s">
        <v>7969</v>
      </c>
      <c r="E2191" s="3">
        <f>SUBTOTAL(3,E2187:E2190)</f>
        <v>4</v>
      </c>
      <c r="F2191" s="3" t="e">
        <f>VLOOKUP(E2191,'DFW to admin'!A:B,2,FALSE)</f>
        <v>#N/A</v>
      </c>
      <c r="G2191" s="3" t="e">
        <f>VLOOKUP('Data - filter removed'!E2191,Sheet10!B:C,2,FALSE)</f>
        <v>#N/A</v>
      </c>
    </row>
    <row r="2192" spans="1:13" x14ac:dyDescent="0.2">
      <c r="A2192" s="5" t="s">
        <v>7923</v>
      </c>
      <c r="B2192" s="3" t="e">
        <f>VLOOKUP(C2192,'Class compilations'!A:B,2,FALSE)</f>
        <v>#N/A</v>
      </c>
      <c r="E2192" s="3">
        <f>SUBTOTAL(3,E2187:E2190)</f>
        <v>4</v>
      </c>
      <c r="F2192" s="3" t="e">
        <f>VLOOKUP(E2192,'DFW to admin'!A:B,2,FALSE)</f>
        <v>#N/A</v>
      </c>
      <c r="G2192" s="3" t="e">
        <f>VLOOKUP('Data - filter removed'!E2192,Sheet10!B:C,2,FALSE)</f>
        <v>#N/A</v>
      </c>
    </row>
    <row r="2193" spans="1:13" x14ac:dyDescent="0.2">
      <c r="A2193" s="3" t="s">
        <v>4270</v>
      </c>
      <c r="B2193" s="3" t="str">
        <f>VLOOKUP(C2193,'Class compilations'!A:B,2,FALSE)</f>
        <v>Truck - 4x2</v>
      </c>
      <c r="C2193" s="3" t="s">
        <v>4271</v>
      </c>
      <c r="D2193" s="3" t="s">
        <v>10</v>
      </c>
      <c r="E2193" s="3" t="s">
        <v>4272</v>
      </c>
      <c r="F2193" s="3" t="e">
        <f>VLOOKUP(E2193,'DFW to admin'!A:B,2,FALSE)</f>
        <v>#N/A</v>
      </c>
      <c r="G2193" s="3" t="e">
        <f>VLOOKUP('Data - filter removed'!E2193,Sheet10!B:C,2,FALSE)</f>
        <v>#N/A</v>
      </c>
      <c r="H2193" s="2">
        <v>2007</v>
      </c>
      <c r="I2193" s="3" t="s">
        <v>297</v>
      </c>
      <c r="J2193" s="3" t="s">
        <v>4260</v>
      </c>
      <c r="K2193" s="3" t="s">
        <v>4249</v>
      </c>
      <c r="L2193" s="3" t="s">
        <v>4273</v>
      </c>
      <c r="M2193" s="3" t="s">
        <v>81</v>
      </c>
    </row>
    <row r="2194" spans="1:13" x14ac:dyDescent="0.2">
      <c r="A2194" s="3" t="s">
        <v>4270</v>
      </c>
      <c r="B2194" s="3" t="str">
        <f>VLOOKUP(C2194,'Class compilations'!A:B,2,FALSE)</f>
        <v>Truck - 4x2</v>
      </c>
      <c r="C2194" s="3" t="s">
        <v>4271</v>
      </c>
      <c r="D2194" s="3" t="s">
        <v>10</v>
      </c>
      <c r="E2194" s="3" t="s">
        <v>4274</v>
      </c>
      <c r="F2194" s="3" t="e">
        <f>VLOOKUP(E2194,'DFW to admin'!A:B,2,FALSE)</f>
        <v>#N/A</v>
      </c>
      <c r="G2194" s="3" t="e">
        <f>VLOOKUP('Data - filter removed'!E2194,Sheet10!B:C,2,FALSE)</f>
        <v>#N/A</v>
      </c>
      <c r="H2194" s="2">
        <v>2010</v>
      </c>
      <c r="I2194" s="3" t="s">
        <v>2576</v>
      </c>
      <c r="J2194" s="3" t="s">
        <v>4255</v>
      </c>
      <c r="K2194" s="3" t="s">
        <v>4268</v>
      </c>
      <c r="L2194" s="3" t="s">
        <v>4275</v>
      </c>
      <c r="M2194" s="3" t="s">
        <v>81</v>
      </c>
    </row>
    <row r="2195" spans="1:13" x14ac:dyDescent="0.2">
      <c r="A2195" s="3" t="s">
        <v>4270</v>
      </c>
      <c r="B2195" s="3" t="str">
        <f>VLOOKUP(C2195,'Class compilations'!A:B,2,FALSE)</f>
        <v>Truck - 4x2</v>
      </c>
      <c r="C2195" s="3" t="s">
        <v>4271</v>
      </c>
      <c r="D2195" s="3" t="s">
        <v>10</v>
      </c>
      <c r="E2195" s="3" t="s">
        <v>4276</v>
      </c>
      <c r="F2195" s="3" t="e">
        <f>VLOOKUP(E2195,'DFW to admin'!A:B,2,FALSE)</f>
        <v>#N/A</v>
      </c>
      <c r="G2195" s="3" t="e">
        <f>VLOOKUP('Data - filter removed'!E2195,Sheet10!B:C,2,FALSE)</f>
        <v>#N/A</v>
      </c>
      <c r="H2195" s="2">
        <v>1998</v>
      </c>
      <c r="I2195" s="3" t="s">
        <v>297</v>
      </c>
      <c r="J2195" s="3" t="s">
        <v>4260</v>
      </c>
      <c r="K2195" s="3" t="s">
        <v>4249</v>
      </c>
      <c r="L2195" s="3" t="s">
        <v>4277</v>
      </c>
      <c r="M2195" s="3" t="s">
        <v>81</v>
      </c>
    </row>
    <row r="2196" spans="1:13" x14ac:dyDescent="0.2">
      <c r="B2196" s="3" t="e">
        <f>VLOOKUP(C2196,'Class compilations'!A:B,2,FALSE)</f>
        <v>#N/A</v>
      </c>
      <c r="D2196" s="5" t="s">
        <v>7969</v>
      </c>
      <c r="E2196" s="3">
        <f>SUBTOTAL(3,E2193:E2195)</f>
        <v>3</v>
      </c>
      <c r="F2196" s="3" t="e">
        <f>VLOOKUP(E2196,'DFW to admin'!A:B,2,FALSE)</f>
        <v>#N/A</v>
      </c>
      <c r="G2196" s="3" t="e">
        <f>VLOOKUP('Data - filter removed'!E2196,Sheet10!B:C,2,FALSE)</f>
        <v>#N/A</v>
      </c>
    </row>
    <row r="2197" spans="1:13" x14ac:dyDescent="0.2">
      <c r="A2197" s="5" t="s">
        <v>7924</v>
      </c>
      <c r="B2197" s="3" t="e">
        <f>VLOOKUP(C2197,'Class compilations'!A:B,2,FALSE)</f>
        <v>#N/A</v>
      </c>
      <c r="E2197" s="3">
        <f>SUBTOTAL(3,E2193:E2195)</f>
        <v>3</v>
      </c>
      <c r="F2197" s="3" t="e">
        <f>VLOOKUP(E2197,'DFW to admin'!A:B,2,FALSE)</f>
        <v>#N/A</v>
      </c>
      <c r="G2197" s="3" t="e">
        <f>VLOOKUP('Data - filter removed'!E2197,Sheet10!B:C,2,FALSE)</f>
        <v>#N/A</v>
      </c>
    </row>
    <row r="2198" spans="1:13" x14ac:dyDescent="0.2">
      <c r="A2198" s="3" t="s">
        <v>4278</v>
      </c>
      <c r="B2198" s="3" t="str">
        <f>VLOOKUP(C2198,'Class compilations'!A:B,2,FALSE)</f>
        <v>TRUCK-1T-4X4</v>
      </c>
      <c r="C2198" s="3" t="s">
        <v>4279</v>
      </c>
      <c r="D2198" s="3" t="s">
        <v>10</v>
      </c>
      <c r="E2198" s="3" t="s">
        <v>4280</v>
      </c>
      <c r="F2198" s="3" t="str">
        <f>VLOOKUP(E2198,'DFW to admin'!A:B,2,FALSE)</f>
        <v>Fish</v>
      </c>
      <c r="G2198" s="3" t="e">
        <f>VLOOKUP('Data - filter removed'!E2198,Sheet10!B:C,2,FALSE)</f>
        <v>#N/A</v>
      </c>
      <c r="H2198" s="2">
        <v>2013</v>
      </c>
      <c r="I2198" s="3" t="s">
        <v>297</v>
      </c>
      <c r="J2198" s="3" t="s">
        <v>3312</v>
      </c>
      <c r="K2198" s="3" t="s">
        <v>4281</v>
      </c>
      <c r="L2198" s="3" t="s">
        <v>4282</v>
      </c>
      <c r="M2198" s="3" t="s">
        <v>136</v>
      </c>
    </row>
    <row r="2199" spans="1:13" x14ac:dyDescent="0.2">
      <c r="A2199" s="3" t="s">
        <v>4278</v>
      </c>
      <c r="B2199" s="3" t="str">
        <f>VLOOKUP(C2199,'Class compilations'!A:B,2,FALSE)</f>
        <v>TRUCK-1T-4X4</v>
      </c>
      <c r="C2199" s="3" t="s">
        <v>4279</v>
      </c>
      <c r="D2199" s="3" t="s">
        <v>10</v>
      </c>
      <c r="E2199" s="3" t="s">
        <v>4283</v>
      </c>
      <c r="F2199" s="3" t="str">
        <f>VLOOKUP(E2199,'DFW to admin'!A:B,2,FALSE)</f>
        <v>Fish</v>
      </c>
      <c r="G2199" s="3" t="e">
        <f>VLOOKUP('Data - filter removed'!E2199,Sheet10!B:C,2,FALSE)</f>
        <v>#N/A</v>
      </c>
      <c r="H2199" s="2">
        <v>2013</v>
      </c>
      <c r="I2199" s="3" t="s">
        <v>297</v>
      </c>
      <c r="J2199" s="3" t="s">
        <v>4245</v>
      </c>
      <c r="K2199" s="3" t="s">
        <v>4284</v>
      </c>
      <c r="L2199" s="3" t="s">
        <v>4285</v>
      </c>
      <c r="M2199" s="3" t="s">
        <v>136</v>
      </c>
    </row>
    <row r="2200" spans="1:13" x14ac:dyDescent="0.2">
      <c r="A2200" s="3" t="s">
        <v>4278</v>
      </c>
      <c r="B2200" s="3" t="str">
        <f>VLOOKUP(C2200,'Class compilations'!A:B,2,FALSE)</f>
        <v>TRUCK-1T-4X4</v>
      </c>
      <c r="C2200" s="3" t="s">
        <v>4279</v>
      </c>
      <c r="D2200" s="3" t="s">
        <v>10</v>
      </c>
      <c r="E2200" s="3" t="s">
        <v>4286</v>
      </c>
      <c r="F2200" s="3" t="str">
        <f>VLOOKUP(E2200,'DFW to admin'!A:B,2,FALSE)</f>
        <v>Fish</v>
      </c>
      <c r="G2200" s="3" t="e">
        <f>VLOOKUP('Data - filter removed'!E2200,Sheet10!B:C,2,FALSE)</f>
        <v>#N/A</v>
      </c>
      <c r="H2200" s="2">
        <v>2015</v>
      </c>
      <c r="I2200" s="3" t="s">
        <v>297</v>
      </c>
      <c r="J2200" s="3" t="s">
        <v>4245</v>
      </c>
      <c r="K2200" s="3" t="s">
        <v>4287</v>
      </c>
      <c r="L2200" s="3" t="s">
        <v>4288</v>
      </c>
      <c r="M2200" s="3" t="s">
        <v>136</v>
      </c>
    </row>
    <row r="2201" spans="1:13" x14ac:dyDescent="0.2">
      <c r="A2201" s="3" t="s">
        <v>4278</v>
      </c>
      <c r="B2201" s="3" t="str">
        <f>VLOOKUP(C2201,'Class compilations'!A:B,2,FALSE)</f>
        <v>TRUCK-1T-4X4</v>
      </c>
      <c r="C2201" s="3" t="s">
        <v>4279</v>
      </c>
      <c r="D2201" s="3" t="s">
        <v>10</v>
      </c>
      <c r="E2201" s="3" t="s">
        <v>4289</v>
      </c>
      <c r="F2201" s="3" t="str">
        <f>VLOOKUP(E2201,'DFW to admin'!A:B,2,FALSE)</f>
        <v>Wildlife</v>
      </c>
      <c r="G2201" s="3" t="e">
        <f>VLOOKUP('Data - filter removed'!E2201,Sheet10!B:C,2,FALSE)</f>
        <v>#N/A</v>
      </c>
      <c r="H2201" s="2">
        <v>2015</v>
      </c>
      <c r="I2201" s="3" t="s">
        <v>297</v>
      </c>
      <c r="J2201" s="3" t="s">
        <v>4245</v>
      </c>
      <c r="K2201" s="3" t="s">
        <v>4287</v>
      </c>
      <c r="L2201" s="3" t="s">
        <v>4290</v>
      </c>
      <c r="M2201" s="3" t="s">
        <v>136</v>
      </c>
    </row>
    <row r="2202" spans="1:13" x14ac:dyDescent="0.2">
      <c r="B2202" s="3" t="e">
        <f>VLOOKUP(C2202,'Class compilations'!A:B,2,FALSE)</f>
        <v>#N/A</v>
      </c>
      <c r="D2202" s="5" t="s">
        <v>7969</v>
      </c>
      <c r="E2202" s="3">
        <f>SUBTOTAL(3,E2198:E2201)</f>
        <v>4</v>
      </c>
      <c r="F2202" s="3" t="e">
        <f>VLOOKUP(E2202,'DFW to admin'!A:B,2,FALSE)</f>
        <v>#N/A</v>
      </c>
      <c r="G2202" s="3" t="e">
        <f>VLOOKUP('Data - filter removed'!E2202,Sheet10!B:C,2,FALSE)</f>
        <v>#N/A</v>
      </c>
    </row>
    <row r="2203" spans="1:13" x14ac:dyDescent="0.2">
      <c r="A2203" s="5" t="s">
        <v>7925</v>
      </c>
      <c r="B2203" s="3" t="e">
        <f>VLOOKUP(C2203,'Class compilations'!A:B,2,FALSE)</f>
        <v>#N/A</v>
      </c>
      <c r="E2203" s="3">
        <f>SUBTOTAL(3,E2198:E2201)</f>
        <v>4</v>
      </c>
      <c r="F2203" s="3" t="e">
        <f>VLOOKUP(E2203,'DFW to admin'!A:B,2,FALSE)</f>
        <v>#N/A</v>
      </c>
      <c r="G2203" s="3" t="e">
        <f>VLOOKUP('Data - filter removed'!E2203,Sheet10!B:C,2,FALSE)</f>
        <v>#N/A</v>
      </c>
    </row>
    <row r="2204" spans="1:13" x14ac:dyDescent="0.2">
      <c r="A2204" s="3" t="s">
        <v>4291</v>
      </c>
      <c r="B2204" s="3" t="str">
        <f>VLOOKUP(C2204,'Class compilations'!A:B,2,FALSE)</f>
        <v>TRUCK-1T-4X4</v>
      </c>
      <c r="C2204" s="3" t="s">
        <v>4292</v>
      </c>
      <c r="D2204" s="3" t="s">
        <v>10</v>
      </c>
      <c r="E2204" s="3" t="s">
        <v>4293</v>
      </c>
      <c r="F2204" s="3" t="e">
        <f>VLOOKUP(E2204,'DFW to admin'!A:B,2,FALSE)</f>
        <v>#N/A</v>
      </c>
      <c r="G2204" s="3" t="e">
        <f>VLOOKUP('Data - filter removed'!E2204,Sheet10!B:C,2,FALSE)</f>
        <v>#N/A</v>
      </c>
      <c r="H2204" s="2">
        <v>2001</v>
      </c>
      <c r="I2204" s="3" t="s">
        <v>297</v>
      </c>
      <c r="J2204" s="3" t="s">
        <v>4294</v>
      </c>
      <c r="K2204" s="3" t="s">
        <v>4279</v>
      </c>
      <c r="L2204" s="3" t="s">
        <v>4295</v>
      </c>
      <c r="M2204" s="3" t="s">
        <v>133</v>
      </c>
    </row>
    <row r="2205" spans="1:13" x14ac:dyDescent="0.2">
      <c r="B2205" s="3" t="e">
        <f>VLOOKUP(C2205,'Class compilations'!A:B,2,FALSE)</f>
        <v>#N/A</v>
      </c>
      <c r="D2205" s="5" t="s">
        <v>7969</v>
      </c>
      <c r="E2205" s="3">
        <f>SUBTOTAL(3,E2204:E2204)</f>
        <v>1</v>
      </c>
      <c r="F2205" s="3" t="e">
        <f>VLOOKUP(E2205,'DFW to admin'!A:B,2,FALSE)</f>
        <v>#N/A</v>
      </c>
      <c r="G2205" s="3" t="e">
        <f>VLOOKUP('Data - filter removed'!E2205,Sheet10!B:C,2,FALSE)</f>
        <v>#N/A</v>
      </c>
    </row>
    <row r="2206" spans="1:13" x14ac:dyDescent="0.2">
      <c r="A2206" s="5" t="s">
        <v>7926</v>
      </c>
      <c r="B2206" s="3" t="e">
        <f>VLOOKUP(C2206,'Class compilations'!A:B,2,FALSE)</f>
        <v>#N/A</v>
      </c>
      <c r="E2206" s="3">
        <f>SUBTOTAL(3,E2204:E2204)</f>
        <v>1</v>
      </c>
      <c r="F2206" s="3" t="e">
        <f>VLOOKUP(E2206,'DFW to admin'!A:B,2,FALSE)</f>
        <v>#N/A</v>
      </c>
      <c r="G2206" s="3" t="e">
        <f>VLOOKUP('Data - filter removed'!E2206,Sheet10!B:C,2,FALSE)</f>
        <v>#N/A</v>
      </c>
    </row>
    <row r="2207" spans="1:13" x14ac:dyDescent="0.2">
      <c r="A2207" s="3" t="s">
        <v>4296</v>
      </c>
      <c r="B2207" s="3" t="str">
        <f>VLOOKUP(C2207,'Class compilations'!A:B,2,FALSE)</f>
        <v>TRUCK-1T-4X4</v>
      </c>
      <c r="C2207" s="3" t="s">
        <v>4297</v>
      </c>
      <c r="D2207" s="3" t="s">
        <v>10</v>
      </c>
      <c r="E2207" s="3" t="s">
        <v>4298</v>
      </c>
      <c r="F2207" s="3" t="e">
        <f>VLOOKUP(E2207,'DFW to admin'!A:B,2,FALSE)</f>
        <v>#N/A</v>
      </c>
      <c r="G2207" s="3" t="e">
        <f>VLOOKUP('Data - filter removed'!E2207,Sheet10!B:C,2,FALSE)</f>
        <v>#N/A</v>
      </c>
      <c r="H2207" s="2">
        <v>2008</v>
      </c>
      <c r="I2207" s="3" t="s">
        <v>297</v>
      </c>
      <c r="J2207" s="3" t="s">
        <v>4245</v>
      </c>
      <c r="K2207" s="3" t="s">
        <v>4279</v>
      </c>
      <c r="L2207" s="3" t="s">
        <v>4299</v>
      </c>
      <c r="M2207" s="3" t="s">
        <v>1038</v>
      </c>
    </row>
    <row r="2208" spans="1:13" x14ac:dyDescent="0.2">
      <c r="A2208" s="3" t="s">
        <v>4296</v>
      </c>
      <c r="B2208" s="3" t="str">
        <f>VLOOKUP(C2208,'Class compilations'!A:B,2,FALSE)</f>
        <v>TRUCK-1T-4X4</v>
      </c>
      <c r="C2208" s="3" t="s">
        <v>4297</v>
      </c>
      <c r="D2208" s="3" t="s">
        <v>10</v>
      </c>
      <c r="E2208" s="3" t="s">
        <v>4300</v>
      </c>
      <c r="F2208" s="3" t="e">
        <f>VLOOKUP(E2208,'DFW to admin'!A:B,2,FALSE)</f>
        <v>#N/A</v>
      </c>
      <c r="G2208" s="3" t="e">
        <f>VLOOKUP('Data - filter removed'!E2208,Sheet10!B:C,2,FALSE)</f>
        <v>#N/A</v>
      </c>
      <c r="H2208" s="2">
        <v>2011</v>
      </c>
      <c r="I2208" s="3" t="s">
        <v>297</v>
      </c>
      <c r="J2208" s="3" t="s">
        <v>4245</v>
      </c>
      <c r="K2208" s="3" t="s">
        <v>4279</v>
      </c>
      <c r="L2208" s="3" t="s">
        <v>4301</v>
      </c>
      <c r="M2208" s="3" t="s">
        <v>1038</v>
      </c>
    </row>
    <row r="2209" spans="1:13" x14ac:dyDescent="0.2">
      <c r="A2209" s="3" t="s">
        <v>4296</v>
      </c>
      <c r="B2209" s="3" t="str">
        <f>VLOOKUP(C2209,'Class compilations'!A:B,2,FALSE)</f>
        <v>TRUCK-1T-4X4</v>
      </c>
      <c r="C2209" s="3" t="s">
        <v>4297</v>
      </c>
      <c r="D2209" s="3" t="s">
        <v>10</v>
      </c>
      <c r="E2209" s="3" t="s">
        <v>4302</v>
      </c>
      <c r="F2209" s="3" t="e">
        <f>VLOOKUP(E2209,'DFW to admin'!A:B,2,FALSE)</f>
        <v>#N/A</v>
      </c>
      <c r="G2209" s="3" t="e">
        <f>VLOOKUP('Data - filter removed'!E2209,Sheet10!B:C,2,FALSE)</f>
        <v>#N/A</v>
      </c>
      <c r="H2209" s="2">
        <v>2005</v>
      </c>
      <c r="I2209" s="3" t="s">
        <v>2576</v>
      </c>
      <c r="J2209" s="3" t="s">
        <v>4303</v>
      </c>
      <c r="K2209" s="3" t="s">
        <v>4279</v>
      </c>
      <c r="L2209" s="3" t="s">
        <v>4304</v>
      </c>
      <c r="M2209" s="3" t="s">
        <v>1038</v>
      </c>
    </row>
    <row r="2210" spans="1:13" x14ac:dyDescent="0.2">
      <c r="A2210" s="3" t="s">
        <v>4296</v>
      </c>
      <c r="B2210" s="3" t="str">
        <f>VLOOKUP(C2210,'Class compilations'!A:B,2,FALSE)</f>
        <v>TRUCK-1T-4X4</v>
      </c>
      <c r="C2210" s="3" t="s">
        <v>4297</v>
      </c>
      <c r="D2210" s="3" t="s">
        <v>10</v>
      </c>
      <c r="E2210" s="3" t="s">
        <v>4305</v>
      </c>
      <c r="F2210" s="3" t="e">
        <f>VLOOKUP(E2210,'DFW to admin'!A:B,2,FALSE)</f>
        <v>#N/A</v>
      </c>
      <c r="G2210" s="3" t="e">
        <f>VLOOKUP('Data - filter removed'!E2210,Sheet10!B:C,2,FALSE)</f>
        <v>#N/A</v>
      </c>
      <c r="H2210" s="2">
        <v>1997</v>
      </c>
      <c r="I2210" s="3" t="s">
        <v>2703</v>
      </c>
      <c r="J2210" s="3" t="s">
        <v>4306</v>
      </c>
      <c r="K2210" s="3" t="s">
        <v>4307</v>
      </c>
      <c r="L2210" s="3" t="s">
        <v>4308</v>
      </c>
      <c r="M2210" s="3" t="s">
        <v>1038</v>
      </c>
    </row>
    <row r="2211" spans="1:13" x14ac:dyDescent="0.2">
      <c r="B2211" s="3" t="e">
        <f>VLOOKUP(C2211,'Class compilations'!A:B,2,FALSE)</f>
        <v>#N/A</v>
      </c>
      <c r="D2211" s="5" t="s">
        <v>7969</v>
      </c>
      <c r="E2211" s="3">
        <f>SUBTOTAL(3,E2207:E2210)</f>
        <v>4</v>
      </c>
      <c r="F2211" s="3" t="e">
        <f>VLOOKUP(E2211,'DFW to admin'!A:B,2,FALSE)</f>
        <v>#N/A</v>
      </c>
      <c r="G2211" s="3" t="e">
        <f>VLOOKUP('Data - filter removed'!E2211,Sheet10!B:C,2,FALSE)</f>
        <v>#N/A</v>
      </c>
    </row>
    <row r="2212" spans="1:13" x14ac:dyDescent="0.2">
      <c r="A2212" s="5" t="s">
        <v>7927</v>
      </c>
      <c r="B2212" s="3" t="e">
        <f>VLOOKUP(C2212,'Class compilations'!A:B,2,FALSE)</f>
        <v>#N/A</v>
      </c>
      <c r="E2212" s="3">
        <f>SUBTOTAL(3,E2207:E2210)</f>
        <v>4</v>
      </c>
      <c r="F2212" s="3" t="e">
        <f>VLOOKUP(E2212,'DFW to admin'!A:B,2,FALSE)</f>
        <v>#N/A</v>
      </c>
      <c r="G2212" s="3" t="e">
        <f>VLOOKUP('Data - filter removed'!E2212,Sheet10!B:C,2,FALSE)</f>
        <v>#N/A</v>
      </c>
    </row>
    <row r="2213" spans="1:13" x14ac:dyDescent="0.2">
      <c r="A2213" s="3" t="s">
        <v>4309</v>
      </c>
      <c r="B2213" s="3" t="str">
        <f>VLOOKUP(C2213,'Class compilations'!A:B,2,FALSE)</f>
        <v>TRUCK-1T-4X4</v>
      </c>
      <c r="C2213" s="3" t="s">
        <v>4310</v>
      </c>
      <c r="D2213" s="3" t="s">
        <v>10</v>
      </c>
      <c r="E2213" s="3" t="s">
        <v>4311</v>
      </c>
      <c r="F2213" s="3" t="e">
        <f>VLOOKUP(E2213,'DFW to admin'!A:B,2,FALSE)</f>
        <v>#N/A</v>
      </c>
      <c r="G2213" s="3" t="e">
        <f>VLOOKUP('Data - filter removed'!E2213,Sheet10!B:C,2,FALSE)</f>
        <v>#N/A</v>
      </c>
      <c r="H2213" s="2">
        <v>2011</v>
      </c>
      <c r="I2213" s="3" t="s">
        <v>297</v>
      </c>
      <c r="J2213" s="3" t="s">
        <v>4245</v>
      </c>
      <c r="K2213" s="3" t="s">
        <v>4312</v>
      </c>
      <c r="L2213" s="3" t="s">
        <v>4313</v>
      </c>
      <c r="M2213" s="3" t="s">
        <v>81</v>
      </c>
    </row>
    <row r="2214" spans="1:13" x14ac:dyDescent="0.2">
      <c r="A2214" s="3" t="s">
        <v>4309</v>
      </c>
      <c r="B2214" s="3" t="str">
        <f>VLOOKUP(C2214,'Class compilations'!A:B,2,FALSE)</f>
        <v>TRUCK-1T-4X4</v>
      </c>
      <c r="C2214" s="3" t="s">
        <v>4310</v>
      </c>
      <c r="D2214" s="3" t="s">
        <v>10</v>
      </c>
      <c r="E2214" s="3" t="s">
        <v>4314</v>
      </c>
      <c r="F2214" s="3" t="str">
        <f>VLOOKUP(E2214,'DFW to admin'!A:B,2,FALSE)</f>
        <v>Wildlife</v>
      </c>
      <c r="G2214" s="3" t="e">
        <f>VLOOKUP('Data - filter removed'!E2214,Sheet10!B:C,2,FALSE)</f>
        <v>#N/A</v>
      </c>
      <c r="H2214" s="2">
        <v>2014</v>
      </c>
      <c r="I2214" s="3" t="s">
        <v>297</v>
      </c>
      <c r="J2214" s="3" t="s">
        <v>4245</v>
      </c>
      <c r="K2214" s="3" t="s">
        <v>4279</v>
      </c>
      <c r="L2214" s="3" t="s">
        <v>4315</v>
      </c>
      <c r="M2214" s="3" t="s">
        <v>136</v>
      </c>
    </row>
    <row r="2215" spans="1:13" x14ac:dyDescent="0.2">
      <c r="A2215" s="3" t="s">
        <v>4309</v>
      </c>
      <c r="B2215" s="3" t="str">
        <f>VLOOKUP(C2215,'Class compilations'!A:B,2,FALSE)</f>
        <v>TRUCK-1T-4X4</v>
      </c>
      <c r="C2215" s="3" t="s">
        <v>4310</v>
      </c>
      <c r="D2215" s="3" t="s">
        <v>10</v>
      </c>
      <c r="E2215" s="3" t="s">
        <v>4316</v>
      </c>
      <c r="F2215" s="3" t="str">
        <f>VLOOKUP(E2215,'DFW to admin'!A:B,2,FALSE)</f>
        <v>Fish</v>
      </c>
      <c r="G2215" s="3" t="e">
        <f>VLOOKUP('Data - filter removed'!E2215,Sheet10!B:C,2,FALSE)</f>
        <v>#N/A</v>
      </c>
      <c r="H2215" s="2">
        <v>2013</v>
      </c>
      <c r="I2215" s="3" t="s">
        <v>297</v>
      </c>
      <c r="J2215" s="3" t="s">
        <v>4245</v>
      </c>
      <c r="K2215" s="3" t="s">
        <v>4317</v>
      </c>
      <c r="L2215" s="3" t="s">
        <v>4318</v>
      </c>
      <c r="M2215" s="3" t="s">
        <v>136</v>
      </c>
    </row>
    <row r="2216" spans="1:13" x14ac:dyDescent="0.2">
      <c r="A2216" s="3" t="s">
        <v>4309</v>
      </c>
      <c r="B2216" s="3" t="str">
        <f>VLOOKUP(C2216,'Class compilations'!A:B,2,FALSE)</f>
        <v>TRUCK-1T-4X4</v>
      </c>
      <c r="C2216" s="3" t="s">
        <v>4310</v>
      </c>
      <c r="D2216" s="3" t="s">
        <v>10</v>
      </c>
      <c r="E2216" s="3" t="s">
        <v>4319</v>
      </c>
      <c r="F2216" s="3" t="e">
        <f>VLOOKUP(E2216,'DFW to admin'!A:B,2,FALSE)</f>
        <v>#N/A</v>
      </c>
      <c r="G2216" s="3" t="e">
        <f>VLOOKUP('Data - filter removed'!E2216,Sheet10!B:C,2,FALSE)</f>
        <v>#N/A</v>
      </c>
      <c r="H2216" s="2">
        <v>2015</v>
      </c>
      <c r="I2216" s="3" t="s">
        <v>297</v>
      </c>
      <c r="J2216" s="3" t="s">
        <v>4245</v>
      </c>
      <c r="K2216" s="3" t="s">
        <v>4320</v>
      </c>
      <c r="L2216" s="3" t="s">
        <v>4321</v>
      </c>
      <c r="M2216" s="3" t="s">
        <v>81</v>
      </c>
    </row>
    <row r="2217" spans="1:13" x14ac:dyDescent="0.2">
      <c r="A2217" s="3" t="s">
        <v>4309</v>
      </c>
      <c r="B2217" s="3" t="str">
        <f>VLOOKUP(C2217,'Class compilations'!A:B,2,FALSE)</f>
        <v>TRUCK-1T-4X4</v>
      </c>
      <c r="C2217" s="3" t="s">
        <v>4310</v>
      </c>
      <c r="D2217" s="3" t="s">
        <v>10</v>
      </c>
      <c r="E2217" s="3" t="s">
        <v>4322</v>
      </c>
      <c r="F2217" s="3" t="str">
        <f>VLOOKUP(E2217,'DFW to admin'!A:B,2,FALSE)</f>
        <v>Fish</v>
      </c>
      <c r="G2217" s="3" t="e">
        <f>VLOOKUP('Data - filter removed'!E2217,Sheet10!B:C,2,FALSE)</f>
        <v>#N/A</v>
      </c>
      <c r="H2217" s="2">
        <v>2015</v>
      </c>
      <c r="I2217" s="3" t="s">
        <v>297</v>
      </c>
      <c r="J2217" s="3" t="s">
        <v>4245</v>
      </c>
      <c r="K2217" s="3" t="s">
        <v>4320</v>
      </c>
      <c r="L2217" s="3" t="s">
        <v>4323</v>
      </c>
      <c r="M2217" s="3" t="s">
        <v>136</v>
      </c>
    </row>
    <row r="2218" spans="1:13" x14ac:dyDescent="0.2">
      <c r="A2218" s="3" t="s">
        <v>4309</v>
      </c>
      <c r="B2218" s="3" t="str">
        <f>VLOOKUP(C2218,'Class compilations'!A:B,2,FALSE)</f>
        <v>TRUCK-1T-4X4</v>
      </c>
      <c r="C2218" s="3" t="s">
        <v>4310</v>
      </c>
      <c r="D2218" s="3" t="s">
        <v>10</v>
      </c>
      <c r="E2218" s="3" t="s">
        <v>4324</v>
      </c>
      <c r="F2218" s="3" t="str">
        <f>VLOOKUP(E2218,'DFW to admin'!A:B,2,FALSE)</f>
        <v>Fish</v>
      </c>
      <c r="G2218" s="3" t="e">
        <f>VLOOKUP('Data - filter removed'!E2218,Sheet10!B:C,2,FALSE)</f>
        <v>#N/A</v>
      </c>
      <c r="H2218" s="2">
        <v>2015</v>
      </c>
      <c r="I2218" s="3" t="s">
        <v>297</v>
      </c>
      <c r="J2218" s="3" t="s">
        <v>4245</v>
      </c>
      <c r="K2218" s="3" t="s">
        <v>4325</v>
      </c>
      <c r="L2218" s="3" t="s">
        <v>4326</v>
      </c>
      <c r="M2218" s="3" t="s">
        <v>136</v>
      </c>
    </row>
    <row r="2219" spans="1:13" x14ac:dyDescent="0.2">
      <c r="A2219" s="3" t="s">
        <v>4309</v>
      </c>
      <c r="B2219" s="3" t="str">
        <f>VLOOKUP(C2219,'Class compilations'!A:B,2,FALSE)</f>
        <v>TRUCK-1T-4X4</v>
      </c>
      <c r="C2219" s="3" t="s">
        <v>4310</v>
      </c>
      <c r="D2219" s="3" t="s">
        <v>10</v>
      </c>
      <c r="E2219" s="3" t="s">
        <v>4327</v>
      </c>
      <c r="F2219" s="3" t="str">
        <f>VLOOKUP(E2219,'DFW to admin'!A:B,2,FALSE)</f>
        <v>Fish</v>
      </c>
      <c r="G2219" s="3" t="e">
        <f>VLOOKUP('Data - filter removed'!E2219,Sheet10!B:C,2,FALSE)</f>
        <v>#N/A</v>
      </c>
      <c r="H2219" s="2">
        <v>2015</v>
      </c>
      <c r="I2219" s="3" t="s">
        <v>297</v>
      </c>
      <c r="J2219" s="3" t="s">
        <v>4245</v>
      </c>
      <c r="K2219" s="3" t="s">
        <v>4310</v>
      </c>
      <c r="L2219" s="3" t="s">
        <v>4328</v>
      </c>
      <c r="M2219" s="3" t="s">
        <v>136</v>
      </c>
    </row>
    <row r="2220" spans="1:13" x14ac:dyDescent="0.2">
      <c r="A2220" s="3" t="s">
        <v>4309</v>
      </c>
      <c r="B2220" s="3" t="str">
        <f>VLOOKUP(C2220,'Class compilations'!A:B,2,FALSE)</f>
        <v>TRUCK-1T-4X4</v>
      </c>
      <c r="C2220" s="3" t="s">
        <v>4310</v>
      </c>
      <c r="D2220" s="3" t="s">
        <v>10</v>
      </c>
      <c r="E2220" s="3" t="s">
        <v>4329</v>
      </c>
      <c r="F2220" s="3" t="e">
        <f>VLOOKUP(E2220,'DFW to admin'!A:B,2,FALSE)</f>
        <v>#N/A</v>
      </c>
      <c r="G2220" s="3" t="e">
        <f>VLOOKUP('Data - filter removed'!E2220,Sheet10!B:C,2,FALSE)</f>
        <v>#N/A</v>
      </c>
      <c r="H2220" s="2">
        <v>2015</v>
      </c>
      <c r="I2220" s="3" t="s">
        <v>2576</v>
      </c>
      <c r="J2220" s="3" t="s">
        <v>4170</v>
      </c>
      <c r="K2220" s="3" t="s">
        <v>4330</v>
      </c>
      <c r="L2220" s="3" t="s">
        <v>4331</v>
      </c>
      <c r="M2220" s="3" t="s">
        <v>21</v>
      </c>
    </row>
    <row r="2221" spans="1:13" x14ac:dyDescent="0.2">
      <c r="B2221" s="3" t="e">
        <f>VLOOKUP(C2221,'Class compilations'!A:B,2,FALSE)</f>
        <v>#N/A</v>
      </c>
      <c r="D2221" s="5" t="s">
        <v>7969</v>
      </c>
      <c r="E2221" s="3">
        <f>SUBTOTAL(3,E2213:E2220)</f>
        <v>8</v>
      </c>
      <c r="F2221" s="3" t="e">
        <f>VLOOKUP(E2221,'DFW to admin'!A:B,2,FALSE)</f>
        <v>#N/A</v>
      </c>
      <c r="G2221" s="3" t="e">
        <f>VLOOKUP('Data - filter removed'!E2221,Sheet10!B:C,2,FALSE)</f>
        <v>#N/A</v>
      </c>
    </row>
    <row r="2222" spans="1:13" x14ac:dyDescent="0.2">
      <c r="A2222" s="5" t="s">
        <v>7928</v>
      </c>
      <c r="B2222" s="3" t="e">
        <f>VLOOKUP(C2222,'Class compilations'!A:B,2,FALSE)</f>
        <v>#N/A</v>
      </c>
      <c r="E2222" s="3">
        <f>SUBTOTAL(3,E2213:E2220)</f>
        <v>8</v>
      </c>
      <c r="F2222" s="3" t="e">
        <f>VLOOKUP(E2222,'DFW to admin'!A:B,2,FALSE)</f>
        <v>#N/A</v>
      </c>
      <c r="G2222" s="3" t="e">
        <f>VLOOKUP('Data - filter removed'!E2222,Sheet10!B:C,2,FALSE)</f>
        <v>#N/A</v>
      </c>
    </row>
    <row r="2223" spans="1:13" x14ac:dyDescent="0.2">
      <c r="A2223" s="3" t="s">
        <v>4332</v>
      </c>
      <c r="B2223" s="3" t="str">
        <f>VLOOKUP(C2223,'Class compilations'!A:B,2,FALSE)</f>
        <v>TRUCK-2T-SERVICE BODY</v>
      </c>
      <c r="C2223" s="3" t="s">
        <v>4333</v>
      </c>
      <c r="D2223" s="3" t="s">
        <v>10</v>
      </c>
      <c r="E2223" s="3" t="s">
        <v>4334</v>
      </c>
      <c r="F2223" s="3" t="e">
        <f>VLOOKUP(E2223,'DFW to admin'!A:B,2,FALSE)</f>
        <v>#N/A</v>
      </c>
      <c r="G2223" s="3" t="e">
        <f>VLOOKUP('Data - filter removed'!E2223,Sheet10!B:C,2,FALSE)</f>
        <v>#N/A</v>
      </c>
      <c r="H2223" s="2">
        <v>2015</v>
      </c>
      <c r="I2223" s="3" t="s">
        <v>297</v>
      </c>
      <c r="J2223" s="3" t="s">
        <v>4294</v>
      </c>
      <c r="K2223" s="3" t="s">
        <v>4279</v>
      </c>
      <c r="L2223" s="3" t="s">
        <v>4335</v>
      </c>
      <c r="M2223" s="3" t="s">
        <v>1038</v>
      </c>
    </row>
    <row r="2224" spans="1:13" x14ac:dyDescent="0.2">
      <c r="B2224" s="3" t="e">
        <f>VLOOKUP(C2224,'Class compilations'!A:B,2,FALSE)</f>
        <v>#N/A</v>
      </c>
      <c r="D2224" s="5" t="s">
        <v>7969</v>
      </c>
      <c r="E2224" s="3">
        <f>SUBTOTAL(3,E2223:E2223)</f>
        <v>1</v>
      </c>
      <c r="F2224" s="3" t="e">
        <f>VLOOKUP(E2224,'DFW to admin'!A:B,2,FALSE)</f>
        <v>#N/A</v>
      </c>
      <c r="G2224" s="3" t="e">
        <f>VLOOKUP('Data - filter removed'!E2224,Sheet10!B:C,2,FALSE)</f>
        <v>#N/A</v>
      </c>
    </row>
    <row r="2225" spans="1:13" x14ac:dyDescent="0.2">
      <c r="A2225" s="5" t="s">
        <v>7929</v>
      </c>
      <c r="B2225" s="3" t="e">
        <f>VLOOKUP(C2225,'Class compilations'!A:B,2,FALSE)</f>
        <v>#N/A</v>
      </c>
      <c r="E2225" s="3">
        <f>SUBTOTAL(3,E2223:E2223)</f>
        <v>1</v>
      </c>
      <c r="F2225" s="3" t="e">
        <f>VLOOKUP(E2225,'DFW to admin'!A:B,2,FALSE)</f>
        <v>#N/A</v>
      </c>
      <c r="G2225" s="3" t="e">
        <f>VLOOKUP('Data - filter removed'!E2225,Sheet10!B:C,2,FALSE)</f>
        <v>#N/A</v>
      </c>
    </row>
    <row r="2226" spans="1:13" x14ac:dyDescent="0.2">
      <c r="A2226" s="3" t="s">
        <v>4336</v>
      </c>
      <c r="B2226" s="3" t="str">
        <f>VLOOKUP(C2226,'Class compilations'!A:B,2,FALSE)</f>
        <v>Large SUV 4x4</v>
      </c>
      <c r="C2226" s="3" t="s">
        <v>4337</v>
      </c>
      <c r="D2226" s="3" t="s">
        <v>10</v>
      </c>
      <c r="E2226" s="3" t="s">
        <v>4338</v>
      </c>
      <c r="F2226" s="3" t="e">
        <f>VLOOKUP(E2226,'DFW to admin'!A:B,2,FALSE)</f>
        <v>#N/A</v>
      </c>
      <c r="G2226" s="3" t="e">
        <f>VLOOKUP('Data - filter removed'!E2226,Sheet10!B:C,2,FALSE)</f>
        <v>#N/A</v>
      </c>
      <c r="H2226" s="2">
        <v>2001</v>
      </c>
      <c r="I2226" s="3" t="s">
        <v>297</v>
      </c>
      <c r="J2226" s="3" t="s">
        <v>4339</v>
      </c>
      <c r="K2226" s="3" t="s">
        <v>4337</v>
      </c>
      <c r="L2226" s="3" t="s">
        <v>4340</v>
      </c>
      <c r="M2226" s="3" t="s">
        <v>21</v>
      </c>
    </row>
    <row r="2227" spans="1:13" x14ac:dyDescent="0.2">
      <c r="A2227" s="3" t="s">
        <v>4336</v>
      </c>
      <c r="B2227" s="3" t="str">
        <f>VLOOKUP(C2227,'Class compilations'!A:B,2,FALSE)</f>
        <v>Large SUV 4x4</v>
      </c>
      <c r="C2227" s="3" t="s">
        <v>4337</v>
      </c>
      <c r="D2227" s="3" t="s">
        <v>10</v>
      </c>
      <c r="E2227" s="3" t="s">
        <v>4341</v>
      </c>
      <c r="F2227" s="3" t="e">
        <f>VLOOKUP(E2227,'DFW to admin'!A:B,2,FALSE)</f>
        <v>#N/A</v>
      </c>
      <c r="G2227" s="3" t="str">
        <f>VLOOKUP('Data - filter removed'!E2227,Sheet10!B:C,2,FALSE)</f>
        <v>Aging and Disability Services Administration</v>
      </c>
      <c r="H2227" s="2">
        <v>2005</v>
      </c>
      <c r="I2227" s="3" t="s">
        <v>297</v>
      </c>
      <c r="J2227" s="3" t="s">
        <v>4342</v>
      </c>
      <c r="K2227" s="3" t="s">
        <v>4337</v>
      </c>
      <c r="L2227" s="3" t="s">
        <v>4343</v>
      </c>
      <c r="M2227" s="3" t="s">
        <v>29</v>
      </c>
    </row>
    <row r="2228" spans="1:13" x14ac:dyDescent="0.2">
      <c r="A2228" s="3" t="s">
        <v>4336</v>
      </c>
      <c r="B2228" s="3" t="str">
        <f>VLOOKUP(C2228,'Class compilations'!A:B,2,FALSE)</f>
        <v>Large SUV 4x4</v>
      </c>
      <c r="C2228" s="3" t="s">
        <v>4337</v>
      </c>
      <c r="D2228" s="3" t="s">
        <v>10</v>
      </c>
      <c r="E2228" s="3" t="s">
        <v>4344</v>
      </c>
      <c r="F2228" s="3" t="e">
        <f>VLOOKUP(E2228,'DFW to admin'!A:B,2,FALSE)</f>
        <v>#N/A</v>
      </c>
      <c r="G2228" s="3" t="e">
        <f>VLOOKUP('Data - filter removed'!E2228,Sheet10!B:C,2,FALSE)</f>
        <v>#N/A</v>
      </c>
      <c r="H2228" s="2">
        <v>2005</v>
      </c>
      <c r="I2228" s="3" t="s">
        <v>297</v>
      </c>
      <c r="J2228" s="3" t="s">
        <v>4342</v>
      </c>
      <c r="K2228" s="3" t="s">
        <v>4337</v>
      </c>
      <c r="L2228" s="3" t="s">
        <v>4345</v>
      </c>
      <c r="M2228" s="3" t="s">
        <v>35</v>
      </c>
    </row>
    <row r="2229" spans="1:13" x14ac:dyDescent="0.2">
      <c r="A2229" s="3" t="s">
        <v>4336</v>
      </c>
      <c r="B2229" s="3" t="str">
        <f>VLOOKUP(C2229,'Class compilations'!A:B,2,FALSE)</f>
        <v>Large SUV 4x4</v>
      </c>
      <c r="C2229" s="3" t="s">
        <v>4337</v>
      </c>
      <c r="D2229" s="3" t="s">
        <v>10</v>
      </c>
      <c r="E2229" s="3" t="s">
        <v>4346</v>
      </c>
      <c r="F2229" s="3" t="e">
        <f>VLOOKUP(E2229,'DFW to admin'!A:B,2,FALSE)</f>
        <v>#N/A</v>
      </c>
      <c r="G2229" s="3" t="e">
        <f>VLOOKUP('Data - filter removed'!E2229,Sheet10!B:C,2,FALSE)</f>
        <v>#N/A</v>
      </c>
      <c r="H2229" s="2">
        <v>2005</v>
      </c>
      <c r="I2229" s="3" t="s">
        <v>297</v>
      </c>
      <c r="J2229" s="3" t="s">
        <v>4342</v>
      </c>
      <c r="K2229" s="3" t="s">
        <v>4337</v>
      </c>
      <c r="L2229" s="3" t="s">
        <v>4347</v>
      </c>
      <c r="M2229" s="3" t="s">
        <v>35</v>
      </c>
    </row>
    <row r="2230" spans="1:13" x14ac:dyDescent="0.2">
      <c r="A2230" s="3" t="s">
        <v>4336</v>
      </c>
      <c r="B2230" s="3" t="str">
        <f>VLOOKUP(C2230,'Class compilations'!A:B,2,FALSE)</f>
        <v>Large SUV 4x4</v>
      </c>
      <c r="C2230" s="3" t="s">
        <v>4337</v>
      </c>
      <c r="D2230" s="3" t="s">
        <v>10</v>
      </c>
      <c r="E2230" s="3" t="s">
        <v>4348</v>
      </c>
      <c r="F2230" s="3" t="e">
        <f>VLOOKUP(E2230,'DFW to admin'!A:B,2,FALSE)</f>
        <v>#N/A</v>
      </c>
      <c r="G2230" s="3" t="str">
        <f>VLOOKUP('Data - filter removed'!E2230,Sheet10!B:C,2,FALSE)</f>
        <v>Aging and Disability Services Administration</v>
      </c>
      <c r="H2230" s="2">
        <v>2004</v>
      </c>
      <c r="I2230" s="3" t="s">
        <v>2576</v>
      </c>
      <c r="J2230" s="3" t="s">
        <v>4349</v>
      </c>
      <c r="K2230" s="3" t="s">
        <v>4337</v>
      </c>
      <c r="L2230" s="3" t="s">
        <v>4350</v>
      </c>
      <c r="M2230" s="3" t="s">
        <v>29</v>
      </c>
    </row>
    <row r="2231" spans="1:13" x14ac:dyDescent="0.2">
      <c r="A2231" s="3" t="s">
        <v>4336</v>
      </c>
      <c r="B2231" s="3" t="str">
        <f>VLOOKUP(C2231,'Class compilations'!A:B,2,FALSE)</f>
        <v>Large SUV 4x4</v>
      </c>
      <c r="C2231" s="3" t="s">
        <v>4337</v>
      </c>
      <c r="D2231" s="3" t="s">
        <v>10</v>
      </c>
      <c r="E2231" s="3" t="s">
        <v>4351</v>
      </c>
      <c r="F2231" s="3" t="e">
        <f>VLOOKUP(E2231,'DFW to admin'!A:B,2,FALSE)</f>
        <v>#N/A</v>
      </c>
      <c r="G2231" s="3" t="str">
        <f>VLOOKUP('Data - filter removed'!E2231,Sheet10!B:C,2,FALSE)</f>
        <v>Children's Administration</v>
      </c>
      <c r="H2231" s="2">
        <v>2008</v>
      </c>
      <c r="I2231" s="3" t="s">
        <v>297</v>
      </c>
      <c r="J2231" s="3" t="s">
        <v>4342</v>
      </c>
      <c r="K2231" s="3" t="s">
        <v>4337</v>
      </c>
      <c r="L2231" s="3" t="s">
        <v>4352</v>
      </c>
      <c r="M2231" s="3" t="s">
        <v>29</v>
      </c>
    </row>
    <row r="2232" spans="1:13" x14ac:dyDescent="0.2">
      <c r="A2232" s="3" t="s">
        <v>4336</v>
      </c>
      <c r="B2232" s="3" t="str">
        <f>VLOOKUP(C2232,'Class compilations'!A:B,2,FALSE)</f>
        <v>Large SUV 4x4</v>
      </c>
      <c r="C2232" s="3" t="s">
        <v>4337</v>
      </c>
      <c r="D2232" s="3" t="s">
        <v>10</v>
      </c>
      <c r="E2232" s="3" t="s">
        <v>4353</v>
      </c>
      <c r="F2232" s="3" t="e">
        <f>VLOOKUP(E2232,'DFW to admin'!A:B,2,FALSE)</f>
        <v>#N/A</v>
      </c>
      <c r="G2232" s="3" t="str">
        <f>VLOOKUP('Data - filter removed'!E2232,Sheet10!B:C,2,FALSE)</f>
        <v>Children's Administration</v>
      </c>
      <c r="H2232" s="2">
        <v>2008</v>
      </c>
      <c r="I2232" s="3" t="s">
        <v>297</v>
      </c>
      <c r="J2232" s="3" t="s">
        <v>4342</v>
      </c>
      <c r="K2232" s="3" t="s">
        <v>4337</v>
      </c>
      <c r="L2232" s="3" t="s">
        <v>4354</v>
      </c>
      <c r="M2232" s="3" t="s">
        <v>29</v>
      </c>
    </row>
    <row r="2233" spans="1:13" x14ac:dyDescent="0.2">
      <c r="A2233" s="3" t="s">
        <v>4336</v>
      </c>
      <c r="B2233" s="3" t="str">
        <f>VLOOKUP(C2233,'Class compilations'!A:B,2,FALSE)</f>
        <v>Large SUV 4x4</v>
      </c>
      <c r="C2233" s="3" t="s">
        <v>4337</v>
      </c>
      <c r="D2233" s="3" t="s">
        <v>10</v>
      </c>
      <c r="E2233" s="3" t="s">
        <v>4355</v>
      </c>
      <c r="F2233" s="3" t="e">
        <f>VLOOKUP(E2233,'DFW to admin'!A:B,2,FALSE)</f>
        <v>#N/A</v>
      </c>
      <c r="G2233" s="3" t="str">
        <f>VLOOKUP('Data - filter removed'!E2233,Sheet10!B:C,2,FALSE)</f>
        <v>Children's Administration</v>
      </c>
      <c r="H2233" s="2">
        <v>2008</v>
      </c>
      <c r="I2233" s="3" t="s">
        <v>297</v>
      </c>
      <c r="J2233" s="3" t="s">
        <v>4342</v>
      </c>
      <c r="K2233" s="3" t="s">
        <v>4337</v>
      </c>
      <c r="L2233" s="3" t="s">
        <v>4356</v>
      </c>
      <c r="M2233" s="3" t="s">
        <v>29</v>
      </c>
    </row>
    <row r="2234" spans="1:13" x14ac:dyDescent="0.2">
      <c r="A2234" s="3" t="s">
        <v>4336</v>
      </c>
      <c r="B2234" s="3" t="str">
        <f>VLOOKUP(C2234,'Class compilations'!A:B,2,FALSE)</f>
        <v>Large SUV 4x4</v>
      </c>
      <c r="C2234" s="3" t="s">
        <v>4337</v>
      </c>
      <c r="D2234" s="3" t="s">
        <v>10</v>
      </c>
      <c r="E2234" s="3" t="s">
        <v>4357</v>
      </c>
      <c r="F2234" s="3" t="e">
        <f>VLOOKUP(E2234,'DFW to admin'!A:B,2,FALSE)</f>
        <v>#N/A</v>
      </c>
      <c r="G2234" s="3" t="e">
        <f>VLOOKUP('Data - filter removed'!E2234,Sheet10!B:C,2,FALSE)</f>
        <v>#N/A</v>
      </c>
      <c r="H2234" s="2">
        <v>2008</v>
      </c>
      <c r="I2234" s="3" t="s">
        <v>2576</v>
      </c>
      <c r="J2234" s="3" t="s">
        <v>4349</v>
      </c>
      <c r="K2234" s="3" t="s">
        <v>4337</v>
      </c>
      <c r="L2234" s="3" t="s">
        <v>4358</v>
      </c>
      <c r="M2234" s="3" t="s">
        <v>35</v>
      </c>
    </row>
    <row r="2235" spans="1:13" x14ac:dyDescent="0.2">
      <c r="A2235" s="3" t="s">
        <v>4336</v>
      </c>
      <c r="B2235" s="3" t="str">
        <f>VLOOKUP(C2235,'Class compilations'!A:B,2,FALSE)</f>
        <v>Large SUV 4x4</v>
      </c>
      <c r="C2235" s="3" t="s">
        <v>4337</v>
      </c>
      <c r="D2235" s="3" t="s">
        <v>10</v>
      </c>
      <c r="E2235" s="3" t="s">
        <v>4359</v>
      </c>
      <c r="F2235" s="3" t="e">
        <f>VLOOKUP(E2235,'DFW to admin'!A:B,2,FALSE)</f>
        <v>#N/A</v>
      </c>
      <c r="G2235" s="3" t="e">
        <f>VLOOKUP('Data - filter removed'!E2235,Sheet10!B:C,2,FALSE)</f>
        <v>#N/A</v>
      </c>
      <c r="H2235" s="2">
        <v>2008</v>
      </c>
      <c r="I2235" s="3" t="s">
        <v>2576</v>
      </c>
      <c r="J2235" s="3" t="s">
        <v>4349</v>
      </c>
      <c r="K2235" s="3" t="s">
        <v>4337</v>
      </c>
      <c r="L2235" s="3" t="s">
        <v>4360</v>
      </c>
      <c r="M2235" s="3" t="s">
        <v>35</v>
      </c>
    </row>
    <row r="2236" spans="1:13" x14ac:dyDescent="0.2">
      <c r="A2236" s="3" t="s">
        <v>4336</v>
      </c>
      <c r="B2236" s="3" t="str">
        <f>VLOOKUP(C2236,'Class compilations'!A:B,2,FALSE)</f>
        <v>Large SUV 4x4</v>
      </c>
      <c r="C2236" s="3" t="s">
        <v>4337</v>
      </c>
      <c r="D2236" s="3" t="s">
        <v>10</v>
      </c>
      <c r="E2236" s="3" t="s">
        <v>4361</v>
      </c>
      <c r="F2236" s="3" t="e">
        <f>VLOOKUP(E2236,'DFW to admin'!A:B,2,FALSE)</f>
        <v>#N/A</v>
      </c>
      <c r="G2236" s="3" t="e">
        <f>VLOOKUP('Data - filter removed'!E2236,Sheet10!B:C,2,FALSE)</f>
        <v>#N/A</v>
      </c>
      <c r="H2236" s="2">
        <v>2005</v>
      </c>
      <c r="I2236" s="3" t="s">
        <v>297</v>
      </c>
      <c r="J2236" s="3" t="s">
        <v>4342</v>
      </c>
      <c r="K2236" s="3" t="s">
        <v>4337</v>
      </c>
      <c r="L2236" s="3" t="s">
        <v>4362</v>
      </c>
      <c r="M2236" s="3" t="s">
        <v>35</v>
      </c>
    </row>
    <row r="2237" spans="1:13" x14ac:dyDescent="0.2">
      <c r="A2237" s="3" t="s">
        <v>4336</v>
      </c>
      <c r="B2237" s="3" t="str">
        <f>VLOOKUP(C2237,'Class compilations'!A:B,2,FALSE)</f>
        <v>Large SUV 4x4</v>
      </c>
      <c r="C2237" s="3" t="s">
        <v>4337</v>
      </c>
      <c r="D2237" s="3" t="s">
        <v>10</v>
      </c>
      <c r="E2237" s="3" t="s">
        <v>4363</v>
      </c>
      <c r="F2237" s="3" t="str">
        <f>VLOOKUP(E2237,'DFW to admin'!A:B,2,FALSE)</f>
        <v>Wildlife</v>
      </c>
      <c r="G2237" s="3" t="e">
        <f>VLOOKUP('Data - filter removed'!E2237,Sheet10!B:C,2,FALSE)</f>
        <v>#N/A</v>
      </c>
      <c r="H2237" s="2">
        <v>2013</v>
      </c>
      <c r="I2237" s="3" t="s">
        <v>2576</v>
      </c>
      <c r="J2237" s="3" t="s">
        <v>4349</v>
      </c>
      <c r="K2237" s="3" t="s">
        <v>4337</v>
      </c>
      <c r="L2237" s="3" t="s">
        <v>4364</v>
      </c>
      <c r="M2237" s="3" t="s">
        <v>136</v>
      </c>
    </row>
    <row r="2238" spans="1:13" x14ac:dyDescent="0.2">
      <c r="A2238" s="3" t="s">
        <v>4336</v>
      </c>
      <c r="B2238" s="3" t="str">
        <f>VLOOKUP(C2238,'Class compilations'!A:B,2,FALSE)</f>
        <v>Large SUV 4x4</v>
      </c>
      <c r="C2238" s="3" t="s">
        <v>4337</v>
      </c>
      <c r="D2238" s="3" t="s">
        <v>10</v>
      </c>
      <c r="E2238" s="3" t="s">
        <v>4365</v>
      </c>
      <c r="F2238" s="3" t="e">
        <f>VLOOKUP(E2238,'DFW to admin'!A:B,2,FALSE)</f>
        <v>#N/A</v>
      </c>
      <c r="G2238" s="3" t="str">
        <f>VLOOKUP('Data - filter removed'!E2238,Sheet10!B:C,2,FALSE)</f>
        <v>Juvenile Justice and Rehabilitation</v>
      </c>
      <c r="H2238" s="2">
        <v>2007</v>
      </c>
      <c r="I2238" s="3" t="s">
        <v>297</v>
      </c>
      <c r="J2238" s="3" t="s">
        <v>4342</v>
      </c>
      <c r="K2238" s="3" t="s">
        <v>4337</v>
      </c>
      <c r="L2238" s="3" t="s">
        <v>4366</v>
      </c>
      <c r="M2238" s="3" t="s">
        <v>29</v>
      </c>
    </row>
    <row r="2239" spans="1:13" x14ac:dyDescent="0.2">
      <c r="A2239" s="3" t="s">
        <v>4336</v>
      </c>
      <c r="B2239" s="3" t="str">
        <f>VLOOKUP(C2239,'Class compilations'!A:B,2,FALSE)</f>
        <v>Large SUV 4x4</v>
      </c>
      <c r="C2239" s="3" t="s">
        <v>4337</v>
      </c>
      <c r="D2239" s="3" t="s">
        <v>10</v>
      </c>
      <c r="E2239" s="3" t="s">
        <v>4367</v>
      </c>
      <c r="F2239" s="3" t="str">
        <f>VLOOKUP(E2239,'DFW to admin'!A:B,2,FALSE)</f>
        <v>Habitat</v>
      </c>
      <c r="G2239" s="3" t="e">
        <f>VLOOKUP('Data - filter removed'!E2239,Sheet10!B:C,2,FALSE)</f>
        <v>#N/A</v>
      </c>
      <c r="H2239" s="2">
        <v>2013</v>
      </c>
      <c r="I2239" s="3" t="s">
        <v>2576</v>
      </c>
      <c r="J2239" s="3" t="s">
        <v>4349</v>
      </c>
      <c r="K2239" s="3" t="s">
        <v>4337</v>
      </c>
      <c r="L2239" s="3" t="s">
        <v>4368</v>
      </c>
      <c r="M2239" s="3" t="s">
        <v>136</v>
      </c>
    </row>
    <row r="2240" spans="1:13" x14ac:dyDescent="0.2">
      <c r="A2240" s="3" t="s">
        <v>4336</v>
      </c>
      <c r="B2240" s="3" t="str">
        <f>VLOOKUP(C2240,'Class compilations'!A:B,2,FALSE)</f>
        <v>Large SUV 4x4</v>
      </c>
      <c r="C2240" s="3" t="s">
        <v>4337</v>
      </c>
      <c r="D2240" s="3" t="s">
        <v>10</v>
      </c>
      <c r="E2240" s="3" t="s">
        <v>4369</v>
      </c>
      <c r="F2240" s="3" t="str">
        <f>VLOOKUP(E2240,'DFW to admin'!A:B,2,FALSE)</f>
        <v>Habitat</v>
      </c>
      <c r="G2240" s="3" t="e">
        <f>VLOOKUP('Data - filter removed'!E2240,Sheet10!B:C,2,FALSE)</f>
        <v>#N/A</v>
      </c>
      <c r="H2240" s="2">
        <v>2013</v>
      </c>
      <c r="I2240" s="3" t="s">
        <v>2576</v>
      </c>
      <c r="J2240" s="3" t="s">
        <v>4349</v>
      </c>
      <c r="K2240" s="3" t="s">
        <v>4337</v>
      </c>
      <c r="L2240" s="3" t="s">
        <v>4370</v>
      </c>
      <c r="M2240" s="3" t="s">
        <v>136</v>
      </c>
    </row>
    <row r="2241" spans="1:13" x14ac:dyDescent="0.2">
      <c r="A2241" s="3" t="s">
        <v>4336</v>
      </c>
      <c r="B2241" s="3" t="str">
        <f>VLOOKUP(C2241,'Class compilations'!A:B,2,FALSE)</f>
        <v>Large SUV 4x4</v>
      </c>
      <c r="C2241" s="3" t="s">
        <v>4337</v>
      </c>
      <c r="D2241" s="3" t="s">
        <v>10</v>
      </c>
      <c r="E2241" s="3" t="s">
        <v>4371</v>
      </c>
      <c r="F2241" s="3" t="e">
        <f>VLOOKUP(E2241,'DFW to admin'!A:B,2,FALSE)</f>
        <v>#N/A</v>
      </c>
      <c r="G2241" s="3" t="str">
        <f>VLOOKUP('Data - filter removed'!E2241,Sheet10!B:C,2,FALSE)</f>
        <v>Juvenile Justice and Rehabilitation</v>
      </c>
      <c r="H2241" s="2">
        <v>2012</v>
      </c>
      <c r="I2241" s="3" t="s">
        <v>297</v>
      </c>
      <c r="J2241" s="3" t="s">
        <v>4342</v>
      </c>
      <c r="K2241" s="3" t="s">
        <v>4337</v>
      </c>
      <c r="L2241" s="3" t="s">
        <v>4372</v>
      </c>
      <c r="M2241" s="3" t="s">
        <v>29</v>
      </c>
    </row>
    <row r="2242" spans="1:13" x14ac:dyDescent="0.2">
      <c r="A2242" s="3" t="s">
        <v>4336</v>
      </c>
      <c r="B2242" s="3" t="str">
        <f>VLOOKUP(C2242,'Class compilations'!A:B,2,FALSE)</f>
        <v>Large SUV 4x4</v>
      </c>
      <c r="C2242" s="3" t="s">
        <v>4337</v>
      </c>
      <c r="D2242" s="3" t="s">
        <v>10</v>
      </c>
      <c r="E2242" s="3" t="s">
        <v>4373</v>
      </c>
      <c r="F2242" s="3" t="e">
        <f>VLOOKUP(E2242,'DFW to admin'!A:B,2,FALSE)</f>
        <v>#N/A</v>
      </c>
      <c r="G2242" s="3" t="str">
        <f>VLOOKUP('Data - filter removed'!E2242,Sheet10!B:C,2,FALSE)</f>
        <v>Juvenile Justice and Rehabilitation</v>
      </c>
      <c r="H2242" s="2">
        <v>2012</v>
      </c>
      <c r="I2242" s="3" t="s">
        <v>297</v>
      </c>
      <c r="J2242" s="3" t="s">
        <v>4342</v>
      </c>
      <c r="K2242" s="3" t="s">
        <v>4374</v>
      </c>
      <c r="L2242" s="3" t="s">
        <v>4375</v>
      </c>
      <c r="M2242" s="3" t="s">
        <v>29</v>
      </c>
    </row>
    <row r="2243" spans="1:13" x14ac:dyDescent="0.2">
      <c r="A2243" s="3" t="s">
        <v>4336</v>
      </c>
      <c r="B2243" s="3" t="str">
        <f>VLOOKUP(C2243,'Class compilations'!A:B,2,FALSE)</f>
        <v>Large SUV 4x4</v>
      </c>
      <c r="C2243" s="3" t="s">
        <v>4337</v>
      </c>
      <c r="D2243" s="3" t="s">
        <v>10</v>
      </c>
      <c r="E2243" s="3" t="s">
        <v>4376</v>
      </c>
      <c r="F2243" s="3" t="e">
        <f>VLOOKUP(E2243,'DFW to admin'!A:B,2,FALSE)</f>
        <v>#N/A</v>
      </c>
      <c r="G2243" s="3" t="str">
        <f>VLOOKUP('Data - filter removed'!E2243,Sheet10!B:C,2,FALSE)</f>
        <v>Juvenile Justice and Rehabilitation</v>
      </c>
      <c r="H2243" s="2">
        <v>2012</v>
      </c>
      <c r="I2243" s="3" t="s">
        <v>297</v>
      </c>
      <c r="J2243" s="3" t="s">
        <v>4342</v>
      </c>
      <c r="K2243" s="3" t="s">
        <v>4374</v>
      </c>
      <c r="L2243" s="3" t="s">
        <v>4377</v>
      </c>
      <c r="M2243" s="3" t="s">
        <v>29</v>
      </c>
    </row>
    <row r="2244" spans="1:13" x14ac:dyDescent="0.2">
      <c r="A2244" s="3" t="s">
        <v>4336</v>
      </c>
      <c r="B2244" s="3" t="str">
        <f>VLOOKUP(C2244,'Class compilations'!A:B,2,FALSE)</f>
        <v>Large SUV 4x4</v>
      </c>
      <c r="C2244" s="3" t="s">
        <v>4337</v>
      </c>
      <c r="D2244" s="3" t="s">
        <v>10</v>
      </c>
      <c r="E2244" s="3" t="s">
        <v>4378</v>
      </c>
      <c r="F2244" s="3" t="e">
        <f>VLOOKUP(E2244,'DFW to admin'!A:B,2,FALSE)</f>
        <v>#N/A</v>
      </c>
      <c r="G2244" s="3" t="str">
        <f>VLOOKUP('Data - filter removed'!E2244,Sheet10!B:C,2,FALSE)</f>
        <v>Juvenile Justice and Rehabilitation</v>
      </c>
      <c r="H2244" s="2">
        <v>2012</v>
      </c>
      <c r="I2244" s="3" t="s">
        <v>2576</v>
      </c>
      <c r="J2244" s="3" t="s">
        <v>4379</v>
      </c>
      <c r="K2244" s="3" t="s">
        <v>4337</v>
      </c>
      <c r="L2244" s="3" t="s">
        <v>4380</v>
      </c>
      <c r="M2244" s="3" t="s">
        <v>29</v>
      </c>
    </row>
    <row r="2245" spans="1:13" x14ac:dyDescent="0.2">
      <c r="A2245" s="3" t="s">
        <v>4336</v>
      </c>
      <c r="B2245" s="3" t="str">
        <f>VLOOKUP(C2245,'Class compilations'!A:B,2,FALSE)</f>
        <v>Large SUV 4x4</v>
      </c>
      <c r="C2245" s="3" t="s">
        <v>4337</v>
      </c>
      <c r="D2245" s="3" t="s">
        <v>10</v>
      </c>
      <c r="E2245" s="3" t="s">
        <v>4381</v>
      </c>
      <c r="F2245" s="3" t="e">
        <f>VLOOKUP(E2245,'DFW to admin'!A:B,2,FALSE)</f>
        <v>#N/A</v>
      </c>
      <c r="G2245" s="3" t="str">
        <f>VLOOKUP('Data - filter removed'!E2245,Sheet10!B:C,2,FALSE)</f>
        <v>Juvenile Justice and Rehabilitation</v>
      </c>
      <c r="H2245" s="2">
        <v>2012</v>
      </c>
      <c r="I2245" s="3" t="s">
        <v>2576</v>
      </c>
      <c r="J2245" s="3" t="s">
        <v>4379</v>
      </c>
      <c r="K2245" s="3" t="s">
        <v>4337</v>
      </c>
      <c r="L2245" s="3" t="s">
        <v>4382</v>
      </c>
      <c r="M2245" s="3" t="s">
        <v>29</v>
      </c>
    </row>
    <row r="2246" spans="1:13" x14ac:dyDescent="0.2">
      <c r="A2246" s="3" t="s">
        <v>4336</v>
      </c>
      <c r="B2246" s="3" t="str">
        <f>VLOOKUP(C2246,'Class compilations'!A:B,2,FALSE)</f>
        <v>Large SUV 4x4</v>
      </c>
      <c r="C2246" s="3" t="s">
        <v>4337</v>
      </c>
      <c r="D2246" s="3" t="s">
        <v>10</v>
      </c>
      <c r="E2246" s="3" t="s">
        <v>4383</v>
      </c>
      <c r="F2246" s="3" t="e">
        <f>VLOOKUP(E2246,'DFW to admin'!A:B,2,FALSE)</f>
        <v>#N/A</v>
      </c>
      <c r="G2246" s="3" t="e">
        <f>VLOOKUP('Data - filter removed'!E2246,Sheet10!B:C,2,FALSE)</f>
        <v>#N/A</v>
      </c>
      <c r="H2246" s="2">
        <v>2013</v>
      </c>
      <c r="I2246" s="3" t="s">
        <v>2576</v>
      </c>
      <c r="J2246" s="3" t="s">
        <v>4349</v>
      </c>
      <c r="K2246" s="3" t="s">
        <v>4337</v>
      </c>
      <c r="L2246" s="3" t="s">
        <v>4384</v>
      </c>
      <c r="M2246" s="3" t="s">
        <v>74</v>
      </c>
    </row>
    <row r="2247" spans="1:13" x14ac:dyDescent="0.2">
      <c r="A2247" s="3" t="s">
        <v>4336</v>
      </c>
      <c r="B2247" s="3" t="str">
        <f>VLOOKUP(C2247,'Class compilations'!A:B,2,FALSE)</f>
        <v>Large SUV 4x4</v>
      </c>
      <c r="C2247" s="3" t="s">
        <v>4337</v>
      </c>
      <c r="D2247" s="3" t="s">
        <v>10</v>
      </c>
      <c r="E2247" s="3" t="s">
        <v>4385</v>
      </c>
      <c r="F2247" s="3" t="e">
        <f>VLOOKUP(E2247,'DFW to admin'!A:B,2,FALSE)</f>
        <v>#N/A</v>
      </c>
      <c r="G2247" s="3" t="e">
        <f>VLOOKUP('Data - filter removed'!E2247,Sheet10!B:C,2,FALSE)</f>
        <v>#N/A</v>
      </c>
      <c r="H2247" s="2">
        <v>2013</v>
      </c>
      <c r="I2247" s="3" t="s">
        <v>2576</v>
      </c>
      <c r="J2247" s="3" t="s">
        <v>4349</v>
      </c>
      <c r="K2247" s="3" t="s">
        <v>4337</v>
      </c>
      <c r="L2247" s="3" t="s">
        <v>4386</v>
      </c>
      <c r="M2247" s="3" t="s">
        <v>74</v>
      </c>
    </row>
    <row r="2248" spans="1:13" x14ac:dyDescent="0.2">
      <c r="A2248" s="3" t="s">
        <v>4336</v>
      </c>
      <c r="B2248" s="3" t="str">
        <f>VLOOKUP(C2248,'Class compilations'!A:B,2,FALSE)</f>
        <v>Large SUV 4x4</v>
      </c>
      <c r="C2248" s="3" t="s">
        <v>4337</v>
      </c>
      <c r="D2248" s="3" t="s">
        <v>10</v>
      </c>
      <c r="E2248" s="3" t="s">
        <v>4387</v>
      </c>
      <c r="F2248" s="3" t="e">
        <f>VLOOKUP(E2248,'DFW to admin'!A:B,2,FALSE)</f>
        <v>#N/A</v>
      </c>
      <c r="G2248" s="3" t="e">
        <f>VLOOKUP('Data - filter removed'!E2248,Sheet10!B:C,2,FALSE)</f>
        <v>#N/A</v>
      </c>
      <c r="H2248" s="2">
        <v>2013</v>
      </c>
      <c r="I2248" s="3" t="s">
        <v>2576</v>
      </c>
      <c r="J2248" s="3" t="s">
        <v>4349</v>
      </c>
      <c r="K2248" s="3" t="s">
        <v>4337</v>
      </c>
      <c r="L2248" s="3" t="s">
        <v>4388</v>
      </c>
      <c r="M2248" s="3" t="s">
        <v>74</v>
      </c>
    </row>
    <row r="2249" spans="1:13" x14ac:dyDescent="0.2">
      <c r="A2249" s="3" t="s">
        <v>4336</v>
      </c>
      <c r="B2249" s="3" t="str">
        <f>VLOOKUP(C2249,'Class compilations'!A:B,2,FALSE)</f>
        <v>Large SUV 4x4</v>
      </c>
      <c r="C2249" s="3" t="s">
        <v>4337</v>
      </c>
      <c r="D2249" s="3" t="s">
        <v>10</v>
      </c>
      <c r="E2249" s="3" t="s">
        <v>4389</v>
      </c>
      <c r="F2249" s="3" t="e">
        <f>VLOOKUP(E2249,'DFW to admin'!A:B,2,FALSE)</f>
        <v>#N/A</v>
      </c>
      <c r="G2249" s="3" t="e">
        <f>VLOOKUP('Data - filter removed'!E2249,Sheet10!B:C,2,FALSE)</f>
        <v>#N/A</v>
      </c>
      <c r="H2249" s="2">
        <v>2013</v>
      </c>
      <c r="I2249" s="3" t="s">
        <v>2576</v>
      </c>
      <c r="J2249" s="3" t="s">
        <v>4349</v>
      </c>
      <c r="K2249" s="3" t="s">
        <v>4337</v>
      </c>
      <c r="L2249" s="3" t="s">
        <v>4390</v>
      </c>
      <c r="M2249" s="3" t="s">
        <v>74</v>
      </c>
    </row>
    <row r="2250" spans="1:13" x14ac:dyDescent="0.2">
      <c r="A2250" s="3" t="s">
        <v>4336</v>
      </c>
      <c r="B2250" s="3" t="str">
        <f>VLOOKUP(C2250,'Class compilations'!A:B,2,FALSE)</f>
        <v>Large SUV 4x4</v>
      </c>
      <c r="C2250" s="3" t="s">
        <v>4337</v>
      </c>
      <c r="D2250" s="3" t="s">
        <v>10</v>
      </c>
      <c r="E2250" s="3" t="s">
        <v>4391</v>
      </c>
      <c r="F2250" s="3" t="e">
        <f>VLOOKUP(E2250,'DFW to admin'!A:B,2,FALSE)</f>
        <v>#N/A</v>
      </c>
      <c r="G2250" s="3" t="e">
        <f>VLOOKUP('Data - filter removed'!E2250,Sheet10!B:C,2,FALSE)</f>
        <v>#N/A</v>
      </c>
      <c r="H2250" s="2">
        <v>2013</v>
      </c>
      <c r="I2250" s="3" t="s">
        <v>2576</v>
      </c>
      <c r="J2250" s="3" t="s">
        <v>4349</v>
      </c>
      <c r="K2250" s="3" t="s">
        <v>4337</v>
      </c>
      <c r="L2250" s="3" t="s">
        <v>4392</v>
      </c>
      <c r="M2250" s="3" t="s">
        <v>74</v>
      </c>
    </row>
    <row r="2251" spans="1:13" x14ac:dyDescent="0.2">
      <c r="A2251" s="3" t="s">
        <v>4336</v>
      </c>
      <c r="B2251" s="3" t="str">
        <f>VLOOKUP(C2251,'Class compilations'!A:B,2,FALSE)</f>
        <v>Large SUV 4x4</v>
      </c>
      <c r="C2251" s="3" t="s">
        <v>4337</v>
      </c>
      <c r="D2251" s="3" t="s">
        <v>10</v>
      </c>
      <c r="E2251" s="3" t="s">
        <v>4393</v>
      </c>
      <c r="F2251" s="3" t="e">
        <f>VLOOKUP(E2251,'DFW to admin'!A:B,2,FALSE)</f>
        <v>#N/A</v>
      </c>
      <c r="G2251" s="3" t="e">
        <f>VLOOKUP('Data - filter removed'!E2251,Sheet10!B:C,2,FALSE)</f>
        <v>#N/A</v>
      </c>
      <c r="H2251" s="2">
        <v>2013</v>
      </c>
      <c r="I2251" s="3" t="s">
        <v>2576</v>
      </c>
      <c r="J2251" s="3" t="s">
        <v>4349</v>
      </c>
      <c r="K2251" s="3" t="s">
        <v>4337</v>
      </c>
      <c r="L2251" s="3" t="s">
        <v>4394</v>
      </c>
      <c r="M2251" s="3" t="s">
        <v>74</v>
      </c>
    </row>
    <row r="2252" spans="1:13" x14ac:dyDescent="0.2">
      <c r="A2252" s="3" t="s">
        <v>4336</v>
      </c>
      <c r="B2252" s="3" t="str">
        <f>VLOOKUP(C2252,'Class compilations'!A:B,2,FALSE)</f>
        <v>Large SUV 4x4</v>
      </c>
      <c r="C2252" s="3" t="s">
        <v>4337</v>
      </c>
      <c r="D2252" s="3" t="s">
        <v>10</v>
      </c>
      <c r="E2252" s="3" t="s">
        <v>4395</v>
      </c>
      <c r="F2252" s="3" t="e">
        <f>VLOOKUP(E2252,'DFW to admin'!A:B,2,FALSE)</f>
        <v>#N/A</v>
      </c>
      <c r="G2252" s="3" t="e">
        <f>VLOOKUP('Data - filter removed'!E2252,Sheet10!B:C,2,FALSE)</f>
        <v>#N/A</v>
      </c>
      <c r="H2252" s="2">
        <v>2013</v>
      </c>
      <c r="I2252" s="3" t="s">
        <v>2576</v>
      </c>
      <c r="J2252" s="3" t="s">
        <v>4349</v>
      </c>
      <c r="K2252" s="3" t="s">
        <v>4337</v>
      </c>
      <c r="L2252" s="3" t="s">
        <v>4396</v>
      </c>
      <c r="M2252" s="3" t="s">
        <v>74</v>
      </c>
    </row>
    <row r="2253" spans="1:13" x14ac:dyDescent="0.2">
      <c r="A2253" s="3" t="s">
        <v>4336</v>
      </c>
      <c r="B2253" s="3" t="str">
        <f>VLOOKUP(C2253,'Class compilations'!A:B,2,FALSE)</f>
        <v>Large SUV 4x4</v>
      </c>
      <c r="C2253" s="3" t="s">
        <v>4337</v>
      </c>
      <c r="D2253" s="3" t="s">
        <v>10</v>
      </c>
      <c r="E2253" s="3" t="s">
        <v>4397</v>
      </c>
      <c r="F2253" s="3" t="e">
        <f>VLOOKUP(E2253,'DFW to admin'!A:B,2,FALSE)</f>
        <v>#N/A</v>
      </c>
      <c r="G2253" s="3" t="e">
        <f>VLOOKUP('Data - filter removed'!E2253,Sheet10!B:C,2,FALSE)</f>
        <v>#N/A</v>
      </c>
      <c r="H2253" s="2">
        <v>2013</v>
      </c>
      <c r="I2253" s="3" t="s">
        <v>2576</v>
      </c>
      <c r="J2253" s="3" t="s">
        <v>4349</v>
      </c>
      <c r="K2253" s="3" t="s">
        <v>4337</v>
      </c>
      <c r="L2253" s="3" t="s">
        <v>4398</v>
      </c>
      <c r="M2253" s="3" t="s">
        <v>74</v>
      </c>
    </row>
    <row r="2254" spans="1:13" x14ac:dyDescent="0.2">
      <c r="A2254" s="3" t="s">
        <v>4336</v>
      </c>
      <c r="B2254" s="3" t="str">
        <f>VLOOKUP(C2254,'Class compilations'!A:B,2,FALSE)</f>
        <v>Large SUV 4x4</v>
      </c>
      <c r="C2254" s="3" t="s">
        <v>4337</v>
      </c>
      <c r="D2254" s="3" t="s">
        <v>10</v>
      </c>
      <c r="E2254" s="3" t="s">
        <v>4399</v>
      </c>
      <c r="F2254" s="3" t="e">
        <f>VLOOKUP(E2254,'DFW to admin'!A:B,2,FALSE)</f>
        <v>#N/A</v>
      </c>
      <c r="G2254" s="3" t="e">
        <f>VLOOKUP('Data - filter removed'!E2254,Sheet10!B:C,2,FALSE)</f>
        <v>#N/A</v>
      </c>
      <c r="H2254" s="2">
        <v>2013</v>
      </c>
      <c r="I2254" s="3" t="s">
        <v>2576</v>
      </c>
      <c r="J2254" s="3" t="s">
        <v>4349</v>
      </c>
      <c r="K2254" s="3" t="s">
        <v>4337</v>
      </c>
      <c r="L2254" s="3" t="s">
        <v>4400</v>
      </c>
      <c r="M2254" s="3" t="s">
        <v>74</v>
      </c>
    </row>
    <row r="2255" spans="1:13" x14ac:dyDescent="0.2">
      <c r="A2255" s="3" t="s">
        <v>4336</v>
      </c>
      <c r="B2255" s="3" t="str">
        <f>VLOOKUP(C2255,'Class compilations'!A:B,2,FALSE)</f>
        <v>Large SUV 4x4</v>
      </c>
      <c r="C2255" s="3" t="s">
        <v>4337</v>
      </c>
      <c r="D2255" s="3" t="s">
        <v>10</v>
      </c>
      <c r="E2255" s="3" t="s">
        <v>4401</v>
      </c>
      <c r="F2255" s="3" t="e">
        <f>VLOOKUP(E2255,'DFW to admin'!A:B,2,FALSE)</f>
        <v>#N/A</v>
      </c>
      <c r="G2255" s="3" t="e">
        <f>VLOOKUP('Data - filter removed'!E2255,Sheet10!B:C,2,FALSE)</f>
        <v>#N/A</v>
      </c>
      <c r="H2255" s="2">
        <v>2013</v>
      </c>
      <c r="I2255" s="3" t="s">
        <v>2576</v>
      </c>
      <c r="J2255" s="3" t="s">
        <v>4349</v>
      </c>
      <c r="K2255" s="3" t="s">
        <v>4337</v>
      </c>
      <c r="L2255" s="3" t="s">
        <v>4402</v>
      </c>
      <c r="M2255" s="3" t="s">
        <v>74</v>
      </c>
    </row>
    <row r="2256" spans="1:13" x14ac:dyDescent="0.2">
      <c r="A2256" s="3" t="s">
        <v>4336</v>
      </c>
      <c r="B2256" s="3" t="str">
        <f>VLOOKUP(C2256,'Class compilations'!A:B,2,FALSE)</f>
        <v>Large SUV 4x4</v>
      </c>
      <c r="C2256" s="3" t="s">
        <v>4337</v>
      </c>
      <c r="D2256" s="3" t="s">
        <v>10</v>
      </c>
      <c r="E2256" s="3" t="s">
        <v>4403</v>
      </c>
      <c r="F2256" s="3" t="e">
        <f>VLOOKUP(E2256,'DFW to admin'!A:B,2,FALSE)</f>
        <v>#N/A</v>
      </c>
      <c r="G2256" s="3" t="e">
        <f>VLOOKUP('Data - filter removed'!E2256,Sheet10!B:C,2,FALSE)</f>
        <v>#N/A</v>
      </c>
      <c r="H2256" s="2">
        <v>2013</v>
      </c>
      <c r="I2256" s="3" t="s">
        <v>2576</v>
      </c>
      <c r="J2256" s="3" t="s">
        <v>4349</v>
      </c>
      <c r="K2256" s="3" t="s">
        <v>4337</v>
      </c>
      <c r="L2256" s="3" t="s">
        <v>4404</v>
      </c>
      <c r="M2256" s="3" t="s">
        <v>74</v>
      </c>
    </row>
    <row r="2257" spans="1:13" x14ac:dyDescent="0.2">
      <c r="A2257" s="3" t="s">
        <v>4336</v>
      </c>
      <c r="B2257" s="3" t="str">
        <f>VLOOKUP(C2257,'Class compilations'!A:B,2,FALSE)</f>
        <v>Large SUV 4x4</v>
      </c>
      <c r="C2257" s="3" t="s">
        <v>4337</v>
      </c>
      <c r="D2257" s="3" t="s">
        <v>10</v>
      </c>
      <c r="E2257" s="3" t="s">
        <v>4405</v>
      </c>
      <c r="F2257" s="3" t="e">
        <f>VLOOKUP(E2257,'DFW to admin'!A:B,2,FALSE)</f>
        <v>#N/A</v>
      </c>
      <c r="G2257" s="3" t="e">
        <f>VLOOKUP('Data - filter removed'!E2257,Sheet10!B:C,2,FALSE)</f>
        <v>#N/A</v>
      </c>
      <c r="H2257" s="2">
        <v>2013</v>
      </c>
      <c r="I2257" s="3" t="s">
        <v>2576</v>
      </c>
      <c r="J2257" s="3" t="s">
        <v>4349</v>
      </c>
      <c r="K2257" s="3" t="s">
        <v>4337</v>
      </c>
      <c r="L2257" s="3" t="s">
        <v>4406</v>
      </c>
      <c r="M2257" s="3" t="s">
        <v>74</v>
      </c>
    </row>
    <row r="2258" spans="1:13" x14ac:dyDescent="0.2">
      <c r="A2258" s="3" t="s">
        <v>4336</v>
      </c>
      <c r="B2258" s="3" t="str">
        <f>VLOOKUP(C2258,'Class compilations'!A:B,2,FALSE)</f>
        <v>Large SUV 4x4</v>
      </c>
      <c r="C2258" s="3" t="s">
        <v>4337</v>
      </c>
      <c r="D2258" s="3" t="s">
        <v>10</v>
      </c>
      <c r="E2258" s="3" t="s">
        <v>4407</v>
      </c>
      <c r="F2258" s="3" t="e">
        <f>VLOOKUP(E2258,'DFW to admin'!A:B,2,FALSE)</f>
        <v>#N/A</v>
      </c>
      <c r="G2258" s="3" t="e">
        <f>VLOOKUP('Data - filter removed'!E2258,Sheet10!B:C,2,FALSE)</f>
        <v>#N/A</v>
      </c>
      <c r="H2258" s="2">
        <v>2014</v>
      </c>
      <c r="I2258" s="3" t="s">
        <v>2576</v>
      </c>
      <c r="J2258" s="3" t="s">
        <v>4349</v>
      </c>
      <c r="K2258" s="3" t="s">
        <v>4337</v>
      </c>
      <c r="L2258" s="3" t="s">
        <v>4408</v>
      </c>
      <c r="M2258" s="3" t="s">
        <v>35</v>
      </c>
    </row>
    <row r="2259" spans="1:13" x14ac:dyDescent="0.2">
      <c r="A2259" s="3" t="s">
        <v>4336</v>
      </c>
      <c r="B2259" s="3" t="str">
        <f>VLOOKUP(C2259,'Class compilations'!A:B,2,FALSE)</f>
        <v>Large SUV 4x4</v>
      </c>
      <c r="C2259" s="3" t="s">
        <v>4337</v>
      </c>
      <c r="D2259" s="3" t="s">
        <v>10</v>
      </c>
      <c r="E2259" s="3" t="s">
        <v>4409</v>
      </c>
      <c r="F2259" s="3" t="e">
        <f>VLOOKUP(E2259,'DFW to admin'!A:B,2,FALSE)</f>
        <v>#N/A</v>
      </c>
      <c r="G2259" s="3" t="e">
        <f>VLOOKUP('Data - filter removed'!E2259,Sheet10!B:C,2,FALSE)</f>
        <v>#N/A</v>
      </c>
      <c r="H2259" s="2">
        <v>2015</v>
      </c>
      <c r="I2259" s="3" t="s">
        <v>2576</v>
      </c>
      <c r="J2259" s="3" t="s">
        <v>4349</v>
      </c>
      <c r="K2259" s="3" t="s">
        <v>4337</v>
      </c>
      <c r="L2259" s="3" t="s">
        <v>4410</v>
      </c>
      <c r="M2259" s="3" t="s">
        <v>74</v>
      </c>
    </row>
    <row r="2260" spans="1:13" x14ac:dyDescent="0.2">
      <c r="A2260" s="3" t="s">
        <v>4336</v>
      </c>
      <c r="B2260" s="3" t="str">
        <f>VLOOKUP(C2260,'Class compilations'!A:B,2,FALSE)</f>
        <v>Large SUV 4x4</v>
      </c>
      <c r="C2260" s="3" t="s">
        <v>4337</v>
      </c>
      <c r="D2260" s="3" t="s">
        <v>10</v>
      </c>
      <c r="E2260" s="3" t="s">
        <v>4411</v>
      </c>
      <c r="F2260" s="3" t="e">
        <f>VLOOKUP(E2260,'DFW to admin'!A:B,2,FALSE)</f>
        <v>#N/A</v>
      </c>
      <c r="G2260" s="3" t="e">
        <f>VLOOKUP('Data - filter removed'!E2260,Sheet10!B:C,2,FALSE)</f>
        <v>#N/A</v>
      </c>
      <c r="H2260" s="2">
        <v>2015</v>
      </c>
      <c r="I2260" s="3" t="s">
        <v>2576</v>
      </c>
      <c r="J2260" s="3" t="s">
        <v>4349</v>
      </c>
      <c r="K2260" s="3" t="s">
        <v>4337</v>
      </c>
      <c r="L2260" s="3" t="s">
        <v>4412</v>
      </c>
      <c r="M2260" s="3" t="s">
        <v>35</v>
      </c>
    </row>
    <row r="2261" spans="1:13" x14ac:dyDescent="0.2">
      <c r="A2261" s="3" t="s">
        <v>4336</v>
      </c>
      <c r="B2261" s="3" t="str">
        <f>VLOOKUP(C2261,'Class compilations'!A:B,2,FALSE)</f>
        <v>Large SUV 4x4</v>
      </c>
      <c r="C2261" s="3" t="s">
        <v>4337</v>
      </c>
      <c r="D2261" s="3" t="s">
        <v>10</v>
      </c>
      <c r="E2261" s="3" t="s">
        <v>4413</v>
      </c>
      <c r="F2261" s="3" t="str">
        <f>VLOOKUP(E2261,'DFW to admin'!A:B,2,FALSE)</f>
        <v>Wildlife</v>
      </c>
      <c r="G2261" s="3" t="e">
        <f>VLOOKUP('Data - filter removed'!E2261,Sheet10!B:C,2,FALSE)</f>
        <v>#N/A</v>
      </c>
      <c r="H2261" s="2">
        <v>2014</v>
      </c>
      <c r="I2261" s="3" t="s">
        <v>297</v>
      </c>
      <c r="J2261" s="3" t="s">
        <v>4342</v>
      </c>
      <c r="K2261" s="3" t="s">
        <v>4337</v>
      </c>
      <c r="L2261" s="3" t="s">
        <v>4414</v>
      </c>
      <c r="M2261" s="3" t="s">
        <v>136</v>
      </c>
    </row>
    <row r="2262" spans="1:13" x14ac:dyDescent="0.2">
      <c r="A2262" s="3" t="s">
        <v>4336</v>
      </c>
      <c r="B2262" s="3" t="str">
        <f>VLOOKUP(C2262,'Class compilations'!A:B,2,FALSE)</f>
        <v>Large SUV 4x4</v>
      </c>
      <c r="C2262" s="3" t="s">
        <v>4337</v>
      </c>
      <c r="D2262" s="3" t="s">
        <v>10</v>
      </c>
      <c r="E2262" s="3" t="s">
        <v>4483</v>
      </c>
      <c r="F2262" s="3" t="e">
        <f>VLOOKUP(E2262,'DFW to admin'!A:B,2,FALSE)</f>
        <v>#N/A</v>
      </c>
      <c r="G2262" s="3" t="e">
        <f>VLOOKUP('Data - filter removed'!E2262,Sheet10!B:C,2,FALSE)</f>
        <v>#N/A</v>
      </c>
      <c r="H2262" s="2">
        <v>2014</v>
      </c>
      <c r="I2262" s="3" t="s">
        <v>297</v>
      </c>
      <c r="J2262" s="3" t="s">
        <v>4342</v>
      </c>
      <c r="K2262" s="3" t="s">
        <v>4337</v>
      </c>
      <c r="L2262" s="3" t="s">
        <v>4484</v>
      </c>
      <c r="M2262" s="3" t="s">
        <v>81</v>
      </c>
    </row>
    <row r="2263" spans="1:13" x14ac:dyDescent="0.2">
      <c r="A2263" s="3" t="s">
        <v>4336</v>
      </c>
      <c r="B2263" s="3" t="str">
        <f>VLOOKUP(C2263,'Class compilations'!A:B,2,FALSE)</f>
        <v>Large SUV 4x4</v>
      </c>
      <c r="C2263" s="3" t="s">
        <v>4337</v>
      </c>
      <c r="D2263" s="3" t="s">
        <v>10</v>
      </c>
      <c r="E2263" s="3" t="s">
        <v>4415</v>
      </c>
      <c r="F2263" s="3" t="str">
        <f>VLOOKUP(E2263,'DFW to admin'!A:B,2,FALSE)</f>
        <v>Habitat</v>
      </c>
      <c r="G2263" s="3" t="e">
        <f>VLOOKUP('Data - filter removed'!E2263,Sheet10!B:C,2,FALSE)</f>
        <v>#N/A</v>
      </c>
      <c r="H2263" s="2">
        <v>2014</v>
      </c>
      <c r="I2263" s="3" t="s">
        <v>297</v>
      </c>
      <c r="J2263" s="3" t="s">
        <v>4342</v>
      </c>
      <c r="K2263" s="3" t="s">
        <v>4337</v>
      </c>
      <c r="L2263" s="3" t="s">
        <v>4416</v>
      </c>
      <c r="M2263" s="3" t="s">
        <v>136</v>
      </c>
    </row>
    <row r="2264" spans="1:13" x14ac:dyDescent="0.2">
      <c r="A2264" s="3" t="s">
        <v>4336</v>
      </c>
      <c r="B2264" s="3" t="str">
        <f>VLOOKUP(C2264,'Class compilations'!A:B,2,FALSE)</f>
        <v>Large SUV 4x4</v>
      </c>
      <c r="C2264" s="3" t="s">
        <v>4337</v>
      </c>
      <c r="D2264" s="3" t="s">
        <v>10</v>
      </c>
      <c r="E2264" s="3" t="s">
        <v>4417</v>
      </c>
      <c r="F2264" s="3" t="e">
        <f>VLOOKUP(E2264,'DFW to admin'!A:B,2,FALSE)</f>
        <v>#N/A</v>
      </c>
      <c r="G2264" s="3" t="e">
        <f>VLOOKUP('Data - filter removed'!E2264,Sheet10!B:C,2,FALSE)</f>
        <v>#N/A</v>
      </c>
      <c r="H2264" s="2">
        <v>2015</v>
      </c>
      <c r="I2264" s="3" t="s">
        <v>2576</v>
      </c>
      <c r="J2264" s="3" t="s">
        <v>4349</v>
      </c>
      <c r="K2264" s="3" t="s">
        <v>4337</v>
      </c>
      <c r="L2264" s="3" t="s">
        <v>4418</v>
      </c>
      <c r="M2264" s="3" t="s">
        <v>74</v>
      </c>
    </row>
    <row r="2265" spans="1:13" x14ac:dyDescent="0.2">
      <c r="A2265" s="3" t="s">
        <v>4336</v>
      </c>
      <c r="B2265" s="3" t="str">
        <f>VLOOKUP(C2265,'Class compilations'!A:B,2,FALSE)</f>
        <v>Large SUV 4x4</v>
      </c>
      <c r="C2265" s="3" t="s">
        <v>4337</v>
      </c>
      <c r="D2265" s="3" t="s">
        <v>10</v>
      </c>
      <c r="E2265" s="3" t="s">
        <v>4419</v>
      </c>
      <c r="F2265" s="3" t="e">
        <f>VLOOKUP(E2265,'DFW to admin'!A:B,2,FALSE)</f>
        <v>#N/A</v>
      </c>
      <c r="G2265" s="3" t="e">
        <f>VLOOKUP('Data - filter removed'!E2265,Sheet10!B:C,2,FALSE)</f>
        <v>#N/A</v>
      </c>
      <c r="H2265" s="2">
        <v>2015</v>
      </c>
      <c r="I2265" s="3" t="s">
        <v>2576</v>
      </c>
      <c r="J2265" s="3" t="s">
        <v>4349</v>
      </c>
      <c r="K2265" s="3" t="s">
        <v>4337</v>
      </c>
      <c r="L2265" s="3" t="s">
        <v>4420</v>
      </c>
      <c r="M2265" s="3" t="s">
        <v>74</v>
      </c>
    </row>
    <row r="2266" spans="1:13" x14ac:dyDescent="0.2">
      <c r="A2266" s="3" t="s">
        <v>4336</v>
      </c>
      <c r="B2266" s="3" t="str">
        <f>VLOOKUP(C2266,'Class compilations'!A:B,2,FALSE)</f>
        <v>Large SUV 4x4</v>
      </c>
      <c r="C2266" s="3" t="s">
        <v>4337</v>
      </c>
      <c r="D2266" s="3" t="s">
        <v>10</v>
      </c>
      <c r="E2266" s="3" t="s">
        <v>4421</v>
      </c>
      <c r="F2266" s="3" t="e">
        <f>VLOOKUP(E2266,'DFW to admin'!A:B,2,FALSE)</f>
        <v>#N/A</v>
      </c>
      <c r="G2266" s="3" t="e">
        <f>VLOOKUP('Data - filter removed'!E2266,Sheet10!B:C,2,FALSE)</f>
        <v>#N/A</v>
      </c>
      <c r="H2266" s="2">
        <v>2015</v>
      </c>
      <c r="I2266" s="3" t="s">
        <v>2576</v>
      </c>
      <c r="J2266" s="3" t="s">
        <v>4349</v>
      </c>
      <c r="K2266" s="3" t="s">
        <v>4337</v>
      </c>
      <c r="L2266" s="3" t="s">
        <v>4422</v>
      </c>
      <c r="M2266" s="3" t="s">
        <v>74</v>
      </c>
    </row>
    <row r="2267" spans="1:13" x14ac:dyDescent="0.2">
      <c r="A2267" s="3" t="s">
        <v>4336</v>
      </c>
      <c r="B2267" s="3" t="str">
        <f>VLOOKUP(C2267,'Class compilations'!A:B,2,FALSE)</f>
        <v>Large SUV 4x4</v>
      </c>
      <c r="C2267" s="3" t="s">
        <v>4337</v>
      </c>
      <c r="D2267" s="3" t="s">
        <v>10</v>
      </c>
      <c r="E2267" s="3" t="s">
        <v>4423</v>
      </c>
      <c r="F2267" s="3" t="e">
        <f>VLOOKUP(E2267,'DFW to admin'!A:B,2,FALSE)</f>
        <v>#N/A</v>
      </c>
      <c r="G2267" s="3" t="e">
        <f>VLOOKUP('Data - filter removed'!E2267,Sheet10!B:C,2,FALSE)</f>
        <v>#N/A</v>
      </c>
      <c r="H2267" s="2">
        <v>2015</v>
      </c>
      <c r="I2267" s="3" t="s">
        <v>2576</v>
      </c>
      <c r="J2267" s="3" t="s">
        <v>4349</v>
      </c>
      <c r="K2267" s="3" t="s">
        <v>4337</v>
      </c>
      <c r="L2267" s="3" t="s">
        <v>4424</v>
      </c>
      <c r="M2267" s="3" t="s">
        <v>74</v>
      </c>
    </row>
    <row r="2268" spans="1:13" x14ac:dyDescent="0.2">
      <c r="A2268" s="3" t="s">
        <v>4336</v>
      </c>
      <c r="B2268" s="3" t="str">
        <f>VLOOKUP(C2268,'Class compilations'!A:B,2,FALSE)</f>
        <v>Large SUV 4x4</v>
      </c>
      <c r="C2268" s="3" t="s">
        <v>4337</v>
      </c>
      <c r="D2268" s="3" t="s">
        <v>10</v>
      </c>
      <c r="E2268" s="3" t="s">
        <v>4425</v>
      </c>
      <c r="F2268" s="3" t="e">
        <f>VLOOKUP(E2268,'DFW to admin'!A:B,2,FALSE)</f>
        <v>#N/A</v>
      </c>
      <c r="G2268" s="3" t="e">
        <f>VLOOKUP('Data - filter removed'!E2268,Sheet10!B:C,2,FALSE)</f>
        <v>#N/A</v>
      </c>
      <c r="H2268" s="2">
        <v>2015</v>
      </c>
      <c r="I2268" s="3" t="s">
        <v>2576</v>
      </c>
      <c r="J2268" s="3" t="s">
        <v>4379</v>
      </c>
      <c r="K2268" s="3" t="s">
        <v>4337</v>
      </c>
      <c r="L2268" s="3" t="s">
        <v>4426</v>
      </c>
      <c r="M2268" s="3" t="s">
        <v>21</v>
      </c>
    </row>
    <row r="2269" spans="1:13" x14ac:dyDescent="0.2">
      <c r="A2269" s="3" t="s">
        <v>4336</v>
      </c>
      <c r="B2269" s="3" t="str">
        <f>VLOOKUP(C2269,'Class compilations'!A:B,2,FALSE)</f>
        <v>Large SUV 4x4</v>
      </c>
      <c r="C2269" s="3" t="s">
        <v>4337</v>
      </c>
      <c r="D2269" s="3" t="s">
        <v>10</v>
      </c>
      <c r="E2269" s="3" t="s">
        <v>4427</v>
      </c>
      <c r="F2269" s="3" t="e">
        <f>VLOOKUP(E2269,'DFW to admin'!A:B,2,FALSE)</f>
        <v>#N/A</v>
      </c>
      <c r="G2269" s="3" t="e">
        <f>VLOOKUP('Data - filter removed'!E2269,Sheet10!B:C,2,FALSE)</f>
        <v>#N/A</v>
      </c>
      <c r="H2269" s="2">
        <v>2015</v>
      </c>
      <c r="I2269" s="3" t="s">
        <v>2576</v>
      </c>
      <c r="J2269" s="3" t="s">
        <v>4379</v>
      </c>
      <c r="K2269" s="3" t="s">
        <v>4337</v>
      </c>
      <c r="L2269" s="3" t="s">
        <v>4428</v>
      </c>
      <c r="M2269" s="3" t="s">
        <v>21</v>
      </c>
    </row>
    <row r="2270" spans="1:13" x14ac:dyDescent="0.2">
      <c r="A2270" s="3" t="s">
        <v>4336</v>
      </c>
      <c r="B2270" s="3" t="str">
        <f>VLOOKUP(C2270,'Class compilations'!A:B,2,FALSE)</f>
        <v>Large SUV 4x4</v>
      </c>
      <c r="C2270" s="3" t="s">
        <v>4337</v>
      </c>
      <c r="D2270" s="3" t="s">
        <v>10</v>
      </c>
      <c r="E2270" s="3" t="s">
        <v>4429</v>
      </c>
      <c r="F2270" s="3" t="e">
        <f>VLOOKUP(E2270,'DFW to admin'!A:B,2,FALSE)</f>
        <v>#N/A</v>
      </c>
      <c r="G2270" s="3" t="e">
        <f>VLOOKUP('Data - filter removed'!E2270,Sheet10!B:C,2,FALSE)</f>
        <v>#N/A</v>
      </c>
      <c r="H2270" s="2">
        <v>2015</v>
      </c>
      <c r="I2270" s="3" t="s">
        <v>2576</v>
      </c>
      <c r="J2270" s="3" t="s">
        <v>4349</v>
      </c>
      <c r="K2270" s="3" t="s">
        <v>4337</v>
      </c>
      <c r="L2270" s="3" t="s">
        <v>4430</v>
      </c>
      <c r="M2270" s="3" t="s">
        <v>74</v>
      </c>
    </row>
    <row r="2271" spans="1:13" x14ac:dyDescent="0.2">
      <c r="A2271" s="3" t="s">
        <v>4336</v>
      </c>
      <c r="B2271" s="3" t="str">
        <f>VLOOKUP(C2271,'Class compilations'!A:B,2,FALSE)</f>
        <v>Large SUV 4x4</v>
      </c>
      <c r="C2271" s="3" t="s">
        <v>4337</v>
      </c>
      <c r="D2271" s="3" t="s">
        <v>10</v>
      </c>
      <c r="E2271" s="3" t="s">
        <v>4431</v>
      </c>
      <c r="F2271" s="3" t="e">
        <f>VLOOKUP(E2271,'DFW to admin'!A:B,2,FALSE)</f>
        <v>#N/A</v>
      </c>
      <c r="G2271" s="3" t="e">
        <f>VLOOKUP('Data - filter removed'!E2271,Sheet10!B:C,2,FALSE)</f>
        <v>#N/A</v>
      </c>
      <c r="H2271" s="2">
        <v>2015</v>
      </c>
      <c r="I2271" s="3" t="s">
        <v>2576</v>
      </c>
      <c r="J2271" s="3" t="s">
        <v>4349</v>
      </c>
      <c r="K2271" s="3" t="s">
        <v>4337</v>
      </c>
      <c r="L2271" s="3" t="s">
        <v>4432</v>
      </c>
      <c r="M2271" s="3" t="s">
        <v>74</v>
      </c>
    </row>
    <row r="2272" spans="1:13" x14ac:dyDescent="0.2">
      <c r="A2272" s="3" t="s">
        <v>4336</v>
      </c>
      <c r="B2272" s="3" t="str">
        <f>VLOOKUP(C2272,'Class compilations'!A:B,2,FALSE)</f>
        <v>Large SUV 4x4</v>
      </c>
      <c r="C2272" s="3" t="s">
        <v>4337</v>
      </c>
      <c r="D2272" s="3" t="s">
        <v>10</v>
      </c>
      <c r="E2272" s="3" t="s">
        <v>4433</v>
      </c>
      <c r="F2272" s="3" t="e">
        <f>VLOOKUP(E2272,'DFW to admin'!A:B,2,FALSE)</f>
        <v>#N/A</v>
      </c>
      <c r="G2272" s="3" t="e">
        <f>VLOOKUP('Data - filter removed'!E2272,Sheet10!B:C,2,FALSE)</f>
        <v>#N/A</v>
      </c>
      <c r="H2272" s="2">
        <v>2015</v>
      </c>
      <c r="I2272" s="3" t="s">
        <v>2576</v>
      </c>
      <c r="J2272" s="3" t="s">
        <v>4349</v>
      </c>
      <c r="K2272" s="3" t="s">
        <v>4337</v>
      </c>
      <c r="L2272" s="3" t="s">
        <v>4434</v>
      </c>
      <c r="M2272" s="3" t="s">
        <v>74</v>
      </c>
    </row>
    <row r="2273" spans="1:13" x14ac:dyDescent="0.2">
      <c r="A2273" s="3" t="s">
        <v>4336</v>
      </c>
      <c r="B2273" s="3" t="str">
        <f>VLOOKUP(C2273,'Class compilations'!A:B,2,FALSE)</f>
        <v>Large SUV 4x4</v>
      </c>
      <c r="C2273" s="3" t="s">
        <v>4337</v>
      </c>
      <c r="D2273" s="3" t="s">
        <v>10</v>
      </c>
      <c r="E2273" s="3" t="s">
        <v>4435</v>
      </c>
      <c r="F2273" s="3" t="e">
        <f>VLOOKUP(E2273,'DFW to admin'!A:B,2,FALSE)</f>
        <v>#N/A</v>
      </c>
      <c r="G2273" s="3" t="e">
        <f>VLOOKUP('Data - filter removed'!E2273,Sheet10!B:C,2,FALSE)</f>
        <v>#N/A</v>
      </c>
      <c r="H2273" s="2">
        <v>2015</v>
      </c>
      <c r="I2273" s="3" t="s">
        <v>2576</v>
      </c>
      <c r="J2273" s="3" t="s">
        <v>4349</v>
      </c>
      <c r="K2273" s="3" t="s">
        <v>4337</v>
      </c>
      <c r="L2273" s="3" t="s">
        <v>4436</v>
      </c>
      <c r="M2273" s="3" t="s">
        <v>74</v>
      </c>
    </row>
    <row r="2274" spans="1:13" x14ac:dyDescent="0.2">
      <c r="A2274" s="3" t="s">
        <v>4336</v>
      </c>
      <c r="B2274" s="3" t="str">
        <f>VLOOKUP(C2274,'Class compilations'!A:B,2,FALSE)</f>
        <v>Large SUV 4x4</v>
      </c>
      <c r="C2274" s="3" t="s">
        <v>4337</v>
      </c>
      <c r="D2274" s="3" t="s">
        <v>10</v>
      </c>
      <c r="E2274" s="3" t="s">
        <v>4437</v>
      </c>
      <c r="F2274" s="3" t="e">
        <f>VLOOKUP(E2274,'DFW to admin'!A:B,2,FALSE)</f>
        <v>#N/A</v>
      </c>
      <c r="G2274" s="3" t="e">
        <f>VLOOKUP('Data - filter removed'!E2274,Sheet10!B:C,2,FALSE)</f>
        <v>#N/A</v>
      </c>
      <c r="H2274" s="2">
        <v>2015</v>
      </c>
      <c r="I2274" s="3" t="s">
        <v>2576</v>
      </c>
      <c r="J2274" s="3" t="s">
        <v>4349</v>
      </c>
      <c r="K2274" s="3" t="s">
        <v>4337</v>
      </c>
      <c r="L2274" s="3" t="s">
        <v>4438</v>
      </c>
      <c r="M2274" s="3" t="s">
        <v>35</v>
      </c>
    </row>
    <row r="2275" spans="1:13" x14ac:dyDescent="0.2">
      <c r="A2275" s="3" t="s">
        <v>4336</v>
      </c>
      <c r="B2275" s="3" t="str">
        <f>VLOOKUP(C2275,'Class compilations'!A:B,2,FALSE)</f>
        <v>Large SUV 4x4</v>
      </c>
      <c r="C2275" s="3" t="s">
        <v>4337</v>
      </c>
      <c r="D2275" s="3" t="s">
        <v>10</v>
      </c>
      <c r="E2275" s="3" t="s">
        <v>4439</v>
      </c>
      <c r="F2275" s="3" t="e">
        <f>VLOOKUP(E2275,'DFW to admin'!A:B,2,FALSE)</f>
        <v>#N/A</v>
      </c>
      <c r="G2275" s="3" t="e">
        <f>VLOOKUP('Data - filter removed'!E2275,Sheet10!B:C,2,FALSE)</f>
        <v>#N/A</v>
      </c>
      <c r="H2275" s="2">
        <v>2015</v>
      </c>
      <c r="I2275" s="3" t="s">
        <v>2576</v>
      </c>
      <c r="J2275" s="3" t="s">
        <v>4349</v>
      </c>
      <c r="K2275" s="3" t="s">
        <v>4337</v>
      </c>
      <c r="L2275" s="3" t="s">
        <v>4440</v>
      </c>
      <c r="M2275" s="3" t="s">
        <v>35</v>
      </c>
    </row>
    <row r="2276" spans="1:13" x14ac:dyDescent="0.2">
      <c r="A2276" s="3" t="s">
        <v>4336</v>
      </c>
      <c r="B2276" s="3" t="str">
        <f>VLOOKUP(C2276,'Class compilations'!A:B,2,FALSE)</f>
        <v>Large SUV 4x4</v>
      </c>
      <c r="C2276" s="3" t="s">
        <v>4337</v>
      </c>
      <c r="D2276" s="3" t="s">
        <v>10</v>
      </c>
      <c r="E2276" s="3" t="s">
        <v>4441</v>
      </c>
      <c r="F2276" s="3" t="e">
        <f>VLOOKUP(E2276,'DFW to admin'!A:B,2,FALSE)</f>
        <v>#N/A</v>
      </c>
      <c r="G2276" s="3" t="e">
        <f>VLOOKUP('Data - filter removed'!E2276,Sheet10!B:C,2,FALSE)</f>
        <v>#N/A</v>
      </c>
      <c r="H2276" s="2">
        <v>2015</v>
      </c>
      <c r="I2276" s="3" t="s">
        <v>2576</v>
      </c>
      <c r="J2276" s="3" t="s">
        <v>4349</v>
      </c>
      <c r="K2276" s="3" t="s">
        <v>4337</v>
      </c>
      <c r="L2276" s="3" t="s">
        <v>4442</v>
      </c>
      <c r="M2276" s="3" t="s">
        <v>35</v>
      </c>
    </row>
    <row r="2277" spans="1:13" x14ac:dyDescent="0.2">
      <c r="A2277" s="3" t="s">
        <v>4336</v>
      </c>
      <c r="B2277" s="3" t="str">
        <f>VLOOKUP(C2277,'Class compilations'!A:B,2,FALSE)</f>
        <v>Large SUV 4x4</v>
      </c>
      <c r="C2277" s="3" t="s">
        <v>4337</v>
      </c>
      <c r="D2277" s="3" t="s">
        <v>10</v>
      </c>
      <c r="E2277" s="3" t="s">
        <v>4443</v>
      </c>
      <c r="F2277" s="3" t="e">
        <f>VLOOKUP(E2277,'DFW to admin'!A:B,2,FALSE)</f>
        <v>#N/A</v>
      </c>
      <c r="G2277" s="3" t="e">
        <f>VLOOKUP('Data - filter removed'!E2277,Sheet10!B:C,2,FALSE)</f>
        <v>#N/A</v>
      </c>
      <c r="H2277" s="2">
        <v>2015</v>
      </c>
      <c r="I2277" s="3" t="s">
        <v>2576</v>
      </c>
      <c r="J2277" s="3" t="s">
        <v>4349</v>
      </c>
      <c r="K2277" s="3" t="s">
        <v>4337</v>
      </c>
      <c r="L2277" s="3" t="s">
        <v>4444</v>
      </c>
      <c r="M2277" s="3" t="s">
        <v>35</v>
      </c>
    </row>
    <row r="2278" spans="1:13" x14ac:dyDescent="0.2">
      <c r="A2278" s="3" t="s">
        <v>4336</v>
      </c>
      <c r="B2278" s="3" t="str">
        <f>VLOOKUP(C2278,'Class compilations'!A:B,2,FALSE)</f>
        <v>Large SUV 4x4</v>
      </c>
      <c r="C2278" s="3" t="s">
        <v>4337</v>
      </c>
      <c r="D2278" s="3" t="s">
        <v>10</v>
      </c>
      <c r="E2278" s="3" t="s">
        <v>4445</v>
      </c>
      <c r="F2278" s="3" t="e">
        <f>VLOOKUP(E2278,'DFW to admin'!A:B,2,FALSE)</f>
        <v>#N/A</v>
      </c>
      <c r="G2278" s="3" t="e">
        <f>VLOOKUP('Data - filter removed'!E2278,Sheet10!B:C,2,FALSE)</f>
        <v>#N/A</v>
      </c>
      <c r="H2278" s="2">
        <v>2015</v>
      </c>
      <c r="I2278" s="3" t="s">
        <v>2576</v>
      </c>
      <c r="J2278" s="3" t="s">
        <v>4349</v>
      </c>
      <c r="K2278" s="3" t="s">
        <v>4337</v>
      </c>
      <c r="L2278" s="3" t="s">
        <v>4446</v>
      </c>
      <c r="M2278" s="3" t="s">
        <v>35</v>
      </c>
    </row>
    <row r="2279" spans="1:13" x14ac:dyDescent="0.2">
      <c r="A2279" s="3" t="s">
        <v>4336</v>
      </c>
      <c r="B2279" s="3" t="str">
        <f>VLOOKUP(C2279,'Class compilations'!A:B,2,FALSE)</f>
        <v>Large SUV 4x4</v>
      </c>
      <c r="C2279" s="3" t="s">
        <v>4337</v>
      </c>
      <c r="D2279" s="3" t="s">
        <v>10</v>
      </c>
      <c r="E2279" s="3" t="s">
        <v>4447</v>
      </c>
      <c r="F2279" s="3" t="e">
        <f>VLOOKUP(E2279,'DFW to admin'!A:B,2,FALSE)</f>
        <v>#N/A</v>
      </c>
      <c r="G2279" s="3" t="e">
        <f>VLOOKUP('Data - filter removed'!E2279,Sheet10!B:C,2,FALSE)</f>
        <v>#N/A</v>
      </c>
      <c r="H2279" s="2">
        <v>2015</v>
      </c>
      <c r="I2279" s="3" t="s">
        <v>2576</v>
      </c>
      <c r="J2279" s="3" t="s">
        <v>4349</v>
      </c>
      <c r="K2279" s="3" t="s">
        <v>4337</v>
      </c>
      <c r="L2279" s="3" t="s">
        <v>4448</v>
      </c>
      <c r="M2279" s="3" t="s">
        <v>74</v>
      </c>
    </row>
    <row r="2280" spans="1:13" x14ac:dyDescent="0.2">
      <c r="A2280" s="3" t="s">
        <v>4336</v>
      </c>
      <c r="B2280" s="3" t="str">
        <f>VLOOKUP(C2280,'Class compilations'!A:B,2,FALSE)</f>
        <v>Large SUV 4x4</v>
      </c>
      <c r="C2280" s="3" t="s">
        <v>4337</v>
      </c>
      <c r="D2280" s="3" t="s">
        <v>10</v>
      </c>
      <c r="E2280" s="3" t="s">
        <v>4449</v>
      </c>
      <c r="F2280" s="3" t="e">
        <f>VLOOKUP(E2280,'DFW to admin'!A:B,2,FALSE)</f>
        <v>#N/A</v>
      </c>
      <c r="G2280" s="3" t="e">
        <f>VLOOKUP('Data - filter removed'!E2280,Sheet10!B:C,2,FALSE)</f>
        <v>#N/A</v>
      </c>
      <c r="H2280" s="2">
        <v>2015</v>
      </c>
      <c r="I2280" s="3" t="s">
        <v>2576</v>
      </c>
      <c r="J2280" s="3" t="s">
        <v>4349</v>
      </c>
      <c r="K2280" s="3" t="s">
        <v>4337</v>
      </c>
      <c r="L2280" s="3" t="s">
        <v>4450</v>
      </c>
      <c r="M2280" s="3" t="s">
        <v>74</v>
      </c>
    </row>
    <row r="2281" spans="1:13" x14ac:dyDescent="0.2">
      <c r="A2281" s="3" t="s">
        <v>4336</v>
      </c>
      <c r="B2281" s="3" t="str">
        <f>VLOOKUP(C2281,'Class compilations'!A:B,2,FALSE)</f>
        <v>Large SUV 4x4</v>
      </c>
      <c r="C2281" s="3" t="s">
        <v>4337</v>
      </c>
      <c r="D2281" s="3" t="s">
        <v>10</v>
      </c>
      <c r="E2281" s="3" t="s">
        <v>4451</v>
      </c>
      <c r="F2281" s="3" t="e">
        <f>VLOOKUP(E2281,'DFW to admin'!A:B,2,FALSE)</f>
        <v>#N/A</v>
      </c>
      <c r="G2281" s="3" t="e">
        <f>VLOOKUP('Data - filter removed'!E2281,Sheet10!B:C,2,FALSE)</f>
        <v>#N/A</v>
      </c>
      <c r="H2281" s="2">
        <v>2015</v>
      </c>
      <c r="I2281" s="3" t="s">
        <v>2576</v>
      </c>
      <c r="J2281" s="3" t="s">
        <v>4349</v>
      </c>
      <c r="K2281" s="3" t="s">
        <v>4337</v>
      </c>
      <c r="L2281" s="3" t="s">
        <v>4452</v>
      </c>
      <c r="M2281" s="3" t="s">
        <v>74</v>
      </c>
    </row>
    <row r="2282" spans="1:13" x14ac:dyDescent="0.2">
      <c r="A2282" s="3" t="s">
        <v>4336</v>
      </c>
      <c r="B2282" s="3" t="str">
        <f>VLOOKUP(C2282,'Class compilations'!A:B,2,FALSE)</f>
        <v>Large SUV 4x4</v>
      </c>
      <c r="C2282" s="3" t="s">
        <v>4337</v>
      </c>
      <c r="D2282" s="3" t="s">
        <v>10</v>
      </c>
      <c r="E2282" s="3" t="s">
        <v>4453</v>
      </c>
      <c r="F2282" s="3" t="e">
        <f>VLOOKUP(E2282,'DFW to admin'!A:B,2,FALSE)</f>
        <v>#N/A</v>
      </c>
      <c r="G2282" s="3" t="e">
        <f>VLOOKUP('Data - filter removed'!E2282,Sheet10!B:C,2,FALSE)</f>
        <v>#N/A</v>
      </c>
      <c r="H2282" s="2">
        <v>2015</v>
      </c>
      <c r="I2282" s="3" t="s">
        <v>2576</v>
      </c>
      <c r="J2282" s="3" t="s">
        <v>4349</v>
      </c>
      <c r="K2282" s="3" t="s">
        <v>4337</v>
      </c>
      <c r="L2282" s="3" t="s">
        <v>4454</v>
      </c>
      <c r="M2282" s="3" t="s">
        <v>74</v>
      </c>
    </row>
    <row r="2283" spans="1:13" x14ac:dyDescent="0.2">
      <c r="A2283" s="3" t="s">
        <v>4336</v>
      </c>
      <c r="B2283" s="3" t="str">
        <f>VLOOKUP(C2283,'Class compilations'!A:B,2,FALSE)</f>
        <v>Large SUV 4x4</v>
      </c>
      <c r="C2283" s="3" t="s">
        <v>4337</v>
      </c>
      <c r="D2283" s="3" t="s">
        <v>10</v>
      </c>
      <c r="E2283" s="3" t="s">
        <v>4455</v>
      </c>
      <c r="F2283" s="3" t="e">
        <f>VLOOKUP(E2283,'DFW to admin'!A:B,2,FALSE)</f>
        <v>#N/A</v>
      </c>
      <c r="G2283" s="3" t="e">
        <f>VLOOKUP('Data - filter removed'!E2283,Sheet10!B:C,2,FALSE)</f>
        <v>#N/A</v>
      </c>
      <c r="H2283" s="2">
        <v>2015</v>
      </c>
      <c r="I2283" s="3" t="s">
        <v>2576</v>
      </c>
      <c r="J2283" s="3" t="s">
        <v>4349</v>
      </c>
      <c r="K2283" s="3" t="s">
        <v>4337</v>
      </c>
      <c r="L2283" s="3" t="s">
        <v>4456</v>
      </c>
      <c r="M2283" s="3" t="s">
        <v>74</v>
      </c>
    </row>
    <row r="2284" spans="1:13" x14ac:dyDescent="0.2">
      <c r="A2284" s="3" t="s">
        <v>4336</v>
      </c>
      <c r="B2284" s="3" t="str">
        <f>VLOOKUP(C2284,'Class compilations'!A:B,2,FALSE)</f>
        <v>Large SUV 4x4</v>
      </c>
      <c r="C2284" s="3" t="s">
        <v>4337</v>
      </c>
      <c r="D2284" s="3" t="s">
        <v>10</v>
      </c>
      <c r="E2284" s="3" t="s">
        <v>4457</v>
      </c>
      <c r="F2284" s="3" t="e">
        <f>VLOOKUP(E2284,'DFW to admin'!A:B,2,FALSE)</f>
        <v>#N/A</v>
      </c>
      <c r="G2284" s="3" t="e">
        <f>VLOOKUP('Data - filter removed'!E2284,Sheet10!B:C,2,FALSE)</f>
        <v>#N/A</v>
      </c>
      <c r="H2284" s="2">
        <v>2015</v>
      </c>
      <c r="I2284" s="3" t="s">
        <v>2576</v>
      </c>
      <c r="J2284" s="3" t="s">
        <v>4349</v>
      </c>
      <c r="K2284" s="3" t="s">
        <v>4337</v>
      </c>
      <c r="L2284" s="3" t="s">
        <v>4458</v>
      </c>
      <c r="M2284" s="3" t="s">
        <v>74</v>
      </c>
    </row>
    <row r="2285" spans="1:13" x14ac:dyDescent="0.2">
      <c r="A2285" s="3" t="s">
        <v>4336</v>
      </c>
      <c r="B2285" s="3" t="str">
        <f>VLOOKUP(C2285,'Class compilations'!A:B,2,FALSE)</f>
        <v>Large SUV 4x4</v>
      </c>
      <c r="C2285" s="3" t="s">
        <v>4337</v>
      </c>
      <c r="D2285" s="3" t="s">
        <v>10</v>
      </c>
      <c r="E2285" s="3" t="s">
        <v>4459</v>
      </c>
      <c r="F2285" s="3" t="e">
        <f>VLOOKUP(E2285,'DFW to admin'!A:B,2,FALSE)</f>
        <v>#N/A</v>
      </c>
      <c r="G2285" s="3" t="e">
        <f>VLOOKUP('Data - filter removed'!E2285,Sheet10!B:C,2,FALSE)</f>
        <v>#N/A</v>
      </c>
      <c r="H2285" s="2">
        <v>2015</v>
      </c>
      <c r="I2285" s="3" t="s">
        <v>2576</v>
      </c>
      <c r="J2285" s="3" t="s">
        <v>4349</v>
      </c>
      <c r="K2285" s="3" t="s">
        <v>4337</v>
      </c>
      <c r="L2285" s="3" t="s">
        <v>4460</v>
      </c>
      <c r="M2285" s="3" t="s">
        <v>74</v>
      </c>
    </row>
    <row r="2286" spans="1:13" x14ac:dyDescent="0.2">
      <c r="A2286" s="3" t="s">
        <v>4336</v>
      </c>
      <c r="B2286" s="3" t="str">
        <f>VLOOKUP(C2286,'Class compilations'!A:B,2,FALSE)</f>
        <v>Large SUV 4x4</v>
      </c>
      <c r="C2286" s="3" t="s">
        <v>4337</v>
      </c>
      <c r="D2286" s="3" t="s">
        <v>10</v>
      </c>
      <c r="E2286" s="3" t="s">
        <v>4461</v>
      </c>
      <c r="F2286" s="3" t="e">
        <f>VLOOKUP(E2286,'DFW to admin'!A:B,2,FALSE)</f>
        <v>#N/A</v>
      </c>
      <c r="G2286" s="3" t="e">
        <f>VLOOKUP('Data - filter removed'!E2286,Sheet10!B:C,2,FALSE)</f>
        <v>#N/A</v>
      </c>
      <c r="H2286" s="2">
        <v>2015</v>
      </c>
      <c r="I2286" s="3" t="s">
        <v>297</v>
      </c>
      <c r="J2286" s="3" t="s">
        <v>4342</v>
      </c>
      <c r="K2286" s="3" t="s">
        <v>4337</v>
      </c>
      <c r="L2286" s="3" t="s">
        <v>4462</v>
      </c>
      <c r="M2286" s="3" t="s">
        <v>35</v>
      </c>
    </row>
    <row r="2287" spans="1:13" x14ac:dyDescent="0.2">
      <c r="A2287" s="3" t="s">
        <v>4336</v>
      </c>
      <c r="B2287" s="3" t="str">
        <f>VLOOKUP(C2287,'Class compilations'!A:B,2,FALSE)</f>
        <v>Large SUV 4x4</v>
      </c>
      <c r="C2287" s="3" t="s">
        <v>4337</v>
      </c>
      <c r="D2287" s="3" t="s">
        <v>10</v>
      </c>
      <c r="E2287" s="3" t="s">
        <v>4463</v>
      </c>
      <c r="F2287" s="3" t="e">
        <f>VLOOKUP(E2287,'DFW to admin'!A:B,2,FALSE)</f>
        <v>#N/A</v>
      </c>
      <c r="G2287" s="3" t="e">
        <f>VLOOKUP('Data - filter removed'!E2287,Sheet10!B:C,2,FALSE)</f>
        <v>#N/A</v>
      </c>
      <c r="H2287" s="2">
        <v>2015</v>
      </c>
      <c r="I2287" s="3" t="s">
        <v>2576</v>
      </c>
      <c r="J2287" s="3" t="s">
        <v>4349</v>
      </c>
      <c r="K2287" s="3" t="s">
        <v>4337</v>
      </c>
      <c r="L2287" s="3" t="s">
        <v>4464</v>
      </c>
      <c r="M2287" s="3" t="s">
        <v>74</v>
      </c>
    </row>
    <row r="2288" spans="1:13" x14ac:dyDescent="0.2">
      <c r="A2288" s="3" t="s">
        <v>4336</v>
      </c>
      <c r="B2288" s="3" t="str">
        <f>VLOOKUP(C2288,'Class compilations'!A:B,2,FALSE)</f>
        <v>Large SUV 4x4</v>
      </c>
      <c r="C2288" s="3" t="s">
        <v>4337</v>
      </c>
      <c r="D2288" s="3" t="s">
        <v>10</v>
      </c>
      <c r="E2288" s="3" t="s">
        <v>4465</v>
      </c>
      <c r="F2288" s="3" t="e">
        <f>VLOOKUP(E2288,'DFW to admin'!A:B,2,FALSE)</f>
        <v>#N/A</v>
      </c>
      <c r="G2288" s="3" t="str">
        <f>VLOOKUP('Data - filter removed'!E2288,Sheet10!B:C,2,FALSE)</f>
        <v>Juvenile Justice and Rehabilitation</v>
      </c>
      <c r="H2288" s="2">
        <v>2015</v>
      </c>
      <c r="I2288" s="3" t="s">
        <v>2576</v>
      </c>
      <c r="J2288" s="3" t="s">
        <v>4379</v>
      </c>
      <c r="K2288" s="3" t="s">
        <v>4337</v>
      </c>
      <c r="L2288" s="3" t="s">
        <v>4466</v>
      </c>
      <c r="M2288" s="3" t="s">
        <v>29</v>
      </c>
    </row>
    <row r="2289" spans="1:13" x14ac:dyDescent="0.2">
      <c r="A2289" s="3" t="s">
        <v>4336</v>
      </c>
      <c r="B2289" s="3" t="str">
        <f>VLOOKUP(C2289,'Class compilations'!A:B,2,FALSE)</f>
        <v>Large SUV 4x4</v>
      </c>
      <c r="C2289" s="3" t="s">
        <v>4337</v>
      </c>
      <c r="D2289" s="3" t="s">
        <v>10</v>
      </c>
      <c r="E2289" s="3" t="s">
        <v>4467</v>
      </c>
      <c r="F2289" s="3" t="e">
        <f>VLOOKUP(E2289,'DFW to admin'!A:B,2,FALSE)</f>
        <v>#N/A</v>
      </c>
      <c r="G2289" s="3" t="str">
        <f>VLOOKUP('Data - filter removed'!E2289,Sheet10!B:C,2,FALSE)</f>
        <v>Juvenile Justice and Rehabilitation</v>
      </c>
      <c r="H2289" s="2">
        <v>2015</v>
      </c>
      <c r="I2289" s="3" t="s">
        <v>2576</v>
      </c>
      <c r="J2289" s="3" t="s">
        <v>4379</v>
      </c>
      <c r="K2289" s="3" t="s">
        <v>4337</v>
      </c>
      <c r="L2289" s="3" t="s">
        <v>4468</v>
      </c>
      <c r="M2289" s="3" t="s">
        <v>29</v>
      </c>
    </row>
    <row r="2290" spans="1:13" x14ac:dyDescent="0.2">
      <c r="A2290" s="3" t="s">
        <v>4336</v>
      </c>
      <c r="B2290" s="3" t="str">
        <f>VLOOKUP(C2290,'Class compilations'!A:B,2,FALSE)</f>
        <v>Large SUV 4x4</v>
      </c>
      <c r="C2290" s="3" t="s">
        <v>4337</v>
      </c>
      <c r="D2290" s="3" t="s">
        <v>10</v>
      </c>
      <c r="E2290" s="3" t="s">
        <v>4469</v>
      </c>
      <c r="F2290" s="3" t="e">
        <f>VLOOKUP(E2290,'DFW to admin'!A:B,2,FALSE)</f>
        <v>#N/A</v>
      </c>
      <c r="G2290" s="3" t="str">
        <f>VLOOKUP('Data - filter removed'!E2290,Sheet10!B:C,2,FALSE)</f>
        <v>Juvenile Justice and Rehabilitation</v>
      </c>
      <c r="H2290" s="2">
        <v>2015</v>
      </c>
      <c r="I2290" s="3" t="s">
        <v>2576</v>
      </c>
      <c r="J2290" s="3" t="s">
        <v>4379</v>
      </c>
      <c r="K2290" s="3" t="s">
        <v>4337</v>
      </c>
      <c r="L2290" s="3" t="s">
        <v>4470</v>
      </c>
      <c r="M2290" s="3" t="s">
        <v>29</v>
      </c>
    </row>
    <row r="2291" spans="1:13" x14ac:dyDescent="0.2">
      <c r="A2291" s="3" t="s">
        <v>4336</v>
      </c>
      <c r="B2291" s="3" t="str">
        <f>VLOOKUP(C2291,'Class compilations'!A:B,2,FALSE)</f>
        <v>Large SUV 4x4</v>
      </c>
      <c r="C2291" s="3" t="s">
        <v>4337</v>
      </c>
      <c r="D2291" s="3" t="s">
        <v>10</v>
      </c>
      <c r="E2291" s="3" t="s">
        <v>4471</v>
      </c>
      <c r="F2291" s="3" t="e">
        <f>VLOOKUP(E2291,'DFW to admin'!A:B,2,FALSE)</f>
        <v>#N/A</v>
      </c>
      <c r="G2291" s="3" t="e">
        <f>VLOOKUP('Data - filter removed'!E2291,Sheet10!B:C,2,FALSE)</f>
        <v>#N/A</v>
      </c>
      <c r="H2291" s="2">
        <v>2015</v>
      </c>
      <c r="I2291" s="3" t="s">
        <v>2576</v>
      </c>
      <c r="J2291" s="3" t="s">
        <v>4349</v>
      </c>
      <c r="K2291" s="3" t="s">
        <v>4337</v>
      </c>
      <c r="L2291" s="3" t="s">
        <v>4472</v>
      </c>
      <c r="M2291" s="3" t="s">
        <v>35</v>
      </c>
    </row>
    <row r="2292" spans="1:13" x14ac:dyDescent="0.2">
      <c r="A2292" s="3" t="s">
        <v>4336</v>
      </c>
      <c r="B2292" s="3" t="str">
        <f>VLOOKUP(C2292,'Class compilations'!A:B,2,FALSE)</f>
        <v>Large SUV 4x4</v>
      </c>
      <c r="C2292" s="3" t="s">
        <v>4337</v>
      </c>
      <c r="D2292" s="3" t="s">
        <v>10</v>
      </c>
      <c r="E2292" s="3" t="s">
        <v>4473</v>
      </c>
      <c r="F2292" s="3" t="e">
        <f>VLOOKUP(E2292,'DFW to admin'!A:B,2,FALSE)</f>
        <v>#N/A</v>
      </c>
      <c r="G2292" s="3" t="e">
        <f>VLOOKUP('Data - filter removed'!E2292,Sheet10!B:C,2,FALSE)</f>
        <v>#N/A</v>
      </c>
      <c r="H2292" s="2">
        <v>2015</v>
      </c>
      <c r="I2292" s="3" t="s">
        <v>297</v>
      </c>
      <c r="J2292" s="3" t="s">
        <v>4342</v>
      </c>
      <c r="K2292" s="3" t="s">
        <v>4337</v>
      </c>
      <c r="L2292" s="3" t="s">
        <v>4474</v>
      </c>
      <c r="M2292" s="3" t="s">
        <v>35</v>
      </c>
    </row>
    <row r="2293" spans="1:13" x14ac:dyDescent="0.2">
      <c r="A2293" s="3" t="s">
        <v>4336</v>
      </c>
      <c r="B2293" s="3" t="str">
        <f>VLOOKUP(C2293,'Class compilations'!A:B,2,FALSE)</f>
        <v>Large SUV 4x4</v>
      </c>
      <c r="C2293" s="3" t="s">
        <v>4337</v>
      </c>
      <c r="D2293" s="3" t="s">
        <v>10</v>
      </c>
      <c r="E2293" s="3" t="s">
        <v>4475</v>
      </c>
      <c r="F2293" s="3" t="e">
        <f>VLOOKUP(E2293,'DFW to admin'!A:B,2,FALSE)</f>
        <v>#N/A</v>
      </c>
      <c r="G2293" s="3" t="e">
        <f>VLOOKUP('Data - filter removed'!E2293,Sheet10!B:C,2,FALSE)</f>
        <v>#N/A</v>
      </c>
      <c r="H2293" s="2">
        <v>2015</v>
      </c>
      <c r="I2293" s="3" t="s">
        <v>2576</v>
      </c>
      <c r="J2293" s="3" t="s">
        <v>4379</v>
      </c>
      <c r="K2293" s="3" t="s">
        <v>4337</v>
      </c>
      <c r="L2293" s="3" t="s">
        <v>4476</v>
      </c>
      <c r="M2293" s="3" t="s">
        <v>1038</v>
      </c>
    </row>
    <row r="2294" spans="1:13" x14ac:dyDescent="0.2">
      <c r="A2294" s="3" t="s">
        <v>4336</v>
      </c>
      <c r="B2294" s="3" t="str">
        <f>VLOOKUP(C2294,'Class compilations'!A:B,2,FALSE)</f>
        <v>Large SUV 4x4</v>
      </c>
      <c r="C2294" s="3" t="s">
        <v>4337</v>
      </c>
      <c r="D2294" s="3" t="s">
        <v>10</v>
      </c>
      <c r="E2294" s="3" t="s">
        <v>4477</v>
      </c>
      <c r="F2294" s="3" t="e">
        <f>VLOOKUP(E2294,'DFW to admin'!A:B,2,FALSE)</f>
        <v>#N/A</v>
      </c>
      <c r="G2294" s="3" t="e">
        <f>VLOOKUP('Data - filter removed'!E2294,Sheet10!B:C,2,FALSE)</f>
        <v>#N/A</v>
      </c>
      <c r="H2294" s="2">
        <v>2015</v>
      </c>
      <c r="I2294" s="3" t="s">
        <v>2576</v>
      </c>
      <c r="J2294" s="3" t="s">
        <v>4349</v>
      </c>
      <c r="K2294" s="3" t="s">
        <v>4337</v>
      </c>
      <c r="L2294" s="3" t="s">
        <v>4478</v>
      </c>
      <c r="M2294" s="3" t="s">
        <v>35</v>
      </c>
    </row>
    <row r="2295" spans="1:13" x14ac:dyDescent="0.2">
      <c r="A2295" s="3" t="s">
        <v>4336</v>
      </c>
      <c r="B2295" s="3" t="str">
        <f>VLOOKUP(C2295,'Class compilations'!A:B,2,FALSE)</f>
        <v>Large SUV 4x4</v>
      </c>
      <c r="C2295" s="3" t="s">
        <v>4337</v>
      </c>
      <c r="D2295" s="3" t="s">
        <v>10</v>
      </c>
      <c r="E2295" s="3" t="s">
        <v>4479</v>
      </c>
      <c r="F2295" s="3" t="e">
        <f>VLOOKUP(E2295,'DFW to admin'!A:B,2,FALSE)</f>
        <v>#N/A</v>
      </c>
      <c r="G2295" s="3" t="e">
        <f>VLOOKUP('Data - filter removed'!E2295,Sheet10!B:C,2,FALSE)</f>
        <v>#N/A</v>
      </c>
      <c r="H2295" s="2">
        <v>2016</v>
      </c>
      <c r="I2295" s="3" t="s">
        <v>2576</v>
      </c>
      <c r="J2295" s="3" t="s">
        <v>4349</v>
      </c>
      <c r="K2295" s="3" t="s">
        <v>4337</v>
      </c>
      <c r="L2295" s="3" t="s">
        <v>4480</v>
      </c>
      <c r="M2295" s="3" t="s">
        <v>35</v>
      </c>
    </row>
    <row r="2296" spans="1:13" x14ac:dyDescent="0.2">
      <c r="A2296" s="3" t="s">
        <v>4336</v>
      </c>
      <c r="B2296" s="3" t="str">
        <f>VLOOKUP(C2296,'Class compilations'!A:B,2,FALSE)</f>
        <v>Large SUV 4x4</v>
      </c>
      <c r="C2296" s="3" t="s">
        <v>4337</v>
      </c>
      <c r="D2296" s="3" t="s">
        <v>10</v>
      </c>
      <c r="E2296" s="3" t="s">
        <v>8096</v>
      </c>
      <c r="F2296" s="3" t="e">
        <f>VLOOKUP(E2296,'DFW to admin'!A:B,2,FALSE)</f>
        <v>#N/A</v>
      </c>
      <c r="G2296" s="3" t="str">
        <f>VLOOKUP('Data - filter removed'!E2296,Sheet10!B:C,2,FALSE)</f>
        <v>Children's Administration</v>
      </c>
      <c r="H2296" s="2">
        <v>2016</v>
      </c>
      <c r="I2296" s="3" t="s">
        <v>2576</v>
      </c>
      <c r="J2296" s="3" t="s">
        <v>4349</v>
      </c>
      <c r="K2296" s="3" t="s">
        <v>4337</v>
      </c>
      <c r="L2296" s="3" t="s">
        <v>8097</v>
      </c>
      <c r="M2296" s="3" t="s">
        <v>29</v>
      </c>
    </row>
    <row r="2297" spans="1:13" x14ac:dyDescent="0.2">
      <c r="A2297" s="3" t="s">
        <v>4336</v>
      </c>
      <c r="B2297" s="3" t="str">
        <f>VLOOKUP(C2297,'Class compilations'!A:B,2,FALSE)</f>
        <v>Large SUV 4x4</v>
      </c>
      <c r="C2297" s="3" t="s">
        <v>4337</v>
      </c>
      <c r="D2297" s="3" t="s">
        <v>10</v>
      </c>
      <c r="E2297" s="3" t="s">
        <v>8098</v>
      </c>
      <c r="F2297" s="3" t="e">
        <f>VLOOKUP(E2297,'DFW to admin'!A:B,2,FALSE)</f>
        <v>#N/A</v>
      </c>
      <c r="G2297" s="3" t="e">
        <f>VLOOKUP('Data - filter removed'!E2297,Sheet10!B:C,2,FALSE)</f>
        <v>#N/A</v>
      </c>
      <c r="H2297" s="2">
        <v>2016</v>
      </c>
      <c r="I2297" s="3" t="s">
        <v>297</v>
      </c>
      <c r="J2297" s="3" t="s">
        <v>4342</v>
      </c>
      <c r="K2297" s="3" t="s">
        <v>4337</v>
      </c>
      <c r="L2297" s="3" t="s">
        <v>8099</v>
      </c>
      <c r="M2297" s="3" t="s">
        <v>35</v>
      </c>
    </row>
    <row r="2298" spans="1:13" x14ac:dyDescent="0.2">
      <c r="A2298" s="3" t="s">
        <v>4336</v>
      </c>
      <c r="B2298" s="3" t="str">
        <f>VLOOKUP(C2298,'Class compilations'!A:B,2,FALSE)</f>
        <v>Large SUV 4x4</v>
      </c>
      <c r="C2298" s="3" t="s">
        <v>4337</v>
      </c>
      <c r="D2298" s="3" t="s">
        <v>10</v>
      </c>
      <c r="E2298" s="3" t="s">
        <v>8100</v>
      </c>
      <c r="F2298" s="3" t="e">
        <f>VLOOKUP(E2298,'DFW to admin'!A:B,2,FALSE)</f>
        <v>#N/A</v>
      </c>
      <c r="G2298" s="3" t="e">
        <f>VLOOKUP('Data - filter removed'!E2298,Sheet10!B:C,2,FALSE)</f>
        <v>#N/A</v>
      </c>
      <c r="H2298" s="2">
        <v>2016</v>
      </c>
      <c r="I2298" s="3" t="s">
        <v>297</v>
      </c>
      <c r="J2298" s="3" t="s">
        <v>4342</v>
      </c>
      <c r="K2298" s="3" t="s">
        <v>4337</v>
      </c>
      <c r="L2298" s="3" t="s">
        <v>8101</v>
      </c>
      <c r="M2298" s="3" t="s">
        <v>123</v>
      </c>
    </row>
    <row r="2299" spans="1:13" x14ac:dyDescent="0.2">
      <c r="A2299" s="3" t="s">
        <v>4336</v>
      </c>
      <c r="B2299" s="3" t="str">
        <f>VLOOKUP(C2299,'Class compilations'!A:B,2,FALSE)</f>
        <v>Large SUV 4x4</v>
      </c>
      <c r="C2299" s="3" t="s">
        <v>4337</v>
      </c>
      <c r="D2299" s="3" t="s">
        <v>10</v>
      </c>
      <c r="E2299" s="3" t="s">
        <v>8102</v>
      </c>
      <c r="F2299" s="3" t="e">
        <f>VLOOKUP(E2299,'DFW to admin'!A:B,2,FALSE)</f>
        <v>#N/A</v>
      </c>
      <c r="G2299" s="3" t="e">
        <f>VLOOKUP('Data - filter removed'!E2299,Sheet10!B:C,2,FALSE)</f>
        <v>#N/A</v>
      </c>
      <c r="H2299" s="2">
        <v>2016</v>
      </c>
      <c r="I2299" s="3" t="s">
        <v>297</v>
      </c>
      <c r="J2299" s="3" t="s">
        <v>4342</v>
      </c>
      <c r="K2299" s="3" t="s">
        <v>4337</v>
      </c>
      <c r="L2299" s="3" t="s">
        <v>8103</v>
      </c>
      <c r="M2299" s="3" t="s">
        <v>35</v>
      </c>
    </row>
    <row r="2300" spans="1:13" x14ac:dyDescent="0.2">
      <c r="B2300" s="3" t="e">
        <f>VLOOKUP(C2300,'Class compilations'!A:B,2,FALSE)</f>
        <v>#N/A</v>
      </c>
      <c r="D2300" s="5" t="s">
        <v>7969</v>
      </c>
      <c r="E2300" s="3">
        <f>SUBTOTAL(3,E2226:E2299)</f>
        <v>74</v>
      </c>
      <c r="F2300" s="3" t="e">
        <f>VLOOKUP(E2300,'DFW to admin'!A:B,2,FALSE)</f>
        <v>#N/A</v>
      </c>
      <c r="G2300" s="3" t="e">
        <f>VLOOKUP('Data - filter removed'!E2300,Sheet10!B:C,2,FALSE)</f>
        <v>#N/A</v>
      </c>
    </row>
    <row r="2301" spans="1:13" x14ac:dyDescent="0.2">
      <c r="A2301" s="3" t="s">
        <v>4336</v>
      </c>
      <c r="B2301" s="3" t="str">
        <f>VLOOKUP(C2301,'Class compilations'!A:B,2,FALSE)</f>
        <v>Large SUV 4x4</v>
      </c>
      <c r="C2301" s="3" t="s">
        <v>4337</v>
      </c>
      <c r="D2301" s="3" t="s">
        <v>1301</v>
      </c>
      <c r="E2301" s="3" t="s">
        <v>4481</v>
      </c>
      <c r="F2301" s="3" t="e">
        <f>VLOOKUP(E2301,'DFW to admin'!A:B,2,FALSE)</f>
        <v>#N/A</v>
      </c>
      <c r="G2301" s="3" t="e">
        <f>VLOOKUP('Data - filter removed'!E2301,Sheet10!B:C,2,FALSE)</f>
        <v>#N/A</v>
      </c>
      <c r="H2301" s="2">
        <v>2012</v>
      </c>
      <c r="I2301" s="3" t="s">
        <v>2576</v>
      </c>
      <c r="J2301" s="3" t="s">
        <v>4379</v>
      </c>
      <c r="K2301" s="3" t="s">
        <v>4337</v>
      </c>
      <c r="L2301" s="3" t="s">
        <v>4482</v>
      </c>
      <c r="M2301" s="3" t="s">
        <v>1302</v>
      </c>
    </row>
    <row r="2302" spans="1:13" x14ac:dyDescent="0.2">
      <c r="B2302" s="3" t="e">
        <f>VLOOKUP(C2302,'Class compilations'!A:B,2,FALSE)</f>
        <v>#N/A</v>
      </c>
      <c r="D2302" s="5" t="s">
        <v>7971</v>
      </c>
      <c r="E2302" s="3">
        <f>SUBTOTAL(3,E2301:E2301)</f>
        <v>1</v>
      </c>
      <c r="F2302" s="3" t="e">
        <f>VLOOKUP(E2302,'DFW to admin'!A:B,2,FALSE)</f>
        <v>#N/A</v>
      </c>
      <c r="G2302" s="3" t="e">
        <f>VLOOKUP('Data - filter removed'!E2302,Sheet10!B:C,2,FALSE)</f>
        <v>#N/A</v>
      </c>
    </row>
    <row r="2303" spans="1:13" x14ac:dyDescent="0.2">
      <c r="A2303" s="3" t="s">
        <v>4336</v>
      </c>
      <c r="B2303" s="3" t="str">
        <f>VLOOKUP(C2303,'Class compilations'!A:B,2,FALSE)</f>
        <v>Large SUV 4x4</v>
      </c>
      <c r="C2303" s="3" t="s">
        <v>4337</v>
      </c>
      <c r="D2303" s="3" t="s">
        <v>1563</v>
      </c>
      <c r="E2303" s="3" t="s">
        <v>4487</v>
      </c>
      <c r="F2303" s="3" t="e">
        <f>VLOOKUP(E2303,'DFW to admin'!A:B,2,FALSE)</f>
        <v>#N/A</v>
      </c>
      <c r="G2303" s="3" t="e">
        <f>VLOOKUP('Data - filter removed'!E2303,Sheet10!B:C,2,FALSE)</f>
        <v>#N/A</v>
      </c>
      <c r="H2303" s="2">
        <v>2003</v>
      </c>
      <c r="I2303" s="3" t="s">
        <v>297</v>
      </c>
      <c r="J2303" s="3" t="s">
        <v>4342</v>
      </c>
      <c r="K2303" s="3" t="s">
        <v>4337</v>
      </c>
      <c r="L2303" s="3" t="s">
        <v>4488</v>
      </c>
      <c r="M2303" s="3" t="s">
        <v>133</v>
      </c>
    </row>
    <row r="2304" spans="1:13" x14ac:dyDescent="0.2">
      <c r="B2304" s="3" t="e">
        <f>VLOOKUP(C2304,'Class compilations'!A:B,2,FALSE)</f>
        <v>#N/A</v>
      </c>
      <c r="D2304" s="5" t="s">
        <v>7972</v>
      </c>
      <c r="E2304" s="3">
        <f>SUBTOTAL(3,E2303:E2303)</f>
        <v>1</v>
      </c>
      <c r="F2304" s="3" t="e">
        <f>VLOOKUP(E2304,'DFW to admin'!A:B,2,FALSE)</f>
        <v>#N/A</v>
      </c>
      <c r="G2304" s="3" t="e">
        <f>VLOOKUP('Data - filter removed'!E2304,Sheet10!B:C,2,FALSE)</f>
        <v>#N/A</v>
      </c>
    </row>
    <row r="2305" spans="1:13" x14ac:dyDescent="0.2">
      <c r="A2305" s="5" t="s">
        <v>7930</v>
      </c>
      <c r="B2305" s="3" t="e">
        <f>VLOOKUP(C2305,'Class compilations'!A:B,2,FALSE)</f>
        <v>#N/A</v>
      </c>
      <c r="E2305" s="3">
        <f>SUBTOTAL(3,E2226:E2303)</f>
        <v>76</v>
      </c>
      <c r="F2305" s="3" t="e">
        <f>VLOOKUP(E2305,'DFW to admin'!A:B,2,FALSE)</f>
        <v>#N/A</v>
      </c>
      <c r="G2305" s="3" t="e">
        <f>VLOOKUP('Data - filter removed'!E2305,Sheet10!B:C,2,FALSE)</f>
        <v>#N/A</v>
      </c>
    </row>
    <row r="2306" spans="1:13" x14ac:dyDescent="0.2">
      <c r="A2306" s="3" t="s">
        <v>4485</v>
      </c>
      <c r="B2306" s="3" t="str">
        <f>VLOOKUP(C2306,'Class compilations'!A:B,2,FALSE)</f>
        <v>Large SUV 4x4</v>
      </c>
      <c r="C2306" s="3" t="s">
        <v>4486</v>
      </c>
      <c r="D2306" s="3" t="s">
        <v>10</v>
      </c>
      <c r="E2306" s="3" t="s">
        <v>4489</v>
      </c>
      <c r="F2306" s="3" t="e">
        <f>VLOOKUP(E2306,'DFW to admin'!A:B,2,FALSE)</f>
        <v>#N/A</v>
      </c>
      <c r="G2306" s="3" t="e">
        <f>VLOOKUP('Data - filter removed'!E2306,Sheet10!B:C,2,FALSE)</f>
        <v>#N/A</v>
      </c>
      <c r="H2306" s="2">
        <v>2003</v>
      </c>
      <c r="I2306" s="3" t="s">
        <v>297</v>
      </c>
      <c r="J2306" s="3" t="s">
        <v>4342</v>
      </c>
      <c r="K2306" s="3" t="s">
        <v>4337</v>
      </c>
      <c r="L2306" s="3" t="s">
        <v>4490</v>
      </c>
      <c r="M2306" s="3" t="s">
        <v>81</v>
      </c>
    </row>
    <row r="2307" spans="1:13" x14ac:dyDescent="0.2">
      <c r="A2307" s="3" t="s">
        <v>4485</v>
      </c>
      <c r="B2307" s="3" t="str">
        <f>VLOOKUP(C2307,'Class compilations'!A:B,2,FALSE)</f>
        <v>Large SUV 4x4</v>
      </c>
      <c r="C2307" s="3" t="s">
        <v>4486</v>
      </c>
      <c r="D2307" s="3" t="s">
        <v>10</v>
      </c>
      <c r="E2307" s="3" t="s">
        <v>4491</v>
      </c>
      <c r="F2307" s="3" t="e">
        <f>VLOOKUP(E2307,'DFW to admin'!A:B,2,FALSE)</f>
        <v>#N/A</v>
      </c>
      <c r="G2307" s="3" t="e">
        <f>VLOOKUP('Data - filter removed'!E2307,Sheet10!B:C,2,FALSE)</f>
        <v>#N/A</v>
      </c>
      <c r="H2307" s="2">
        <v>2008</v>
      </c>
      <c r="I2307" s="3" t="s">
        <v>297</v>
      </c>
      <c r="J2307" s="3" t="s">
        <v>4342</v>
      </c>
      <c r="K2307" s="3" t="s">
        <v>4337</v>
      </c>
      <c r="L2307" s="3" t="s">
        <v>4492</v>
      </c>
      <c r="M2307" s="3" t="s">
        <v>81</v>
      </c>
    </row>
    <row r="2308" spans="1:13" x14ac:dyDescent="0.2">
      <c r="A2308" s="3" t="s">
        <v>4485</v>
      </c>
      <c r="B2308" s="3" t="str">
        <f>VLOOKUP(C2308,'Class compilations'!A:B,2,FALSE)</f>
        <v>Large SUV 4x4</v>
      </c>
      <c r="C2308" s="3" t="s">
        <v>4486</v>
      </c>
      <c r="D2308" s="3" t="s">
        <v>10</v>
      </c>
      <c r="E2308" s="3" t="s">
        <v>4493</v>
      </c>
      <c r="F2308" s="3" t="e">
        <f>VLOOKUP(E2308,'DFW to admin'!A:B,2,FALSE)</f>
        <v>#N/A</v>
      </c>
      <c r="G2308" s="3" t="e">
        <f>VLOOKUP('Data - filter removed'!E2308,Sheet10!B:C,2,FALSE)</f>
        <v>#N/A</v>
      </c>
      <c r="H2308" s="2">
        <v>2005</v>
      </c>
      <c r="I2308" s="3" t="s">
        <v>2576</v>
      </c>
      <c r="J2308" s="3" t="s">
        <v>4349</v>
      </c>
      <c r="K2308" s="3" t="s">
        <v>4337</v>
      </c>
      <c r="L2308" s="3" t="s">
        <v>4494</v>
      </c>
      <c r="M2308" s="3" t="s">
        <v>420</v>
      </c>
    </row>
    <row r="2309" spans="1:13" x14ac:dyDescent="0.2">
      <c r="A2309" s="3" t="s">
        <v>4485</v>
      </c>
      <c r="B2309" s="3" t="str">
        <f>VLOOKUP(C2309,'Class compilations'!A:B,2,FALSE)</f>
        <v>Large SUV 4x4</v>
      </c>
      <c r="C2309" s="3" t="s">
        <v>4486</v>
      </c>
      <c r="D2309" s="3" t="s">
        <v>10</v>
      </c>
      <c r="E2309" s="3" t="s">
        <v>4495</v>
      </c>
      <c r="F2309" s="3" t="e">
        <f>VLOOKUP(E2309,'DFW to admin'!A:B,2,FALSE)</f>
        <v>#N/A</v>
      </c>
      <c r="G2309" s="3" t="e">
        <f>VLOOKUP('Data - filter removed'!E2309,Sheet10!B:C,2,FALSE)</f>
        <v>#N/A</v>
      </c>
      <c r="H2309" s="2">
        <v>2011</v>
      </c>
      <c r="I2309" s="3" t="s">
        <v>2576</v>
      </c>
      <c r="J2309" s="3" t="s">
        <v>4349</v>
      </c>
      <c r="K2309" s="3" t="s">
        <v>4337</v>
      </c>
      <c r="L2309" s="3" t="s">
        <v>4496</v>
      </c>
      <c r="M2309" s="3" t="s">
        <v>420</v>
      </c>
    </row>
    <row r="2310" spans="1:13" x14ac:dyDescent="0.2">
      <c r="A2310" s="3" t="s">
        <v>4485</v>
      </c>
      <c r="B2310" s="3" t="str">
        <f>VLOOKUP(C2310,'Class compilations'!A:B,2,FALSE)</f>
        <v>Large SUV 4x4</v>
      </c>
      <c r="C2310" s="3" t="s">
        <v>4486</v>
      </c>
      <c r="D2310" s="3" t="s">
        <v>10</v>
      </c>
      <c r="E2310" s="3" t="s">
        <v>4499</v>
      </c>
      <c r="F2310" s="3" t="e">
        <f>VLOOKUP(E2310,'DFW to admin'!A:B,2,FALSE)</f>
        <v>#N/A</v>
      </c>
      <c r="G2310" s="3" t="e">
        <f>VLOOKUP('Data - filter removed'!E2310,Sheet10!B:C,2,FALSE)</f>
        <v>#N/A</v>
      </c>
      <c r="H2310" s="2">
        <v>1999</v>
      </c>
      <c r="I2310" s="3" t="s">
        <v>2576</v>
      </c>
      <c r="J2310" s="3" t="s">
        <v>4379</v>
      </c>
      <c r="K2310" s="3" t="s">
        <v>4374</v>
      </c>
      <c r="L2310" s="3" t="s">
        <v>4500</v>
      </c>
      <c r="M2310" s="3" t="s">
        <v>1038</v>
      </c>
    </row>
    <row r="2311" spans="1:13" x14ac:dyDescent="0.2">
      <c r="A2311" s="3" t="s">
        <v>4485</v>
      </c>
      <c r="B2311" s="3" t="str">
        <f>VLOOKUP(C2311,'Class compilations'!A:B,2,FALSE)</f>
        <v>Large SUV 4x4</v>
      </c>
      <c r="C2311" s="3" t="s">
        <v>4486</v>
      </c>
      <c r="D2311" s="3" t="s">
        <v>10</v>
      </c>
      <c r="E2311" s="3" t="s">
        <v>4501</v>
      </c>
      <c r="F2311" s="3" t="e">
        <f>VLOOKUP(E2311,'DFW to admin'!A:B,2,FALSE)</f>
        <v>#N/A</v>
      </c>
      <c r="G2311" s="3" t="e">
        <f>VLOOKUP('Data - filter removed'!E2311,Sheet10!B:C,2,FALSE)</f>
        <v>#N/A</v>
      </c>
      <c r="H2311" s="2">
        <v>2003</v>
      </c>
      <c r="I2311" s="3" t="s">
        <v>2576</v>
      </c>
      <c r="J2311" s="3" t="s">
        <v>4349</v>
      </c>
      <c r="K2311" s="3" t="s">
        <v>4337</v>
      </c>
      <c r="L2311" s="3" t="s">
        <v>4502</v>
      </c>
      <c r="M2311" s="3" t="s">
        <v>1038</v>
      </c>
    </row>
    <row r="2312" spans="1:13" x14ac:dyDescent="0.2">
      <c r="A2312" s="3" t="s">
        <v>4485</v>
      </c>
      <c r="B2312" s="3" t="str">
        <f>VLOOKUP(C2312,'Class compilations'!A:B,2,FALSE)</f>
        <v>Large SUV 4x4</v>
      </c>
      <c r="C2312" s="3" t="s">
        <v>4486</v>
      </c>
      <c r="D2312" s="3" t="s">
        <v>10</v>
      </c>
      <c r="E2312" s="3" t="s">
        <v>4503</v>
      </c>
      <c r="F2312" s="3" t="e">
        <f>VLOOKUP(E2312,'DFW to admin'!A:B,2,FALSE)</f>
        <v>#N/A</v>
      </c>
      <c r="G2312" s="3" t="e">
        <f>VLOOKUP('Data - filter removed'!E2312,Sheet10!B:C,2,FALSE)</f>
        <v>#N/A</v>
      </c>
      <c r="H2312" s="2">
        <v>2007</v>
      </c>
      <c r="I2312" s="3" t="s">
        <v>297</v>
      </c>
      <c r="J2312" s="3" t="s">
        <v>4342</v>
      </c>
      <c r="K2312" s="3" t="s">
        <v>4374</v>
      </c>
      <c r="L2312" s="3" t="s">
        <v>4504</v>
      </c>
      <c r="M2312" s="3" t="s">
        <v>1038</v>
      </c>
    </row>
    <row r="2313" spans="1:13" x14ac:dyDescent="0.2">
      <c r="B2313" s="3" t="e">
        <f>VLOOKUP(C2313,'Class compilations'!A:B,2,FALSE)</f>
        <v>#N/A</v>
      </c>
      <c r="D2313" s="5" t="s">
        <v>7969</v>
      </c>
      <c r="E2313" s="3">
        <f>SUBTOTAL(3,E2306:E2312)</f>
        <v>7</v>
      </c>
      <c r="F2313" s="3" t="e">
        <f>VLOOKUP(E2313,'DFW to admin'!A:B,2,FALSE)</f>
        <v>#N/A</v>
      </c>
      <c r="G2313" s="3" t="e">
        <f>VLOOKUP('Data - filter removed'!E2313,Sheet10!B:C,2,FALSE)</f>
        <v>#N/A</v>
      </c>
    </row>
    <row r="2314" spans="1:13" x14ac:dyDescent="0.2">
      <c r="A2314" s="5" t="s">
        <v>7931</v>
      </c>
      <c r="B2314" s="3" t="e">
        <f>VLOOKUP(C2314,'Class compilations'!A:B,2,FALSE)</f>
        <v>#N/A</v>
      </c>
      <c r="E2314" s="3">
        <f>SUBTOTAL(3,E2306:E2312)</f>
        <v>7</v>
      </c>
      <c r="F2314" s="3" t="e">
        <f>VLOOKUP(E2314,'DFW to admin'!A:B,2,FALSE)</f>
        <v>#N/A</v>
      </c>
      <c r="G2314" s="3" t="e">
        <f>VLOOKUP('Data - filter removed'!E2314,Sheet10!B:C,2,FALSE)</f>
        <v>#N/A</v>
      </c>
    </row>
    <row r="2315" spans="1:13" x14ac:dyDescent="0.2">
      <c r="A2315" s="3" t="s">
        <v>8104</v>
      </c>
      <c r="B2315" s="3" t="str">
        <f>VLOOKUP(C2315,'Class compilations'!A:B,2,FALSE)</f>
        <v>Large SUV 4x4</v>
      </c>
      <c r="C2315" s="3" t="s">
        <v>4337</v>
      </c>
      <c r="D2315" s="3" t="s">
        <v>10</v>
      </c>
      <c r="E2315" s="3" t="s">
        <v>4497</v>
      </c>
      <c r="F2315" s="3" t="e">
        <f>VLOOKUP(E2315,'DFW to admin'!A:B,2,FALSE)</f>
        <v>#N/A</v>
      </c>
      <c r="G2315" s="3" t="e">
        <f>VLOOKUP('Data - filter removed'!E2315,Sheet10!B:C,2,FALSE)</f>
        <v>#N/A</v>
      </c>
      <c r="H2315" s="2">
        <v>2000</v>
      </c>
      <c r="I2315" s="3" t="s">
        <v>2576</v>
      </c>
      <c r="J2315" s="3" t="s">
        <v>4379</v>
      </c>
      <c r="K2315" s="3" t="s">
        <v>4374</v>
      </c>
      <c r="L2315" s="3" t="s">
        <v>4498</v>
      </c>
      <c r="M2315" s="3" t="s">
        <v>1038</v>
      </c>
    </row>
    <row r="2316" spans="1:13" x14ac:dyDescent="0.2">
      <c r="B2316" s="3" t="e">
        <f>VLOOKUP(C2316,'Class compilations'!A:B,2,FALSE)</f>
        <v>#N/A</v>
      </c>
      <c r="D2316" s="5" t="s">
        <v>7969</v>
      </c>
      <c r="E2316" s="3">
        <f>SUBTOTAL(3,E2315:E2315)</f>
        <v>1</v>
      </c>
      <c r="F2316" s="3" t="e">
        <f>VLOOKUP(E2316,'DFW to admin'!A:B,2,FALSE)</f>
        <v>#N/A</v>
      </c>
      <c r="G2316" s="3" t="e">
        <f>VLOOKUP('Data - filter removed'!E2316,Sheet10!B:C,2,FALSE)</f>
        <v>#N/A</v>
      </c>
    </row>
    <row r="2317" spans="1:13" x14ac:dyDescent="0.2">
      <c r="A2317" s="5" t="s">
        <v>8213</v>
      </c>
      <c r="B2317" s="3" t="e">
        <f>VLOOKUP(C2317,'Class compilations'!A:B,2,FALSE)</f>
        <v>#N/A</v>
      </c>
      <c r="E2317" s="3">
        <f>SUBTOTAL(3,E2315:E2315)</f>
        <v>1</v>
      </c>
      <c r="F2317" s="3" t="e">
        <f>VLOOKUP(E2317,'DFW to admin'!A:B,2,FALSE)</f>
        <v>#N/A</v>
      </c>
      <c r="G2317" s="3" t="e">
        <f>VLOOKUP('Data - filter removed'!E2317,Sheet10!B:C,2,FALSE)</f>
        <v>#N/A</v>
      </c>
    </row>
    <row r="2318" spans="1:13" x14ac:dyDescent="0.2">
      <c r="A2318" s="3" t="s">
        <v>4505</v>
      </c>
      <c r="B2318" s="3" t="str">
        <f>VLOOKUP(C2318,'Class compilations'!A:B,2,FALSE)</f>
        <v>Medium SUV 4x4</v>
      </c>
      <c r="C2318" s="3" t="s">
        <v>4506</v>
      </c>
      <c r="D2318" s="3" t="s">
        <v>10</v>
      </c>
      <c r="E2318" s="3" t="s">
        <v>4507</v>
      </c>
      <c r="F2318" s="3" t="e">
        <f>VLOOKUP(E2318,'DFW to admin'!A:B,2,FALSE)</f>
        <v>#N/A</v>
      </c>
      <c r="G2318" s="3" t="e">
        <f>VLOOKUP('Data - filter removed'!E2318,Sheet10!B:C,2,FALSE)</f>
        <v>#N/A</v>
      </c>
      <c r="H2318" s="2">
        <v>2005</v>
      </c>
      <c r="I2318" s="3" t="s">
        <v>297</v>
      </c>
      <c r="J2318" s="3" t="s">
        <v>4508</v>
      </c>
      <c r="K2318" s="3" t="s">
        <v>4506</v>
      </c>
      <c r="L2318" s="3" t="s">
        <v>4509</v>
      </c>
      <c r="M2318" s="3" t="s">
        <v>21</v>
      </c>
    </row>
    <row r="2319" spans="1:13" x14ac:dyDescent="0.2">
      <c r="A2319" s="3" t="s">
        <v>4505</v>
      </c>
      <c r="B2319" s="3" t="str">
        <f>VLOOKUP(C2319,'Class compilations'!A:B,2,FALSE)</f>
        <v>Medium SUV 4x4</v>
      </c>
      <c r="C2319" s="3" t="s">
        <v>4506</v>
      </c>
      <c r="D2319" s="3" t="s">
        <v>10</v>
      </c>
      <c r="E2319" s="3" t="s">
        <v>4510</v>
      </c>
      <c r="F2319" s="3" t="e">
        <f>VLOOKUP(E2319,'DFW to admin'!A:B,2,FALSE)</f>
        <v>#N/A</v>
      </c>
      <c r="G2319" s="3" t="str">
        <f>VLOOKUP('Data - filter removed'!E2319,Sheet10!B:C,2,FALSE)</f>
        <v>Aging and Disability Services Administration</v>
      </c>
      <c r="H2319" s="2">
        <v>2005</v>
      </c>
      <c r="I2319" s="3" t="s">
        <v>297</v>
      </c>
      <c r="J2319" s="3" t="s">
        <v>4508</v>
      </c>
      <c r="K2319" s="3" t="s">
        <v>4506</v>
      </c>
      <c r="L2319" s="3" t="s">
        <v>4511</v>
      </c>
      <c r="M2319" s="3" t="s">
        <v>29</v>
      </c>
    </row>
    <row r="2320" spans="1:13" x14ac:dyDescent="0.2">
      <c r="A2320" s="3" t="s">
        <v>4505</v>
      </c>
      <c r="B2320" s="3" t="str">
        <f>VLOOKUP(C2320,'Class compilations'!A:B,2,FALSE)</f>
        <v>Medium SUV 4x4</v>
      </c>
      <c r="C2320" s="3" t="s">
        <v>4506</v>
      </c>
      <c r="D2320" s="3" t="s">
        <v>10</v>
      </c>
      <c r="E2320" s="3" t="s">
        <v>4512</v>
      </c>
      <c r="F2320" s="3" t="e">
        <f>VLOOKUP(E2320,'DFW to admin'!A:B,2,FALSE)</f>
        <v>#N/A</v>
      </c>
      <c r="G2320" s="3" t="e">
        <f>VLOOKUP('Data - filter removed'!E2320,Sheet10!B:C,2,FALSE)</f>
        <v>#N/A</v>
      </c>
      <c r="H2320" s="2">
        <v>2005</v>
      </c>
      <c r="I2320" s="3" t="s">
        <v>297</v>
      </c>
      <c r="J2320" s="3" t="s">
        <v>4508</v>
      </c>
      <c r="K2320" s="3" t="s">
        <v>4506</v>
      </c>
      <c r="L2320" s="3" t="s">
        <v>4513</v>
      </c>
      <c r="M2320" s="3" t="s">
        <v>123</v>
      </c>
    </row>
    <row r="2321" spans="1:13" x14ac:dyDescent="0.2">
      <c r="A2321" s="3" t="s">
        <v>4505</v>
      </c>
      <c r="B2321" s="3" t="str">
        <f>VLOOKUP(C2321,'Class compilations'!A:B,2,FALSE)</f>
        <v>Medium SUV 4x4</v>
      </c>
      <c r="C2321" s="3" t="s">
        <v>4506</v>
      </c>
      <c r="D2321" s="3" t="s">
        <v>10</v>
      </c>
      <c r="E2321" s="3" t="s">
        <v>4514</v>
      </c>
      <c r="F2321" s="3" t="e">
        <f>VLOOKUP(E2321,'DFW to admin'!A:B,2,FALSE)</f>
        <v>#N/A</v>
      </c>
      <c r="G2321" s="3" t="str">
        <f>VLOOKUP('Data - filter removed'!E2321,Sheet10!B:C,2,FALSE)</f>
        <v>Office of Fraud Accountability</v>
      </c>
      <c r="H2321" s="2">
        <v>2005</v>
      </c>
      <c r="I2321" s="3" t="s">
        <v>297</v>
      </c>
      <c r="J2321" s="3" t="s">
        <v>4508</v>
      </c>
      <c r="K2321" s="3" t="s">
        <v>4506</v>
      </c>
      <c r="L2321" s="3" t="s">
        <v>4515</v>
      </c>
      <c r="M2321" s="3" t="s">
        <v>29</v>
      </c>
    </row>
    <row r="2322" spans="1:13" x14ac:dyDescent="0.2">
      <c r="A2322" s="3" t="s">
        <v>4505</v>
      </c>
      <c r="B2322" s="3" t="str">
        <f>VLOOKUP(C2322,'Class compilations'!A:B,2,FALSE)</f>
        <v>Medium SUV 4x4</v>
      </c>
      <c r="C2322" s="3" t="s">
        <v>4506</v>
      </c>
      <c r="D2322" s="3" t="s">
        <v>10</v>
      </c>
      <c r="E2322" s="3" t="s">
        <v>4516</v>
      </c>
      <c r="F2322" s="3" t="e">
        <f>VLOOKUP(E2322,'DFW to admin'!A:B,2,FALSE)</f>
        <v>#N/A</v>
      </c>
      <c r="G2322" s="3" t="e">
        <f>VLOOKUP('Data - filter removed'!E2322,Sheet10!B:C,2,FALSE)</f>
        <v>#N/A</v>
      </c>
      <c r="H2322" s="2">
        <v>2004</v>
      </c>
      <c r="I2322" s="3" t="s">
        <v>297</v>
      </c>
      <c r="J2322" s="3" t="s">
        <v>4508</v>
      </c>
      <c r="K2322" s="3" t="s">
        <v>4506</v>
      </c>
      <c r="L2322" s="3" t="s">
        <v>4517</v>
      </c>
      <c r="M2322" s="3" t="s">
        <v>35</v>
      </c>
    </row>
    <row r="2323" spans="1:13" x14ac:dyDescent="0.2">
      <c r="A2323" s="3" t="s">
        <v>4505</v>
      </c>
      <c r="B2323" s="3" t="str">
        <f>VLOOKUP(C2323,'Class compilations'!A:B,2,FALSE)</f>
        <v>Medium SUV 4x4</v>
      </c>
      <c r="C2323" s="3" t="s">
        <v>4506</v>
      </c>
      <c r="D2323" s="3" t="s">
        <v>10</v>
      </c>
      <c r="E2323" s="3" t="s">
        <v>4518</v>
      </c>
      <c r="F2323" s="3" t="e">
        <f>VLOOKUP(E2323,'DFW to admin'!A:B,2,FALSE)</f>
        <v>#N/A</v>
      </c>
      <c r="G2323" s="3" t="e">
        <f>VLOOKUP('Data - filter removed'!E2323,Sheet10!B:C,2,FALSE)</f>
        <v>#N/A</v>
      </c>
      <c r="H2323" s="2">
        <v>2004</v>
      </c>
      <c r="I2323" s="3" t="s">
        <v>297</v>
      </c>
      <c r="J2323" s="3" t="s">
        <v>4508</v>
      </c>
      <c r="K2323" s="3" t="s">
        <v>4506</v>
      </c>
      <c r="L2323" s="3" t="s">
        <v>4519</v>
      </c>
      <c r="M2323" s="3" t="s">
        <v>128</v>
      </c>
    </row>
    <row r="2324" spans="1:13" x14ac:dyDescent="0.2">
      <c r="A2324" s="3" t="s">
        <v>4505</v>
      </c>
      <c r="B2324" s="3" t="str">
        <f>VLOOKUP(C2324,'Class compilations'!A:B,2,FALSE)</f>
        <v>Medium SUV 4x4</v>
      </c>
      <c r="C2324" s="3" t="s">
        <v>4506</v>
      </c>
      <c r="D2324" s="3" t="s">
        <v>10</v>
      </c>
      <c r="E2324" s="3" t="s">
        <v>4520</v>
      </c>
      <c r="F2324" s="3" t="e">
        <f>VLOOKUP(E2324,'DFW to admin'!A:B,2,FALSE)</f>
        <v>#N/A</v>
      </c>
      <c r="G2324" s="3" t="str">
        <f>VLOOKUP('Data - filter removed'!E2324,Sheet10!B:C,2,FALSE)</f>
        <v>Children's Administration</v>
      </c>
      <c r="H2324" s="2">
        <v>2004</v>
      </c>
      <c r="I2324" s="3" t="s">
        <v>297</v>
      </c>
      <c r="J2324" s="3" t="s">
        <v>4508</v>
      </c>
      <c r="K2324" s="3" t="s">
        <v>4506</v>
      </c>
      <c r="L2324" s="3" t="s">
        <v>4521</v>
      </c>
      <c r="M2324" s="3" t="s">
        <v>29</v>
      </c>
    </row>
    <row r="2325" spans="1:13" x14ac:dyDescent="0.2">
      <c r="A2325" s="3" t="s">
        <v>4505</v>
      </c>
      <c r="B2325" s="3" t="str">
        <f>VLOOKUP(C2325,'Class compilations'!A:B,2,FALSE)</f>
        <v>Medium SUV 4x4</v>
      </c>
      <c r="C2325" s="3" t="s">
        <v>4506</v>
      </c>
      <c r="D2325" s="3" t="s">
        <v>10</v>
      </c>
      <c r="E2325" s="3" t="s">
        <v>4522</v>
      </c>
      <c r="F2325" s="3" t="e">
        <f>VLOOKUP(E2325,'DFW to admin'!A:B,2,FALSE)</f>
        <v>#N/A</v>
      </c>
      <c r="G2325" s="3" t="e">
        <f>VLOOKUP('Data - filter removed'!E2325,Sheet10!B:C,2,FALSE)</f>
        <v>#N/A</v>
      </c>
      <c r="H2325" s="2">
        <v>2004</v>
      </c>
      <c r="I2325" s="3" t="s">
        <v>297</v>
      </c>
      <c r="J2325" s="3" t="s">
        <v>4508</v>
      </c>
      <c r="K2325" s="3" t="s">
        <v>4506</v>
      </c>
      <c r="L2325" s="3" t="s">
        <v>4523</v>
      </c>
      <c r="M2325" s="3" t="s">
        <v>21</v>
      </c>
    </row>
    <row r="2326" spans="1:13" x14ac:dyDescent="0.2">
      <c r="A2326" s="3" t="s">
        <v>4505</v>
      </c>
      <c r="B2326" s="3" t="str">
        <f>VLOOKUP(C2326,'Class compilations'!A:B,2,FALSE)</f>
        <v>Medium SUV 4x4</v>
      </c>
      <c r="C2326" s="3" t="s">
        <v>4506</v>
      </c>
      <c r="D2326" s="3" t="s">
        <v>10</v>
      </c>
      <c r="E2326" s="3" t="s">
        <v>4524</v>
      </c>
      <c r="F2326" s="3" t="e">
        <f>VLOOKUP(E2326,'DFW to admin'!A:B,2,FALSE)</f>
        <v>#N/A</v>
      </c>
      <c r="G2326" s="3" t="str">
        <f>VLOOKUP('Data - filter removed'!E2326,Sheet10!B:C,2,FALSE)</f>
        <v>Office of Fraud Accountability</v>
      </c>
      <c r="H2326" s="2">
        <v>2004</v>
      </c>
      <c r="I2326" s="3" t="s">
        <v>297</v>
      </c>
      <c r="J2326" s="3" t="s">
        <v>4508</v>
      </c>
      <c r="K2326" s="3" t="s">
        <v>4506</v>
      </c>
      <c r="L2326" s="3" t="s">
        <v>4525</v>
      </c>
      <c r="M2326" s="3" t="s">
        <v>29</v>
      </c>
    </row>
    <row r="2327" spans="1:13" x14ac:dyDescent="0.2">
      <c r="A2327" s="3" t="s">
        <v>4505</v>
      </c>
      <c r="B2327" s="3" t="str">
        <f>VLOOKUP(C2327,'Class compilations'!A:B,2,FALSE)</f>
        <v>Medium SUV 4x4</v>
      </c>
      <c r="C2327" s="3" t="s">
        <v>4506</v>
      </c>
      <c r="D2327" s="3" t="s">
        <v>10</v>
      </c>
      <c r="E2327" s="3" t="s">
        <v>4526</v>
      </c>
      <c r="F2327" s="3" t="e">
        <f>VLOOKUP(E2327,'DFW to admin'!A:B,2,FALSE)</f>
        <v>#N/A</v>
      </c>
      <c r="G2327" s="3" t="str">
        <f>VLOOKUP('Data - filter removed'!E2327,Sheet10!B:C,2,FALSE)</f>
        <v>Office of Fraud Accountability</v>
      </c>
      <c r="H2327" s="2">
        <v>2004</v>
      </c>
      <c r="I2327" s="3" t="s">
        <v>297</v>
      </c>
      <c r="J2327" s="3" t="s">
        <v>4508</v>
      </c>
      <c r="K2327" s="3" t="s">
        <v>4506</v>
      </c>
      <c r="L2327" s="3" t="s">
        <v>4527</v>
      </c>
      <c r="M2327" s="3" t="s">
        <v>29</v>
      </c>
    </row>
    <row r="2328" spans="1:13" x14ac:dyDescent="0.2">
      <c r="A2328" s="3" t="s">
        <v>4505</v>
      </c>
      <c r="B2328" s="3" t="str">
        <f>VLOOKUP(C2328,'Class compilations'!A:B,2,FALSE)</f>
        <v>Medium SUV 4x4</v>
      </c>
      <c r="C2328" s="3" t="s">
        <v>4506</v>
      </c>
      <c r="D2328" s="3" t="s">
        <v>10</v>
      </c>
      <c r="E2328" s="3" t="s">
        <v>4528</v>
      </c>
      <c r="F2328" s="3" t="str">
        <f>VLOOKUP(E2328,'DFW to admin'!A:B,2,FALSE)</f>
        <v>Fish</v>
      </c>
      <c r="G2328" s="3" t="e">
        <f>VLOOKUP('Data - filter removed'!E2328,Sheet10!B:C,2,FALSE)</f>
        <v>#N/A</v>
      </c>
      <c r="H2328" s="2">
        <v>2008</v>
      </c>
      <c r="I2328" s="3" t="s">
        <v>2576</v>
      </c>
      <c r="J2328" s="3" t="s">
        <v>4529</v>
      </c>
      <c r="K2328" s="3" t="s">
        <v>4506</v>
      </c>
      <c r="L2328" s="3" t="s">
        <v>4530</v>
      </c>
      <c r="M2328" s="3" t="s">
        <v>136</v>
      </c>
    </row>
    <row r="2329" spans="1:13" x14ac:dyDescent="0.2">
      <c r="A2329" s="3" t="s">
        <v>4505</v>
      </c>
      <c r="B2329" s="3" t="str">
        <f>VLOOKUP(C2329,'Class compilations'!A:B,2,FALSE)</f>
        <v>Medium SUV 4x4</v>
      </c>
      <c r="C2329" s="3" t="s">
        <v>4506</v>
      </c>
      <c r="D2329" s="3" t="s">
        <v>10</v>
      </c>
      <c r="E2329" s="3" t="s">
        <v>4533</v>
      </c>
      <c r="F2329" s="3" t="e">
        <f>VLOOKUP(E2329,'DFW to admin'!A:B,2,FALSE)</f>
        <v>#N/A</v>
      </c>
      <c r="G2329" s="3" t="e">
        <f>VLOOKUP('Data - filter removed'!E2329,Sheet10!B:C,2,FALSE)</f>
        <v>#N/A</v>
      </c>
      <c r="H2329" s="2">
        <v>2010</v>
      </c>
      <c r="I2329" s="3" t="s">
        <v>297</v>
      </c>
      <c r="J2329" s="3" t="s">
        <v>4508</v>
      </c>
      <c r="K2329" s="3" t="s">
        <v>4506</v>
      </c>
      <c r="L2329" s="3" t="s">
        <v>4534</v>
      </c>
      <c r="M2329" s="3" t="s">
        <v>35</v>
      </c>
    </row>
    <row r="2330" spans="1:13" x14ac:dyDescent="0.2">
      <c r="A2330" s="3" t="s">
        <v>4505</v>
      </c>
      <c r="B2330" s="3" t="str">
        <f>VLOOKUP(C2330,'Class compilations'!A:B,2,FALSE)</f>
        <v>Medium SUV 4x4</v>
      </c>
      <c r="C2330" s="3" t="s">
        <v>4506</v>
      </c>
      <c r="D2330" s="3" t="s">
        <v>10</v>
      </c>
      <c r="E2330" s="3" t="s">
        <v>4535</v>
      </c>
      <c r="F2330" s="3" t="e">
        <f>VLOOKUP(E2330,'DFW to admin'!A:B,2,FALSE)</f>
        <v>#N/A</v>
      </c>
      <c r="G2330" s="3" t="e">
        <f>VLOOKUP('Data - filter removed'!E2330,Sheet10!B:C,2,FALSE)</f>
        <v>#N/A</v>
      </c>
      <c r="H2330" s="2">
        <v>2010</v>
      </c>
      <c r="I2330" s="3" t="s">
        <v>297</v>
      </c>
      <c r="J2330" s="3" t="s">
        <v>4508</v>
      </c>
      <c r="K2330" s="3" t="s">
        <v>4506</v>
      </c>
      <c r="L2330" s="3" t="s">
        <v>4536</v>
      </c>
      <c r="M2330" s="3" t="s">
        <v>35</v>
      </c>
    </row>
    <row r="2331" spans="1:13" x14ac:dyDescent="0.2">
      <c r="A2331" s="3" t="s">
        <v>4505</v>
      </c>
      <c r="B2331" s="3" t="str">
        <f>VLOOKUP(C2331,'Class compilations'!A:B,2,FALSE)</f>
        <v>Medium SUV 4x4</v>
      </c>
      <c r="C2331" s="3" t="s">
        <v>4506</v>
      </c>
      <c r="D2331" s="3" t="s">
        <v>10</v>
      </c>
      <c r="E2331" s="3" t="s">
        <v>4537</v>
      </c>
      <c r="F2331" s="3" t="e">
        <f>VLOOKUP(E2331,'DFW to admin'!A:B,2,FALSE)</f>
        <v>#N/A</v>
      </c>
      <c r="G2331" s="3" t="e">
        <f>VLOOKUP('Data - filter removed'!E2331,Sheet10!B:C,2,FALSE)</f>
        <v>#N/A</v>
      </c>
      <c r="H2331" s="2">
        <v>2010</v>
      </c>
      <c r="I2331" s="3" t="s">
        <v>297</v>
      </c>
      <c r="J2331" s="3" t="s">
        <v>4508</v>
      </c>
      <c r="K2331" s="3" t="s">
        <v>4506</v>
      </c>
      <c r="L2331" s="3" t="s">
        <v>4538</v>
      </c>
      <c r="M2331" s="3" t="s">
        <v>35</v>
      </c>
    </row>
    <row r="2332" spans="1:13" x14ac:dyDescent="0.2">
      <c r="A2332" s="3" t="s">
        <v>4505</v>
      </c>
      <c r="B2332" s="3" t="str">
        <f>VLOOKUP(C2332,'Class compilations'!A:B,2,FALSE)</f>
        <v>Medium SUV 4x4</v>
      </c>
      <c r="C2332" s="3" t="s">
        <v>4506</v>
      </c>
      <c r="D2332" s="3" t="s">
        <v>10</v>
      </c>
      <c r="E2332" s="3" t="s">
        <v>4539</v>
      </c>
      <c r="F2332" s="3" t="e">
        <f>VLOOKUP(E2332,'DFW to admin'!A:B,2,FALSE)</f>
        <v>#N/A</v>
      </c>
      <c r="G2332" s="3" t="e">
        <f>VLOOKUP('Data - filter removed'!E2332,Sheet10!B:C,2,FALSE)</f>
        <v>#N/A</v>
      </c>
      <c r="H2332" s="2">
        <v>2010</v>
      </c>
      <c r="I2332" s="3" t="s">
        <v>297</v>
      </c>
      <c r="J2332" s="3" t="s">
        <v>4508</v>
      </c>
      <c r="K2332" s="3" t="s">
        <v>4506</v>
      </c>
      <c r="L2332" s="3" t="s">
        <v>4540</v>
      </c>
      <c r="M2332" s="3" t="s">
        <v>35</v>
      </c>
    </row>
    <row r="2333" spans="1:13" x14ac:dyDescent="0.2">
      <c r="A2333" s="3" t="s">
        <v>4505</v>
      </c>
      <c r="B2333" s="3" t="str">
        <f>VLOOKUP(C2333,'Class compilations'!A:B,2,FALSE)</f>
        <v>Medium SUV 4x4</v>
      </c>
      <c r="C2333" s="3" t="s">
        <v>4506</v>
      </c>
      <c r="D2333" s="3" t="s">
        <v>10</v>
      </c>
      <c r="E2333" s="3" t="s">
        <v>4541</v>
      </c>
      <c r="F2333" s="3" t="e">
        <f>VLOOKUP(E2333,'DFW to admin'!A:B,2,FALSE)</f>
        <v>#N/A</v>
      </c>
      <c r="G2333" s="3" t="e">
        <f>VLOOKUP('Data - filter removed'!E2333,Sheet10!B:C,2,FALSE)</f>
        <v>#N/A</v>
      </c>
      <c r="H2333" s="2">
        <v>2010</v>
      </c>
      <c r="I2333" s="3" t="s">
        <v>297</v>
      </c>
      <c r="J2333" s="3" t="s">
        <v>4508</v>
      </c>
      <c r="K2333" s="3" t="s">
        <v>4506</v>
      </c>
      <c r="L2333" s="3" t="s">
        <v>4542</v>
      </c>
      <c r="M2333" s="3" t="s">
        <v>35</v>
      </c>
    </row>
    <row r="2334" spans="1:13" x14ac:dyDescent="0.2">
      <c r="A2334" s="3" t="s">
        <v>4505</v>
      </c>
      <c r="B2334" s="3" t="str">
        <f>VLOOKUP(C2334,'Class compilations'!A:B,2,FALSE)</f>
        <v>Medium SUV 4x4</v>
      </c>
      <c r="C2334" s="3" t="s">
        <v>4506</v>
      </c>
      <c r="D2334" s="3" t="s">
        <v>10</v>
      </c>
      <c r="E2334" s="3" t="s">
        <v>4543</v>
      </c>
      <c r="F2334" s="3" t="e">
        <f>VLOOKUP(E2334,'DFW to admin'!A:B,2,FALSE)</f>
        <v>#N/A</v>
      </c>
      <c r="G2334" s="3" t="e">
        <f>VLOOKUP('Data - filter removed'!E2334,Sheet10!B:C,2,FALSE)</f>
        <v>#N/A</v>
      </c>
      <c r="H2334" s="2">
        <v>2010</v>
      </c>
      <c r="I2334" s="3" t="s">
        <v>297</v>
      </c>
      <c r="J2334" s="3" t="s">
        <v>4508</v>
      </c>
      <c r="K2334" s="3" t="s">
        <v>4506</v>
      </c>
      <c r="L2334" s="3" t="s">
        <v>4544</v>
      </c>
      <c r="M2334" s="3" t="s">
        <v>35</v>
      </c>
    </row>
    <row r="2335" spans="1:13" x14ac:dyDescent="0.2">
      <c r="A2335" s="3" t="s">
        <v>4505</v>
      </c>
      <c r="B2335" s="3" t="str">
        <f>VLOOKUP(C2335,'Class compilations'!A:B,2,FALSE)</f>
        <v>Medium SUV 4x4</v>
      </c>
      <c r="C2335" s="3" t="s">
        <v>4506</v>
      </c>
      <c r="D2335" s="3" t="s">
        <v>10</v>
      </c>
      <c r="E2335" s="3" t="s">
        <v>4545</v>
      </c>
      <c r="F2335" s="3" t="e">
        <f>VLOOKUP(E2335,'DFW to admin'!A:B,2,FALSE)</f>
        <v>#N/A</v>
      </c>
      <c r="G2335" s="3" t="e">
        <f>VLOOKUP('Data - filter removed'!E2335,Sheet10!B:C,2,FALSE)</f>
        <v>#N/A</v>
      </c>
      <c r="H2335" s="2">
        <v>2012</v>
      </c>
      <c r="I2335" s="3" t="s">
        <v>297</v>
      </c>
      <c r="J2335" s="3" t="s">
        <v>4508</v>
      </c>
      <c r="K2335" s="3" t="s">
        <v>4506</v>
      </c>
      <c r="L2335" s="3" t="s">
        <v>4546</v>
      </c>
      <c r="M2335" s="3" t="s">
        <v>35</v>
      </c>
    </row>
    <row r="2336" spans="1:13" x14ac:dyDescent="0.2">
      <c r="A2336" s="3" t="s">
        <v>4505</v>
      </c>
      <c r="B2336" s="3" t="str">
        <f>VLOOKUP(C2336,'Class compilations'!A:B,2,FALSE)</f>
        <v>Medium SUV 4x4</v>
      </c>
      <c r="C2336" s="3" t="s">
        <v>4506</v>
      </c>
      <c r="D2336" s="3" t="s">
        <v>10</v>
      </c>
      <c r="E2336" s="3" t="s">
        <v>4547</v>
      </c>
      <c r="F2336" s="3" t="str">
        <f>VLOOKUP(E2336,'DFW to admin'!A:B,2,FALSE)</f>
        <v>Wildlife</v>
      </c>
      <c r="G2336" s="3" t="e">
        <f>VLOOKUP('Data - filter removed'!E2336,Sheet10!B:C,2,FALSE)</f>
        <v>#N/A</v>
      </c>
      <c r="H2336" s="2">
        <v>2013</v>
      </c>
      <c r="I2336" s="3" t="s">
        <v>297</v>
      </c>
      <c r="J2336" s="3" t="s">
        <v>4508</v>
      </c>
      <c r="K2336" s="3" t="s">
        <v>4506</v>
      </c>
      <c r="L2336" s="3" t="s">
        <v>4548</v>
      </c>
      <c r="M2336" s="3" t="s">
        <v>136</v>
      </c>
    </row>
    <row r="2337" spans="1:13" x14ac:dyDescent="0.2">
      <c r="A2337" s="3" t="s">
        <v>4505</v>
      </c>
      <c r="B2337" s="3" t="str">
        <f>VLOOKUP(C2337,'Class compilations'!A:B,2,FALSE)</f>
        <v>Medium SUV 4x4</v>
      </c>
      <c r="C2337" s="3" t="s">
        <v>4506</v>
      </c>
      <c r="D2337" s="3" t="s">
        <v>10</v>
      </c>
      <c r="E2337" s="3" t="s">
        <v>4549</v>
      </c>
      <c r="F2337" s="3" t="e">
        <f>VLOOKUP(E2337,'DFW to admin'!A:B,2,FALSE)</f>
        <v>#N/A</v>
      </c>
      <c r="G2337" s="3" t="e">
        <f>VLOOKUP('Data - filter removed'!E2337,Sheet10!B:C,2,FALSE)</f>
        <v>#N/A</v>
      </c>
      <c r="H2337" s="2">
        <v>2004</v>
      </c>
      <c r="I2337" s="3" t="s">
        <v>297</v>
      </c>
      <c r="J2337" s="3" t="s">
        <v>4508</v>
      </c>
      <c r="K2337" s="3" t="s">
        <v>4506</v>
      </c>
      <c r="L2337" s="3" t="s">
        <v>4550</v>
      </c>
      <c r="M2337" s="3" t="s">
        <v>1038</v>
      </c>
    </row>
    <row r="2338" spans="1:13" x14ac:dyDescent="0.2">
      <c r="A2338" s="3" t="s">
        <v>4505</v>
      </c>
      <c r="B2338" s="3" t="str">
        <f>VLOOKUP(C2338,'Class compilations'!A:B,2,FALSE)</f>
        <v>Medium SUV 4x4</v>
      </c>
      <c r="C2338" s="3" t="s">
        <v>4506</v>
      </c>
      <c r="D2338" s="3" t="s">
        <v>10</v>
      </c>
      <c r="E2338" s="3" t="s">
        <v>4551</v>
      </c>
      <c r="F2338" s="3" t="e">
        <f>VLOOKUP(E2338,'DFW to admin'!A:B,2,FALSE)</f>
        <v>#N/A</v>
      </c>
      <c r="G2338" s="3" t="str">
        <f>VLOOKUP('Data - filter removed'!E2338,Sheet10!B:C,2,FALSE)</f>
        <v>Aging and Disability Services Administration</v>
      </c>
      <c r="H2338" s="2">
        <v>1999</v>
      </c>
      <c r="I2338" s="3" t="s">
        <v>4552</v>
      </c>
      <c r="J2338" s="3" t="s">
        <v>4553</v>
      </c>
      <c r="K2338" s="3" t="s">
        <v>4506</v>
      </c>
      <c r="L2338" s="3" t="s">
        <v>4554</v>
      </c>
      <c r="M2338" s="3" t="s">
        <v>29</v>
      </c>
    </row>
    <row r="2339" spans="1:13" x14ac:dyDescent="0.2">
      <c r="A2339" s="3" t="s">
        <v>4505</v>
      </c>
      <c r="B2339" s="3" t="str">
        <f>VLOOKUP(C2339,'Class compilations'!A:B,2,FALSE)</f>
        <v>Medium SUV 4x4</v>
      </c>
      <c r="C2339" s="3" t="s">
        <v>4506</v>
      </c>
      <c r="D2339" s="3" t="s">
        <v>10</v>
      </c>
      <c r="E2339" s="3" t="s">
        <v>4555</v>
      </c>
      <c r="F2339" s="3" t="e">
        <f>VLOOKUP(E2339,'DFW to admin'!A:B,2,FALSE)</f>
        <v>#N/A</v>
      </c>
      <c r="G2339" s="3" t="str">
        <f>VLOOKUP('Data - filter removed'!E2339,Sheet10!B:C,2,FALSE)</f>
        <v>Children's Administration</v>
      </c>
      <c r="H2339" s="2">
        <v>2002</v>
      </c>
      <c r="I2339" s="3" t="s">
        <v>2576</v>
      </c>
      <c r="J2339" s="3" t="s">
        <v>4556</v>
      </c>
      <c r="K2339" s="3" t="s">
        <v>4506</v>
      </c>
      <c r="L2339" s="3" t="s">
        <v>4557</v>
      </c>
      <c r="M2339" s="3" t="s">
        <v>29</v>
      </c>
    </row>
    <row r="2340" spans="1:13" x14ac:dyDescent="0.2">
      <c r="A2340" s="3" t="s">
        <v>4505</v>
      </c>
      <c r="B2340" s="3" t="str">
        <f>VLOOKUP(C2340,'Class compilations'!A:B,2,FALSE)</f>
        <v>Medium SUV 4x4</v>
      </c>
      <c r="C2340" s="3" t="s">
        <v>4506</v>
      </c>
      <c r="D2340" s="3" t="s">
        <v>10</v>
      </c>
      <c r="E2340" s="3" t="s">
        <v>4558</v>
      </c>
      <c r="F2340" s="3" t="e">
        <f>VLOOKUP(E2340,'DFW to admin'!A:B,2,FALSE)</f>
        <v>#N/A</v>
      </c>
      <c r="G2340" s="3" t="str">
        <f>VLOOKUP('Data - filter removed'!E2340,Sheet10!B:C,2,FALSE)</f>
        <v>Juvenile Justice and Rehabilitation</v>
      </c>
      <c r="H2340" s="2">
        <v>2002</v>
      </c>
      <c r="I2340" s="3" t="s">
        <v>2576</v>
      </c>
      <c r="J2340" s="3" t="s">
        <v>4556</v>
      </c>
      <c r="K2340" s="3" t="s">
        <v>4506</v>
      </c>
      <c r="L2340" s="3" t="s">
        <v>4559</v>
      </c>
      <c r="M2340" s="3" t="s">
        <v>29</v>
      </c>
    </row>
    <row r="2341" spans="1:13" x14ac:dyDescent="0.2">
      <c r="A2341" s="3" t="s">
        <v>4505</v>
      </c>
      <c r="B2341" s="3" t="str">
        <f>VLOOKUP(C2341,'Class compilations'!A:B,2,FALSE)</f>
        <v>Medium SUV 4x4</v>
      </c>
      <c r="C2341" s="3" t="s">
        <v>4506</v>
      </c>
      <c r="D2341" s="3" t="s">
        <v>10</v>
      </c>
      <c r="E2341" s="3" t="s">
        <v>4560</v>
      </c>
      <c r="F2341" s="3" t="str">
        <f>VLOOKUP(E2341,'DFW to admin'!A:B,2,FALSE)</f>
        <v>Habitat</v>
      </c>
      <c r="G2341" s="3" t="e">
        <f>VLOOKUP('Data - filter removed'!E2341,Sheet10!B:C,2,FALSE)</f>
        <v>#N/A</v>
      </c>
      <c r="H2341" s="2">
        <v>2013</v>
      </c>
      <c r="I2341" s="3" t="s">
        <v>297</v>
      </c>
      <c r="J2341" s="3" t="s">
        <v>4508</v>
      </c>
      <c r="K2341" s="3" t="s">
        <v>4506</v>
      </c>
      <c r="L2341" s="3" t="s">
        <v>4561</v>
      </c>
      <c r="M2341" s="3" t="s">
        <v>136</v>
      </c>
    </row>
    <row r="2342" spans="1:13" x14ac:dyDescent="0.2">
      <c r="A2342" s="3" t="s">
        <v>4505</v>
      </c>
      <c r="B2342" s="3" t="str">
        <f>VLOOKUP(C2342,'Class compilations'!A:B,2,FALSE)</f>
        <v>Medium SUV 4x4</v>
      </c>
      <c r="C2342" s="3" t="s">
        <v>4506</v>
      </c>
      <c r="D2342" s="3" t="s">
        <v>10</v>
      </c>
      <c r="E2342" s="3" t="s">
        <v>4562</v>
      </c>
      <c r="F2342" s="3" t="str">
        <f>VLOOKUP(E2342,'DFW to admin'!A:B,2,FALSE)</f>
        <v>Habitat</v>
      </c>
      <c r="G2342" s="3" t="e">
        <f>VLOOKUP('Data - filter removed'!E2342,Sheet10!B:C,2,FALSE)</f>
        <v>#N/A</v>
      </c>
      <c r="H2342" s="2">
        <v>2013</v>
      </c>
      <c r="I2342" s="3" t="s">
        <v>297</v>
      </c>
      <c r="J2342" s="3" t="s">
        <v>4508</v>
      </c>
      <c r="K2342" s="3" t="s">
        <v>4506</v>
      </c>
      <c r="L2342" s="3" t="s">
        <v>4563</v>
      </c>
      <c r="M2342" s="3" t="s">
        <v>136</v>
      </c>
    </row>
    <row r="2343" spans="1:13" x14ac:dyDescent="0.2">
      <c r="A2343" s="3" t="s">
        <v>4505</v>
      </c>
      <c r="B2343" s="3" t="str">
        <f>VLOOKUP(C2343,'Class compilations'!A:B,2,FALSE)</f>
        <v>Medium SUV 4x4</v>
      </c>
      <c r="C2343" s="3" t="s">
        <v>4506</v>
      </c>
      <c r="D2343" s="3" t="s">
        <v>10</v>
      </c>
      <c r="E2343" s="3" t="s">
        <v>4564</v>
      </c>
      <c r="F2343" s="3" t="e">
        <f>VLOOKUP(E2343,'DFW to admin'!A:B,2,FALSE)</f>
        <v>#N/A</v>
      </c>
      <c r="G2343" s="3" t="str">
        <f>VLOOKUP('Data - filter removed'!E2343,Sheet10!B:C,2,FALSE)</f>
        <v>Juvenile Justice and Rehabilitation</v>
      </c>
      <c r="H2343" s="2">
        <v>2005</v>
      </c>
      <c r="I2343" s="3" t="s">
        <v>297</v>
      </c>
      <c r="J2343" s="3" t="s">
        <v>4508</v>
      </c>
      <c r="K2343" s="3" t="s">
        <v>4506</v>
      </c>
      <c r="L2343" s="3" t="s">
        <v>4565</v>
      </c>
      <c r="M2343" s="3" t="s">
        <v>29</v>
      </c>
    </row>
    <row r="2344" spans="1:13" x14ac:dyDescent="0.2">
      <c r="A2344" s="3" t="s">
        <v>4505</v>
      </c>
      <c r="B2344" s="3" t="str">
        <f>VLOOKUP(C2344,'Class compilations'!A:B,2,FALSE)</f>
        <v>Medium SUV 4x4</v>
      </c>
      <c r="C2344" s="3" t="s">
        <v>4506</v>
      </c>
      <c r="D2344" s="3" t="s">
        <v>10</v>
      </c>
      <c r="E2344" s="3" t="s">
        <v>4566</v>
      </c>
      <c r="F2344" s="3" t="e">
        <f>VLOOKUP(E2344,'DFW to admin'!A:B,2,FALSE)</f>
        <v>#N/A</v>
      </c>
      <c r="G2344" s="3" t="str">
        <f>VLOOKUP('Data - filter removed'!E2344,Sheet10!B:C,2,FALSE)</f>
        <v>Juvenile Justice and Rehabilitation</v>
      </c>
      <c r="H2344" s="2">
        <v>2005</v>
      </c>
      <c r="I2344" s="3" t="s">
        <v>4552</v>
      </c>
      <c r="J2344" s="3" t="s">
        <v>4567</v>
      </c>
      <c r="K2344" s="3" t="s">
        <v>4506</v>
      </c>
      <c r="L2344" s="3" t="s">
        <v>4568</v>
      </c>
      <c r="M2344" s="3" t="s">
        <v>29</v>
      </c>
    </row>
    <row r="2345" spans="1:13" x14ac:dyDescent="0.2">
      <c r="A2345" s="3" t="s">
        <v>4505</v>
      </c>
      <c r="B2345" s="3" t="str">
        <f>VLOOKUP(C2345,'Class compilations'!A:B,2,FALSE)</f>
        <v>Medium SUV 4x4</v>
      </c>
      <c r="C2345" s="3" t="s">
        <v>4506</v>
      </c>
      <c r="D2345" s="3" t="s">
        <v>10</v>
      </c>
      <c r="E2345" s="3" t="s">
        <v>4569</v>
      </c>
      <c r="F2345" s="3" t="e">
        <f>VLOOKUP(E2345,'DFW to admin'!A:B,2,FALSE)</f>
        <v>#N/A</v>
      </c>
      <c r="G2345" s="3" t="str">
        <f>VLOOKUP('Data - filter removed'!E2345,Sheet10!B:C,2,FALSE)</f>
        <v>Juvenile Justice and Rehabilitation</v>
      </c>
      <c r="H2345" s="2">
        <v>2000</v>
      </c>
      <c r="I2345" s="3" t="s">
        <v>4552</v>
      </c>
      <c r="J2345" s="3" t="s">
        <v>4553</v>
      </c>
      <c r="K2345" s="3" t="s">
        <v>4506</v>
      </c>
      <c r="L2345" s="3" t="s">
        <v>4570</v>
      </c>
      <c r="M2345" s="3" t="s">
        <v>29</v>
      </c>
    </row>
    <row r="2346" spans="1:13" x14ac:dyDescent="0.2">
      <c r="A2346" s="3" t="s">
        <v>4505</v>
      </c>
      <c r="B2346" s="3" t="str">
        <f>VLOOKUP(C2346,'Class compilations'!A:B,2,FALSE)</f>
        <v>Medium SUV 4x4</v>
      </c>
      <c r="C2346" s="3" t="s">
        <v>4506</v>
      </c>
      <c r="D2346" s="3" t="s">
        <v>10</v>
      </c>
      <c r="E2346" s="3" t="s">
        <v>4571</v>
      </c>
      <c r="F2346" s="3" t="e">
        <f>VLOOKUP(E2346,'DFW to admin'!A:B,2,FALSE)</f>
        <v>#N/A</v>
      </c>
      <c r="G2346" s="3" t="str">
        <f>VLOOKUP('Data - filter removed'!E2346,Sheet10!B:C,2,FALSE)</f>
        <v>Juvenile Justice and Rehabilitation</v>
      </c>
      <c r="H2346" s="2">
        <v>2003</v>
      </c>
      <c r="I2346" s="3" t="s">
        <v>2576</v>
      </c>
      <c r="J2346" s="3" t="s">
        <v>4556</v>
      </c>
      <c r="K2346" s="3" t="s">
        <v>4506</v>
      </c>
      <c r="L2346" s="3" t="s">
        <v>4572</v>
      </c>
      <c r="M2346" s="3" t="s">
        <v>29</v>
      </c>
    </row>
    <row r="2347" spans="1:13" x14ac:dyDescent="0.2">
      <c r="A2347" s="3" t="s">
        <v>4505</v>
      </c>
      <c r="B2347" s="3" t="str">
        <f>VLOOKUP(C2347,'Class compilations'!A:B,2,FALSE)</f>
        <v>Medium SUV 4x4</v>
      </c>
      <c r="C2347" s="3" t="s">
        <v>4506</v>
      </c>
      <c r="D2347" s="3" t="s">
        <v>10</v>
      </c>
      <c r="E2347" s="3" t="s">
        <v>4573</v>
      </c>
      <c r="F2347" s="3" t="e">
        <f>VLOOKUP(E2347,'DFW to admin'!A:B,2,FALSE)</f>
        <v>#N/A</v>
      </c>
      <c r="G2347" s="3" t="str">
        <f>VLOOKUP('Data - filter removed'!E2347,Sheet10!B:C,2,FALSE)</f>
        <v>Juvenile Justice and Rehabilitation</v>
      </c>
      <c r="H2347" s="2">
        <v>2005</v>
      </c>
      <c r="I2347" s="3" t="s">
        <v>4552</v>
      </c>
      <c r="J2347" s="3" t="s">
        <v>4567</v>
      </c>
      <c r="K2347" s="3" t="s">
        <v>4506</v>
      </c>
      <c r="L2347" s="3" t="s">
        <v>4574</v>
      </c>
      <c r="M2347" s="3" t="s">
        <v>29</v>
      </c>
    </row>
    <row r="2348" spans="1:13" x14ac:dyDescent="0.2">
      <c r="A2348" s="3" t="s">
        <v>4505</v>
      </c>
      <c r="B2348" s="3" t="str">
        <f>VLOOKUP(C2348,'Class compilations'!A:B,2,FALSE)</f>
        <v>Medium SUV 4x4</v>
      </c>
      <c r="C2348" s="3" t="s">
        <v>4506</v>
      </c>
      <c r="D2348" s="3" t="s">
        <v>10</v>
      </c>
      <c r="E2348" s="3" t="s">
        <v>4575</v>
      </c>
      <c r="F2348" s="3" t="e">
        <f>VLOOKUP(E2348,'DFW to admin'!A:B,2,FALSE)</f>
        <v>#N/A</v>
      </c>
      <c r="G2348" s="3" t="str">
        <f>VLOOKUP('Data - filter removed'!E2348,Sheet10!B:C,2,FALSE)</f>
        <v>Juvenile Justice and Rehabilitation</v>
      </c>
      <c r="H2348" s="2">
        <v>2004</v>
      </c>
      <c r="I2348" s="3" t="s">
        <v>2576</v>
      </c>
      <c r="J2348" s="3" t="s">
        <v>4556</v>
      </c>
      <c r="K2348" s="3" t="s">
        <v>4506</v>
      </c>
      <c r="L2348" s="3" t="s">
        <v>4576</v>
      </c>
      <c r="M2348" s="3" t="s">
        <v>29</v>
      </c>
    </row>
    <row r="2349" spans="1:13" x14ac:dyDescent="0.2">
      <c r="A2349" s="3" t="s">
        <v>4505</v>
      </c>
      <c r="B2349" s="3" t="str">
        <f>VLOOKUP(C2349,'Class compilations'!A:B,2,FALSE)</f>
        <v>Medium SUV 4x4</v>
      </c>
      <c r="C2349" s="3" t="s">
        <v>4506</v>
      </c>
      <c r="D2349" s="3" t="s">
        <v>10</v>
      </c>
      <c r="E2349" s="3" t="s">
        <v>4577</v>
      </c>
      <c r="F2349" s="3" t="e">
        <f>VLOOKUP(E2349,'DFW to admin'!A:B,2,FALSE)</f>
        <v>#N/A</v>
      </c>
      <c r="G2349" s="3" t="str">
        <f>VLOOKUP('Data - filter removed'!E2349,Sheet10!B:C,2,FALSE)</f>
        <v>Juvenile Justice and Rehabilitation</v>
      </c>
      <c r="H2349" s="2">
        <v>2005</v>
      </c>
      <c r="I2349" s="3" t="s">
        <v>4552</v>
      </c>
      <c r="J2349" s="3" t="s">
        <v>4567</v>
      </c>
      <c r="K2349" s="3" t="s">
        <v>4506</v>
      </c>
      <c r="L2349" s="3" t="s">
        <v>4578</v>
      </c>
      <c r="M2349" s="3" t="s">
        <v>29</v>
      </c>
    </row>
    <row r="2350" spans="1:13" x14ac:dyDescent="0.2">
      <c r="A2350" s="3" t="s">
        <v>4505</v>
      </c>
      <c r="B2350" s="3" t="str">
        <f>VLOOKUP(C2350,'Class compilations'!A:B,2,FALSE)</f>
        <v>Medium SUV 4x4</v>
      </c>
      <c r="C2350" s="3" t="s">
        <v>4506</v>
      </c>
      <c r="D2350" s="3" t="s">
        <v>10</v>
      </c>
      <c r="E2350" s="3" t="s">
        <v>4579</v>
      </c>
      <c r="F2350" s="3" t="e">
        <f>VLOOKUP(E2350,'DFW to admin'!A:B,2,FALSE)</f>
        <v>#N/A</v>
      </c>
      <c r="G2350" s="3" t="e">
        <f>VLOOKUP('Data - filter removed'!E2350,Sheet10!B:C,2,FALSE)</f>
        <v>#N/A</v>
      </c>
      <c r="H2350" s="2">
        <v>2014</v>
      </c>
      <c r="I2350" s="3" t="s">
        <v>297</v>
      </c>
      <c r="J2350" s="3" t="s">
        <v>4508</v>
      </c>
      <c r="K2350" s="3" t="s">
        <v>4506</v>
      </c>
      <c r="L2350" s="3" t="s">
        <v>4580</v>
      </c>
      <c r="M2350" s="3" t="s">
        <v>40</v>
      </c>
    </row>
    <row r="2351" spans="1:13" x14ac:dyDescent="0.2">
      <c r="A2351" s="3" t="s">
        <v>4505</v>
      </c>
      <c r="B2351" s="3" t="str">
        <f>VLOOKUP(C2351,'Class compilations'!A:B,2,FALSE)</f>
        <v>Medium SUV 4x4</v>
      </c>
      <c r="C2351" s="3" t="s">
        <v>4506</v>
      </c>
      <c r="D2351" s="3" t="s">
        <v>10</v>
      </c>
      <c r="E2351" s="3" t="s">
        <v>4581</v>
      </c>
      <c r="F2351" s="3" t="e">
        <f>VLOOKUP(E2351,'DFW to admin'!A:B,2,FALSE)</f>
        <v>#N/A</v>
      </c>
      <c r="G2351" s="3" t="e">
        <f>VLOOKUP('Data - filter removed'!E2351,Sheet10!B:C,2,FALSE)</f>
        <v>#N/A</v>
      </c>
      <c r="H2351" s="2">
        <v>2013</v>
      </c>
      <c r="I2351" s="3" t="s">
        <v>297</v>
      </c>
      <c r="J2351" s="3" t="s">
        <v>4508</v>
      </c>
      <c r="K2351" s="3" t="s">
        <v>4506</v>
      </c>
      <c r="L2351" s="3" t="s">
        <v>4582</v>
      </c>
      <c r="M2351" s="3" t="s">
        <v>21</v>
      </c>
    </row>
    <row r="2352" spans="1:13" x14ac:dyDescent="0.2">
      <c r="A2352" s="3" t="s">
        <v>4505</v>
      </c>
      <c r="B2352" s="3" t="str">
        <f>VLOOKUP(C2352,'Class compilations'!A:B,2,FALSE)</f>
        <v>Medium SUV 4x4</v>
      </c>
      <c r="C2352" s="3" t="s">
        <v>4506</v>
      </c>
      <c r="D2352" s="3" t="s">
        <v>10</v>
      </c>
      <c r="E2352" s="3" t="s">
        <v>4583</v>
      </c>
      <c r="F2352" s="3" t="e">
        <f>VLOOKUP(E2352,'DFW to admin'!A:B,2,FALSE)</f>
        <v>#N/A</v>
      </c>
      <c r="G2352" s="3" t="e">
        <f>VLOOKUP('Data - filter removed'!E2352,Sheet10!B:C,2,FALSE)</f>
        <v>#N/A</v>
      </c>
      <c r="H2352" s="2">
        <v>2014</v>
      </c>
      <c r="I2352" s="3" t="s">
        <v>297</v>
      </c>
      <c r="J2352" s="3" t="s">
        <v>4508</v>
      </c>
      <c r="K2352" s="3" t="s">
        <v>4506</v>
      </c>
      <c r="L2352" s="3" t="s">
        <v>4584</v>
      </c>
      <c r="M2352" s="3" t="s">
        <v>420</v>
      </c>
    </row>
    <row r="2353" spans="1:13" x14ac:dyDescent="0.2">
      <c r="A2353" s="3" t="s">
        <v>4505</v>
      </c>
      <c r="B2353" s="3" t="str">
        <f>VLOOKUP(C2353,'Class compilations'!A:B,2,FALSE)</f>
        <v>Medium SUV 4x4</v>
      </c>
      <c r="C2353" s="3" t="s">
        <v>4506</v>
      </c>
      <c r="D2353" s="3" t="s">
        <v>10</v>
      </c>
      <c r="E2353" s="3" t="s">
        <v>4585</v>
      </c>
      <c r="F2353" s="3" t="str">
        <f>VLOOKUP(E2353,'DFW to admin'!A:B,2,FALSE)</f>
        <v>Habitat</v>
      </c>
      <c r="G2353" s="3" t="e">
        <f>VLOOKUP('Data - filter removed'!E2353,Sheet10!B:C,2,FALSE)</f>
        <v>#N/A</v>
      </c>
      <c r="H2353" s="2">
        <v>2013</v>
      </c>
      <c r="I2353" s="3" t="s">
        <v>297</v>
      </c>
      <c r="J2353" s="3" t="s">
        <v>4508</v>
      </c>
      <c r="K2353" s="3" t="s">
        <v>4506</v>
      </c>
      <c r="L2353" s="3" t="s">
        <v>4586</v>
      </c>
      <c r="M2353" s="3" t="s">
        <v>136</v>
      </c>
    </row>
    <row r="2354" spans="1:13" x14ac:dyDescent="0.2">
      <c r="A2354" s="3" t="s">
        <v>4505</v>
      </c>
      <c r="B2354" s="3" t="str">
        <f>VLOOKUP(C2354,'Class compilations'!A:B,2,FALSE)</f>
        <v>Medium SUV 4x4</v>
      </c>
      <c r="C2354" s="3" t="s">
        <v>4506</v>
      </c>
      <c r="D2354" s="3" t="s">
        <v>10</v>
      </c>
      <c r="E2354" s="3" t="s">
        <v>4587</v>
      </c>
      <c r="F2354" s="3" t="str">
        <f>VLOOKUP(E2354,'DFW to admin'!A:B,2,FALSE)</f>
        <v>Habitat</v>
      </c>
      <c r="G2354" s="3" t="e">
        <f>VLOOKUP('Data - filter removed'!E2354,Sheet10!B:C,2,FALSE)</f>
        <v>#N/A</v>
      </c>
      <c r="H2354" s="2">
        <v>2013</v>
      </c>
      <c r="I2354" s="3" t="s">
        <v>297</v>
      </c>
      <c r="J2354" s="3" t="s">
        <v>4508</v>
      </c>
      <c r="K2354" s="3" t="s">
        <v>4506</v>
      </c>
      <c r="L2354" s="3" t="s">
        <v>4588</v>
      </c>
      <c r="M2354" s="3" t="s">
        <v>136</v>
      </c>
    </row>
    <row r="2355" spans="1:13" x14ac:dyDescent="0.2">
      <c r="A2355" s="3" t="s">
        <v>4505</v>
      </c>
      <c r="B2355" s="3" t="str">
        <f>VLOOKUP(C2355,'Class compilations'!A:B,2,FALSE)</f>
        <v>Medium SUV 4x4</v>
      </c>
      <c r="C2355" s="3" t="s">
        <v>4506</v>
      </c>
      <c r="D2355" s="3" t="s">
        <v>10</v>
      </c>
      <c r="E2355" s="3" t="s">
        <v>4589</v>
      </c>
      <c r="F2355" s="3" t="str">
        <f>VLOOKUP(E2355,'DFW to admin'!A:B,2,FALSE)</f>
        <v>Habitat</v>
      </c>
      <c r="G2355" s="3" t="e">
        <f>VLOOKUP('Data - filter removed'!E2355,Sheet10!B:C,2,FALSE)</f>
        <v>#N/A</v>
      </c>
      <c r="H2355" s="2">
        <v>2013</v>
      </c>
      <c r="I2355" s="3" t="s">
        <v>297</v>
      </c>
      <c r="J2355" s="3" t="s">
        <v>4508</v>
      </c>
      <c r="K2355" s="3" t="s">
        <v>4506</v>
      </c>
      <c r="L2355" s="3" t="s">
        <v>4590</v>
      </c>
      <c r="M2355" s="3" t="s">
        <v>136</v>
      </c>
    </row>
    <row r="2356" spans="1:13" x14ac:dyDescent="0.2">
      <c r="A2356" s="3" t="s">
        <v>4505</v>
      </c>
      <c r="B2356" s="3" t="str">
        <f>VLOOKUP(C2356,'Class compilations'!A:B,2,FALSE)</f>
        <v>Medium SUV 4x4</v>
      </c>
      <c r="C2356" s="3" t="s">
        <v>4506</v>
      </c>
      <c r="D2356" s="3" t="s">
        <v>10</v>
      </c>
      <c r="E2356" s="3" t="s">
        <v>4591</v>
      </c>
      <c r="F2356" s="3" t="str">
        <f>VLOOKUP(E2356,'DFW to admin'!A:B,2,FALSE)</f>
        <v>Habitat</v>
      </c>
      <c r="G2356" s="3" t="e">
        <f>VLOOKUP('Data - filter removed'!E2356,Sheet10!B:C,2,FALSE)</f>
        <v>#N/A</v>
      </c>
      <c r="H2356" s="2">
        <v>2013</v>
      </c>
      <c r="I2356" s="3" t="s">
        <v>297</v>
      </c>
      <c r="J2356" s="3" t="s">
        <v>4508</v>
      </c>
      <c r="K2356" s="3" t="s">
        <v>4506</v>
      </c>
      <c r="L2356" s="3" t="s">
        <v>4592</v>
      </c>
      <c r="M2356" s="3" t="s">
        <v>136</v>
      </c>
    </row>
    <row r="2357" spans="1:13" x14ac:dyDescent="0.2">
      <c r="A2357" s="3" t="s">
        <v>4505</v>
      </c>
      <c r="B2357" s="3" t="str">
        <f>VLOOKUP(C2357,'Class compilations'!A:B,2,FALSE)</f>
        <v>Medium SUV 4x4</v>
      </c>
      <c r="C2357" s="3" t="s">
        <v>4506</v>
      </c>
      <c r="D2357" s="3" t="s">
        <v>10</v>
      </c>
      <c r="E2357" s="3" t="s">
        <v>4593</v>
      </c>
      <c r="F2357" s="3" t="e">
        <f>VLOOKUP(E2357,'DFW to admin'!A:B,2,FALSE)</f>
        <v>#N/A</v>
      </c>
      <c r="G2357" s="3" t="e">
        <f>VLOOKUP('Data - filter removed'!E2357,Sheet10!B:C,2,FALSE)</f>
        <v>#N/A</v>
      </c>
      <c r="H2357" s="2">
        <v>2001</v>
      </c>
      <c r="I2357" s="3" t="s">
        <v>2576</v>
      </c>
      <c r="J2357" s="3" t="s">
        <v>4556</v>
      </c>
      <c r="K2357" s="3" t="s">
        <v>4506</v>
      </c>
      <c r="L2357" s="3" t="s">
        <v>4594</v>
      </c>
      <c r="M2357" s="3" t="s">
        <v>35</v>
      </c>
    </row>
    <row r="2358" spans="1:13" x14ac:dyDescent="0.2">
      <c r="A2358" s="3" t="s">
        <v>4505</v>
      </c>
      <c r="B2358" s="3" t="str">
        <f>VLOOKUP(C2358,'Class compilations'!A:B,2,FALSE)</f>
        <v>Medium SUV 4x4</v>
      </c>
      <c r="C2358" s="3" t="s">
        <v>4506</v>
      </c>
      <c r="D2358" s="3" t="s">
        <v>10</v>
      </c>
      <c r="E2358" s="3" t="s">
        <v>4595</v>
      </c>
      <c r="F2358" s="3" t="e">
        <f>VLOOKUP(E2358,'DFW to admin'!A:B,2,FALSE)</f>
        <v>#N/A</v>
      </c>
      <c r="G2358" s="3" t="e">
        <f>VLOOKUP('Data - filter removed'!E2358,Sheet10!B:C,2,FALSE)</f>
        <v>#N/A</v>
      </c>
      <c r="H2358" s="2">
        <v>2009</v>
      </c>
      <c r="I2358" s="3" t="s">
        <v>297</v>
      </c>
      <c r="J2358" s="3" t="s">
        <v>4596</v>
      </c>
      <c r="K2358" s="3" t="s">
        <v>4597</v>
      </c>
      <c r="L2358" s="3" t="s">
        <v>4598</v>
      </c>
      <c r="M2358" s="3" t="s">
        <v>4599</v>
      </c>
    </row>
    <row r="2359" spans="1:13" x14ac:dyDescent="0.2">
      <c r="A2359" s="3" t="s">
        <v>4505</v>
      </c>
      <c r="B2359" s="3" t="str">
        <f>VLOOKUP(C2359,'Class compilations'!A:B,2,FALSE)</f>
        <v>Medium SUV 4x4</v>
      </c>
      <c r="C2359" s="3" t="s">
        <v>4506</v>
      </c>
      <c r="D2359" s="3" t="s">
        <v>10</v>
      </c>
      <c r="E2359" s="3" t="s">
        <v>4600</v>
      </c>
      <c r="F2359" s="3" t="e">
        <f>VLOOKUP(E2359,'DFW to admin'!A:B,2,FALSE)</f>
        <v>#N/A</v>
      </c>
      <c r="G2359" s="3" t="e">
        <f>VLOOKUP('Data - filter removed'!E2359,Sheet10!B:C,2,FALSE)</f>
        <v>#N/A</v>
      </c>
      <c r="H2359" s="2">
        <v>2009</v>
      </c>
      <c r="I2359" s="3" t="s">
        <v>297</v>
      </c>
      <c r="J2359" s="3" t="s">
        <v>4596</v>
      </c>
      <c r="K2359" s="3" t="s">
        <v>4597</v>
      </c>
      <c r="L2359" s="3" t="s">
        <v>4601</v>
      </c>
      <c r="M2359" s="3" t="s">
        <v>4599</v>
      </c>
    </row>
    <row r="2360" spans="1:13" x14ac:dyDescent="0.2">
      <c r="A2360" s="3" t="s">
        <v>4505</v>
      </c>
      <c r="B2360" s="3" t="str">
        <f>VLOOKUP(C2360,'Class compilations'!A:B,2,FALSE)</f>
        <v>Medium SUV 4x4</v>
      </c>
      <c r="C2360" s="3" t="s">
        <v>4506</v>
      </c>
      <c r="D2360" s="3" t="s">
        <v>10</v>
      </c>
      <c r="E2360" s="3" t="s">
        <v>4602</v>
      </c>
      <c r="F2360" s="3" t="str">
        <f>VLOOKUP(E2360,'DFW to admin'!A:B,2,FALSE)</f>
        <v>Habitat</v>
      </c>
      <c r="G2360" s="3" t="e">
        <f>VLOOKUP('Data - filter removed'!E2360,Sheet10!B:C,2,FALSE)</f>
        <v>#N/A</v>
      </c>
      <c r="H2360" s="2">
        <v>2014</v>
      </c>
      <c r="I2360" s="3" t="s">
        <v>297</v>
      </c>
      <c r="J2360" s="3" t="s">
        <v>4508</v>
      </c>
      <c r="K2360" s="3" t="s">
        <v>4506</v>
      </c>
      <c r="L2360" s="3" t="s">
        <v>4603</v>
      </c>
      <c r="M2360" s="3" t="s">
        <v>136</v>
      </c>
    </row>
    <row r="2361" spans="1:13" x14ac:dyDescent="0.2">
      <c r="A2361" s="3" t="s">
        <v>4505</v>
      </c>
      <c r="B2361" s="3" t="str">
        <f>VLOOKUP(C2361,'Class compilations'!A:B,2,FALSE)</f>
        <v>Medium SUV 4x4</v>
      </c>
      <c r="C2361" s="3" t="s">
        <v>4506</v>
      </c>
      <c r="D2361" s="3" t="s">
        <v>10</v>
      </c>
      <c r="E2361" s="3" t="s">
        <v>4604</v>
      </c>
      <c r="F2361" s="3" t="e">
        <f>VLOOKUP(E2361,'DFW to admin'!A:B,2,FALSE)</f>
        <v>#N/A</v>
      </c>
      <c r="G2361" s="3" t="e">
        <f>VLOOKUP('Data - filter removed'!E2361,Sheet10!B:C,2,FALSE)</f>
        <v>#N/A</v>
      </c>
      <c r="H2361" s="2">
        <v>2014</v>
      </c>
      <c r="I2361" s="3" t="s">
        <v>297</v>
      </c>
      <c r="J2361" s="3" t="s">
        <v>4508</v>
      </c>
      <c r="K2361" s="3" t="s">
        <v>4506</v>
      </c>
      <c r="L2361" s="3" t="s">
        <v>4605</v>
      </c>
      <c r="M2361" s="3" t="s">
        <v>2322</v>
      </c>
    </row>
    <row r="2362" spans="1:13" x14ac:dyDescent="0.2">
      <c r="A2362" s="3" t="s">
        <v>4505</v>
      </c>
      <c r="B2362" s="3" t="str">
        <f>VLOOKUP(C2362,'Class compilations'!A:B,2,FALSE)</f>
        <v>Medium SUV 4x4</v>
      </c>
      <c r="C2362" s="3" t="s">
        <v>4506</v>
      </c>
      <c r="D2362" s="3" t="s">
        <v>10</v>
      </c>
      <c r="E2362" s="3" t="s">
        <v>4606</v>
      </c>
      <c r="F2362" s="3" t="e">
        <f>VLOOKUP(E2362,'DFW to admin'!A:B,2,FALSE)</f>
        <v>#N/A</v>
      </c>
      <c r="G2362" s="3" t="e">
        <f>VLOOKUP('Data - filter removed'!E2362,Sheet10!B:C,2,FALSE)</f>
        <v>#N/A</v>
      </c>
      <c r="H2362" s="2">
        <v>2014</v>
      </c>
      <c r="I2362" s="3" t="s">
        <v>297</v>
      </c>
      <c r="J2362" s="3" t="s">
        <v>4508</v>
      </c>
      <c r="K2362" s="3" t="s">
        <v>4506</v>
      </c>
      <c r="L2362" s="3" t="s">
        <v>4607</v>
      </c>
      <c r="M2362" s="3" t="s">
        <v>74</v>
      </c>
    </row>
    <row r="2363" spans="1:13" x14ac:dyDescent="0.2">
      <c r="A2363" s="3" t="s">
        <v>4505</v>
      </c>
      <c r="B2363" s="3" t="str">
        <f>VLOOKUP(C2363,'Class compilations'!A:B,2,FALSE)</f>
        <v>Medium SUV 4x4</v>
      </c>
      <c r="C2363" s="3" t="s">
        <v>4506</v>
      </c>
      <c r="D2363" s="3" t="s">
        <v>10</v>
      </c>
      <c r="E2363" s="3" t="s">
        <v>4608</v>
      </c>
      <c r="F2363" s="3" t="e">
        <f>VLOOKUP(E2363,'DFW to admin'!A:B,2,FALSE)</f>
        <v>#N/A</v>
      </c>
      <c r="G2363" s="3" t="e">
        <f>VLOOKUP('Data - filter removed'!E2363,Sheet10!B:C,2,FALSE)</f>
        <v>#N/A</v>
      </c>
      <c r="H2363" s="2">
        <v>2014</v>
      </c>
      <c r="I2363" s="3" t="s">
        <v>297</v>
      </c>
      <c r="J2363" s="3" t="s">
        <v>4508</v>
      </c>
      <c r="K2363" s="3" t="s">
        <v>4506</v>
      </c>
      <c r="L2363" s="3" t="s">
        <v>4609</v>
      </c>
      <c r="M2363" s="3" t="s">
        <v>35</v>
      </c>
    </row>
    <row r="2364" spans="1:13" x14ac:dyDescent="0.2">
      <c r="A2364" s="3" t="s">
        <v>4505</v>
      </c>
      <c r="B2364" s="3" t="str">
        <f>VLOOKUP(C2364,'Class compilations'!A:B,2,FALSE)</f>
        <v>Medium SUV 4x4</v>
      </c>
      <c r="C2364" s="3" t="s">
        <v>4506</v>
      </c>
      <c r="D2364" s="3" t="s">
        <v>10</v>
      </c>
      <c r="E2364" s="3" t="s">
        <v>4610</v>
      </c>
      <c r="F2364" s="3" t="e">
        <f>VLOOKUP(E2364,'DFW to admin'!A:B,2,FALSE)</f>
        <v>#N/A</v>
      </c>
      <c r="G2364" s="3" t="e">
        <f>VLOOKUP('Data - filter removed'!E2364,Sheet10!B:C,2,FALSE)</f>
        <v>#N/A</v>
      </c>
      <c r="H2364" s="2">
        <v>2014</v>
      </c>
      <c r="I2364" s="3" t="s">
        <v>297</v>
      </c>
      <c r="J2364" s="3" t="s">
        <v>4508</v>
      </c>
      <c r="K2364" s="3" t="s">
        <v>4506</v>
      </c>
      <c r="L2364" s="3" t="s">
        <v>4611</v>
      </c>
      <c r="M2364" s="3" t="s">
        <v>35</v>
      </c>
    </row>
    <row r="2365" spans="1:13" x14ac:dyDescent="0.2">
      <c r="A2365" s="3" t="s">
        <v>4505</v>
      </c>
      <c r="B2365" s="3" t="str">
        <f>VLOOKUP(C2365,'Class compilations'!A:B,2,FALSE)</f>
        <v>Medium SUV 4x4</v>
      </c>
      <c r="C2365" s="3" t="s">
        <v>4506</v>
      </c>
      <c r="D2365" s="3" t="s">
        <v>10</v>
      </c>
      <c r="E2365" s="3" t="s">
        <v>4612</v>
      </c>
      <c r="F2365" s="3" t="e">
        <f>VLOOKUP(E2365,'DFW to admin'!A:B,2,FALSE)</f>
        <v>#N/A</v>
      </c>
      <c r="G2365" s="3" t="e">
        <f>VLOOKUP('Data - filter removed'!E2365,Sheet10!B:C,2,FALSE)</f>
        <v>#N/A</v>
      </c>
      <c r="H2365" s="2">
        <v>2015</v>
      </c>
      <c r="I2365" s="3" t="s">
        <v>297</v>
      </c>
      <c r="J2365" s="3" t="s">
        <v>4508</v>
      </c>
      <c r="K2365" s="3" t="s">
        <v>4506</v>
      </c>
      <c r="L2365" s="3" t="s">
        <v>4613</v>
      </c>
      <c r="M2365" s="3" t="s">
        <v>123</v>
      </c>
    </row>
    <row r="2366" spans="1:13" x14ac:dyDescent="0.2">
      <c r="A2366" s="3" t="s">
        <v>4505</v>
      </c>
      <c r="B2366" s="3" t="str">
        <f>VLOOKUP(C2366,'Class compilations'!A:B,2,FALSE)</f>
        <v>Medium SUV 4x4</v>
      </c>
      <c r="C2366" s="3" t="s">
        <v>4506</v>
      </c>
      <c r="D2366" s="3" t="s">
        <v>10</v>
      </c>
      <c r="E2366" s="3" t="s">
        <v>4614</v>
      </c>
      <c r="F2366" s="3" t="e">
        <f>VLOOKUP(E2366,'DFW to admin'!A:B,2,FALSE)</f>
        <v>#N/A</v>
      </c>
      <c r="G2366" s="3" t="e">
        <f>VLOOKUP('Data - filter removed'!E2366,Sheet10!B:C,2,FALSE)</f>
        <v>#N/A</v>
      </c>
      <c r="H2366" s="2">
        <v>2015</v>
      </c>
      <c r="I2366" s="3" t="s">
        <v>297</v>
      </c>
      <c r="J2366" s="3" t="s">
        <v>4508</v>
      </c>
      <c r="K2366" s="3" t="s">
        <v>4506</v>
      </c>
      <c r="L2366" s="3" t="s">
        <v>4615</v>
      </c>
      <c r="M2366" s="3" t="s">
        <v>123</v>
      </c>
    </row>
    <row r="2367" spans="1:13" x14ac:dyDescent="0.2">
      <c r="A2367" s="3" t="s">
        <v>4505</v>
      </c>
      <c r="B2367" s="3" t="str">
        <f>VLOOKUP(C2367,'Class compilations'!A:B,2,FALSE)</f>
        <v>Medium SUV 4x4</v>
      </c>
      <c r="C2367" s="3" t="s">
        <v>4506</v>
      </c>
      <c r="D2367" s="3" t="s">
        <v>10</v>
      </c>
      <c r="E2367" s="3" t="s">
        <v>4616</v>
      </c>
      <c r="F2367" s="3" t="str">
        <f>VLOOKUP(E2367,'DFW to admin'!A:B,2,FALSE)</f>
        <v>Camp</v>
      </c>
      <c r="G2367" s="3" t="e">
        <f>VLOOKUP('Data - filter removed'!E2367,Sheet10!B:C,2,FALSE)</f>
        <v>#N/A</v>
      </c>
      <c r="H2367" s="2">
        <v>2014</v>
      </c>
      <c r="I2367" s="3" t="s">
        <v>297</v>
      </c>
      <c r="J2367" s="3" t="s">
        <v>4508</v>
      </c>
      <c r="K2367" s="3" t="s">
        <v>4506</v>
      </c>
      <c r="L2367" s="3" t="s">
        <v>4617</v>
      </c>
      <c r="M2367" s="3" t="s">
        <v>136</v>
      </c>
    </row>
    <row r="2368" spans="1:13" x14ac:dyDescent="0.2">
      <c r="A2368" s="3" t="s">
        <v>4505</v>
      </c>
      <c r="B2368" s="3" t="str">
        <f>VLOOKUP(C2368,'Class compilations'!A:B,2,FALSE)</f>
        <v>Medium SUV 4x4</v>
      </c>
      <c r="C2368" s="3" t="s">
        <v>4506</v>
      </c>
      <c r="D2368" s="3" t="s">
        <v>10</v>
      </c>
      <c r="E2368" s="3" t="s">
        <v>4618</v>
      </c>
      <c r="F2368" s="3" t="str">
        <f>VLOOKUP(E2368,'DFW to admin'!A:B,2,FALSE)</f>
        <v>Camp</v>
      </c>
      <c r="G2368" s="3" t="e">
        <f>VLOOKUP('Data - filter removed'!E2368,Sheet10!B:C,2,FALSE)</f>
        <v>#N/A</v>
      </c>
      <c r="H2368" s="2">
        <v>2014</v>
      </c>
      <c r="I2368" s="3" t="s">
        <v>297</v>
      </c>
      <c r="J2368" s="3" t="s">
        <v>4508</v>
      </c>
      <c r="K2368" s="3" t="s">
        <v>4506</v>
      </c>
      <c r="L2368" s="3" t="s">
        <v>4619</v>
      </c>
      <c r="M2368" s="3" t="s">
        <v>136</v>
      </c>
    </row>
    <row r="2369" spans="1:13" x14ac:dyDescent="0.2">
      <c r="A2369" s="3" t="s">
        <v>4505</v>
      </c>
      <c r="B2369" s="3" t="str">
        <f>VLOOKUP(C2369,'Class compilations'!A:B,2,FALSE)</f>
        <v>Medium SUV 4x4</v>
      </c>
      <c r="C2369" s="3" t="s">
        <v>4506</v>
      </c>
      <c r="D2369" s="3" t="s">
        <v>10</v>
      </c>
      <c r="E2369" s="3" t="s">
        <v>4620</v>
      </c>
      <c r="F2369" s="3" t="str">
        <f>VLOOKUP(E2369,'DFW to admin'!A:B,2,FALSE)</f>
        <v>Camp</v>
      </c>
      <c r="G2369" s="3" t="e">
        <f>VLOOKUP('Data - filter removed'!E2369,Sheet10!B:C,2,FALSE)</f>
        <v>#N/A</v>
      </c>
      <c r="H2369" s="2">
        <v>2014</v>
      </c>
      <c r="I2369" s="3" t="s">
        <v>297</v>
      </c>
      <c r="J2369" s="3" t="s">
        <v>4508</v>
      </c>
      <c r="K2369" s="3" t="s">
        <v>4506</v>
      </c>
      <c r="L2369" s="3" t="s">
        <v>4621</v>
      </c>
      <c r="M2369" s="3" t="s">
        <v>136</v>
      </c>
    </row>
    <row r="2370" spans="1:13" x14ac:dyDescent="0.2">
      <c r="A2370" s="3" t="s">
        <v>4505</v>
      </c>
      <c r="B2370" s="3" t="str">
        <f>VLOOKUP(C2370,'Class compilations'!A:B,2,FALSE)</f>
        <v>Medium SUV 4x4</v>
      </c>
      <c r="C2370" s="3" t="s">
        <v>4506</v>
      </c>
      <c r="D2370" s="3" t="s">
        <v>10</v>
      </c>
      <c r="E2370" s="3" t="s">
        <v>4622</v>
      </c>
      <c r="F2370" s="3" t="str">
        <f>VLOOKUP(E2370,'DFW to admin'!A:B,2,FALSE)</f>
        <v>Habitat</v>
      </c>
      <c r="G2370" s="3" t="e">
        <f>VLOOKUP('Data - filter removed'!E2370,Sheet10!B:C,2,FALSE)</f>
        <v>#N/A</v>
      </c>
      <c r="H2370" s="2">
        <v>2014</v>
      </c>
      <c r="I2370" s="3" t="s">
        <v>297</v>
      </c>
      <c r="J2370" s="3" t="s">
        <v>4508</v>
      </c>
      <c r="K2370" s="3" t="s">
        <v>4506</v>
      </c>
      <c r="L2370" s="3" t="s">
        <v>4623</v>
      </c>
      <c r="M2370" s="3" t="s">
        <v>136</v>
      </c>
    </row>
    <row r="2371" spans="1:13" x14ac:dyDescent="0.2">
      <c r="A2371" s="3" t="s">
        <v>4505</v>
      </c>
      <c r="B2371" s="3" t="str">
        <f>VLOOKUP(C2371,'Class compilations'!A:B,2,FALSE)</f>
        <v>Medium SUV 4x4</v>
      </c>
      <c r="C2371" s="3" t="s">
        <v>4506</v>
      </c>
      <c r="D2371" s="3" t="s">
        <v>10</v>
      </c>
      <c r="E2371" s="3" t="s">
        <v>4624</v>
      </c>
      <c r="F2371" s="3" t="e">
        <f>VLOOKUP(E2371,'DFW to admin'!A:B,2,FALSE)</f>
        <v>#N/A</v>
      </c>
      <c r="G2371" s="3" t="e">
        <f>VLOOKUP('Data - filter removed'!E2371,Sheet10!B:C,2,FALSE)</f>
        <v>#N/A</v>
      </c>
      <c r="H2371" s="2">
        <v>2014</v>
      </c>
      <c r="I2371" s="3" t="s">
        <v>297</v>
      </c>
      <c r="J2371" s="3" t="s">
        <v>4508</v>
      </c>
      <c r="K2371" s="3" t="s">
        <v>4506</v>
      </c>
      <c r="L2371" s="3" t="s">
        <v>4625</v>
      </c>
      <c r="M2371" s="3" t="s">
        <v>1038</v>
      </c>
    </row>
    <row r="2372" spans="1:13" x14ac:dyDescent="0.2">
      <c r="A2372" s="3" t="s">
        <v>4505</v>
      </c>
      <c r="B2372" s="3" t="str">
        <f>VLOOKUP(C2372,'Class compilations'!A:B,2,FALSE)</f>
        <v>Medium SUV 4x4</v>
      </c>
      <c r="C2372" s="3" t="s">
        <v>4506</v>
      </c>
      <c r="D2372" s="3" t="s">
        <v>10</v>
      </c>
      <c r="E2372" s="3" t="s">
        <v>4626</v>
      </c>
      <c r="F2372" s="3" t="str">
        <f>VLOOKUP(E2372,'DFW to admin'!A:B,2,FALSE)</f>
        <v>Habitat</v>
      </c>
      <c r="G2372" s="3" t="e">
        <f>VLOOKUP('Data - filter removed'!E2372,Sheet10!B:C,2,FALSE)</f>
        <v>#N/A</v>
      </c>
      <c r="H2372" s="2">
        <v>2015</v>
      </c>
      <c r="I2372" s="3" t="s">
        <v>297</v>
      </c>
      <c r="J2372" s="3" t="s">
        <v>4508</v>
      </c>
      <c r="K2372" s="3" t="s">
        <v>4506</v>
      </c>
      <c r="L2372" s="3" t="s">
        <v>4627</v>
      </c>
      <c r="M2372" s="3" t="s">
        <v>136</v>
      </c>
    </row>
    <row r="2373" spans="1:13" x14ac:dyDescent="0.2">
      <c r="A2373" s="3" t="s">
        <v>4505</v>
      </c>
      <c r="B2373" s="3" t="str">
        <f>VLOOKUP(C2373,'Class compilations'!A:B,2,FALSE)</f>
        <v>Medium SUV 4x4</v>
      </c>
      <c r="C2373" s="3" t="s">
        <v>4506</v>
      </c>
      <c r="D2373" s="3" t="s">
        <v>10</v>
      </c>
      <c r="E2373" s="3" t="s">
        <v>4628</v>
      </c>
      <c r="F2373" s="3" t="str">
        <f>VLOOKUP(E2373,'DFW to admin'!A:B,2,FALSE)</f>
        <v>Habitat</v>
      </c>
      <c r="G2373" s="3" t="e">
        <f>VLOOKUP('Data - filter removed'!E2373,Sheet10!B:C,2,FALSE)</f>
        <v>#N/A</v>
      </c>
      <c r="H2373" s="2">
        <v>2015</v>
      </c>
      <c r="I2373" s="3" t="s">
        <v>297</v>
      </c>
      <c r="J2373" s="3" t="s">
        <v>4508</v>
      </c>
      <c r="K2373" s="3" t="s">
        <v>4506</v>
      </c>
      <c r="L2373" s="3" t="s">
        <v>4629</v>
      </c>
      <c r="M2373" s="3" t="s">
        <v>136</v>
      </c>
    </row>
    <row r="2374" spans="1:13" x14ac:dyDescent="0.2">
      <c r="A2374" s="3" t="s">
        <v>4505</v>
      </c>
      <c r="B2374" s="3" t="str">
        <f>VLOOKUP(C2374,'Class compilations'!A:B,2,FALSE)</f>
        <v>Medium SUV 4x4</v>
      </c>
      <c r="C2374" s="3" t="s">
        <v>4506</v>
      </c>
      <c r="D2374" s="3" t="s">
        <v>10</v>
      </c>
      <c r="E2374" s="3" t="s">
        <v>4630</v>
      </c>
      <c r="F2374" s="3" t="str">
        <f>VLOOKUP(E2374,'DFW to admin'!A:B,2,FALSE)</f>
        <v>Habitat</v>
      </c>
      <c r="G2374" s="3" t="e">
        <f>VLOOKUP('Data - filter removed'!E2374,Sheet10!B:C,2,FALSE)</f>
        <v>#N/A</v>
      </c>
      <c r="H2374" s="2">
        <v>2015</v>
      </c>
      <c r="I2374" s="3" t="s">
        <v>297</v>
      </c>
      <c r="J2374" s="3" t="s">
        <v>4508</v>
      </c>
      <c r="K2374" s="3" t="s">
        <v>4506</v>
      </c>
      <c r="L2374" s="3" t="s">
        <v>4631</v>
      </c>
      <c r="M2374" s="3" t="s">
        <v>136</v>
      </c>
    </row>
    <row r="2375" spans="1:13" x14ac:dyDescent="0.2">
      <c r="A2375" s="3" t="s">
        <v>4505</v>
      </c>
      <c r="B2375" s="3" t="str">
        <f>VLOOKUP(C2375,'Class compilations'!A:B,2,FALSE)</f>
        <v>Medium SUV 4x4</v>
      </c>
      <c r="C2375" s="3" t="s">
        <v>4506</v>
      </c>
      <c r="D2375" s="3" t="s">
        <v>10</v>
      </c>
      <c r="E2375" s="3" t="s">
        <v>4632</v>
      </c>
      <c r="F2375" s="3" t="str">
        <f>VLOOKUP(E2375,'DFW to admin'!A:B,2,FALSE)</f>
        <v>Habitat</v>
      </c>
      <c r="G2375" s="3" t="e">
        <f>VLOOKUP('Data - filter removed'!E2375,Sheet10!B:C,2,FALSE)</f>
        <v>#N/A</v>
      </c>
      <c r="H2375" s="2">
        <v>2015</v>
      </c>
      <c r="I2375" s="3" t="s">
        <v>297</v>
      </c>
      <c r="J2375" s="3" t="s">
        <v>4508</v>
      </c>
      <c r="K2375" s="3" t="s">
        <v>4506</v>
      </c>
      <c r="L2375" s="3" t="s">
        <v>4633</v>
      </c>
      <c r="M2375" s="3" t="s">
        <v>136</v>
      </c>
    </row>
    <row r="2376" spans="1:13" x14ac:dyDescent="0.2">
      <c r="A2376" s="3" t="s">
        <v>4505</v>
      </c>
      <c r="B2376" s="3" t="str">
        <f>VLOOKUP(C2376,'Class compilations'!A:B,2,FALSE)</f>
        <v>Medium SUV 4x4</v>
      </c>
      <c r="C2376" s="3" t="s">
        <v>4506</v>
      </c>
      <c r="D2376" s="3" t="s">
        <v>10</v>
      </c>
      <c r="E2376" s="3" t="s">
        <v>4634</v>
      </c>
      <c r="F2376" s="3" t="str">
        <f>VLOOKUP(E2376,'DFW to admin'!A:B,2,FALSE)</f>
        <v>Habitat</v>
      </c>
      <c r="G2376" s="3" t="e">
        <f>VLOOKUP('Data - filter removed'!E2376,Sheet10!B:C,2,FALSE)</f>
        <v>#N/A</v>
      </c>
      <c r="H2376" s="2">
        <v>2015</v>
      </c>
      <c r="I2376" s="3" t="s">
        <v>297</v>
      </c>
      <c r="J2376" s="3" t="s">
        <v>4508</v>
      </c>
      <c r="K2376" s="3" t="s">
        <v>4506</v>
      </c>
      <c r="L2376" s="3" t="s">
        <v>4635</v>
      </c>
      <c r="M2376" s="3" t="s">
        <v>136</v>
      </c>
    </row>
    <row r="2377" spans="1:13" x14ac:dyDescent="0.2">
      <c r="A2377" s="3" t="s">
        <v>4505</v>
      </c>
      <c r="B2377" s="3" t="str">
        <f>VLOOKUP(C2377,'Class compilations'!A:B,2,FALSE)</f>
        <v>Medium SUV 4x4</v>
      </c>
      <c r="C2377" s="3" t="s">
        <v>4506</v>
      </c>
      <c r="D2377" s="3" t="s">
        <v>10</v>
      </c>
      <c r="E2377" s="3" t="s">
        <v>4636</v>
      </c>
      <c r="F2377" s="3" t="str">
        <f>VLOOKUP(E2377,'DFW to admin'!A:B,2,FALSE)</f>
        <v>Habitat</v>
      </c>
      <c r="G2377" s="3" t="e">
        <f>VLOOKUP('Data - filter removed'!E2377,Sheet10!B:C,2,FALSE)</f>
        <v>#N/A</v>
      </c>
      <c r="H2377" s="2">
        <v>2015</v>
      </c>
      <c r="I2377" s="3" t="s">
        <v>297</v>
      </c>
      <c r="J2377" s="3" t="s">
        <v>4508</v>
      </c>
      <c r="K2377" s="3" t="s">
        <v>4506</v>
      </c>
      <c r="L2377" s="3" t="s">
        <v>4637</v>
      </c>
      <c r="M2377" s="3" t="s">
        <v>136</v>
      </c>
    </row>
    <row r="2378" spans="1:13" x14ac:dyDescent="0.2">
      <c r="A2378" s="3" t="s">
        <v>4505</v>
      </c>
      <c r="B2378" s="3" t="str">
        <f>VLOOKUP(C2378,'Class compilations'!A:B,2,FALSE)</f>
        <v>Medium SUV 4x4</v>
      </c>
      <c r="C2378" s="3" t="s">
        <v>4506</v>
      </c>
      <c r="D2378" s="3" t="s">
        <v>10</v>
      </c>
      <c r="E2378" s="3" t="s">
        <v>4638</v>
      </c>
      <c r="F2378" s="3" t="str">
        <f>VLOOKUP(E2378,'DFW to admin'!A:B,2,FALSE)</f>
        <v>Habitat</v>
      </c>
      <c r="G2378" s="3" t="e">
        <f>VLOOKUP('Data - filter removed'!E2378,Sheet10!B:C,2,FALSE)</f>
        <v>#N/A</v>
      </c>
      <c r="H2378" s="2">
        <v>2015</v>
      </c>
      <c r="I2378" s="3" t="s">
        <v>297</v>
      </c>
      <c r="J2378" s="3" t="s">
        <v>4508</v>
      </c>
      <c r="K2378" s="3" t="s">
        <v>4506</v>
      </c>
      <c r="L2378" s="3" t="s">
        <v>4639</v>
      </c>
      <c r="M2378" s="3" t="s">
        <v>136</v>
      </c>
    </row>
    <row r="2379" spans="1:13" x14ac:dyDescent="0.2">
      <c r="A2379" s="3" t="s">
        <v>4505</v>
      </c>
      <c r="B2379" s="3" t="str">
        <f>VLOOKUP(C2379,'Class compilations'!A:B,2,FALSE)</f>
        <v>Medium SUV 4x4</v>
      </c>
      <c r="C2379" s="3" t="s">
        <v>4506</v>
      </c>
      <c r="D2379" s="3" t="s">
        <v>10</v>
      </c>
      <c r="E2379" s="3" t="s">
        <v>4640</v>
      </c>
      <c r="F2379" s="3" t="str">
        <f>VLOOKUP(E2379,'DFW to admin'!A:B,2,FALSE)</f>
        <v>Habitat</v>
      </c>
      <c r="G2379" s="3" t="e">
        <f>VLOOKUP('Data - filter removed'!E2379,Sheet10!B:C,2,FALSE)</f>
        <v>#N/A</v>
      </c>
      <c r="H2379" s="2">
        <v>2015</v>
      </c>
      <c r="I2379" s="3" t="s">
        <v>297</v>
      </c>
      <c r="J2379" s="3" t="s">
        <v>4508</v>
      </c>
      <c r="K2379" s="3" t="s">
        <v>4506</v>
      </c>
      <c r="L2379" s="3" t="s">
        <v>4641</v>
      </c>
      <c r="M2379" s="3" t="s">
        <v>136</v>
      </c>
    </row>
    <row r="2380" spans="1:13" x14ac:dyDescent="0.2">
      <c r="A2380" s="3" t="s">
        <v>4505</v>
      </c>
      <c r="B2380" s="3" t="str">
        <f>VLOOKUP(C2380,'Class compilations'!A:B,2,FALSE)</f>
        <v>Medium SUV 4x4</v>
      </c>
      <c r="C2380" s="3" t="s">
        <v>4506</v>
      </c>
      <c r="D2380" s="3" t="s">
        <v>10</v>
      </c>
      <c r="E2380" s="3" t="s">
        <v>4642</v>
      </c>
      <c r="F2380" s="3" t="str">
        <f>VLOOKUP(E2380,'DFW to admin'!A:B,2,FALSE)</f>
        <v>Habitat</v>
      </c>
      <c r="G2380" s="3" t="e">
        <f>VLOOKUP('Data - filter removed'!E2380,Sheet10!B:C,2,FALSE)</f>
        <v>#N/A</v>
      </c>
      <c r="H2380" s="2">
        <v>2015</v>
      </c>
      <c r="I2380" s="3" t="s">
        <v>297</v>
      </c>
      <c r="J2380" s="3" t="s">
        <v>4508</v>
      </c>
      <c r="K2380" s="3" t="s">
        <v>4506</v>
      </c>
      <c r="L2380" s="3" t="s">
        <v>4643</v>
      </c>
      <c r="M2380" s="3" t="s">
        <v>136</v>
      </c>
    </row>
    <row r="2381" spans="1:13" x14ac:dyDescent="0.2">
      <c r="A2381" s="3" t="s">
        <v>4505</v>
      </c>
      <c r="B2381" s="3" t="str">
        <f>VLOOKUP(C2381,'Class compilations'!A:B,2,FALSE)</f>
        <v>Medium SUV 4x4</v>
      </c>
      <c r="C2381" s="3" t="s">
        <v>4506</v>
      </c>
      <c r="D2381" s="3" t="s">
        <v>10</v>
      </c>
      <c r="E2381" s="3" t="s">
        <v>4644</v>
      </c>
      <c r="F2381" s="3" t="str">
        <f>VLOOKUP(E2381,'DFW to admin'!A:B,2,FALSE)</f>
        <v>Habitat</v>
      </c>
      <c r="G2381" s="3" t="e">
        <f>VLOOKUP('Data - filter removed'!E2381,Sheet10!B:C,2,FALSE)</f>
        <v>#N/A</v>
      </c>
      <c r="H2381" s="2">
        <v>2015</v>
      </c>
      <c r="I2381" s="3" t="s">
        <v>297</v>
      </c>
      <c r="J2381" s="3" t="s">
        <v>4508</v>
      </c>
      <c r="K2381" s="3" t="s">
        <v>4506</v>
      </c>
      <c r="L2381" s="3" t="s">
        <v>4645</v>
      </c>
      <c r="M2381" s="3" t="s">
        <v>136</v>
      </c>
    </row>
    <row r="2382" spans="1:13" x14ac:dyDescent="0.2">
      <c r="A2382" s="3" t="s">
        <v>4505</v>
      </c>
      <c r="B2382" s="3" t="str">
        <f>VLOOKUP(C2382,'Class compilations'!A:B,2,FALSE)</f>
        <v>Medium SUV 4x4</v>
      </c>
      <c r="C2382" s="3" t="s">
        <v>4506</v>
      </c>
      <c r="D2382" s="3" t="s">
        <v>10</v>
      </c>
      <c r="E2382" s="3" t="s">
        <v>4646</v>
      </c>
      <c r="F2382" s="3" t="str">
        <f>VLOOKUP(E2382,'DFW to admin'!A:B,2,FALSE)</f>
        <v>Habitat</v>
      </c>
      <c r="G2382" s="3" t="e">
        <f>VLOOKUP('Data - filter removed'!E2382,Sheet10!B:C,2,FALSE)</f>
        <v>#N/A</v>
      </c>
      <c r="H2382" s="2">
        <v>2015</v>
      </c>
      <c r="I2382" s="3" t="s">
        <v>297</v>
      </c>
      <c r="J2382" s="3" t="s">
        <v>4508</v>
      </c>
      <c r="K2382" s="3" t="s">
        <v>4506</v>
      </c>
      <c r="L2382" s="3" t="s">
        <v>4647</v>
      </c>
      <c r="M2382" s="3" t="s">
        <v>136</v>
      </c>
    </row>
    <row r="2383" spans="1:13" x14ac:dyDescent="0.2">
      <c r="A2383" s="3" t="s">
        <v>4505</v>
      </c>
      <c r="B2383" s="3" t="str">
        <f>VLOOKUP(C2383,'Class compilations'!A:B,2,FALSE)</f>
        <v>Medium SUV 4x4</v>
      </c>
      <c r="C2383" s="3" t="s">
        <v>4506</v>
      </c>
      <c r="D2383" s="3" t="s">
        <v>10</v>
      </c>
      <c r="E2383" s="3" t="s">
        <v>4648</v>
      </c>
      <c r="F2383" s="3" t="str">
        <f>VLOOKUP(E2383,'DFW to admin'!A:B,2,FALSE)</f>
        <v>Habitat</v>
      </c>
      <c r="G2383" s="3" t="e">
        <f>VLOOKUP('Data - filter removed'!E2383,Sheet10!B:C,2,FALSE)</f>
        <v>#N/A</v>
      </c>
      <c r="H2383" s="2">
        <v>2015</v>
      </c>
      <c r="I2383" s="3" t="s">
        <v>297</v>
      </c>
      <c r="J2383" s="3" t="s">
        <v>4508</v>
      </c>
      <c r="K2383" s="3" t="s">
        <v>4506</v>
      </c>
      <c r="L2383" s="3" t="s">
        <v>4649</v>
      </c>
      <c r="M2383" s="3" t="s">
        <v>136</v>
      </c>
    </row>
    <row r="2384" spans="1:13" x14ac:dyDescent="0.2">
      <c r="A2384" s="3" t="s">
        <v>4505</v>
      </c>
      <c r="B2384" s="3" t="str">
        <f>VLOOKUP(C2384,'Class compilations'!A:B,2,FALSE)</f>
        <v>Medium SUV 4x4</v>
      </c>
      <c r="C2384" s="3" t="s">
        <v>4506</v>
      </c>
      <c r="D2384" s="3" t="s">
        <v>10</v>
      </c>
      <c r="E2384" s="3" t="s">
        <v>4650</v>
      </c>
      <c r="F2384" s="3" t="e">
        <f>VLOOKUP(E2384,'DFW to admin'!A:B,2,FALSE)</f>
        <v>#N/A</v>
      </c>
      <c r="G2384" s="3" t="e">
        <f>VLOOKUP('Data - filter removed'!E2384,Sheet10!B:C,2,FALSE)</f>
        <v>#N/A</v>
      </c>
      <c r="H2384" s="2">
        <v>2014</v>
      </c>
      <c r="I2384" s="3" t="s">
        <v>297</v>
      </c>
      <c r="J2384" s="3" t="s">
        <v>4508</v>
      </c>
      <c r="K2384" s="3" t="s">
        <v>4506</v>
      </c>
      <c r="L2384" s="3" t="s">
        <v>4651</v>
      </c>
      <c r="M2384" s="3" t="s">
        <v>1038</v>
      </c>
    </row>
    <row r="2385" spans="1:13" x14ac:dyDescent="0.2">
      <c r="A2385" s="3" t="s">
        <v>4505</v>
      </c>
      <c r="B2385" s="3" t="str">
        <f>VLOOKUP(C2385,'Class compilations'!A:B,2,FALSE)</f>
        <v>Medium SUV 4x4</v>
      </c>
      <c r="C2385" s="3" t="s">
        <v>4506</v>
      </c>
      <c r="D2385" s="3" t="s">
        <v>10</v>
      </c>
      <c r="E2385" s="3" t="s">
        <v>4652</v>
      </c>
      <c r="F2385" s="3" t="e">
        <f>VLOOKUP(E2385,'DFW to admin'!A:B,2,FALSE)</f>
        <v>#N/A</v>
      </c>
      <c r="G2385" s="3" t="e">
        <f>VLOOKUP('Data - filter removed'!E2385,Sheet10!B:C,2,FALSE)</f>
        <v>#N/A</v>
      </c>
      <c r="H2385" s="2">
        <v>2015</v>
      </c>
      <c r="I2385" s="3" t="s">
        <v>297</v>
      </c>
      <c r="J2385" s="3" t="s">
        <v>4508</v>
      </c>
      <c r="K2385" s="3" t="s">
        <v>4506</v>
      </c>
      <c r="L2385" s="3" t="s">
        <v>4653</v>
      </c>
      <c r="M2385" s="3" t="s">
        <v>74</v>
      </c>
    </row>
    <row r="2386" spans="1:13" x14ac:dyDescent="0.2">
      <c r="A2386" s="3" t="s">
        <v>4505</v>
      </c>
      <c r="B2386" s="3" t="str">
        <f>VLOOKUP(C2386,'Class compilations'!A:B,2,FALSE)</f>
        <v>Medium SUV 4x4</v>
      </c>
      <c r="C2386" s="3" t="s">
        <v>4506</v>
      </c>
      <c r="D2386" s="3" t="s">
        <v>10</v>
      </c>
      <c r="E2386" s="3" t="s">
        <v>4654</v>
      </c>
      <c r="F2386" s="3" t="e">
        <f>VLOOKUP(E2386,'DFW to admin'!A:B,2,FALSE)</f>
        <v>#N/A</v>
      </c>
      <c r="G2386" s="3" t="e">
        <f>VLOOKUP('Data - filter removed'!E2386,Sheet10!B:C,2,FALSE)</f>
        <v>#N/A</v>
      </c>
      <c r="H2386" s="2">
        <v>2015</v>
      </c>
      <c r="I2386" s="3" t="s">
        <v>297</v>
      </c>
      <c r="J2386" s="3" t="s">
        <v>4508</v>
      </c>
      <c r="K2386" s="3" t="s">
        <v>4506</v>
      </c>
      <c r="L2386" s="3" t="s">
        <v>4655</v>
      </c>
      <c r="M2386" s="3" t="s">
        <v>81</v>
      </c>
    </row>
    <row r="2387" spans="1:13" x14ac:dyDescent="0.2">
      <c r="A2387" s="3" t="s">
        <v>4505</v>
      </c>
      <c r="B2387" s="3" t="str">
        <f>VLOOKUP(C2387,'Class compilations'!A:B,2,FALSE)</f>
        <v>Medium SUV 4x4</v>
      </c>
      <c r="C2387" s="3" t="s">
        <v>4506</v>
      </c>
      <c r="D2387" s="3" t="s">
        <v>10</v>
      </c>
      <c r="E2387" s="3" t="s">
        <v>4656</v>
      </c>
      <c r="F2387" s="3" t="e">
        <f>VLOOKUP(E2387,'DFW to admin'!A:B,2,FALSE)</f>
        <v>#N/A</v>
      </c>
      <c r="G2387" s="3" t="e">
        <f>VLOOKUP('Data - filter removed'!E2387,Sheet10!B:C,2,FALSE)</f>
        <v>#N/A</v>
      </c>
      <c r="H2387" s="2">
        <v>2015</v>
      </c>
      <c r="I2387" s="3" t="s">
        <v>297</v>
      </c>
      <c r="J2387" s="3" t="s">
        <v>4508</v>
      </c>
      <c r="K2387" s="3" t="s">
        <v>4506</v>
      </c>
      <c r="L2387" s="3" t="s">
        <v>4657</v>
      </c>
      <c r="M2387" s="3" t="s">
        <v>35</v>
      </c>
    </row>
    <row r="2388" spans="1:13" x14ac:dyDescent="0.2">
      <c r="A2388" s="3" t="s">
        <v>4505</v>
      </c>
      <c r="B2388" s="3" t="str">
        <f>VLOOKUP(C2388,'Class compilations'!A:B,2,FALSE)</f>
        <v>Medium SUV 4x4</v>
      </c>
      <c r="C2388" s="3" t="s">
        <v>4506</v>
      </c>
      <c r="D2388" s="3" t="s">
        <v>10</v>
      </c>
      <c r="E2388" s="3" t="s">
        <v>4658</v>
      </c>
      <c r="F2388" s="3" t="e">
        <f>VLOOKUP(E2388,'DFW to admin'!A:B,2,FALSE)</f>
        <v>#N/A</v>
      </c>
      <c r="G2388" s="3" t="str">
        <f>VLOOKUP('Data - filter removed'!E2388,Sheet10!B:C,2,FALSE)</f>
        <v>Juvenile Justice and Rehabilitation</v>
      </c>
      <c r="H2388" s="2">
        <v>2015</v>
      </c>
      <c r="I2388" s="3" t="s">
        <v>297</v>
      </c>
      <c r="J2388" s="3" t="s">
        <v>4508</v>
      </c>
      <c r="K2388" s="3" t="s">
        <v>4506</v>
      </c>
      <c r="L2388" s="3" t="s">
        <v>4659</v>
      </c>
      <c r="M2388" s="3" t="s">
        <v>29</v>
      </c>
    </row>
    <row r="2389" spans="1:13" x14ac:dyDescent="0.2">
      <c r="A2389" s="3" t="s">
        <v>4505</v>
      </c>
      <c r="B2389" s="3" t="str">
        <f>VLOOKUP(C2389,'Class compilations'!A:B,2,FALSE)</f>
        <v>Medium SUV 4x4</v>
      </c>
      <c r="C2389" s="3" t="s">
        <v>4506</v>
      </c>
      <c r="D2389" s="3" t="s">
        <v>10</v>
      </c>
      <c r="E2389" s="3" t="s">
        <v>4660</v>
      </c>
      <c r="F2389" s="3" t="e">
        <f>VLOOKUP(E2389,'DFW to admin'!A:B,2,FALSE)</f>
        <v>#N/A</v>
      </c>
      <c r="G2389" s="3" t="str">
        <f>VLOOKUP('Data - filter removed'!E2389,Sheet10!B:C,2,FALSE)</f>
        <v>Juvenile Justice and Rehabilitation</v>
      </c>
      <c r="H2389" s="2">
        <v>2015</v>
      </c>
      <c r="I2389" s="3" t="s">
        <v>297</v>
      </c>
      <c r="J2389" s="3" t="s">
        <v>4508</v>
      </c>
      <c r="K2389" s="3" t="s">
        <v>4506</v>
      </c>
      <c r="L2389" s="3" t="s">
        <v>4661</v>
      </c>
      <c r="M2389" s="3" t="s">
        <v>29</v>
      </c>
    </row>
    <row r="2390" spans="1:13" x14ac:dyDescent="0.2">
      <c r="A2390" s="3" t="s">
        <v>4505</v>
      </c>
      <c r="B2390" s="3" t="str">
        <f>VLOOKUP(C2390,'Class compilations'!A:B,2,FALSE)</f>
        <v>Medium SUV 4x4</v>
      </c>
      <c r="C2390" s="3" t="s">
        <v>4506</v>
      </c>
      <c r="D2390" s="3" t="s">
        <v>10</v>
      </c>
      <c r="E2390" s="3" t="s">
        <v>4662</v>
      </c>
      <c r="F2390" s="3" t="e">
        <f>VLOOKUP(E2390,'DFW to admin'!A:B,2,FALSE)</f>
        <v>#N/A</v>
      </c>
      <c r="G2390" s="3" t="e">
        <f>VLOOKUP('Data - filter removed'!E2390,Sheet10!B:C,2,FALSE)</f>
        <v>#N/A</v>
      </c>
      <c r="H2390" s="2">
        <v>2015</v>
      </c>
      <c r="I2390" s="3" t="s">
        <v>297</v>
      </c>
      <c r="J2390" s="3" t="s">
        <v>4508</v>
      </c>
      <c r="K2390" s="3" t="s">
        <v>4506</v>
      </c>
      <c r="L2390" s="3" t="s">
        <v>4663</v>
      </c>
      <c r="M2390" s="3" t="s">
        <v>35</v>
      </c>
    </row>
    <row r="2391" spans="1:13" x14ac:dyDescent="0.2">
      <c r="A2391" s="3" t="s">
        <v>4505</v>
      </c>
      <c r="B2391" s="3" t="str">
        <f>VLOOKUP(C2391,'Class compilations'!A:B,2,FALSE)</f>
        <v>Medium SUV 4x4</v>
      </c>
      <c r="C2391" s="3" t="s">
        <v>4506</v>
      </c>
      <c r="D2391" s="3" t="s">
        <v>10</v>
      </c>
      <c r="E2391" s="3" t="s">
        <v>4664</v>
      </c>
      <c r="F2391" s="3" t="e">
        <f>VLOOKUP(E2391,'DFW to admin'!A:B,2,FALSE)</f>
        <v>#N/A</v>
      </c>
      <c r="G2391" s="3" t="e">
        <f>VLOOKUP('Data - filter removed'!E2391,Sheet10!B:C,2,FALSE)</f>
        <v>#N/A</v>
      </c>
      <c r="H2391" s="2">
        <v>2015</v>
      </c>
      <c r="I2391" s="3" t="s">
        <v>297</v>
      </c>
      <c r="J2391" s="3" t="s">
        <v>4508</v>
      </c>
      <c r="K2391" s="3" t="s">
        <v>4506</v>
      </c>
      <c r="L2391" s="3" t="s">
        <v>4665</v>
      </c>
      <c r="M2391" s="3" t="s">
        <v>35</v>
      </c>
    </row>
    <row r="2392" spans="1:13" x14ac:dyDescent="0.2">
      <c r="A2392" s="3" t="s">
        <v>4505</v>
      </c>
      <c r="B2392" s="3" t="str">
        <f>VLOOKUP(C2392,'Class compilations'!A:B,2,FALSE)</f>
        <v>Medium SUV 4x4</v>
      </c>
      <c r="C2392" s="3" t="s">
        <v>4506</v>
      </c>
      <c r="D2392" s="3" t="s">
        <v>10</v>
      </c>
      <c r="E2392" s="3" t="s">
        <v>4666</v>
      </c>
      <c r="F2392" s="3" t="e">
        <f>VLOOKUP(E2392,'DFW to admin'!A:B,2,FALSE)</f>
        <v>#N/A</v>
      </c>
      <c r="G2392" s="3" t="e">
        <f>VLOOKUP('Data - filter removed'!E2392,Sheet10!B:C,2,FALSE)</f>
        <v>#N/A</v>
      </c>
      <c r="H2392" s="2">
        <v>2015</v>
      </c>
      <c r="I2392" s="3" t="s">
        <v>297</v>
      </c>
      <c r="J2392" s="3" t="s">
        <v>4508</v>
      </c>
      <c r="K2392" s="3" t="s">
        <v>4506</v>
      </c>
      <c r="L2392" s="3" t="s">
        <v>4667</v>
      </c>
      <c r="M2392" s="3" t="s">
        <v>35</v>
      </c>
    </row>
    <row r="2393" spans="1:13" x14ac:dyDescent="0.2">
      <c r="A2393" s="3" t="s">
        <v>4505</v>
      </c>
      <c r="B2393" s="3" t="str">
        <f>VLOOKUP(C2393,'Class compilations'!A:B,2,FALSE)</f>
        <v>Medium SUV 4x4</v>
      </c>
      <c r="C2393" s="3" t="s">
        <v>4506</v>
      </c>
      <c r="D2393" s="3" t="s">
        <v>10</v>
      </c>
      <c r="E2393" s="3" t="s">
        <v>4668</v>
      </c>
      <c r="F2393" s="3" t="e">
        <f>VLOOKUP(E2393,'DFW to admin'!A:B,2,FALSE)</f>
        <v>#N/A</v>
      </c>
      <c r="G2393" s="3" t="e">
        <f>VLOOKUP('Data - filter removed'!E2393,Sheet10!B:C,2,FALSE)</f>
        <v>#N/A</v>
      </c>
      <c r="H2393" s="2">
        <v>2015</v>
      </c>
      <c r="I2393" s="3" t="s">
        <v>297</v>
      </c>
      <c r="J2393" s="3" t="s">
        <v>4508</v>
      </c>
      <c r="K2393" s="3" t="s">
        <v>4506</v>
      </c>
      <c r="L2393" s="3" t="s">
        <v>4669</v>
      </c>
      <c r="M2393" s="3" t="s">
        <v>35</v>
      </c>
    </row>
    <row r="2394" spans="1:13" x14ac:dyDescent="0.2">
      <c r="A2394" s="3" t="s">
        <v>4505</v>
      </c>
      <c r="B2394" s="3" t="str">
        <f>VLOOKUP(C2394,'Class compilations'!A:B,2,FALSE)</f>
        <v>Medium SUV 4x4</v>
      </c>
      <c r="C2394" s="3" t="s">
        <v>4506</v>
      </c>
      <c r="D2394" s="3" t="s">
        <v>10</v>
      </c>
      <c r="E2394" s="3" t="s">
        <v>4670</v>
      </c>
      <c r="F2394" s="3" t="str">
        <f>VLOOKUP(E2394,'DFW to admin'!A:B,2,FALSE)</f>
        <v>Fish</v>
      </c>
      <c r="G2394" s="3" t="e">
        <f>VLOOKUP('Data - filter removed'!E2394,Sheet10!B:C,2,FALSE)</f>
        <v>#N/A</v>
      </c>
      <c r="H2394" s="2">
        <v>2015</v>
      </c>
      <c r="I2394" s="3" t="s">
        <v>297</v>
      </c>
      <c r="J2394" s="3" t="s">
        <v>4508</v>
      </c>
      <c r="K2394" s="3" t="s">
        <v>4506</v>
      </c>
      <c r="L2394" s="3" t="s">
        <v>4671</v>
      </c>
      <c r="M2394" s="3" t="s">
        <v>136</v>
      </c>
    </row>
    <row r="2395" spans="1:13" x14ac:dyDescent="0.2">
      <c r="A2395" s="3" t="s">
        <v>4505</v>
      </c>
      <c r="B2395" s="3" t="str">
        <f>VLOOKUP(C2395,'Class compilations'!A:B,2,FALSE)</f>
        <v>Medium SUV 4x4</v>
      </c>
      <c r="C2395" s="3" t="s">
        <v>4506</v>
      </c>
      <c r="D2395" s="3" t="s">
        <v>10</v>
      </c>
      <c r="E2395" s="3" t="s">
        <v>4672</v>
      </c>
      <c r="F2395" s="3" t="e">
        <f>VLOOKUP(E2395,'DFW to admin'!A:B,2,FALSE)</f>
        <v>#N/A</v>
      </c>
      <c r="G2395" s="3" t="e">
        <f>VLOOKUP('Data - filter removed'!E2395,Sheet10!B:C,2,FALSE)</f>
        <v>#N/A</v>
      </c>
      <c r="H2395" s="2">
        <v>2015</v>
      </c>
      <c r="I2395" s="3" t="s">
        <v>297</v>
      </c>
      <c r="J2395" s="3" t="s">
        <v>4508</v>
      </c>
      <c r="K2395" s="3" t="s">
        <v>4506</v>
      </c>
      <c r="L2395" s="3" t="s">
        <v>4673</v>
      </c>
      <c r="M2395" s="3" t="s">
        <v>1038</v>
      </c>
    </row>
    <row r="2396" spans="1:13" x14ac:dyDescent="0.2">
      <c r="A2396" s="3" t="s">
        <v>4505</v>
      </c>
      <c r="B2396" s="3" t="str">
        <f>VLOOKUP(C2396,'Class compilations'!A:B,2,FALSE)</f>
        <v>Medium SUV 4x4</v>
      </c>
      <c r="C2396" s="3" t="s">
        <v>4506</v>
      </c>
      <c r="D2396" s="3" t="s">
        <v>10</v>
      </c>
      <c r="E2396" s="3" t="s">
        <v>4674</v>
      </c>
      <c r="F2396" s="3" t="e">
        <f>VLOOKUP(E2396,'DFW to admin'!A:B,2,FALSE)</f>
        <v>#N/A</v>
      </c>
      <c r="G2396" s="3" t="e">
        <f>VLOOKUP('Data - filter removed'!E2396,Sheet10!B:C,2,FALSE)</f>
        <v>#N/A</v>
      </c>
      <c r="H2396" s="2">
        <v>2015</v>
      </c>
      <c r="I2396" s="3" t="s">
        <v>297</v>
      </c>
      <c r="J2396" s="3" t="s">
        <v>4508</v>
      </c>
      <c r="K2396" s="3" t="s">
        <v>4506</v>
      </c>
      <c r="L2396" s="3" t="s">
        <v>4675</v>
      </c>
      <c r="M2396" s="3" t="s">
        <v>1038</v>
      </c>
    </row>
    <row r="2397" spans="1:13" x14ac:dyDescent="0.2">
      <c r="A2397" s="3" t="s">
        <v>4505</v>
      </c>
      <c r="B2397" s="3" t="str">
        <f>VLOOKUP(C2397,'Class compilations'!A:B,2,FALSE)</f>
        <v>Medium SUV 4x4</v>
      </c>
      <c r="C2397" s="3" t="s">
        <v>4506</v>
      </c>
      <c r="D2397" s="3" t="s">
        <v>10</v>
      </c>
      <c r="E2397" s="3" t="s">
        <v>4676</v>
      </c>
      <c r="F2397" s="3" t="e">
        <f>VLOOKUP(E2397,'DFW to admin'!A:B,2,FALSE)</f>
        <v>#N/A</v>
      </c>
      <c r="G2397" s="3" t="e">
        <f>VLOOKUP('Data - filter removed'!E2397,Sheet10!B:C,2,FALSE)</f>
        <v>#N/A</v>
      </c>
      <c r="H2397" s="2">
        <v>2015</v>
      </c>
      <c r="I2397" s="3" t="s">
        <v>297</v>
      </c>
      <c r="J2397" s="3" t="s">
        <v>4508</v>
      </c>
      <c r="K2397" s="3" t="s">
        <v>4506</v>
      </c>
      <c r="L2397" s="3" t="s">
        <v>4677</v>
      </c>
      <c r="M2397" s="3" t="s">
        <v>35</v>
      </c>
    </row>
    <row r="2398" spans="1:13" x14ac:dyDescent="0.2">
      <c r="A2398" s="3" t="s">
        <v>4505</v>
      </c>
      <c r="B2398" s="3" t="str">
        <f>VLOOKUP(C2398,'Class compilations'!A:B,2,FALSE)</f>
        <v>Medium SUV 4x4</v>
      </c>
      <c r="C2398" s="3" t="s">
        <v>4506</v>
      </c>
      <c r="D2398" s="3" t="s">
        <v>10</v>
      </c>
      <c r="E2398" s="3" t="s">
        <v>4678</v>
      </c>
      <c r="F2398" s="3" t="e">
        <f>VLOOKUP(E2398,'DFW to admin'!A:B,2,FALSE)</f>
        <v>#N/A</v>
      </c>
      <c r="G2398" s="3" t="e">
        <f>VLOOKUP('Data - filter removed'!E2398,Sheet10!B:C,2,FALSE)</f>
        <v>#N/A</v>
      </c>
      <c r="H2398" s="2">
        <v>2015</v>
      </c>
      <c r="I2398" s="3" t="s">
        <v>2576</v>
      </c>
      <c r="J2398" s="3" t="s">
        <v>4679</v>
      </c>
      <c r="K2398" s="3" t="s">
        <v>4506</v>
      </c>
      <c r="L2398" s="3" t="s">
        <v>4680</v>
      </c>
      <c r="M2398" s="3" t="s">
        <v>123</v>
      </c>
    </row>
    <row r="2399" spans="1:13" x14ac:dyDescent="0.2">
      <c r="A2399" s="3" t="s">
        <v>4505</v>
      </c>
      <c r="B2399" s="3" t="str">
        <f>VLOOKUP(C2399,'Class compilations'!A:B,2,FALSE)</f>
        <v>Medium SUV 4x4</v>
      </c>
      <c r="C2399" s="3" t="s">
        <v>4506</v>
      </c>
      <c r="D2399" s="3" t="s">
        <v>10</v>
      </c>
      <c r="E2399" s="3" t="s">
        <v>4681</v>
      </c>
      <c r="F2399" s="3" t="e">
        <f>VLOOKUP(E2399,'DFW to admin'!A:B,2,FALSE)</f>
        <v>#N/A</v>
      </c>
      <c r="G2399" s="3" t="str">
        <f>VLOOKUP('Data - filter removed'!E2399,Sheet10!B:C,2,FALSE)</f>
        <v>Children's Administration</v>
      </c>
      <c r="H2399" s="2">
        <v>2016</v>
      </c>
      <c r="I2399" s="3" t="s">
        <v>297</v>
      </c>
      <c r="J2399" s="3" t="s">
        <v>4508</v>
      </c>
      <c r="K2399" s="3" t="s">
        <v>4506</v>
      </c>
      <c r="L2399" s="3" t="s">
        <v>4682</v>
      </c>
      <c r="M2399" s="3" t="s">
        <v>29</v>
      </c>
    </row>
    <row r="2400" spans="1:13" x14ac:dyDescent="0.2">
      <c r="A2400" s="3" t="s">
        <v>4505</v>
      </c>
      <c r="B2400" s="3" t="str">
        <f>VLOOKUP(C2400,'Class compilations'!A:B,2,FALSE)</f>
        <v>Medium SUV 4x4</v>
      </c>
      <c r="C2400" s="3" t="s">
        <v>4506</v>
      </c>
      <c r="D2400" s="3" t="s">
        <v>10</v>
      </c>
      <c r="E2400" s="3" t="s">
        <v>4683</v>
      </c>
      <c r="F2400" s="3" t="e">
        <f>VLOOKUP(E2400,'DFW to admin'!A:B,2,FALSE)</f>
        <v>#N/A</v>
      </c>
      <c r="G2400" s="3" t="str">
        <f>VLOOKUP('Data - filter removed'!E2400,Sheet10!B:C,2,FALSE)</f>
        <v>Children's Administration</v>
      </c>
      <c r="H2400" s="2">
        <v>2016</v>
      </c>
      <c r="I2400" s="3" t="s">
        <v>297</v>
      </c>
      <c r="J2400" s="3" t="s">
        <v>4508</v>
      </c>
      <c r="K2400" s="3" t="s">
        <v>4506</v>
      </c>
      <c r="L2400" s="3" t="s">
        <v>4684</v>
      </c>
      <c r="M2400" s="3" t="s">
        <v>29</v>
      </c>
    </row>
    <row r="2401" spans="1:13" x14ac:dyDescent="0.2">
      <c r="A2401" s="3" t="s">
        <v>4505</v>
      </c>
      <c r="B2401" s="3" t="str">
        <f>VLOOKUP(C2401,'Class compilations'!A:B,2,FALSE)</f>
        <v>Medium SUV 4x4</v>
      </c>
      <c r="C2401" s="3" t="s">
        <v>4506</v>
      </c>
      <c r="D2401" s="3" t="s">
        <v>10</v>
      </c>
      <c r="E2401" s="3" t="s">
        <v>4685</v>
      </c>
      <c r="F2401" s="3" t="e">
        <f>VLOOKUP(E2401,'DFW to admin'!A:B,2,FALSE)</f>
        <v>#N/A</v>
      </c>
      <c r="G2401" s="3" t="str">
        <f>VLOOKUP('Data - filter removed'!E2401,Sheet10!B:C,2,FALSE)</f>
        <v>Children's Administration</v>
      </c>
      <c r="H2401" s="2">
        <v>2016</v>
      </c>
      <c r="I2401" s="3" t="s">
        <v>297</v>
      </c>
      <c r="J2401" s="3" t="s">
        <v>4508</v>
      </c>
      <c r="K2401" s="3" t="s">
        <v>4506</v>
      </c>
      <c r="L2401" s="3" t="s">
        <v>4686</v>
      </c>
      <c r="M2401" s="3" t="s">
        <v>29</v>
      </c>
    </row>
    <row r="2402" spans="1:13" x14ac:dyDescent="0.2">
      <c r="A2402" s="3" t="s">
        <v>4505</v>
      </c>
      <c r="B2402" s="3" t="str">
        <f>VLOOKUP(C2402,'Class compilations'!A:B,2,FALSE)</f>
        <v>Medium SUV 4x4</v>
      </c>
      <c r="C2402" s="3" t="s">
        <v>4506</v>
      </c>
      <c r="D2402" s="3" t="s">
        <v>10</v>
      </c>
      <c r="E2402" s="3" t="s">
        <v>4687</v>
      </c>
      <c r="F2402" s="3" t="e">
        <f>VLOOKUP(E2402,'DFW to admin'!A:B,2,FALSE)</f>
        <v>#N/A</v>
      </c>
      <c r="G2402" s="3" t="e">
        <f>VLOOKUP('Data - filter removed'!E2402,Sheet10!B:C,2,FALSE)</f>
        <v>#N/A</v>
      </c>
      <c r="H2402" s="2">
        <v>2016</v>
      </c>
      <c r="I2402" s="3" t="s">
        <v>297</v>
      </c>
      <c r="J2402" s="3" t="s">
        <v>4508</v>
      </c>
      <c r="K2402" s="3" t="s">
        <v>4506</v>
      </c>
      <c r="L2402" s="3" t="s">
        <v>4688</v>
      </c>
      <c r="M2402" s="3" t="s">
        <v>35</v>
      </c>
    </row>
    <row r="2403" spans="1:13" x14ac:dyDescent="0.2">
      <c r="A2403" s="3" t="s">
        <v>4505</v>
      </c>
      <c r="B2403" s="3" t="str">
        <f>VLOOKUP(C2403,'Class compilations'!A:B,2,FALSE)</f>
        <v>Medium SUV 4x4</v>
      </c>
      <c r="C2403" s="3" t="s">
        <v>4506</v>
      </c>
      <c r="D2403" s="3" t="s">
        <v>10</v>
      </c>
      <c r="E2403" s="3" t="s">
        <v>4689</v>
      </c>
      <c r="F2403" s="3" t="e">
        <f>VLOOKUP(E2403,'DFW to admin'!A:B,2,FALSE)</f>
        <v>#N/A</v>
      </c>
      <c r="G2403" s="3" t="e">
        <f>VLOOKUP('Data - filter removed'!E2403,Sheet10!B:C,2,FALSE)</f>
        <v>#N/A</v>
      </c>
      <c r="H2403" s="2">
        <v>2016</v>
      </c>
      <c r="I2403" s="3" t="s">
        <v>297</v>
      </c>
      <c r="J2403" s="3" t="s">
        <v>4508</v>
      </c>
      <c r="K2403" s="3" t="s">
        <v>4506</v>
      </c>
      <c r="L2403" s="3" t="s">
        <v>4690</v>
      </c>
      <c r="M2403" s="3" t="s">
        <v>35</v>
      </c>
    </row>
    <row r="2404" spans="1:13" x14ac:dyDescent="0.2">
      <c r="A2404" s="3" t="s">
        <v>4505</v>
      </c>
      <c r="B2404" s="3" t="str">
        <f>VLOOKUP(C2404,'Class compilations'!A:B,2,FALSE)</f>
        <v>Medium SUV 4x4</v>
      </c>
      <c r="C2404" s="3" t="s">
        <v>4506</v>
      </c>
      <c r="D2404" s="3" t="s">
        <v>10</v>
      </c>
      <c r="E2404" s="3" t="s">
        <v>4691</v>
      </c>
      <c r="F2404" s="3" t="e">
        <f>VLOOKUP(E2404,'DFW to admin'!A:B,2,FALSE)</f>
        <v>#N/A</v>
      </c>
      <c r="G2404" s="3" t="e">
        <f>VLOOKUP('Data - filter removed'!E2404,Sheet10!B:C,2,FALSE)</f>
        <v>#N/A</v>
      </c>
      <c r="H2404" s="2">
        <v>2016</v>
      </c>
      <c r="I2404" s="3" t="s">
        <v>297</v>
      </c>
      <c r="J2404" s="3" t="s">
        <v>4508</v>
      </c>
      <c r="K2404" s="3" t="s">
        <v>4506</v>
      </c>
      <c r="L2404" s="3" t="s">
        <v>4692</v>
      </c>
      <c r="M2404" s="3" t="s">
        <v>21</v>
      </c>
    </row>
    <row r="2405" spans="1:13" x14ac:dyDescent="0.2">
      <c r="A2405" s="3" t="s">
        <v>4505</v>
      </c>
      <c r="B2405" s="3" t="str">
        <f>VLOOKUP(C2405,'Class compilations'!A:B,2,FALSE)</f>
        <v>Medium SUV 4x4</v>
      </c>
      <c r="C2405" s="3" t="s">
        <v>4506</v>
      </c>
      <c r="D2405" s="3" t="s">
        <v>10</v>
      </c>
      <c r="E2405" s="3" t="s">
        <v>4693</v>
      </c>
      <c r="F2405" s="3" t="e">
        <f>VLOOKUP(E2405,'DFW to admin'!A:B,2,FALSE)</f>
        <v>#N/A</v>
      </c>
      <c r="G2405" s="3" t="e">
        <f>VLOOKUP('Data - filter removed'!E2405,Sheet10!B:C,2,FALSE)</f>
        <v>#N/A</v>
      </c>
      <c r="H2405" s="2">
        <v>2016</v>
      </c>
      <c r="I2405" s="3" t="s">
        <v>297</v>
      </c>
      <c r="J2405" s="3" t="s">
        <v>4508</v>
      </c>
      <c r="K2405" s="3" t="s">
        <v>4506</v>
      </c>
      <c r="L2405" s="3" t="s">
        <v>4694</v>
      </c>
      <c r="M2405" s="3" t="s">
        <v>3386</v>
      </c>
    </row>
    <row r="2406" spans="1:13" x14ac:dyDescent="0.2">
      <c r="A2406" s="3" t="s">
        <v>4505</v>
      </c>
      <c r="B2406" s="3" t="str">
        <f>VLOOKUP(C2406,'Class compilations'!A:B,2,FALSE)</f>
        <v>Medium SUV 4x4</v>
      </c>
      <c r="C2406" s="3" t="s">
        <v>4506</v>
      </c>
      <c r="D2406" s="3" t="s">
        <v>10</v>
      </c>
      <c r="E2406" s="3" t="s">
        <v>4695</v>
      </c>
      <c r="F2406" s="3" t="e">
        <f>VLOOKUP(E2406,'DFW to admin'!A:B,2,FALSE)</f>
        <v>#N/A</v>
      </c>
      <c r="G2406" s="3" t="e">
        <f>VLOOKUP('Data - filter removed'!E2406,Sheet10!B:C,2,FALSE)</f>
        <v>#N/A</v>
      </c>
      <c r="H2406" s="2">
        <v>2016</v>
      </c>
      <c r="I2406" s="3" t="s">
        <v>297</v>
      </c>
      <c r="J2406" s="3" t="s">
        <v>4508</v>
      </c>
      <c r="K2406" s="3" t="s">
        <v>4506</v>
      </c>
      <c r="L2406" s="3" t="s">
        <v>4696</v>
      </c>
      <c r="M2406" s="3" t="s">
        <v>35</v>
      </c>
    </row>
    <row r="2407" spans="1:13" x14ac:dyDescent="0.2">
      <c r="A2407" s="3" t="s">
        <v>4505</v>
      </c>
      <c r="B2407" s="3" t="str">
        <f>VLOOKUP(C2407,'Class compilations'!A:B,2,FALSE)</f>
        <v>Medium SUV 4x4</v>
      </c>
      <c r="C2407" s="3" t="s">
        <v>4506</v>
      </c>
      <c r="D2407" s="3" t="s">
        <v>10</v>
      </c>
      <c r="E2407" s="3" t="s">
        <v>4697</v>
      </c>
      <c r="F2407" s="3" t="e">
        <f>VLOOKUP(E2407,'DFW to admin'!A:B,2,FALSE)</f>
        <v>#N/A</v>
      </c>
      <c r="G2407" s="3" t="e">
        <f>VLOOKUP('Data - filter removed'!E2407,Sheet10!B:C,2,FALSE)</f>
        <v>#N/A</v>
      </c>
      <c r="H2407" s="2">
        <v>2016</v>
      </c>
      <c r="I2407" s="3" t="s">
        <v>297</v>
      </c>
      <c r="J2407" s="3" t="s">
        <v>4508</v>
      </c>
      <c r="K2407" s="3" t="s">
        <v>4506</v>
      </c>
      <c r="L2407" s="3" t="s">
        <v>4698</v>
      </c>
      <c r="M2407" s="3" t="s">
        <v>35</v>
      </c>
    </row>
    <row r="2408" spans="1:13" x14ac:dyDescent="0.2">
      <c r="A2408" s="3" t="s">
        <v>4505</v>
      </c>
      <c r="B2408" s="3" t="str">
        <f>VLOOKUP(C2408,'Class compilations'!A:B,2,FALSE)</f>
        <v>Medium SUV 4x4</v>
      </c>
      <c r="C2408" s="3" t="s">
        <v>4506</v>
      </c>
      <c r="D2408" s="3" t="s">
        <v>10</v>
      </c>
      <c r="E2408" s="3" t="s">
        <v>4699</v>
      </c>
      <c r="F2408" s="3" t="e">
        <f>VLOOKUP(E2408,'DFW to admin'!A:B,2,FALSE)</f>
        <v>#N/A</v>
      </c>
      <c r="G2408" s="3" t="e">
        <f>VLOOKUP('Data - filter removed'!E2408,Sheet10!B:C,2,FALSE)</f>
        <v>#N/A</v>
      </c>
      <c r="H2408" s="2">
        <v>2016</v>
      </c>
      <c r="I2408" s="3" t="s">
        <v>297</v>
      </c>
      <c r="J2408" s="3" t="s">
        <v>4508</v>
      </c>
      <c r="K2408" s="3" t="s">
        <v>4506</v>
      </c>
      <c r="L2408" s="3" t="s">
        <v>4700</v>
      </c>
      <c r="M2408" s="3" t="s">
        <v>74</v>
      </c>
    </row>
    <row r="2409" spans="1:13" x14ac:dyDescent="0.2">
      <c r="A2409" s="3" t="s">
        <v>4505</v>
      </c>
      <c r="B2409" s="3" t="str">
        <f>VLOOKUP(C2409,'Class compilations'!A:B,2,FALSE)</f>
        <v>Medium SUV 4x4</v>
      </c>
      <c r="C2409" s="3" t="s">
        <v>4506</v>
      </c>
      <c r="D2409" s="3" t="s">
        <v>10</v>
      </c>
      <c r="E2409" s="3" t="s">
        <v>4701</v>
      </c>
      <c r="F2409" s="3" t="e">
        <f>VLOOKUP(E2409,'DFW to admin'!A:B,2,FALSE)</f>
        <v>#N/A</v>
      </c>
      <c r="G2409" s="3" t="e">
        <f>VLOOKUP('Data - filter removed'!E2409,Sheet10!B:C,2,FALSE)</f>
        <v>#N/A</v>
      </c>
      <c r="H2409" s="2">
        <v>2016</v>
      </c>
      <c r="I2409" s="3" t="s">
        <v>297</v>
      </c>
      <c r="J2409" s="3" t="s">
        <v>4508</v>
      </c>
      <c r="K2409" s="3" t="s">
        <v>4506</v>
      </c>
      <c r="L2409" s="3" t="s">
        <v>4702</v>
      </c>
      <c r="M2409" s="3" t="s">
        <v>35</v>
      </c>
    </row>
    <row r="2410" spans="1:13" x14ac:dyDescent="0.2">
      <c r="A2410" s="3" t="s">
        <v>4505</v>
      </c>
      <c r="B2410" s="3" t="str">
        <f>VLOOKUP(C2410,'Class compilations'!A:B,2,FALSE)</f>
        <v>Medium SUV 4x4</v>
      </c>
      <c r="C2410" s="3" t="s">
        <v>4506</v>
      </c>
      <c r="D2410" s="3" t="s">
        <v>10</v>
      </c>
      <c r="E2410" s="3" t="s">
        <v>4703</v>
      </c>
      <c r="F2410" s="3" t="e">
        <f>VLOOKUP(E2410,'DFW to admin'!A:B,2,FALSE)</f>
        <v>#N/A</v>
      </c>
      <c r="G2410" s="3" t="e">
        <f>VLOOKUP('Data - filter removed'!E2410,Sheet10!B:C,2,FALSE)</f>
        <v>#N/A</v>
      </c>
      <c r="H2410" s="2">
        <v>2016</v>
      </c>
      <c r="I2410" s="3" t="s">
        <v>297</v>
      </c>
      <c r="J2410" s="3" t="s">
        <v>4508</v>
      </c>
      <c r="K2410" s="3" t="s">
        <v>4506</v>
      </c>
      <c r="L2410" s="3" t="s">
        <v>4704</v>
      </c>
      <c r="M2410" s="3" t="s">
        <v>35</v>
      </c>
    </row>
    <row r="2411" spans="1:13" x14ac:dyDescent="0.2">
      <c r="A2411" s="3" t="s">
        <v>4505</v>
      </c>
      <c r="B2411" s="3" t="str">
        <f>VLOOKUP(C2411,'Class compilations'!A:B,2,FALSE)</f>
        <v>Medium SUV 4x4</v>
      </c>
      <c r="C2411" s="3" t="s">
        <v>4506</v>
      </c>
      <c r="D2411" s="3" t="s">
        <v>10</v>
      </c>
      <c r="E2411" s="3" t="s">
        <v>4705</v>
      </c>
      <c r="F2411" s="3" t="e">
        <f>VLOOKUP(E2411,'DFW to admin'!A:B,2,FALSE)</f>
        <v>#N/A</v>
      </c>
      <c r="G2411" s="3" t="e">
        <f>VLOOKUP('Data - filter removed'!E2411,Sheet10!B:C,2,FALSE)</f>
        <v>#N/A</v>
      </c>
      <c r="H2411" s="2">
        <v>2016</v>
      </c>
      <c r="I2411" s="3" t="s">
        <v>297</v>
      </c>
      <c r="J2411" s="3" t="s">
        <v>4508</v>
      </c>
      <c r="K2411" s="3" t="s">
        <v>4506</v>
      </c>
      <c r="L2411" s="3" t="s">
        <v>4706</v>
      </c>
      <c r="M2411" s="3" t="s">
        <v>35</v>
      </c>
    </row>
    <row r="2412" spans="1:13" x14ac:dyDescent="0.2">
      <c r="A2412" s="3" t="s">
        <v>4505</v>
      </c>
      <c r="B2412" s="3" t="str">
        <f>VLOOKUP(C2412,'Class compilations'!A:B,2,FALSE)</f>
        <v>Medium SUV 4x4</v>
      </c>
      <c r="C2412" s="3" t="s">
        <v>4506</v>
      </c>
      <c r="D2412" s="3" t="s">
        <v>10</v>
      </c>
      <c r="E2412" s="3" t="s">
        <v>8105</v>
      </c>
      <c r="F2412" s="3" t="e">
        <f>VLOOKUP(E2412,'DFW to admin'!A:B,2,FALSE)</f>
        <v>#N/A</v>
      </c>
      <c r="G2412" s="3" t="str">
        <f>VLOOKUP('Data - filter removed'!E2412,Sheet10!B:C,2,FALSE)</f>
        <v>Aging and Disability Services Administration</v>
      </c>
      <c r="H2412" s="2">
        <v>2016</v>
      </c>
      <c r="I2412" s="3" t="s">
        <v>297</v>
      </c>
      <c r="J2412" s="3" t="s">
        <v>4508</v>
      </c>
      <c r="K2412" s="3" t="s">
        <v>4506</v>
      </c>
      <c r="L2412" s="3" t="s">
        <v>8106</v>
      </c>
      <c r="M2412" s="3" t="s">
        <v>29</v>
      </c>
    </row>
    <row r="2413" spans="1:13" x14ac:dyDescent="0.2">
      <c r="A2413" s="3" t="s">
        <v>4505</v>
      </c>
      <c r="B2413" s="3" t="str">
        <f>VLOOKUP(C2413,'Class compilations'!A:B,2,FALSE)</f>
        <v>Medium SUV 4x4</v>
      </c>
      <c r="C2413" s="3" t="s">
        <v>4506</v>
      </c>
      <c r="D2413" s="3" t="s">
        <v>10</v>
      </c>
      <c r="E2413" s="3" t="s">
        <v>4707</v>
      </c>
      <c r="F2413" s="3" t="e">
        <f>VLOOKUP(E2413,'DFW to admin'!A:B,2,FALSE)</f>
        <v>#N/A</v>
      </c>
      <c r="G2413" s="3" t="str">
        <f>VLOOKUP('Data - filter removed'!E2413,Sheet10!B:C,2,FALSE)</f>
        <v>Division of Vocational Rehabilitation</v>
      </c>
      <c r="H2413" s="2">
        <v>2016</v>
      </c>
      <c r="I2413" s="3" t="s">
        <v>297</v>
      </c>
      <c r="J2413" s="3" t="s">
        <v>4508</v>
      </c>
      <c r="K2413" s="3" t="s">
        <v>4506</v>
      </c>
      <c r="L2413" s="3" t="s">
        <v>4708</v>
      </c>
      <c r="M2413" s="3" t="s">
        <v>29</v>
      </c>
    </row>
    <row r="2414" spans="1:13" x14ac:dyDescent="0.2">
      <c r="A2414" s="3" t="s">
        <v>4505</v>
      </c>
      <c r="B2414" s="3" t="str">
        <f>VLOOKUP(C2414,'Class compilations'!A:B,2,FALSE)</f>
        <v>Medium SUV 4x4</v>
      </c>
      <c r="C2414" s="3" t="s">
        <v>4506</v>
      </c>
      <c r="D2414" s="3" t="s">
        <v>10</v>
      </c>
      <c r="E2414" s="3" t="s">
        <v>8107</v>
      </c>
      <c r="F2414" s="3" t="e">
        <f>VLOOKUP(E2414,'DFW to admin'!A:B,2,FALSE)</f>
        <v>#N/A</v>
      </c>
      <c r="G2414" s="3" t="e">
        <f>VLOOKUP('Data - filter removed'!E2414,Sheet10!B:C,2,FALSE)</f>
        <v>#N/A</v>
      </c>
      <c r="H2414" s="2">
        <v>2016</v>
      </c>
      <c r="I2414" s="3" t="s">
        <v>297</v>
      </c>
      <c r="J2414" s="3" t="s">
        <v>4508</v>
      </c>
      <c r="K2414" s="3" t="s">
        <v>4506</v>
      </c>
      <c r="L2414" s="3" t="s">
        <v>8108</v>
      </c>
      <c r="M2414" s="3" t="s">
        <v>2492</v>
      </c>
    </row>
    <row r="2415" spans="1:13" x14ac:dyDescent="0.2">
      <c r="A2415" s="3" t="s">
        <v>4505</v>
      </c>
      <c r="B2415" s="3" t="str">
        <f>VLOOKUP(C2415,'Class compilations'!A:B,2,FALSE)</f>
        <v>Medium SUV 4x4</v>
      </c>
      <c r="C2415" s="3" t="s">
        <v>4506</v>
      </c>
      <c r="D2415" s="3" t="s">
        <v>10</v>
      </c>
      <c r="E2415" s="3" t="s">
        <v>8109</v>
      </c>
      <c r="F2415" s="3" t="e">
        <f>VLOOKUP(E2415,'DFW to admin'!A:B,2,FALSE)</f>
        <v>#N/A</v>
      </c>
      <c r="G2415" s="3" t="e">
        <f>VLOOKUP('Data - filter removed'!E2415,Sheet10!B:C,2,FALSE)</f>
        <v>#N/A</v>
      </c>
      <c r="H2415" s="2">
        <v>2016</v>
      </c>
      <c r="I2415" s="3" t="s">
        <v>297</v>
      </c>
      <c r="J2415" s="3" t="s">
        <v>4508</v>
      </c>
      <c r="K2415" s="3" t="s">
        <v>4337</v>
      </c>
      <c r="L2415" s="3" t="s">
        <v>8110</v>
      </c>
      <c r="M2415" s="3" t="s">
        <v>81</v>
      </c>
    </row>
    <row r="2416" spans="1:13" x14ac:dyDescent="0.2">
      <c r="A2416" s="3" t="s">
        <v>4505</v>
      </c>
      <c r="B2416" s="3" t="str">
        <f>VLOOKUP(C2416,'Class compilations'!A:B,2,FALSE)</f>
        <v>Medium SUV 4x4</v>
      </c>
      <c r="C2416" s="3" t="s">
        <v>4506</v>
      </c>
      <c r="D2416" s="3" t="s">
        <v>10</v>
      </c>
      <c r="E2416" s="3" t="s">
        <v>8111</v>
      </c>
      <c r="F2416" s="3" t="e">
        <f>VLOOKUP(E2416,'DFW to admin'!A:B,2,FALSE)</f>
        <v>#N/A</v>
      </c>
      <c r="G2416" s="3" t="e">
        <f>VLOOKUP('Data - filter removed'!E2416,Sheet10!B:C,2,FALSE)</f>
        <v>#N/A</v>
      </c>
      <c r="H2416" s="2">
        <v>2016</v>
      </c>
      <c r="I2416" s="3" t="s">
        <v>297</v>
      </c>
      <c r="J2416" s="3" t="s">
        <v>4508</v>
      </c>
      <c r="K2416" s="3" t="s">
        <v>4337</v>
      </c>
      <c r="L2416" s="3" t="s">
        <v>8112</v>
      </c>
      <c r="M2416" s="3" t="s">
        <v>81</v>
      </c>
    </row>
    <row r="2417" spans="1:13" x14ac:dyDescent="0.2">
      <c r="B2417" s="3" t="e">
        <f>VLOOKUP(C2417,'Class compilations'!A:B,2,FALSE)</f>
        <v>#N/A</v>
      </c>
      <c r="D2417" s="5" t="s">
        <v>7969</v>
      </c>
      <c r="E2417" s="3">
        <f>SUBTOTAL(3,E2318:E2416)</f>
        <v>99</v>
      </c>
      <c r="F2417" s="3" t="e">
        <f>VLOOKUP(E2417,'DFW to admin'!A:B,2,FALSE)</f>
        <v>#N/A</v>
      </c>
      <c r="G2417" s="3" t="e">
        <f>VLOOKUP('Data - filter removed'!E2417,Sheet10!B:C,2,FALSE)</f>
        <v>#N/A</v>
      </c>
    </row>
    <row r="2418" spans="1:13" x14ac:dyDescent="0.2">
      <c r="A2418" s="3" t="s">
        <v>4505</v>
      </c>
      <c r="B2418" s="3" t="str">
        <f>VLOOKUP(C2418,'Class compilations'!A:B,2,FALSE)</f>
        <v>Medium SUV 4x4</v>
      </c>
      <c r="C2418" s="3" t="s">
        <v>4506</v>
      </c>
      <c r="D2418" s="3" t="s">
        <v>1255</v>
      </c>
      <c r="E2418" s="3" t="s">
        <v>4531</v>
      </c>
      <c r="F2418" s="3" t="e">
        <f>VLOOKUP(E2418,'DFW to admin'!A:B,2,FALSE)</f>
        <v>#N/A</v>
      </c>
      <c r="G2418" s="3" t="e">
        <f>VLOOKUP('Data - filter removed'!E2418,Sheet10!B:C,2,FALSE)</f>
        <v>#N/A</v>
      </c>
      <c r="H2418" s="2">
        <v>2008</v>
      </c>
      <c r="I2418" s="3" t="s">
        <v>2576</v>
      </c>
      <c r="J2418" s="3" t="s">
        <v>4529</v>
      </c>
      <c r="K2418" s="3" t="s">
        <v>4506</v>
      </c>
      <c r="L2418" s="3" t="s">
        <v>4532</v>
      </c>
      <c r="M2418" s="3" t="s">
        <v>420</v>
      </c>
    </row>
    <row r="2419" spans="1:13" x14ac:dyDescent="0.2">
      <c r="A2419" s="3" t="s">
        <v>4505</v>
      </c>
      <c r="B2419" s="3" t="str">
        <f>VLOOKUP(C2419,'Class compilations'!A:B,2,FALSE)</f>
        <v>Medium SUV 4x4</v>
      </c>
      <c r="C2419" s="3" t="s">
        <v>4506</v>
      </c>
      <c r="D2419" s="3" t="s">
        <v>1255</v>
      </c>
      <c r="E2419" s="3" t="s">
        <v>4717</v>
      </c>
      <c r="F2419" s="3" t="e">
        <f>VLOOKUP(E2419,'DFW to admin'!A:B,2,FALSE)</f>
        <v>#N/A</v>
      </c>
      <c r="G2419" s="3" t="e">
        <f>VLOOKUP('Data - filter removed'!E2419,Sheet10!B:C,2,FALSE)</f>
        <v>#N/A</v>
      </c>
      <c r="H2419" s="2">
        <v>2010</v>
      </c>
      <c r="I2419" s="3" t="s">
        <v>297</v>
      </c>
      <c r="J2419" s="3" t="s">
        <v>4508</v>
      </c>
      <c r="K2419" s="3" t="s">
        <v>4506</v>
      </c>
      <c r="L2419" s="3" t="s">
        <v>4718</v>
      </c>
      <c r="M2419" s="3" t="s">
        <v>81</v>
      </c>
    </row>
    <row r="2420" spans="1:13" x14ac:dyDescent="0.2">
      <c r="A2420" s="3" t="s">
        <v>4505</v>
      </c>
      <c r="B2420" s="3" t="str">
        <f>VLOOKUP(C2420,'Class compilations'!A:B,2,FALSE)</f>
        <v>Medium SUV 4x4</v>
      </c>
      <c r="C2420" s="3" t="s">
        <v>4506</v>
      </c>
      <c r="D2420" s="3" t="s">
        <v>1255</v>
      </c>
      <c r="E2420" s="3" t="s">
        <v>4709</v>
      </c>
      <c r="F2420" s="3" t="e">
        <f>VLOOKUP(E2420,'DFW to admin'!A:B,2,FALSE)</f>
        <v>#N/A</v>
      </c>
      <c r="G2420" s="3" t="e">
        <f>VLOOKUP('Data - filter removed'!E2420,Sheet10!B:C,2,FALSE)</f>
        <v>#N/A</v>
      </c>
      <c r="H2420" s="2">
        <v>2000</v>
      </c>
      <c r="I2420" s="3" t="s">
        <v>4552</v>
      </c>
      <c r="J2420" s="3" t="s">
        <v>4553</v>
      </c>
      <c r="K2420" s="3" t="s">
        <v>4506</v>
      </c>
      <c r="L2420" s="3" t="s">
        <v>4710</v>
      </c>
      <c r="M2420" s="3" t="s">
        <v>3625</v>
      </c>
    </row>
    <row r="2421" spans="1:13" x14ac:dyDescent="0.2">
      <c r="B2421" s="3" t="e">
        <f>VLOOKUP(C2421,'Class compilations'!A:B,2,FALSE)</f>
        <v>#N/A</v>
      </c>
      <c r="D2421" s="5" t="s">
        <v>7970</v>
      </c>
      <c r="E2421" s="3">
        <f>SUBTOTAL(3,E2418:E2420)</f>
        <v>3</v>
      </c>
      <c r="F2421" s="3" t="e">
        <f>VLOOKUP(E2421,'DFW to admin'!A:B,2,FALSE)</f>
        <v>#N/A</v>
      </c>
      <c r="G2421" s="3" t="e">
        <f>VLOOKUP('Data - filter removed'!E2421,Sheet10!B:C,2,FALSE)</f>
        <v>#N/A</v>
      </c>
    </row>
    <row r="2422" spans="1:13" x14ac:dyDescent="0.2">
      <c r="A2422" s="3" t="s">
        <v>4505</v>
      </c>
      <c r="B2422" s="3" t="str">
        <f>VLOOKUP(C2422,'Class compilations'!A:B,2,FALSE)</f>
        <v>Medium SUV 4x4</v>
      </c>
      <c r="C2422" s="3" t="s">
        <v>4506</v>
      </c>
      <c r="D2422" s="3" t="s">
        <v>1301</v>
      </c>
      <c r="E2422" s="3" t="s">
        <v>4711</v>
      </c>
      <c r="F2422" s="3" t="e">
        <f>VLOOKUP(E2422,'DFW to admin'!A:B,2,FALSE)</f>
        <v>#N/A</v>
      </c>
      <c r="G2422" s="3" t="e">
        <f>VLOOKUP('Data - filter removed'!E2422,Sheet10!B:C,2,FALSE)</f>
        <v>#N/A</v>
      </c>
      <c r="H2422" s="2">
        <v>2014</v>
      </c>
      <c r="I2422" s="3" t="s">
        <v>297</v>
      </c>
      <c r="J2422" s="3" t="s">
        <v>4508</v>
      </c>
      <c r="K2422" s="3" t="s">
        <v>4506</v>
      </c>
      <c r="L2422" s="3" t="s">
        <v>4712</v>
      </c>
      <c r="M2422" s="3" t="s">
        <v>1302</v>
      </c>
    </row>
    <row r="2423" spans="1:13" x14ac:dyDescent="0.2">
      <c r="A2423" s="3" t="s">
        <v>4505</v>
      </c>
      <c r="B2423" s="3" t="str">
        <f>VLOOKUP(C2423,'Class compilations'!A:B,2,FALSE)</f>
        <v>Medium SUV 4x4</v>
      </c>
      <c r="C2423" s="3" t="s">
        <v>4506</v>
      </c>
      <c r="D2423" s="3" t="s">
        <v>1301</v>
      </c>
      <c r="E2423" s="3" t="s">
        <v>4713</v>
      </c>
      <c r="F2423" s="3" t="e">
        <f>VLOOKUP(E2423,'DFW to admin'!A:B,2,FALSE)</f>
        <v>#N/A</v>
      </c>
      <c r="G2423" s="3" t="e">
        <f>VLOOKUP('Data - filter removed'!E2423,Sheet10!B:C,2,FALSE)</f>
        <v>#N/A</v>
      </c>
      <c r="H2423" s="2">
        <v>2014</v>
      </c>
      <c r="I2423" s="3" t="s">
        <v>297</v>
      </c>
      <c r="J2423" s="3" t="s">
        <v>4508</v>
      </c>
      <c r="K2423" s="3" t="s">
        <v>4506</v>
      </c>
      <c r="L2423" s="3" t="s">
        <v>4714</v>
      </c>
      <c r="M2423" s="3" t="s">
        <v>1302</v>
      </c>
    </row>
    <row r="2424" spans="1:13" x14ac:dyDescent="0.2">
      <c r="A2424" s="3" t="s">
        <v>4505</v>
      </c>
      <c r="B2424" s="3" t="str">
        <f>VLOOKUP(C2424,'Class compilations'!A:B,2,FALSE)</f>
        <v>Medium SUV 4x4</v>
      </c>
      <c r="C2424" s="3" t="s">
        <v>4506</v>
      </c>
      <c r="D2424" s="3" t="s">
        <v>1301</v>
      </c>
      <c r="E2424" s="3" t="s">
        <v>4715</v>
      </c>
      <c r="F2424" s="3" t="e">
        <f>VLOOKUP(E2424,'DFW to admin'!A:B,2,FALSE)</f>
        <v>#N/A</v>
      </c>
      <c r="G2424" s="3" t="e">
        <f>VLOOKUP('Data - filter removed'!E2424,Sheet10!B:C,2,FALSE)</f>
        <v>#N/A</v>
      </c>
      <c r="H2424" s="2">
        <v>2014</v>
      </c>
      <c r="I2424" s="3" t="s">
        <v>297</v>
      </c>
      <c r="J2424" s="3" t="s">
        <v>4508</v>
      </c>
      <c r="K2424" s="3" t="s">
        <v>4506</v>
      </c>
      <c r="L2424" s="3" t="s">
        <v>4716</v>
      </c>
      <c r="M2424" s="3" t="s">
        <v>1302</v>
      </c>
    </row>
    <row r="2425" spans="1:13" x14ac:dyDescent="0.2">
      <c r="B2425" s="3" t="e">
        <f>VLOOKUP(C2425,'Class compilations'!A:B,2,FALSE)</f>
        <v>#N/A</v>
      </c>
      <c r="D2425" s="5" t="s">
        <v>7971</v>
      </c>
      <c r="E2425" s="3">
        <f>SUBTOTAL(3,E2422:E2424)</f>
        <v>3</v>
      </c>
      <c r="F2425" s="3" t="e">
        <f>VLOOKUP(E2425,'DFW to admin'!A:B,2,FALSE)</f>
        <v>#N/A</v>
      </c>
      <c r="G2425" s="3" t="e">
        <f>VLOOKUP('Data - filter removed'!E2425,Sheet10!B:C,2,FALSE)</f>
        <v>#N/A</v>
      </c>
    </row>
    <row r="2426" spans="1:13" x14ac:dyDescent="0.2">
      <c r="A2426" s="5" t="s">
        <v>7932</v>
      </c>
      <c r="B2426" s="3" t="e">
        <f>VLOOKUP(C2426,'Class compilations'!A:B,2,FALSE)</f>
        <v>#N/A</v>
      </c>
      <c r="E2426" s="3">
        <f>SUBTOTAL(3,E2318:E2424)</f>
        <v>105</v>
      </c>
      <c r="F2426" s="3" t="e">
        <f>VLOOKUP(E2426,'DFW to admin'!A:B,2,FALSE)</f>
        <v>#N/A</v>
      </c>
      <c r="G2426" s="3" t="e">
        <f>VLOOKUP('Data - filter removed'!E2426,Sheet10!B:C,2,FALSE)</f>
        <v>#N/A</v>
      </c>
    </row>
    <row r="2427" spans="1:13" x14ac:dyDescent="0.2">
      <c r="A2427" s="3" t="s">
        <v>4719</v>
      </c>
      <c r="B2427" s="3" t="str">
        <f>VLOOKUP(C2427,'Class compilations'!A:B,2,FALSE)</f>
        <v>Medium SUV 4x4</v>
      </c>
      <c r="C2427" s="3" t="s">
        <v>4720</v>
      </c>
      <c r="D2427" s="3" t="s">
        <v>10</v>
      </c>
      <c r="E2427" s="3" t="s">
        <v>4721</v>
      </c>
      <c r="F2427" s="3" t="e">
        <f>VLOOKUP(E2427,'DFW to admin'!A:B,2,FALSE)</f>
        <v>#N/A</v>
      </c>
      <c r="G2427" s="3" t="e">
        <f>VLOOKUP('Data - filter removed'!E2427,Sheet10!B:C,2,FALSE)</f>
        <v>#N/A</v>
      </c>
      <c r="H2427" s="2">
        <v>2002</v>
      </c>
      <c r="I2427" s="3" t="s">
        <v>2576</v>
      </c>
      <c r="J2427" s="3" t="s">
        <v>4556</v>
      </c>
      <c r="K2427" s="3" t="s">
        <v>4506</v>
      </c>
      <c r="L2427" s="3" t="s">
        <v>4722</v>
      </c>
      <c r="M2427" s="3" t="s">
        <v>133</v>
      </c>
    </row>
    <row r="2428" spans="1:13" x14ac:dyDescent="0.2">
      <c r="B2428" s="3" t="e">
        <f>VLOOKUP(C2428,'Class compilations'!A:B,2,FALSE)</f>
        <v>#N/A</v>
      </c>
      <c r="D2428" s="5" t="s">
        <v>7969</v>
      </c>
      <c r="E2428" s="3">
        <f>SUBTOTAL(3,E2427:E2427)</f>
        <v>1</v>
      </c>
      <c r="F2428" s="3" t="e">
        <f>VLOOKUP(E2428,'DFW to admin'!A:B,2,FALSE)</f>
        <v>#N/A</v>
      </c>
      <c r="G2428" s="3" t="e">
        <f>VLOOKUP('Data - filter removed'!E2428,Sheet10!B:C,2,FALSE)</f>
        <v>#N/A</v>
      </c>
    </row>
    <row r="2429" spans="1:13" x14ac:dyDescent="0.2">
      <c r="A2429" s="5" t="s">
        <v>7933</v>
      </c>
      <c r="B2429" s="3" t="e">
        <f>VLOOKUP(C2429,'Class compilations'!A:B,2,FALSE)</f>
        <v>#N/A</v>
      </c>
      <c r="E2429" s="3">
        <f>SUBTOTAL(3,E2427:E2427)</f>
        <v>1</v>
      </c>
      <c r="F2429" s="3" t="e">
        <f>VLOOKUP(E2429,'DFW to admin'!A:B,2,FALSE)</f>
        <v>#N/A</v>
      </c>
      <c r="G2429" s="3" t="e">
        <f>VLOOKUP('Data - filter removed'!E2429,Sheet10!B:C,2,FALSE)</f>
        <v>#N/A</v>
      </c>
    </row>
    <row r="2430" spans="1:13" x14ac:dyDescent="0.2">
      <c r="A2430" s="3" t="s">
        <v>4723</v>
      </c>
      <c r="B2430" s="3" t="str">
        <f>VLOOKUP(C2430,'Class compilations'!A:B,2,FALSE)</f>
        <v>Medium SUV 4x4</v>
      </c>
      <c r="C2430" s="3" t="s">
        <v>4724</v>
      </c>
      <c r="D2430" s="3" t="s">
        <v>10</v>
      </c>
      <c r="E2430" s="3" t="s">
        <v>4725</v>
      </c>
      <c r="F2430" s="3" t="e">
        <f>VLOOKUP(E2430,'DFW to admin'!A:B,2,FALSE)</f>
        <v>#N/A</v>
      </c>
      <c r="G2430" s="3" t="e">
        <f>VLOOKUP('Data - filter removed'!E2430,Sheet10!B:C,2,FALSE)</f>
        <v>#N/A</v>
      </c>
      <c r="H2430" s="2">
        <v>2005</v>
      </c>
      <c r="I2430" s="3" t="s">
        <v>297</v>
      </c>
      <c r="J2430" s="3" t="s">
        <v>4508</v>
      </c>
      <c r="K2430" s="3" t="s">
        <v>4506</v>
      </c>
      <c r="L2430" s="3" t="s">
        <v>4726</v>
      </c>
      <c r="M2430" s="3" t="s">
        <v>1038</v>
      </c>
    </row>
    <row r="2431" spans="1:13" x14ac:dyDescent="0.2">
      <c r="A2431" s="3" t="s">
        <v>4723</v>
      </c>
      <c r="B2431" s="3" t="str">
        <f>VLOOKUP(C2431,'Class compilations'!A:B,2,FALSE)</f>
        <v>Medium SUV 4x4</v>
      </c>
      <c r="C2431" s="3" t="s">
        <v>4724</v>
      </c>
      <c r="D2431" s="3" t="s">
        <v>10</v>
      </c>
      <c r="E2431" s="3" t="s">
        <v>4727</v>
      </c>
      <c r="F2431" s="3" t="e">
        <f>VLOOKUP(E2431,'DFW to admin'!A:B,2,FALSE)</f>
        <v>#N/A</v>
      </c>
      <c r="G2431" s="3" t="e">
        <f>VLOOKUP('Data - filter removed'!E2431,Sheet10!B:C,2,FALSE)</f>
        <v>#N/A</v>
      </c>
      <c r="H2431" s="2">
        <v>2004</v>
      </c>
      <c r="I2431" s="3" t="s">
        <v>297</v>
      </c>
      <c r="J2431" s="3" t="s">
        <v>4508</v>
      </c>
      <c r="K2431" s="3" t="s">
        <v>4506</v>
      </c>
      <c r="L2431" s="3" t="s">
        <v>4728</v>
      </c>
      <c r="M2431" s="3" t="s">
        <v>1038</v>
      </c>
    </row>
    <row r="2432" spans="1:13" x14ac:dyDescent="0.2">
      <c r="A2432" s="3" t="s">
        <v>4723</v>
      </c>
      <c r="B2432" s="3" t="str">
        <f>VLOOKUP(C2432,'Class compilations'!A:B,2,FALSE)</f>
        <v>Medium SUV 4x4</v>
      </c>
      <c r="C2432" s="3" t="s">
        <v>4724</v>
      </c>
      <c r="D2432" s="3" t="s">
        <v>10</v>
      </c>
      <c r="E2432" s="3" t="s">
        <v>4729</v>
      </c>
      <c r="F2432" s="3" t="e">
        <f>VLOOKUP(E2432,'DFW to admin'!A:B,2,FALSE)</f>
        <v>#N/A</v>
      </c>
      <c r="G2432" s="3" t="e">
        <f>VLOOKUP('Data - filter removed'!E2432,Sheet10!B:C,2,FALSE)</f>
        <v>#N/A</v>
      </c>
      <c r="H2432" s="2">
        <v>2000</v>
      </c>
      <c r="I2432" s="3" t="s">
        <v>4552</v>
      </c>
      <c r="J2432" s="3" t="s">
        <v>4553</v>
      </c>
      <c r="K2432" s="3" t="s">
        <v>4506</v>
      </c>
      <c r="L2432" s="3" t="s">
        <v>4730</v>
      </c>
      <c r="M2432" s="3" t="s">
        <v>429</v>
      </c>
    </row>
    <row r="2433" spans="1:13" x14ac:dyDescent="0.2">
      <c r="A2433" s="3" t="s">
        <v>4723</v>
      </c>
      <c r="B2433" s="3" t="str">
        <f>VLOOKUP(C2433,'Class compilations'!A:B,2,FALSE)</f>
        <v>Medium SUV 4x4</v>
      </c>
      <c r="C2433" s="3" t="s">
        <v>4724</v>
      </c>
      <c r="D2433" s="3" t="s">
        <v>10</v>
      </c>
      <c r="E2433" s="3" t="s">
        <v>4731</v>
      </c>
      <c r="F2433" s="3" t="e">
        <f>VLOOKUP(E2433,'DFW to admin'!A:B,2,FALSE)</f>
        <v>#N/A</v>
      </c>
      <c r="G2433" s="3" t="e">
        <f>VLOOKUP('Data - filter removed'!E2433,Sheet10!B:C,2,FALSE)</f>
        <v>#N/A</v>
      </c>
      <c r="H2433" s="2">
        <v>2003</v>
      </c>
      <c r="I2433" s="3" t="s">
        <v>12</v>
      </c>
      <c r="J2433" s="3" t="s">
        <v>4732</v>
      </c>
      <c r="K2433" s="3" t="s">
        <v>4506</v>
      </c>
      <c r="L2433" s="3" t="s">
        <v>4733</v>
      </c>
      <c r="M2433" s="3" t="s">
        <v>81</v>
      </c>
    </row>
    <row r="2434" spans="1:13" x14ac:dyDescent="0.2">
      <c r="A2434" s="3" t="s">
        <v>4723</v>
      </c>
      <c r="B2434" s="3" t="str">
        <f>VLOOKUP(C2434,'Class compilations'!A:B,2,FALSE)</f>
        <v>Medium SUV 4x4</v>
      </c>
      <c r="C2434" s="3" t="s">
        <v>4724</v>
      </c>
      <c r="D2434" s="3" t="s">
        <v>10</v>
      </c>
      <c r="E2434" s="3" t="s">
        <v>4734</v>
      </c>
      <c r="F2434" s="3" t="e">
        <f>VLOOKUP(E2434,'DFW to admin'!A:B,2,FALSE)</f>
        <v>#N/A</v>
      </c>
      <c r="G2434" s="3" t="e">
        <f>VLOOKUP('Data - filter removed'!E2434,Sheet10!B:C,2,FALSE)</f>
        <v>#N/A</v>
      </c>
      <c r="H2434" s="2">
        <v>2004</v>
      </c>
      <c r="I2434" s="3" t="s">
        <v>4552</v>
      </c>
      <c r="J2434" s="3" t="s">
        <v>4567</v>
      </c>
      <c r="K2434" s="3" t="s">
        <v>4506</v>
      </c>
      <c r="L2434" s="3" t="s">
        <v>4735</v>
      </c>
      <c r="M2434" s="3" t="s">
        <v>81</v>
      </c>
    </row>
    <row r="2435" spans="1:13" x14ac:dyDescent="0.2">
      <c r="A2435" s="3" t="s">
        <v>4723</v>
      </c>
      <c r="B2435" s="3" t="str">
        <f>VLOOKUP(C2435,'Class compilations'!A:B,2,FALSE)</f>
        <v>Medium SUV 4x4</v>
      </c>
      <c r="C2435" s="3" t="s">
        <v>4724</v>
      </c>
      <c r="D2435" s="3" t="s">
        <v>10</v>
      </c>
      <c r="E2435" s="3" t="s">
        <v>4736</v>
      </c>
      <c r="F2435" s="3" t="e">
        <f>VLOOKUP(E2435,'DFW to admin'!A:B,2,FALSE)</f>
        <v>#N/A</v>
      </c>
      <c r="G2435" s="3" t="e">
        <f>VLOOKUP('Data - filter removed'!E2435,Sheet10!B:C,2,FALSE)</f>
        <v>#N/A</v>
      </c>
      <c r="H2435" s="2">
        <v>2010</v>
      </c>
      <c r="I2435" s="3" t="s">
        <v>297</v>
      </c>
      <c r="J2435" s="3" t="s">
        <v>4508</v>
      </c>
      <c r="K2435" s="3" t="s">
        <v>4506</v>
      </c>
      <c r="L2435" s="3" t="s">
        <v>4737</v>
      </c>
      <c r="M2435" s="3" t="s">
        <v>81</v>
      </c>
    </row>
    <row r="2436" spans="1:13" x14ac:dyDescent="0.2">
      <c r="A2436" s="3" t="s">
        <v>4723</v>
      </c>
      <c r="B2436" s="3" t="str">
        <f>VLOOKUP(C2436,'Class compilations'!A:B,2,FALSE)</f>
        <v>Medium SUV 4x4</v>
      </c>
      <c r="C2436" s="3" t="s">
        <v>4724</v>
      </c>
      <c r="D2436" s="3" t="s">
        <v>10</v>
      </c>
      <c r="E2436" s="3" t="s">
        <v>4738</v>
      </c>
      <c r="F2436" s="3" t="e">
        <f>VLOOKUP(E2436,'DFW to admin'!A:B,2,FALSE)</f>
        <v>#N/A</v>
      </c>
      <c r="G2436" s="3" t="e">
        <f>VLOOKUP('Data - filter removed'!E2436,Sheet10!B:C,2,FALSE)</f>
        <v>#N/A</v>
      </c>
      <c r="H2436" s="2">
        <v>2003</v>
      </c>
      <c r="I2436" s="3" t="s">
        <v>2576</v>
      </c>
      <c r="J2436" s="3" t="s">
        <v>4556</v>
      </c>
      <c r="K2436" s="3" t="s">
        <v>4506</v>
      </c>
      <c r="L2436" s="3" t="s">
        <v>4739</v>
      </c>
      <c r="M2436" s="3" t="s">
        <v>599</v>
      </c>
    </row>
    <row r="2437" spans="1:13" x14ac:dyDescent="0.2">
      <c r="A2437" s="3" t="s">
        <v>4723</v>
      </c>
      <c r="B2437" s="3" t="str">
        <f>VLOOKUP(C2437,'Class compilations'!A:B,2,FALSE)</f>
        <v>Medium SUV 4x4</v>
      </c>
      <c r="C2437" s="3" t="s">
        <v>4724</v>
      </c>
      <c r="D2437" s="3" t="s">
        <v>10</v>
      </c>
      <c r="E2437" s="3" t="s">
        <v>4740</v>
      </c>
      <c r="F2437" s="3" t="e">
        <f>VLOOKUP(E2437,'DFW to admin'!A:B,2,FALSE)</f>
        <v>#N/A</v>
      </c>
      <c r="G2437" s="3" t="e">
        <f>VLOOKUP('Data - filter removed'!E2437,Sheet10!B:C,2,FALSE)</f>
        <v>#N/A</v>
      </c>
      <c r="H2437" s="2">
        <v>1999</v>
      </c>
      <c r="I2437" s="3" t="s">
        <v>4552</v>
      </c>
      <c r="J2437" s="3" t="s">
        <v>4553</v>
      </c>
      <c r="K2437" s="3" t="s">
        <v>4506</v>
      </c>
      <c r="L2437" s="3" t="s">
        <v>4741</v>
      </c>
      <c r="M2437" s="3" t="s">
        <v>599</v>
      </c>
    </row>
    <row r="2438" spans="1:13" x14ac:dyDescent="0.2">
      <c r="A2438" s="3" t="s">
        <v>4723</v>
      </c>
      <c r="B2438" s="3" t="str">
        <f>VLOOKUP(C2438,'Class compilations'!A:B,2,FALSE)</f>
        <v>Medium SUV 4x4</v>
      </c>
      <c r="C2438" s="3" t="s">
        <v>4724</v>
      </c>
      <c r="D2438" s="3" t="s">
        <v>10</v>
      </c>
      <c r="E2438" s="3" t="s">
        <v>4742</v>
      </c>
      <c r="F2438" s="3" t="e">
        <f>VLOOKUP(E2438,'DFW to admin'!A:B,2,FALSE)</f>
        <v>#N/A</v>
      </c>
      <c r="G2438" s="3" t="e">
        <f>VLOOKUP('Data - filter removed'!E2438,Sheet10!B:C,2,FALSE)</f>
        <v>#N/A</v>
      </c>
      <c r="H2438" s="2">
        <v>2005</v>
      </c>
      <c r="I2438" s="3" t="s">
        <v>4552</v>
      </c>
      <c r="J2438" s="3" t="s">
        <v>4567</v>
      </c>
      <c r="K2438" s="3" t="s">
        <v>4506</v>
      </c>
      <c r="L2438" s="3" t="s">
        <v>4743</v>
      </c>
      <c r="M2438" s="3" t="s">
        <v>599</v>
      </c>
    </row>
    <row r="2439" spans="1:13" x14ac:dyDescent="0.2">
      <c r="A2439" s="3" t="s">
        <v>4723</v>
      </c>
      <c r="B2439" s="3" t="str">
        <f>VLOOKUP(C2439,'Class compilations'!A:B,2,FALSE)</f>
        <v>Medium SUV 4x4</v>
      </c>
      <c r="C2439" s="3" t="s">
        <v>4724</v>
      </c>
      <c r="D2439" s="3" t="s">
        <v>10</v>
      </c>
      <c r="E2439" s="3" t="s">
        <v>4744</v>
      </c>
      <c r="F2439" s="3" t="e">
        <f>VLOOKUP(E2439,'DFW to admin'!A:B,2,FALSE)</f>
        <v>#N/A</v>
      </c>
      <c r="G2439" s="3" t="e">
        <f>VLOOKUP('Data - filter removed'!E2439,Sheet10!B:C,2,FALSE)</f>
        <v>#N/A</v>
      </c>
      <c r="H2439" s="2">
        <v>2003</v>
      </c>
      <c r="I2439" s="3" t="s">
        <v>297</v>
      </c>
      <c r="J2439" s="3" t="s">
        <v>4508</v>
      </c>
      <c r="K2439" s="3" t="s">
        <v>4506</v>
      </c>
      <c r="L2439" s="3" t="s">
        <v>4745</v>
      </c>
      <c r="M2439" s="3" t="s">
        <v>1038</v>
      </c>
    </row>
    <row r="2440" spans="1:13" x14ac:dyDescent="0.2">
      <c r="A2440" s="3" t="s">
        <v>4723</v>
      </c>
      <c r="B2440" s="3" t="str">
        <f>VLOOKUP(C2440,'Class compilations'!A:B,2,FALSE)</f>
        <v>Medium SUV 4x4</v>
      </c>
      <c r="C2440" s="3" t="s">
        <v>4724</v>
      </c>
      <c r="D2440" s="3" t="s">
        <v>10</v>
      </c>
      <c r="E2440" s="3" t="s">
        <v>4746</v>
      </c>
      <c r="F2440" s="3" t="e">
        <f>VLOOKUP(E2440,'DFW to admin'!A:B,2,FALSE)</f>
        <v>#N/A</v>
      </c>
      <c r="G2440" s="3" t="e">
        <f>VLOOKUP('Data - filter removed'!E2440,Sheet10!B:C,2,FALSE)</f>
        <v>#N/A</v>
      </c>
      <c r="H2440" s="2">
        <v>2005</v>
      </c>
      <c r="I2440" s="3" t="s">
        <v>297</v>
      </c>
      <c r="J2440" s="3" t="s">
        <v>4508</v>
      </c>
      <c r="K2440" s="3" t="s">
        <v>4506</v>
      </c>
      <c r="L2440" s="3" t="s">
        <v>4747</v>
      </c>
      <c r="M2440" s="3" t="s">
        <v>1038</v>
      </c>
    </row>
    <row r="2441" spans="1:13" x14ac:dyDescent="0.2">
      <c r="A2441" s="3" t="s">
        <v>4723</v>
      </c>
      <c r="B2441" s="3" t="str">
        <f>VLOOKUP(C2441,'Class compilations'!A:B,2,FALSE)</f>
        <v>Medium SUV 4x4</v>
      </c>
      <c r="C2441" s="3" t="s">
        <v>4724</v>
      </c>
      <c r="D2441" s="3" t="s">
        <v>10</v>
      </c>
      <c r="E2441" s="3" t="s">
        <v>4748</v>
      </c>
      <c r="F2441" s="3" t="e">
        <f>VLOOKUP(E2441,'DFW to admin'!A:B,2,FALSE)</f>
        <v>#N/A</v>
      </c>
      <c r="G2441" s="3" t="e">
        <f>VLOOKUP('Data - filter removed'!E2441,Sheet10!B:C,2,FALSE)</f>
        <v>#N/A</v>
      </c>
      <c r="H2441" s="2">
        <v>1998</v>
      </c>
      <c r="I2441" s="3" t="s">
        <v>4552</v>
      </c>
      <c r="J2441" s="3" t="s">
        <v>4553</v>
      </c>
      <c r="K2441" s="3" t="s">
        <v>4506</v>
      </c>
      <c r="L2441" s="3" t="s">
        <v>4749</v>
      </c>
      <c r="M2441" s="3" t="s">
        <v>1038</v>
      </c>
    </row>
    <row r="2442" spans="1:13" x14ac:dyDescent="0.2">
      <c r="A2442" s="3" t="s">
        <v>4723</v>
      </c>
      <c r="B2442" s="3" t="str">
        <f>VLOOKUP(C2442,'Class compilations'!A:B,2,FALSE)</f>
        <v>Medium SUV 4x4</v>
      </c>
      <c r="C2442" s="3" t="s">
        <v>4724</v>
      </c>
      <c r="D2442" s="3" t="s">
        <v>10</v>
      </c>
      <c r="E2442" s="3" t="s">
        <v>4750</v>
      </c>
      <c r="F2442" s="3" t="e">
        <f>VLOOKUP(E2442,'DFW to admin'!A:B,2,FALSE)</f>
        <v>#N/A</v>
      </c>
      <c r="G2442" s="3" t="e">
        <f>VLOOKUP('Data - filter removed'!E2442,Sheet10!B:C,2,FALSE)</f>
        <v>#N/A</v>
      </c>
      <c r="H2442" s="2">
        <v>2005</v>
      </c>
      <c r="I2442" s="3" t="s">
        <v>297</v>
      </c>
      <c r="J2442" s="3" t="s">
        <v>4508</v>
      </c>
      <c r="K2442" s="3" t="s">
        <v>4506</v>
      </c>
      <c r="L2442" s="3" t="s">
        <v>4751</v>
      </c>
      <c r="M2442" s="3" t="s">
        <v>1038</v>
      </c>
    </row>
    <row r="2443" spans="1:13" x14ac:dyDescent="0.2">
      <c r="A2443" s="3" t="s">
        <v>4723</v>
      </c>
      <c r="B2443" s="3" t="str">
        <f>VLOOKUP(C2443,'Class compilations'!A:B,2,FALSE)</f>
        <v>Medium SUV 4x4</v>
      </c>
      <c r="C2443" s="3" t="s">
        <v>4724</v>
      </c>
      <c r="D2443" s="3" t="s">
        <v>10</v>
      </c>
      <c r="E2443" s="3" t="s">
        <v>4752</v>
      </c>
      <c r="F2443" s="3" t="e">
        <f>VLOOKUP(E2443,'DFW to admin'!A:B,2,FALSE)</f>
        <v>#N/A</v>
      </c>
      <c r="G2443" s="3" t="e">
        <f>VLOOKUP('Data - filter removed'!E2443,Sheet10!B:C,2,FALSE)</f>
        <v>#N/A</v>
      </c>
      <c r="H2443" s="2">
        <v>2004</v>
      </c>
      <c r="I2443" s="3" t="s">
        <v>297</v>
      </c>
      <c r="J2443" s="3" t="s">
        <v>4508</v>
      </c>
      <c r="K2443" s="3" t="s">
        <v>4506</v>
      </c>
      <c r="L2443" s="3" t="s">
        <v>4753</v>
      </c>
      <c r="M2443" s="3" t="s">
        <v>1038</v>
      </c>
    </row>
    <row r="2444" spans="1:13" x14ac:dyDescent="0.2">
      <c r="A2444" s="3" t="s">
        <v>4723</v>
      </c>
      <c r="B2444" s="3" t="str">
        <f>VLOOKUP(C2444,'Class compilations'!A:B,2,FALSE)</f>
        <v>Medium SUV 4x4</v>
      </c>
      <c r="C2444" s="3" t="s">
        <v>4724</v>
      </c>
      <c r="D2444" s="3" t="s">
        <v>10</v>
      </c>
      <c r="E2444" s="3" t="s">
        <v>4754</v>
      </c>
      <c r="F2444" s="3" t="e">
        <f>VLOOKUP(E2444,'DFW to admin'!A:B,2,FALSE)</f>
        <v>#N/A</v>
      </c>
      <c r="G2444" s="3" t="e">
        <f>VLOOKUP('Data - filter removed'!E2444,Sheet10!B:C,2,FALSE)</f>
        <v>#N/A</v>
      </c>
      <c r="H2444" s="2">
        <v>2004</v>
      </c>
      <c r="I2444" s="3" t="s">
        <v>4552</v>
      </c>
      <c r="J2444" s="3" t="s">
        <v>4567</v>
      </c>
      <c r="K2444" s="3" t="s">
        <v>4506</v>
      </c>
      <c r="L2444" s="3" t="s">
        <v>4755</v>
      </c>
      <c r="M2444" s="3" t="s">
        <v>1038</v>
      </c>
    </row>
    <row r="2445" spans="1:13" x14ac:dyDescent="0.2">
      <c r="A2445" s="3" t="s">
        <v>4723</v>
      </c>
      <c r="B2445" s="3" t="str">
        <f>VLOOKUP(C2445,'Class compilations'!A:B,2,FALSE)</f>
        <v>Medium SUV 4x4</v>
      </c>
      <c r="C2445" s="3" t="s">
        <v>4724</v>
      </c>
      <c r="D2445" s="3" t="s">
        <v>10</v>
      </c>
      <c r="E2445" s="3" t="s">
        <v>4757</v>
      </c>
      <c r="F2445" s="3" t="e">
        <f>VLOOKUP(E2445,'DFW to admin'!A:B,2,FALSE)</f>
        <v>#N/A</v>
      </c>
      <c r="G2445" s="3" t="e">
        <f>VLOOKUP('Data - filter removed'!E2445,Sheet10!B:C,2,FALSE)</f>
        <v>#N/A</v>
      </c>
      <c r="H2445" s="2">
        <v>2001</v>
      </c>
      <c r="I2445" s="3" t="s">
        <v>2576</v>
      </c>
      <c r="J2445" s="3" t="s">
        <v>4556</v>
      </c>
      <c r="K2445" s="3" t="s">
        <v>4506</v>
      </c>
      <c r="L2445" s="3" t="s">
        <v>4758</v>
      </c>
      <c r="M2445" s="3" t="s">
        <v>1038</v>
      </c>
    </row>
    <row r="2446" spans="1:13" x14ac:dyDescent="0.2">
      <c r="A2446" s="3" t="s">
        <v>4723</v>
      </c>
      <c r="B2446" s="3" t="str">
        <f>VLOOKUP(C2446,'Class compilations'!A:B,2,FALSE)</f>
        <v>Medium SUV 4x4</v>
      </c>
      <c r="C2446" s="3" t="s">
        <v>4724</v>
      </c>
      <c r="D2446" s="3" t="s">
        <v>10</v>
      </c>
      <c r="E2446" s="3" t="s">
        <v>4759</v>
      </c>
      <c r="F2446" s="3" t="e">
        <f>VLOOKUP(E2446,'DFW to admin'!A:B,2,FALSE)</f>
        <v>#N/A</v>
      </c>
      <c r="G2446" s="3" t="e">
        <f>VLOOKUP('Data - filter removed'!E2446,Sheet10!B:C,2,FALSE)</f>
        <v>#N/A</v>
      </c>
      <c r="H2446" s="2">
        <v>2005</v>
      </c>
      <c r="I2446" s="3" t="s">
        <v>297</v>
      </c>
      <c r="J2446" s="3" t="s">
        <v>4508</v>
      </c>
      <c r="K2446" s="3" t="s">
        <v>4506</v>
      </c>
      <c r="L2446" s="3" t="s">
        <v>4760</v>
      </c>
      <c r="M2446" s="3" t="s">
        <v>1038</v>
      </c>
    </row>
    <row r="2447" spans="1:13" x14ac:dyDescent="0.2">
      <c r="A2447" s="3" t="s">
        <v>4723</v>
      </c>
      <c r="B2447" s="3" t="str">
        <f>VLOOKUP(C2447,'Class compilations'!A:B,2,FALSE)</f>
        <v>Medium SUV 4x4</v>
      </c>
      <c r="C2447" s="3" t="s">
        <v>4724</v>
      </c>
      <c r="D2447" s="3" t="s">
        <v>10</v>
      </c>
      <c r="E2447" s="3" t="s">
        <v>4761</v>
      </c>
      <c r="F2447" s="3" t="e">
        <f>VLOOKUP(E2447,'DFW to admin'!A:B,2,FALSE)</f>
        <v>#N/A</v>
      </c>
      <c r="G2447" s="3" t="e">
        <f>VLOOKUP('Data - filter removed'!E2447,Sheet10!B:C,2,FALSE)</f>
        <v>#N/A</v>
      </c>
      <c r="H2447" s="2">
        <v>2005</v>
      </c>
      <c r="I2447" s="3" t="s">
        <v>297</v>
      </c>
      <c r="J2447" s="3" t="s">
        <v>4508</v>
      </c>
      <c r="K2447" s="3" t="s">
        <v>4506</v>
      </c>
      <c r="L2447" s="3" t="s">
        <v>4762</v>
      </c>
      <c r="M2447" s="3" t="s">
        <v>1038</v>
      </c>
    </row>
    <row r="2448" spans="1:13" x14ac:dyDescent="0.2">
      <c r="A2448" s="3" t="s">
        <v>4723</v>
      </c>
      <c r="B2448" s="3" t="str">
        <f>VLOOKUP(C2448,'Class compilations'!A:B,2,FALSE)</f>
        <v>Medium SUV 4x4</v>
      </c>
      <c r="C2448" s="3" t="s">
        <v>4724</v>
      </c>
      <c r="D2448" s="3" t="s">
        <v>10</v>
      </c>
      <c r="E2448" s="3" t="s">
        <v>4763</v>
      </c>
      <c r="F2448" s="3" t="e">
        <f>VLOOKUP(E2448,'DFW to admin'!A:B,2,FALSE)</f>
        <v>#N/A</v>
      </c>
      <c r="G2448" s="3" t="e">
        <f>VLOOKUP('Data - filter removed'!E2448,Sheet10!B:C,2,FALSE)</f>
        <v>#N/A</v>
      </c>
      <c r="H2448" s="2">
        <v>2005</v>
      </c>
      <c r="I2448" s="3" t="s">
        <v>297</v>
      </c>
      <c r="J2448" s="3" t="s">
        <v>4508</v>
      </c>
      <c r="K2448" s="3" t="s">
        <v>4764</v>
      </c>
      <c r="L2448" s="3" t="s">
        <v>4765</v>
      </c>
      <c r="M2448" s="3" t="s">
        <v>1038</v>
      </c>
    </row>
    <row r="2449" spans="1:13" x14ac:dyDescent="0.2">
      <c r="A2449" s="3" t="s">
        <v>4723</v>
      </c>
      <c r="B2449" s="3" t="str">
        <f>VLOOKUP(C2449,'Class compilations'!A:B,2,FALSE)</f>
        <v>Medium SUV 4x4</v>
      </c>
      <c r="C2449" s="3" t="s">
        <v>4724</v>
      </c>
      <c r="D2449" s="3" t="s">
        <v>10</v>
      </c>
      <c r="E2449" s="3" t="s">
        <v>4766</v>
      </c>
      <c r="F2449" s="3" t="e">
        <f>VLOOKUP(E2449,'DFW to admin'!A:B,2,FALSE)</f>
        <v>#N/A</v>
      </c>
      <c r="G2449" s="3" t="e">
        <f>VLOOKUP('Data - filter removed'!E2449,Sheet10!B:C,2,FALSE)</f>
        <v>#N/A</v>
      </c>
      <c r="H2449" s="2">
        <v>2005</v>
      </c>
      <c r="I2449" s="3" t="s">
        <v>297</v>
      </c>
      <c r="J2449" s="3" t="s">
        <v>4508</v>
      </c>
      <c r="K2449" s="3" t="s">
        <v>4767</v>
      </c>
      <c r="L2449" s="3" t="s">
        <v>4768</v>
      </c>
      <c r="M2449" s="3" t="s">
        <v>1038</v>
      </c>
    </row>
    <row r="2450" spans="1:13" x14ac:dyDescent="0.2">
      <c r="A2450" s="3" t="s">
        <v>4723</v>
      </c>
      <c r="B2450" s="3" t="str">
        <f>VLOOKUP(C2450,'Class compilations'!A:B,2,FALSE)</f>
        <v>Medium SUV 4x4</v>
      </c>
      <c r="C2450" s="3" t="s">
        <v>4724</v>
      </c>
      <c r="D2450" s="3" t="s">
        <v>10</v>
      </c>
      <c r="E2450" s="3" t="s">
        <v>4769</v>
      </c>
      <c r="F2450" s="3" t="e">
        <f>VLOOKUP(E2450,'DFW to admin'!A:B,2,FALSE)</f>
        <v>#N/A</v>
      </c>
      <c r="G2450" s="3" t="e">
        <f>VLOOKUP('Data - filter removed'!E2450,Sheet10!B:C,2,FALSE)</f>
        <v>#N/A</v>
      </c>
      <c r="H2450" s="2">
        <v>2005</v>
      </c>
      <c r="I2450" s="3" t="s">
        <v>4552</v>
      </c>
      <c r="J2450" s="3" t="s">
        <v>4567</v>
      </c>
      <c r="K2450" s="3" t="s">
        <v>4764</v>
      </c>
      <c r="L2450" s="3" t="s">
        <v>4770</v>
      </c>
      <c r="M2450" s="3" t="s">
        <v>1038</v>
      </c>
    </row>
    <row r="2451" spans="1:13" x14ac:dyDescent="0.2">
      <c r="A2451" s="3" t="s">
        <v>4723</v>
      </c>
      <c r="B2451" s="3" t="str">
        <f>VLOOKUP(C2451,'Class compilations'!A:B,2,FALSE)</f>
        <v>Medium SUV 4x4</v>
      </c>
      <c r="C2451" s="3" t="s">
        <v>4724</v>
      </c>
      <c r="D2451" s="3" t="s">
        <v>10</v>
      </c>
      <c r="E2451" s="3" t="s">
        <v>4771</v>
      </c>
      <c r="F2451" s="3" t="e">
        <f>VLOOKUP(E2451,'DFW to admin'!A:B,2,FALSE)</f>
        <v>#N/A</v>
      </c>
      <c r="G2451" s="3" t="e">
        <f>VLOOKUP('Data - filter removed'!E2451,Sheet10!B:C,2,FALSE)</f>
        <v>#N/A</v>
      </c>
      <c r="H2451" s="2">
        <v>2005</v>
      </c>
      <c r="I2451" s="3" t="s">
        <v>4552</v>
      </c>
      <c r="J2451" s="3" t="s">
        <v>4567</v>
      </c>
      <c r="K2451" s="3" t="s">
        <v>4506</v>
      </c>
      <c r="L2451" s="3" t="s">
        <v>4772</v>
      </c>
      <c r="M2451" s="3" t="s">
        <v>1038</v>
      </c>
    </row>
    <row r="2452" spans="1:13" x14ac:dyDescent="0.2">
      <c r="A2452" s="3" t="s">
        <v>4723</v>
      </c>
      <c r="B2452" s="3" t="str">
        <f>VLOOKUP(C2452,'Class compilations'!A:B,2,FALSE)</f>
        <v>Medium SUV 4x4</v>
      </c>
      <c r="C2452" s="3" t="s">
        <v>4724</v>
      </c>
      <c r="D2452" s="3" t="s">
        <v>10</v>
      </c>
      <c r="E2452" s="3" t="s">
        <v>4773</v>
      </c>
      <c r="F2452" s="3" t="e">
        <f>VLOOKUP(E2452,'DFW to admin'!A:B,2,FALSE)</f>
        <v>#N/A</v>
      </c>
      <c r="G2452" s="3" t="e">
        <f>VLOOKUP('Data - filter removed'!E2452,Sheet10!B:C,2,FALSE)</f>
        <v>#N/A</v>
      </c>
      <c r="H2452" s="2">
        <v>2004</v>
      </c>
      <c r="I2452" s="3" t="s">
        <v>297</v>
      </c>
      <c r="J2452" s="3" t="s">
        <v>4508</v>
      </c>
      <c r="K2452" s="3" t="s">
        <v>4506</v>
      </c>
      <c r="L2452" s="3" t="s">
        <v>4774</v>
      </c>
      <c r="M2452" s="3" t="s">
        <v>1038</v>
      </c>
    </row>
    <row r="2453" spans="1:13" x14ac:dyDescent="0.2">
      <c r="A2453" s="3" t="s">
        <v>4723</v>
      </c>
      <c r="B2453" s="3" t="str">
        <f>VLOOKUP(C2453,'Class compilations'!A:B,2,FALSE)</f>
        <v>Medium SUV 4x4</v>
      </c>
      <c r="C2453" s="3" t="s">
        <v>4724</v>
      </c>
      <c r="D2453" s="3" t="s">
        <v>10</v>
      </c>
      <c r="E2453" s="3" t="s">
        <v>4775</v>
      </c>
      <c r="F2453" s="3" t="e">
        <f>VLOOKUP(E2453,'DFW to admin'!A:B,2,FALSE)</f>
        <v>#N/A</v>
      </c>
      <c r="G2453" s="3" t="e">
        <f>VLOOKUP('Data - filter removed'!E2453,Sheet10!B:C,2,FALSE)</f>
        <v>#N/A</v>
      </c>
      <c r="H2453" s="2">
        <v>2005</v>
      </c>
      <c r="I2453" s="3" t="s">
        <v>297</v>
      </c>
      <c r="J2453" s="3" t="s">
        <v>4508</v>
      </c>
      <c r="K2453" s="3" t="s">
        <v>4506</v>
      </c>
      <c r="L2453" s="3" t="s">
        <v>4776</v>
      </c>
      <c r="M2453" s="3" t="s">
        <v>1038</v>
      </c>
    </row>
    <row r="2454" spans="1:13" x14ac:dyDescent="0.2">
      <c r="A2454" s="3" t="s">
        <v>4723</v>
      </c>
      <c r="B2454" s="3" t="str">
        <f>VLOOKUP(C2454,'Class compilations'!A:B,2,FALSE)</f>
        <v>Medium SUV 4x4</v>
      </c>
      <c r="C2454" s="3" t="s">
        <v>4724</v>
      </c>
      <c r="D2454" s="3" t="s">
        <v>10</v>
      </c>
      <c r="E2454" s="3" t="s">
        <v>4777</v>
      </c>
      <c r="F2454" s="3" t="e">
        <f>VLOOKUP(E2454,'DFW to admin'!A:B,2,FALSE)</f>
        <v>#N/A</v>
      </c>
      <c r="G2454" s="3" t="e">
        <f>VLOOKUP('Data - filter removed'!E2454,Sheet10!B:C,2,FALSE)</f>
        <v>#N/A</v>
      </c>
      <c r="H2454" s="2">
        <v>2005</v>
      </c>
      <c r="I2454" s="3" t="s">
        <v>4552</v>
      </c>
      <c r="J2454" s="3" t="s">
        <v>4567</v>
      </c>
      <c r="K2454" s="3" t="s">
        <v>4764</v>
      </c>
      <c r="L2454" s="3" t="s">
        <v>4778</v>
      </c>
      <c r="M2454" s="3" t="s">
        <v>1038</v>
      </c>
    </row>
    <row r="2455" spans="1:13" x14ac:dyDescent="0.2">
      <c r="A2455" s="3" t="s">
        <v>4723</v>
      </c>
      <c r="B2455" s="3" t="str">
        <f>VLOOKUP(C2455,'Class compilations'!A:B,2,FALSE)</f>
        <v>Medium SUV 4x4</v>
      </c>
      <c r="C2455" s="3" t="s">
        <v>4724</v>
      </c>
      <c r="D2455" s="3" t="s">
        <v>10</v>
      </c>
      <c r="E2455" s="3" t="s">
        <v>4779</v>
      </c>
      <c r="F2455" s="3" t="e">
        <f>VLOOKUP(E2455,'DFW to admin'!A:B,2,FALSE)</f>
        <v>#N/A</v>
      </c>
      <c r="G2455" s="3" t="e">
        <f>VLOOKUP('Data - filter removed'!E2455,Sheet10!B:C,2,FALSE)</f>
        <v>#N/A</v>
      </c>
      <c r="H2455" s="2">
        <v>2002</v>
      </c>
      <c r="I2455" s="3" t="s">
        <v>2576</v>
      </c>
      <c r="J2455" s="3" t="s">
        <v>4556</v>
      </c>
      <c r="K2455" s="3" t="s">
        <v>4506</v>
      </c>
      <c r="L2455" s="3" t="s">
        <v>4780</v>
      </c>
      <c r="M2455" s="3" t="s">
        <v>1038</v>
      </c>
    </row>
    <row r="2456" spans="1:13" x14ac:dyDescent="0.2">
      <c r="B2456" s="3" t="e">
        <f>VLOOKUP(C2456,'Class compilations'!A:B,2,FALSE)</f>
        <v>#N/A</v>
      </c>
      <c r="D2456" s="5" t="s">
        <v>7969</v>
      </c>
      <c r="E2456" s="3">
        <f>SUBTOTAL(3,E2430:E2455)</f>
        <v>26</v>
      </c>
      <c r="F2456" s="3" t="e">
        <f>VLOOKUP(E2456,'DFW to admin'!A:B,2,FALSE)</f>
        <v>#N/A</v>
      </c>
      <c r="G2456" s="3" t="e">
        <f>VLOOKUP('Data - filter removed'!E2456,Sheet10!B:C,2,FALSE)</f>
        <v>#N/A</v>
      </c>
    </row>
    <row r="2457" spans="1:13" x14ac:dyDescent="0.2">
      <c r="A2457" s="5" t="s">
        <v>7934</v>
      </c>
      <c r="B2457" s="3" t="e">
        <f>VLOOKUP(C2457,'Class compilations'!A:B,2,FALSE)</f>
        <v>#N/A</v>
      </c>
      <c r="E2457" s="3">
        <f>SUBTOTAL(3,E2430:E2455)</f>
        <v>26</v>
      </c>
      <c r="F2457" s="3" t="e">
        <f>VLOOKUP(E2457,'DFW to admin'!A:B,2,FALSE)</f>
        <v>#N/A</v>
      </c>
      <c r="G2457" s="3" t="e">
        <f>VLOOKUP('Data - filter removed'!E2457,Sheet10!B:C,2,FALSE)</f>
        <v>#N/A</v>
      </c>
    </row>
    <row r="2458" spans="1:13" x14ac:dyDescent="0.2">
      <c r="A2458" s="3" t="s">
        <v>4781</v>
      </c>
      <c r="B2458" s="3" t="str">
        <f>VLOOKUP(C2458,'Class compilations'!A:B,2,FALSE)</f>
        <v>Medium SUV 4x4</v>
      </c>
      <c r="C2458" s="3" t="s">
        <v>4782</v>
      </c>
      <c r="D2458" s="3" t="s">
        <v>2086</v>
      </c>
      <c r="E2458" s="3" t="s">
        <v>4783</v>
      </c>
      <c r="F2458" s="3" t="e">
        <f>VLOOKUP(E2458,'DFW to admin'!A:B,2,FALSE)</f>
        <v>#N/A</v>
      </c>
      <c r="G2458" s="3" t="e">
        <f>VLOOKUP('Data - filter removed'!E2458,Sheet10!B:C,2,FALSE)</f>
        <v>#N/A</v>
      </c>
      <c r="H2458" s="2">
        <v>2005</v>
      </c>
      <c r="I2458" s="3" t="s">
        <v>2576</v>
      </c>
      <c r="J2458" s="3" t="s">
        <v>4556</v>
      </c>
      <c r="K2458" s="3" t="s">
        <v>4506</v>
      </c>
      <c r="L2458" s="3" t="s">
        <v>4784</v>
      </c>
      <c r="M2458" s="3" t="s">
        <v>2285</v>
      </c>
    </row>
    <row r="2459" spans="1:13" x14ac:dyDescent="0.2">
      <c r="B2459" s="3" t="e">
        <f>VLOOKUP(C2459,'Class compilations'!A:B,2,FALSE)</f>
        <v>#N/A</v>
      </c>
      <c r="D2459" s="5" t="s">
        <v>7973</v>
      </c>
      <c r="E2459" s="3">
        <f>SUBTOTAL(3,E2458:E2458)</f>
        <v>1</v>
      </c>
      <c r="F2459" s="3" t="e">
        <f>VLOOKUP(E2459,'DFW to admin'!A:B,2,FALSE)</f>
        <v>#N/A</v>
      </c>
      <c r="G2459" s="3" t="e">
        <f>VLOOKUP('Data - filter removed'!E2459,Sheet10!B:C,2,FALSE)</f>
        <v>#N/A</v>
      </c>
    </row>
    <row r="2460" spans="1:13" x14ac:dyDescent="0.2">
      <c r="A2460" s="5" t="s">
        <v>7935</v>
      </c>
      <c r="B2460" s="3" t="e">
        <f>VLOOKUP(C2460,'Class compilations'!A:B,2,FALSE)</f>
        <v>#N/A</v>
      </c>
      <c r="E2460" s="3">
        <f>SUBTOTAL(3,E2458:E2458)</f>
        <v>1</v>
      </c>
      <c r="F2460" s="3" t="e">
        <f>VLOOKUP(E2460,'DFW to admin'!A:B,2,FALSE)</f>
        <v>#N/A</v>
      </c>
      <c r="G2460" s="3" t="e">
        <f>VLOOKUP('Data - filter removed'!E2460,Sheet10!B:C,2,FALSE)</f>
        <v>#N/A</v>
      </c>
    </row>
    <row r="2461" spans="1:13" x14ac:dyDescent="0.2">
      <c r="A2461" s="3" t="s">
        <v>4785</v>
      </c>
      <c r="B2461" s="3" t="str">
        <f>VLOOKUP(C2461,'Class compilations'!A:B,2,FALSE)</f>
        <v>Medium SUV 4x4</v>
      </c>
      <c r="C2461" s="3" t="s">
        <v>4786</v>
      </c>
      <c r="D2461" s="3" t="s">
        <v>10</v>
      </c>
      <c r="E2461" s="3" t="s">
        <v>4787</v>
      </c>
      <c r="F2461" s="3" t="e">
        <f>VLOOKUP(E2461,'DFW to admin'!A:B,2,FALSE)</f>
        <v>#N/A</v>
      </c>
      <c r="G2461" s="3" t="e">
        <f>VLOOKUP('Data - filter removed'!E2461,Sheet10!B:C,2,FALSE)</f>
        <v>#N/A</v>
      </c>
      <c r="H2461" s="2">
        <v>2014</v>
      </c>
      <c r="I2461" s="3" t="s">
        <v>297</v>
      </c>
      <c r="J2461" s="3" t="s">
        <v>4079</v>
      </c>
      <c r="K2461" s="3" t="s">
        <v>4786</v>
      </c>
      <c r="L2461" s="3" t="s">
        <v>4788</v>
      </c>
      <c r="M2461" s="3" t="s">
        <v>74</v>
      </c>
    </row>
    <row r="2462" spans="1:13" x14ac:dyDescent="0.2">
      <c r="A2462" s="3" t="s">
        <v>4785</v>
      </c>
      <c r="B2462" s="3" t="str">
        <f>VLOOKUP(C2462,'Class compilations'!A:B,2,FALSE)</f>
        <v>Medium SUV 4x4</v>
      </c>
      <c r="C2462" s="3" t="s">
        <v>4786</v>
      </c>
      <c r="D2462" s="3" t="s">
        <v>10</v>
      </c>
      <c r="E2462" s="3" t="s">
        <v>4789</v>
      </c>
      <c r="F2462" s="3" t="e">
        <f>VLOOKUP(E2462,'DFW to admin'!A:B,2,FALSE)</f>
        <v>#N/A</v>
      </c>
      <c r="G2462" s="3" t="e">
        <f>VLOOKUP('Data - filter removed'!E2462,Sheet10!B:C,2,FALSE)</f>
        <v>#N/A</v>
      </c>
      <c r="H2462" s="2">
        <v>2014</v>
      </c>
      <c r="I2462" s="3" t="s">
        <v>297</v>
      </c>
      <c r="J2462" s="3" t="s">
        <v>4079</v>
      </c>
      <c r="K2462" s="3" t="s">
        <v>4786</v>
      </c>
      <c r="L2462" s="3" t="s">
        <v>4790</v>
      </c>
      <c r="M2462" s="3" t="s">
        <v>74</v>
      </c>
    </row>
    <row r="2463" spans="1:13" x14ac:dyDescent="0.2">
      <c r="A2463" s="3" t="s">
        <v>4785</v>
      </c>
      <c r="B2463" s="3" t="str">
        <f>VLOOKUP(C2463,'Class compilations'!A:B,2,FALSE)</f>
        <v>Medium SUV 4x4</v>
      </c>
      <c r="C2463" s="3" t="s">
        <v>4786</v>
      </c>
      <c r="D2463" s="3" t="s">
        <v>10</v>
      </c>
      <c r="E2463" s="3" t="s">
        <v>4791</v>
      </c>
      <c r="F2463" s="3" t="e">
        <f>VLOOKUP(E2463,'DFW to admin'!A:B,2,FALSE)</f>
        <v>#N/A</v>
      </c>
      <c r="G2463" s="3" t="e">
        <f>VLOOKUP('Data - filter removed'!E2463,Sheet10!B:C,2,FALSE)</f>
        <v>#N/A</v>
      </c>
      <c r="H2463" s="2">
        <v>2014</v>
      </c>
      <c r="I2463" s="3" t="s">
        <v>297</v>
      </c>
      <c r="J2463" s="3" t="s">
        <v>4079</v>
      </c>
      <c r="K2463" s="3" t="s">
        <v>4786</v>
      </c>
      <c r="L2463" s="3" t="s">
        <v>4792</v>
      </c>
      <c r="M2463" s="3" t="s">
        <v>74</v>
      </c>
    </row>
    <row r="2464" spans="1:13" x14ac:dyDescent="0.2">
      <c r="A2464" s="3" t="s">
        <v>4785</v>
      </c>
      <c r="B2464" s="3" t="str">
        <f>VLOOKUP(C2464,'Class compilations'!A:B,2,FALSE)</f>
        <v>Medium SUV 4x4</v>
      </c>
      <c r="C2464" s="3" t="s">
        <v>4786</v>
      </c>
      <c r="D2464" s="3" t="s">
        <v>10</v>
      </c>
      <c r="E2464" s="3" t="s">
        <v>4793</v>
      </c>
      <c r="F2464" s="3" t="e">
        <f>VLOOKUP(E2464,'DFW to admin'!A:B,2,FALSE)</f>
        <v>#N/A</v>
      </c>
      <c r="G2464" s="3" t="e">
        <f>VLOOKUP('Data - filter removed'!E2464,Sheet10!B:C,2,FALSE)</f>
        <v>#N/A</v>
      </c>
      <c r="H2464" s="2">
        <v>2014</v>
      </c>
      <c r="I2464" s="3" t="s">
        <v>297</v>
      </c>
      <c r="J2464" s="3" t="s">
        <v>4079</v>
      </c>
      <c r="K2464" s="3" t="s">
        <v>4786</v>
      </c>
      <c r="L2464" s="3" t="s">
        <v>4794</v>
      </c>
      <c r="M2464" s="3" t="s">
        <v>74</v>
      </c>
    </row>
    <row r="2465" spans="1:13" x14ac:dyDescent="0.2">
      <c r="A2465" s="3" t="s">
        <v>4785</v>
      </c>
      <c r="B2465" s="3" t="str">
        <f>VLOOKUP(C2465,'Class compilations'!A:B,2,FALSE)</f>
        <v>Medium SUV 4x4</v>
      </c>
      <c r="C2465" s="3" t="s">
        <v>4786</v>
      </c>
      <c r="D2465" s="3" t="s">
        <v>10</v>
      </c>
      <c r="E2465" s="3" t="s">
        <v>4795</v>
      </c>
      <c r="F2465" s="3" t="e">
        <f>VLOOKUP(E2465,'DFW to admin'!A:B,2,FALSE)</f>
        <v>#N/A</v>
      </c>
      <c r="G2465" s="3" t="e">
        <f>VLOOKUP('Data - filter removed'!E2465,Sheet10!B:C,2,FALSE)</f>
        <v>#N/A</v>
      </c>
      <c r="H2465" s="2">
        <v>2014</v>
      </c>
      <c r="I2465" s="3" t="s">
        <v>297</v>
      </c>
      <c r="J2465" s="3" t="s">
        <v>4079</v>
      </c>
      <c r="K2465" s="3" t="s">
        <v>4786</v>
      </c>
      <c r="L2465" s="3" t="s">
        <v>4796</v>
      </c>
      <c r="M2465" s="3" t="s">
        <v>74</v>
      </c>
    </row>
    <row r="2466" spans="1:13" x14ac:dyDescent="0.2">
      <c r="A2466" s="3" t="s">
        <v>4785</v>
      </c>
      <c r="B2466" s="3" t="str">
        <f>VLOOKUP(C2466,'Class compilations'!A:B,2,FALSE)</f>
        <v>Medium SUV 4x4</v>
      </c>
      <c r="C2466" s="3" t="s">
        <v>4786</v>
      </c>
      <c r="D2466" s="3" t="s">
        <v>10</v>
      </c>
      <c r="E2466" s="3" t="s">
        <v>4797</v>
      </c>
      <c r="F2466" s="3" t="e">
        <f>VLOOKUP(E2466,'DFW to admin'!A:B,2,FALSE)</f>
        <v>#N/A</v>
      </c>
      <c r="G2466" s="3" t="e">
        <f>VLOOKUP('Data - filter removed'!E2466,Sheet10!B:C,2,FALSE)</f>
        <v>#N/A</v>
      </c>
      <c r="H2466" s="2">
        <v>2014</v>
      </c>
      <c r="I2466" s="3" t="s">
        <v>297</v>
      </c>
      <c r="J2466" s="3" t="s">
        <v>4079</v>
      </c>
      <c r="K2466" s="3" t="s">
        <v>4786</v>
      </c>
      <c r="L2466" s="3" t="s">
        <v>4798</v>
      </c>
      <c r="M2466" s="3" t="s">
        <v>74</v>
      </c>
    </row>
    <row r="2467" spans="1:13" x14ac:dyDescent="0.2">
      <c r="A2467" s="3" t="s">
        <v>4785</v>
      </c>
      <c r="B2467" s="3" t="str">
        <f>VLOOKUP(C2467,'Class compilations'!A:B,2,FALSE)</f>
        <v>Medium SUV 4x4</v>
      </c>
      <c r="C2467" s="3" t="s">
        <v>4786</v>
      </c>
      <c r="D2467" s="3" t="s">
        <v>10</v>
      </c>
      <c r="E2467" s="3" t="s">
        <v>4799</v>
      </c>
      <c r="F2467" s="3" t="e">
        <f>VLOOKUP(E2467,'DFW to admin'!A:B,2,FALSE)</f>
        <v>#N/A</v>
      </c>
      <c r="G2467" s="3" t="e">
        <f>VLOOKUP('Data - filter removed'!E2467,Sheet10!B:C,2,FALSE)</f>
        <v>#N/A</v>
      </c>
      <c r="H2467" s="2">
        <v>2014</v>
      </c>
      <c r="I2467" s="3" t="s">
        <v>297</v>
      </c>
      <c r="J2467" s="3" t="s">
        <v>4079</v>
      </c>
      <c r="K2467" s="3" t="s">
        <v>4786</v>
      </c>
      <c r="L2467" s="3" t="s">
        <v>4800</v>
      </c>
      <c r="M2467" s="3" t="s">
        <v>74</v>
      </c>
    </row>
    <row r="2468" spans="1:13" x14ac:dyDescent="0.2">
      <c r="A2468" s="3" t="s">
        <v>4785</v>
      </c>
      <c r="B2468" s="3" t="str">
        <f>VLOOKUP(C2468,'Class compilations'!A:B,2,FALSE)</f>
        <v>Medium SUV 4x4</v>
      </c>
      <c r="C2468" s="3" t="s">
        <v>4786</v>
      </c>
      <c r="D2468" s="3" t="s">
        <v>10</v>
      </c>
      <c r="E2468" s="3" t="s">
        <v>4801</v>
      </c>
      <c r="F2468" s="3" t="e">
        <f>VLOOKUP(E2468,'DFW to admin'!A:B,2,FALSE)</f>
        <v>#N/A</v>
      </c>
      <c r="G2468" s="3" t="e">
        <f>VLOOKUP('Data - filter removed'!E2468,Sheet10!B:C,2,FALSE)</f>
        <v>#N/A</v>
      </c>
      <c r="H2468" s="2">
        <v>2014</v>
      </c>
      <c r="I2468" s="3" t="s">
        <v>297</v>
      </c>
      <c r="J2468" s="3" t="s">
        <v>4079</v>
      </c>
      <c r="K2468" s="3" t="s">
        <v>4786</v>
      </c>
      <c r="L2468" s="3" t="s">
        <v>4802</v>
      </c>
      <c r="M2468" s="3" t="s">
        <v>74</v>
      </c>
    </row>
    <row r="2469" spans="1:13" x14ac:dyDescent="0.2">
      <c r="A2469" s="3" t="s">
        <v>4785</v>
      </c>
      <c r="B2469" s="3" t="str">
        <f>VLOOKUP(C2469,'Class compilations'!A:B,2,FALSE)</f>
        <v>Medium SUV 4x4</v>
      </c>
      <c r="C2469" s="3" t="s">
        <v>4786</v>
      </c>
      <c r="D2469" s="3" t="s">
        <v>10</v>
      </c>
      <c r="E2469" s="3" t="s">
        <v>4803</v>
      </c>
      <c r="F2469" s="3" t="e">
        <f>VLOOKUP(E2469,'DFW to admin'!A:B,2,FALSE)</f>
        <v>#N/A</v>
      </c>
      <c r="G2469" s="3" t="e">
        <f>VLOOKUP('Data - filter removed'!E2469,Sheet10!B:C,2,FALSE)</f>
        <v>#N/A</v>
      </c>
      <c r="H2469" s="2">
        <v>2014</v>
      </c>
      <c r="I2469" s="3" t="s">
        <v>297</v>
      </c>
      <c r="J2469" s="3" t="s">
        <v>4079</v>
      </c>
      <c r="K2469" s="3" t="s">
        <v>4786</v>
      </c>
      <c r="L2469" s="3" t="s">
        <v>4804</v>
      </c>
      <c r="M2469" s="3" t="s">
        <v>74</v>
      </c>
    </row>
    <row r="2470" spans="1:13" x14ac:dyDescent="0.2">
      <c r="A2470" s="3" t="s">
        <v>4785</v>
      </c>
      <c r="B2470" s="3" t="str">
        <f>VLOOKUP(C2470,'Class compilations'!A:B,2,FALSE)</f>
        <v>Medium SUV 4x4</v>
      </c>
      <c r="C2470" s="3" t="s">
        <v>4786</v>
      </c>
      <c r="D2470" s="3" t="s">
        <v>10</v>
      </c>
      <c r="E2470" s="3" t="s">
        <v>4805</v>
      </c>
      <c r="F2470" s="3" t="e">
        <f>VLOOKUP(E2470,'DFW to admin'!A:B,2,FALSE)</f>
        <v>#N/A</v>
      </c>
      <c r="G2470" s="3" t="e">
        <f>VLOOKUP('Data - filter removed'!E2470,Sheet10!B:C,2,FALSE)</f>
        <v>#N/A</v>
      </c>
      <c r="H2470" s="2">
        <v>2014</v>
      </c>
      <c r="I2470" s="3" t="s">
        <v>297</v>
      </c>
      <c r="J2470" s="3" t="s">
        <v>4079</v>
      </c>
      <c r="K2470" s="3" t="s">
        <v>4786</v>
      </c>
      <c r="L2470" s="3" t="s">
        <v>4806</v>
      </c>
      <c r="M2470" s="3" t="s">
        <v>74</v>
      </c>
    </row>
    <row r="2471" spans="1:13" x14ac:dyDescent="0.2">
      <c r="A2471" s="3" t="s">
        <v>4785</v>
      </c>
      <c r="B2471" s="3" t="str">
        <f>VLOOKUP(C2471,'Class compilations'!A:B,2,FALSE)</f>
        <v>Medium SUV 4x4</v>
      </c>
      <c r="C2471" s="3" t="s">
        <v>4786</v>
      </c>
      <c r="D2471" s="3" t="s">
        <v>10</v>
      </c>
      <c r="E2471" s="3" t="s">
        <v>4807</v>
      </c>
      <c r="F2471" s="3" t="e">
        <f>VLOOKUP(E2471,'DFW to admin'!A:B,2,FALSE)</f>
        <v>#N/A</v>
      </c>
      <c r="G2471" s="3" t="e">
        <f>VLOOKUP('Data - filter removed'!E2471,Sheet10!B:C,2,FALSE)</f>
        <v>#N/A</v>
      </c>
      <c r="H2471" s="2">
        <v>2014</v>
      </c>
      <c r="I2471" s="3" t="s">
        <v>297</v>
      </c>
      <c r="J2471" s="3" t="s">
        <v>4079</v>
      </c>
      <c r="K2471" s="3" t="s">
        <v>4786</v>
      </c>
      <c r="L2471" s="3" t="s">
        <v>4808</v>
      </c>
      <c r="M2471" s="3" t="s">
        <v>74</v>
      </c>
    </row>
    <row r="2472" spans="1:13" x14ac:dyDescent="0.2">
      <c r="A2472" s="3" t="s">
        <v>4785</v>
      </c>
      <c r="B2472" s="3" t="str">
        <f>VLOOKUP(C2472,'Class compilations'!A:B,2,FALSE)</f>
        <v>Medium SUV 4x4</v>
      </c>
      <c r="C2472" s="3" t="s">
        <v>4786</v>
      </c>
      <c r="D2472" s="3" t="s">
        <v>10</v>
      </c>
      <c r="E2472" s="3" t="s">
        <v>4809</v>
      </c>
      <c r="F2472" s="3" t="e">
        <f>VLOOKUP(E2472,'DFW to admin'!A:B,2,FALSE)</f>
        <v>#N/A</v>
      </c>
      <c r="G2472" s="3" t="e">
        <f>VLOOKUP('Data - filter removed'!E2472,Sheet10!B:C,2,FALSE)</f>
        <v>#N/A</v>
      </c>
      <c r="H2472" s="2">
        <v>2014</v>
      </c>
      <c r="I2472" s="3" t="s">
        <v>297</v>
      </c>
      <c r="J2472" s="3" t="s">
        <v>4079</v>
      </c>
      <c r="K2472" s="3" t="s">
        <v>4786</v>
      </c>
      <c r="L2472" s="3" t="s">
        <v>4810</v>
      </c>
      <c r="M2472" s="3" t="s">
        <v>74</v>
      </c>
    </row>
    <row r="2473" spans="1:13" x14ac:dyDescent="0.2">
      <c r="A2473" s="3" t="s">
        <v>4785</v>
      </c>
      <c r="B2473" s="3" t="str">
        <f>VLOOKUP(C2473,'Class compilations'!A:B,2,FALSE)</f>
        <v>Medium SUV 4x4</v>
      </c>
      <c r="C2473" s="3" t="s">
        <v>4786</v>
      </c>
      <c r="D2473" s="3" t="s">
        <v>10</v>
      </c>
      <c r="E2473" s="3" t="s">
        <v>4811</v>
      </c>
      <c r="F2473" s="3" t="e">
        <f>VLOOKUP(E2473,'DFW to admin'!A:B,2,FALSE)</f>
        <v>#N/A</v>
      </c>
      <c r="G2473" s="3" t="e">
        <f>VLOOKUP('Data - filter removed'!E2473,Sheet10!B:C,2,FALSE)</f>
        <v>#N/A</v>
      </c>
      <c r="H2473" s="2">
        <v>2014</v>
      </c>
      <c r="I2473" s="3" t="s">
        <v>297</v>
      </c>
      <c r="J2473" s="3" t="s">
        <v>4079</v>
      </c>
      <c r="K2473" s="3" t="s">
        <v>4786</v>
      </c>
      <c r="L2473" s="3" t="s">
        <v>4812</v>
      </c>
      <c r="M2473" s="3" t="s">
        <v>74</v>
      </c>
    </row>
    <row r="2474" spans="1:13" x14ac:dyDescent="0.2">
      <c r="A2474" s="3" t="s">
        <v>4785</v>
      </c>
      <c r="B2474" s="3" t="str">
        <f>VLOOKUP(C2474,'Class compilations'!A:B,2,FALSE)</f>
        <v>Medium SUV 4x4</v>
      </c>
      <c r="C2474" s="3" t="s">
        <v>4786</v>
      </c>
      <c r="D2474" s="3" t="s">
        <v>10</v>
      </c>
      <c r="E2474" s="3" t="s">
        <v>4813</v>
      </c>
      <c r="F2474" s="3" t="e">
        <f>VLOOKUP(E2474,'DFW to admin'!A:B,2,FALSE)</f>
        <v>#N/A</v>
      </c>
      <c r="G2474" s="3" t="e">
        <f>VLOOKUP('Data - filter removed'!E2474,Sheet10!B:C,2,FALSE)</f>
        <v>#N/A</v>
      </c>
      <c r="H2474" s="2">
        <v>2014</v>
      </c>
      <c r="I2474" s="3" t="s">
        <v>297</v>
      </c>
      <c r="J2474" s="3" t="s">
        <v>4079</v>
      </c>
      <c r="K2474" s="3" t="s">
        <v>4786</v>
      </c>
      <c r="L2474" s="3" t="s">
        <v>4814</v>
      </c>
      <c r="M2474" s="3" t="s">
        <v>74</v>
      </c>
    </row>
    <row r="2475" spans="1:13" x14ac:dyDescent="0.2">
      <c r="A2475" s="3" t="s">
        <v>4785</v>
      </c>
      <c r="B2475" s="3" t="str">
        <f>VLOOKUP(C2475,'Class compilations'!A:B,2,FALSE)</f>
        <v>Medium SUV 4x4</v>
      </c>
      <c r="C2475" s="3" t="s">
        <v>4786</v>
      </c>
      <c r="D2475" s="3" t="s">
        <v>10</v>
      </c>
      <c r="E2475" s="3" t="s">
        <v>4815</v>
      </c>
      <c r="F2475" s="3" t="e">
        <f>VLOOKUP(E2475,'DFW to admin'!A:B,2,FALSE)</f>
        <v>#N/A</v>
      </c>
      <c r="G2475" s="3" t="e">
        <f>VLOOKUP('Data - filter removed'!E2475,Sheet10!B:C,2,FALSE)</f>
        <v>#N/A</v>
      </c>
      <c r="H2475" s="2">
        <v>2014</v>
      </c>
      <c r="I2475" s="3" t="s">
        <v>297</v>
      </c>
      <c r="J2475" s="3" t="s">
        <v>4079</v>
      </c>
      <c r="K2475" s="3" t="s">
        <v>4786</v>
      </c>
      <c r="L2475" s="3" t="s">
        <v>4816</v>
      </c>
      <c r="M2475" s="3" t="s">
        <v>74</v>
      </c>
    </row>
    <row r="2476" spans="1:13" x14ac:dyDescent="0.2">
      <c r="A2476" s="3" t="s">
        <v>4785</v>
      </c>
      <c r="B2476" s="3" t="str">
        <f>VLOOKUP(C2476,'Class compilations'!A:B,2,FALSE)</f>
        <v>Medium SUV 4x4</v>
      </c>
      <c r="C2476" s="3" t="s">
        <v>4786</v>
      </c>
      <c r="D2476" s="3" t="s">
        <v>10</v>
      </c>
      <c r="E2476" s="3" t="s">
        <v>4817</v>
      </c>
      <c r="F2476" s="3" t="e">
        <f>VLOOKUP(E2476,'DFW to admin'!A:B,2,FALSE)</f>
        <v>#N/A</v>
      </c>
      <c r="G2476" s="3" t="e">
        <f>VLOOKUP('Data - filter removed'!E2476,Sheet10!B:C,2,FALSE)</f>
        <v>#N/A</v>
      </c>
      <c r="H2476" s="2">
        <v>2014</v>
      </c>
      <c r="I2476" s="3" t="s">
        <v>297</v>
      </c>
      <c r="J2476" s="3" t="s">
        <v>4079</v>
      </c>
      <c r="K2476" s="3" t="s">
        <v>4786</v>
      </c>
      <c r="L2476" s="3" t="s">
        <v>4818</v>
      </c>
      <c r="M2476" s="3" t="s">
        <v>74</v>
      </c>
    </row>
    <row r="2477" spans="1:13" x14ac:dyDescent="0.2">
      <c r="A2477" s="3" t="s">
        <v>4785</v>
      </c>
      <c r="B2477" s="3" t="str">
        <f>VLOOKUP(C2477,'Class compilations'!A:B,2,FALSE)</f>
        <v>Medium SUV 4x4</v>
      </c>
      <c r="C2477" s="3" t="s">
        <v>4786</v>
      </c>
      <c r="D2477" s="3" t="s">
        <v>10</v>
      </c>
      <c r="E2477" s="3" t="s">
        <v>4819</v>
      </c>
      <c r="F2477" s="3" t="e">
        <f>VLOOKUP(E2477,'DFW to admin'!A:B,2,FALSE)</f>
        <v>#N/A</v>
      </c>
      <c r="G2477" s="3" t="e">
        <f>VLOOKUP('Data - filter removed'!E2477,Sheet10!B:C,2,FALSE)</f>
        <v>#N/A</v>
      </c>
      <c r="H2477" s="2">
        <v>2014</v>
      </c>
      <c r="I2477" s="3" t="s">
        <v>297</v>
      </c>
      <c r="J2477" s="3" t="s">
        <v>4079</v>
      </c>
      <c r="K2477" s="3" t="s">
        <v>4786</v>
      </c>
      <c r="L2477" s="3" t="s">
        <v>4820</v>
      </c>
      <c r="M2477" s="3" t="s">
        <v>74</v>
      </c>
    </row>
    <row r="2478" spans="1:13" x14ac:dyDescent="0.2">
      <c r="A2478" s="3" t="s">
        <v>4785</v>
      </c>
      <c r="B2478" s="3" t="str">
        <f>VLOOKUP(C2478,'Class compilations'!A:B,2,FALSE)</f>
        <v>Medium SUV 4x4</v>
      </c>
      <c r="C2478" s="3" t="s">
        <v>4786</v>
      </c>
      <c r="D2478" s="3" t="s">
        <v>10</v>
      </c>
      <c r="E2478" s="3" t="s">
        <v>4821</v>
      </c>
      <c r="F2478" s="3" t="str">
        <f>VLOOKUP(E2478,'DFW to admin'!A:B,2,FALSE)</f>
        <v>Habitat</v>
      </c>
      <c r="G2478" s="3" t="e">
        <f>VLOOKUP('Data - filter removed'!E2478,Sheet10!B:C,2,FALSE)</f>
        <v>#N/A</v>
      </c>
      <c r="H2478" s="2">
        <v>2014</v>
      </c>
      <c r="I2478" s="3" t="s">
        <v>297</v>
      </c>
      <c r="J2478" s="3" t="s">
        <v>4508</v>
      </c>
      <c r="K2478" s="3" t="s">
        <v>4506</v>
      </c>
      <c r="L2478" s="3" t="s">
        <v>4822</v>
      </c>
      <c r="M2478" s="3" t="s">
        <v>136</v>
      </c>
    </row>
    <row r="2479" spans="1:13" x14ac:dyDescent="0.2">
      <c r="A2479" s="3" t="s">
        <v>4785</v>
      </c>
      <c r="B2479" s="3" t="str">
        <f>VLOOKUP(C2479,'Class compilations'!A:B,2,FALSE)</f>
        <v>Medium SUV 4x4</v>
      </c>
      <c r="C2479" s="3" t="s">
        <v>4786</v>
      </c>
      <c r="D2479" s="3" t="s">
        <v>10</v>
      </c>
      <c r="E2479" s="3" t="s">
        <v>4823</v>
      </c>
      <c r="F2479" s="3" t="e">
        <f>VLOOKUP(E2479,'DFW to admin'!A:B,2,FALSE)</f>
        <v>#N/A</v>
      </c>
      <c r="G2479" s="3" t="e">
        <f>VLOOKUP('Data - filter removed'!E2479,Sheet10!B:C,2,FALSE)</f>
        <v>#N/A</v>
      </c>
      <c r="H2479" s="2">
        <v>2014</v>
      </c>
      <c r="I2479" s="3" t="s">
        <v>297</v>
      </c>
      <c r="J2479" s="3" t="s">
        <v>4079</v>
      </c>
      <c r="K2479" s="3" t="s">
        <v>4786</v>
      </c>
      <c r="L2479" s="3" t="s">
        <v>4824</v>
      </c>
      <c r="M2479" s="3" t="s">
        <v>74</v>
      </c>
    </row>
    <row r="2480" spans="1:13" x14ac:dyDescent="0.2">
      <c r="A2480" s="3" t="s">
        <v>4785</v>
      </c>
      <c r="B2480" s="3" t="str">
        <f>VLOOKUP(C2480,'Class compilations'!A:B,2,FALSE)</f>
        <v>Medium SUV 4x4</v>
      </c>
      <c r="C2480" s="3" t="s">
        <v>4786</v>
      </c>
      <c r="D2480" s="3" t="s">
        <v>10</v>
      </c>
      <c r="E2480" s="3" t="s">
        <v>4825</v>
      </c>
      <c r="F2480" s="3" t="e">
        <f>VLOOKUP(E2480,'DFW to admin'!A:B,2,FALSE)</f>
        <v>#N/A</v>
      </c>
      <c r="G2480" s="3" t="e">
        <f>VLOOKUP('Data - filter removed'!E2480,Sheet10!B:C,2,FALSE)</f>
        <v>#N/A</v>
      </c>
      <c r="H2480" s="2">
        <v>2014</v>
      </c>
      <c r="I2480" s="3" t="s">
        <v>297</v>
      </c>
      <c r="J2480" s="3" t="s">
        <v>4079</v>
      </c>
      <c r="K2480" s="3" t="s">
        <v>4786</v>
      </c>
      <c r="L2480" s="3" t="s">
        <v>4826</v>
      </c>
      <c r="M2480" s="3" t="s">
        <v>74</v>
      </c>
    </row>
    <row r="2481" spans="1:13" x14ac:dyDescent="0.2">
      <c r="A2481" s="3" t="s">
        <v>4785</v>
      </c>
      <c r="B2481" s="3" t="str">
        <f>VLOOKUP(C2481,'Class compilations'!A:B,2,FALSE)</f>
        <v>Medium SUV 4x4</v>
      </c>
      <c r="C2481" s="3" t="s">
        <v>4786</v>
      </c>
      <c r="D2481" s="3" t="s">
        <v>10</v>
      </c>
      <c r="E2481" s="3" t="s">
        <v>4827</v>
      </c>
      <c r="F2481" s="3" t="e">
        <f>VLOOKUP(E2481,'DFW to admin'!A:B,2,FALSE)</f>
        <v>#N/A</v>
      </c>
      <c r="G2481" s="3" t="e">
        <f>VLOOKUP('Data - filter removed'!E2481,Sheet10!B:C,2,FALSE)</f>
        <v>#N/A</v>
      </c>
      <c r="H2481" s="2">
        <v>2015</v>
      </c>
      <c r="I2481" s="3" t="s">
        <v>297</v>
      </c>
      <c r="J2481" s="3" t="s">
        <v>4079</v>
      </c>
      <c r="K2481" s="3" t="s">
        <v>4786</v>
      </c>
      <c r="L2481" s="3" t="s">
        <v>4828</v>
      </c>
      <c r="M2481" s="3" t="s">
        <v>74</v>
      </c>
    </row>
    <row r="2482" spans="1:13" x14ac:dyDescent="0.2">
      <c r="A2482" s="3" t="s">
        <v>4785</v>
      </c>
      <c r="B2482" s="3" t="str">
        <f>VLOOKUP(C2482,'Class compilations'!A:B,2,FALSE)</f>
        <v>Medium SUV 4x4</v>
      </c>
      <c r="C2482" s="3" t="s">
        <v>4786</v>
      </c>
      <c r="D2482" s="3" t="s">
        <v>10</v>
      </c>
      <c r="E2482" s="3" t="s">
        <v>4829</v>
      </c>
      <c r="F2482" s="3" t="e">
        <f>VLOOKUP(E2482,'DFW to admin'!A:B,2,FALSE)</f>
        <v>#N/A</v>
      </c>
      <c r="G2482" s="3" t="e">
        <f>VLOOKUP('Data - filter removed'!E2482,Sheet10!B:C,2,FALSE)</f>
        <v>#N/A</v>
      </c>
      <c r="H2482" s="2">
        <v>2015</v>
      </c>
      <c r="I2482" s="3" t="s">
        <v>297</v>
      </c>
      <c r="J2482" s="3" t="s">
        <v>4079</v>
      </c>
      <c r="K2482" s="3" t="s">
        <v>4786</v>
      </c>
      <c r="L2482" s="3" t="s">
        <v>4830</v>
      </c>
      <c r="M2482" s="3" t="s">
        <v>74</v>
      </c>
    </row>
    <row r="2483" spans="1:13" x14ac:dyDescent="0.2">
      <c r="A2483" s="3" t="s">
        <v>4785</v>
      </c>
      <c r="B2483" s="3" t="str">
        <f>VLOOKUP(C2483,'Class compilations'!A:B,2,FALSE)</f>
        <v>Medium SUV 4x4</v>
      </c>
      <c r="C2483" s="3" t="s">
        <v>4786</v>
      </c>
      <c r="D2483" s="3" t="s">
        <v>10</v>
      </c>
      <c r="E2483" s="3" t="s">
        <v>4831</v>
      </c>
      <c r="F2483" s="3" t="e">
        <f>VLOOKUP(E2483,'DFW to admin'!A:B,2,FALSE)</f>
        <v>#N/A</v>
      </c>
      <c r="G2483" s="3" t="e">
        <f>VLOOKUP('Data - filter removed'!E2483,Sheet10!B:C,2,FALSE)</f>
        <v>#N/A</v>
      </c>
      <c r="H2483" s="2">
        <v>2015</v>
      </c>
      <c r="I2483" s="3" t="s">
        <v>297</v>
      </c>
      <c r="J2483" s="3" t="s">
        <v>4079</v>
      </c>
      <c r="K2483" s="3" t="s">
        <v>4786</v>
      </c>
      <c r="L2483" s="3" t="s">
        <v>4832</v>
      </c>
      <c r="M2483" s="3" t="s">
        <v>74</v>
      </c>
    </row>
    <row r="2484" spans="1:13" x14ac:dyDescent="0.2">
      <c r="A2484" s="3" t="s">
        <v>4785</v>
      </c>
      <c r="B2484" s="3" t="str">
        <f>VLOOKUP(C2484,'Class compilations'!A:B,2,FALSE)</f>
        <v>Medium SUV 4x4</v>
      </c>
      <c r="C2484" s="3" t="s">
        <v>4786</v>
      </c>
      <c r="D2484" s="3" t="s">
        <v>10</v>
      </c>
      <c r="E2484" s="3" t="s">
        <v>4833</v>
      </c>
      <c r="F2484" s="3" t="e">
        <f>VLOOKUP(E2484,'DFW to admin'!A:B,2,FALSE)</f>
        <v>#N/A</v>
      </c>
      <c r="G2484" s="3" t="e">
        <f>VLOOKUP('Data - filter removed'!E2484,Sheet10!B:C,2,FALSE)</f>
        <v>#N/A</v>
      </c>
      <c r="H2484" s="2">
        <v>2015</v>
      </c>
      <c r="I2484" s="3" t="s">
        <v>297</v>
      </c>
      <c r="J2484" s="3" t="s">
        <v>4079</v>
      </c>
      <c r="K2484" s="3" t="s">
        <v>4786</v>
      </c>
      <c r="L2484" s="3" t="s">
        <v>4834</v>
      </c>
      <c r="M2484" s="3" t="s">
        <v>74</v>
      </c>
    </row>
    <row r="2485" spans="1:13" x14ac:dyDescent="0.2">
      <c r="A2485" s="3" t="s">
        <v>4785</v>
      </c>
      <c r="B2485" s="3" t="str">
        <f>VLOOKUP(C2485,'Class compilations'!A:B,2,FALSE)</f>
        <v>Medium SUV 4x4</v>
      </c>
      <c r="C2485" s="3" t="s">
        <v>4786</v>
      </c>
      <c r="D2485" s="3" t="s">
        <v>10</v>
      </c>
      <c r="E2485" s="3" t="s">
        <v>4835</v>
      </c>
      <c r="F2485" s="3" t="e">
        <f>VLOOKUP(E2485,'DFW to admin'!A:B,2,FALSE)</f>
        <v>#N/A</v>
      </c>
      <c r="G2485" s="3" t="e">
        <f>VLOOKUP('Data - filter removed'!E2485,Sheet10!B:C,2,FALSE)</f>
        <v>#N/A</v>
      </c>
      <c r="H2485" s="2">
        <v>2015</v>
      </c>
      <c r="I2485" s="3" t="s">
        <v>297</v>
      </c>
      <c r="J2485" s="3" t="s">
        <v>4079</v>
      </c>
      <c r="K2485" s="3" t="s">
        <v>4786</v>
      </c>
      <c r="L2485" s="3" t="s">
        <v>4836</v>
      </c>
      <c r="M2485" s="3" t="s">
        <v>74</v>
      </c>
    </row>
    <row r="2486" spans="1:13" x14ac:dyDescent="0.2">
      <c r="A2486" s="3" t="s">
        <v>4785</v>
      </c>
      <c r="B2486" s="3" t="str">
        <f>VLOOKUP(C2486,'Class compilations'!A:B,2,FALSE)</f>
        <v>Medium SUV 4x4</v>
      </c>
      <c r="C2486" s="3" t="s">
        <v>4786</v>
      </c>
      <c r="D2486" s="3" t="s">
        <v>10</v>
      </c>
      <c r="E2486" s="3" t="s">
        <v>4837</v>
      </c>
      <c r="F2486" s="3" t="e">
        <f>VLOOKUP(E2486,'DFW to admin'!A:B,2,FALSE)</f>
        <v>#N/A</v>
      </c>
      <c r="G2486" s="3" t="e">
        <f>VLOOKUP('Data - filter removed'!E2486,Sheet10!B:C,2,FALSE)</f>
        <v>#N/A</v>
      </c>
      <c r="H2486" s="2">
        <v>2015</v>
      </c>
      <c r="I2486" s="3" t="s">
        <v>297</v>
      </c>
      <c r="J2486" s="3" t="s">
        <v>4079</v>
      </c>
      <c r="K2486" s="3" t="s">
        <v>4786</v>
      </c>
      <c r="L2486" s="3" t="s">
        <v>4838</v>
      </c>
      <c r="M2486" s="3" t="s">
        <v>74</v>
      </c>
    </row>
    <row r="2487" spans="1:13" x14ac:dyDescent="0.2">
      <c r="A2487" s="3" t="s">
        <v>4785</v>
      </c>
      <c r="B2487" s="3" t="str">
        <f>VLOOKUP(C2487,'Class compilations'!A:B,2,FALSE)</f>
        <v>Medium SUV 4x4</v>
      </c>
      <c r="C2487" s="3" t="s">
        <v>4786</v>
      </c>
      <c r="D2487" s="3" t="s">
        <v>10</v>
      </c>
      <c r="E2487" s="3" t="s">
        <v>4839</v>
      </c>
      <c r="F2487" s="3" t="e">
        <f>VLOOKUP(E2487,'DFW to admin'!A:B,2,FALSE)</f>
        <v>#N/A</v>
      </c>
      <c r="G2487" s="3" t="e">
        <f>VLOOKUP('Data - filter removed'!E2487,Sheet10!B:C,2,FALSE)</f>
        <v>#N/A</v>
      </c>
      <c r="H2487" s="2">
        <v>2015</v>
      </c>
      <c r="I2487" s="3" t="s">
        <v>297</v>
      </c>
      <c r="J2487" s="3" t="s">
        <v>4079</v>
      </c>
      <c r="K2487" s="3" t="s">
        <v>4786</v>
      </c>
      <c r="L2487" s="3" t="s">
        <v>4840</v>
      </c>
      <c r="M2487" s="3" t="s">
        <v>74</v>
      </c>
    </row>
    <row r="2488" spans="1:13" x14ac:dyDescent="0.2">
      <c r="A2488" s="3" t="s">
        <v>4785</v>
      </c>
      <c r="B2488" s="3" t="str">
        <f>VLOOKUP(C2488,'Class compilations'!A:B,2,FALSE)</f>
        <v>Medium SUV 4x4</v>
      </c>
      <c r="C2488" s="3" t="s">
        <v>4786</v>
      </c>
      <c r="D2488" s="3" t="s">
        <v>10</v>
      </c>
      <c r="E2488" s="3" t="s">
        <v>4841</v>
      </c>
      <c r="F2488" s="3" t="e">
        <f>VLOOKUP(E2488,'DFW to admin'!A:B,2,FALSE)</f>
        <v>#N/A</v>
      </c>
      <c r="G2488" s="3" t="e">
        <f>VLOOKUP('Data - filter removed'!E2488,Sheet10!B:C,2,FALSE)</f>
        <v>#N/A</v>
      </c>
      <c r="H2488" s="2">
        <v>2015</v>
      </c>
      <c r="I2488" s="3" t="s">
        <v>297</v>
      </c>
      <c r="J2488" s="3" t="s">
        <v>4079</v>
      </c>
      <c r="K2488" s="3" t="s">
        <v>4786</v>
      </c>
      <c r="L2488" s="3" t="s">
        <v>4842</v>
      </c>
      <c r="M2488" s="3" t="s">
        <v>74</v>
      </c>
    </row>
    <row r="2489" spans="1:13" x14ac:dyDescent="0.2">
      <c r="A2489" s="3" t="s">
        <v>4785</v>
      </c>
      <c r="B2489" s="3" t="str">
        <f>VLOOKUP(C2489,'Class compilations'!A:B,2,FALSE)</f>
        <v>Medium SUV 4x4</v>
      </c>
      <c r="C2489" s="3" t="s">
        <v>4786</v>
      </c>
      <c r="D2489" s="3" t="s">
        <v>10</v>
      </c>
      <c r="E2489" s="3" t="s">
        <v>4843</v>
      </c>
      <c r="F2489" s="3" t="e">
        <f>VLOOKUP(E2489,'DFW to admin'!A:B,2,FALSE)</f>
        <v>#N/A</v>
      </c>
      <c r="G2489" s="3" t="e">
        <f>VLOOKUP('Data - filter removed'!E2489,Sheet10!B:C,2,FALSE)</f>
        <v>#N/A</v>
      </c>
      <c r="H2489" s="2">
        <v>2015</v>
      </c>
      <c r="I2489" s="3" t="s">
        <v>297</v>
      </c>
      <c r="J2489" s="3" t="s">
        <v>4079</v>
      </c>
      <c r="K2489" s="3" t="s">
        <v>4786</v>
      </c>
      <c r="L2489" s="3" t="s">
        <v>4844</v>
      </c>
      <c r="M2489" s="3" t="s">
        <v>74</v>
      </c>
    </row>
    <row r="2490" spans="1:13" x14ac:dyDescent="0.2">
      <c r="A2490" s="3" t="s">
        <v>4785</v>
      </c>
      <c r="B2490" s="3" t="str">
        <f>VLOOKUP(C2490,'Class compilations'!A:B,2,FALSE)</f>
        <v>Medium SUV 4x4</v>
      </c>
      <c r="C2490" s="3" t="s">
        <v>4786</v>
      </c>
      <c r="D2490" s="3" t="s">
        <v>10</v>
      </c>
      <c r="E2490" s="3" t="s">
        <v>4845</v>
      </c>
      <c r="F2490" s="3" t="e">
        <f>VLOOKUP(E2490,'DFW to admin'!A:B,2,FALSE)</f>
        <v>#N/A</v>
      </c>
      <c r="G2490" s="3" t="e">
        <f>VLOOKUP('Data - filter removed'!E2490,Sheet10!B:C,2,FALSE)</f>
        <v>#N/A</v>
      </c>
      <c r="H2490" s="2">
        <v>2015</v>
      </c>
      <c r="I2490" s="3" t="s">
        <v>297</v>
      </c>
      <c r="J2490" s="3" t="s">
        <v>4079</v>
      </c>
      <c r="K2490" s="3" t="s">
        <v>4786</v>
      </c>
      <c r="L2490" s="3" t="s">
        <v>4846</v>
      </c>
      <c r="M2490" s="3" t="s">
        <v>74</v>
      </c>
    </row>
    <row r="2491" spans="1:13" x14ac:dyDescent="0.2">
      <c r="A2491" s="3" t="s">
        <v>4785</v>
      </c>
      <c r="B2491" s="3" t="str">
        <f>VLOOKUP(C2491,'Class compilations'!A:B,2,FALSE)</f>
        <v>Medium SUV 4x4</v>
      </c>
      <c r="C2491" s="3" t="s">
        <v>4786</v>
      </c>
      <c r="D2491" s="3" t="s">
        <v>10</v>
      </c>
      <c r="E2491" s="3" t="s">
        <v>4847</v>
      </c>
      <c r="F2491" s="3" t="e">
        <f>VLOOKUP(E2491,'DFW to admin'!A:B,2,FALSE)</f>
        <v>#N/A</v>
      </c>
      <c r="G2491" s="3" t="e">
        <f>VLOOKUP('Data - filter removed'!E2491,Sheet10!B:C,2,FALSE)</f>
        <v>#N/A</v>
      </c>
      <c r="H2491" s="2">
        <v>2015</v>
      </c>
      <c r="I2491" s="3" t="s">
        <v>297</v>
      </c>
      <c r="J2491" s="3" t="s">
        <v>4079</v>
      </c>
      <c r="K2491" s="3" t="s">
        <v>4786</v>
      </c>
      <c r="L2491" s="3" t="s">
        <v>4848</v>
      </c>
      <c r="M2491" s="3" t="s">
        <v>74</v>
      </c>
    </row>
    <row r="2492" spans="1:13" x14ac:dyDescent="0.2">
      <c r="A2492" s="3" t="s">
        <v>4785</v>
      </c>
      <c r="B2492" s="3" t="str">
        <f>VLOOKUP(C2492,'Class compilations'!A:B,2,FALSE)</f>
        <v>Medium SUV 4x4</v>
      </c>
      <c r="C2492" s="3" t="s">
        <v>4786</v>
      </c>
      <c r="D2492" s="3" t="s">
        <v>10</v>
      </c>
      <c r="E2492" s="3" t="s">
        <v>4849</v>
      </c>
      <c r="F2492" s="3" t="e">
        <f>VLOOKUP(E2492,'DFW to admin'!A:B,2,FALSE)</f>
        <v>#N/A</v>
      </c>
      <c r="G2492" s="3" t="e">
        <f>VLOOKUP('Data - filter removed'!E2492,Sheet10!B:C,2,FALSE)</f>
        <v>#N/A</v>
      </c>
      <c r="H2492" s="2">
        <v>2015</v>
      </c>
      <c r="I2492" s="3" t="s">
        <v>297</v>
      </c>
      <c r="J2492" s="3" t="s">
        <v>4079</v>
      </c>
      <c r="K2492" s="3" t="s">
        <v>4786</v>
      </c>
      <c r="L2492" s="3" t="s">
        <v>4850</v>
      </c>
      <c r="M2492" s="3" t="s">
        <v>74</v>
      </c>
    </row>
    <row r="2493" spans="1:13" x14ac:dyDescent="0.2">
      <c r="A2493" s="3" t="s">
        <v>4785</v>
      </c>
      <c r="B2493" s="3" t="str">
        <f>VLOOKUP(C2493,'Class compilations'!A:B,2,FALSE)</f>
        <v>Medium SUV 4x4</v>
      </c>
      <c r="C2493" s="3" t="s">
        <v>4786</v>
      </c>
      <c r="D2493" s="3" t="s">
        <v>10</v>
      </c>
      <c r="E2493" s="3" t="s">
        <v>4851</v>
      </c>
      <c r="F2493" s="3" t="e">
        <f>VLOOKUP(E2493,'DFW to admin'!A:B,2,FALSE)</f>
        <v>#N/A</v>
      </c>
      <c r="G2493" s="3" t="e">
        <f>VLOOKUP('Data - filter removed'!E2493,Sheet10!B:C,2,FALSE)</f>
        <v>#N/A</v>
      </c>
      <c r="H2493" s="2">
        <v>2015</v>
      </c>
      <c r="I2493" s="3" t="s">
        <v>297</v>
      </c>
      <c r="J2493" s="3" t="s">
        <v>4079</v>
      </c>
      <c r="K2493" s="3" t="s">
        <v>4786</v>
      </c>
      <c r="L2493" s="3" t="s">
        <v>4852</v>
      </c>
      <c r="M2493" s="3" t="s">
        <v>74</v>
      </c>
    </row>
    <row r="2494" spans="1:13" x14ac:dyDescent="0.2">
      <c r="A2494" s="3" t="s">
        <v>4785</v>
      </c>
      <c r="B2494" s="3" t="str">
        <f>VLOOKUP(C2494,'Class compilations'!A:B,2,FALSE)</f>
        <v>Medium SUV 4x4</v>
      </c>
      <c r="C2494" s="3" t="s">
        <v>4786</v>
      </c>
      <c r="D2494" s="3" t="s">
        <v>10</v>
      </c>
      <c r="E2494" s="3" t="s">
        <v>4853</v>
      </c>
      <c r="F2494" s="3" t="e">
        <f>VLOOKUP(E2494,'DFW to admin'!A:B,2,FALSE)</f>
        <v>#N/A</v>
      </c>
      <c r="G2494" s="3" t="e">
        <f>VLOOKUP('Data - filter removed'!E2494,Sheet10!B:C,2,FALSE)</f>
        <v>#N/A</v>
      </c>
      <c r="H2494" s="2">
        <v>2015</v>
      </c>
      <c r="I2494" s="3" t="s">
        <v>297</v>
      </c>
      <c r="J2494" s="3" t="s">
        <v>4079</v>
      </c>
      <c r="K2494" s="3" t="s">
        <v>4786</v>
      </c>
      <c r="L2494" s="3" t="s">
        <v>4854</v>
      </c>
      <c r="M2494" s="3" t="s">
        <v>74</v>
      </c>
    </row>
    <row r="2495" spans="1:13" x14ac:dyDescent="0.2">
      <c r="A2495" s="3" t="s">
        <v>4785</v>
      </c>
      <c r="B2495" s="3" t="str">
        <f>VLOOKUP(C2495,'Class compilations'!A:B,2,FALSE)</f>
        <v>Medium SUV 4x4</v>
      </c>
      <c r="C2495" s="3" t="s">
        <v>4786</v>
      </c>
      <c r="D2495" s="3" t="s">
        <v>10</v>
      </c>
      <c r="E2495" s="3" t="s">
        <v>4855</v>
      </c>
      <c r="F2495" s="3" t="e">
        <f>VLOOKUP(E2495,'DFW to admin'!A:B,2,FALSE)</f>
        <v>#N/A</v>
      </c>
      <c r="G2495" s="3" t="e">
        <f>VLOOKUP('Data - filter removed'!E2495,Sheet10!B:C,2,FALSE)</f>
        <v>#N/A</v>
      </c>
      <c r="H2495" s="2">
        <v>2015</v>
      </c>
      <c r="I2495" s="3" t="s">
        <v>297</v>
      </c>
      <c r="J2495" s="3" t="s">
        <v>4079</v>
      </c>
      <c r="K2495" s="3" t="s">
        <v>4786</v>
      </c>
      <c r="L2495" s="3" t="s">
        <v>4856</v>
      </c>
      <c r="M2495" s="3" t="s">
        <v>74</v>
      </c>
    </row>
    <row r="2496" spans="1:13" x14ac:dyDescent="0.2">
      <c r="A2496" s="3" t="s">
        <v>4785</v>
      </c>
      <c r="B2496" s="3" t="str">
        <f>VLOOKUP(C2496,'Class compilations'!A:B,2,FALSE)</f>
        <v>Medium SUV 4x4</v>
      </c>
      <c r="C2496" s="3" t="s">
        <v>4786</v>
      </c>
      <c r="D2496" s="3" t="s">
        <v>10</v>
      </c>
      <c r="E2496" s="3" t="s">
        <v>4857</v>
      </c>
      <c r="F2496" s="3" t="e">
        <f>VLOOKUP(E2496,'DFW to admin'!A:B,2,FALSE)</f>
        <v>#N/A</v>
      </c>
      <c r="G2496" s="3" t="e">
        <f>VLOOKUP('Data - filter removed'!E2496,Sheet10!B:C,2,FALSE)</f>
        <v>#N/A</v>
      </c>
      <c r="H2496" s="2">
        <v>2015</v>
      </c>
      <c r="I2496" s="3" t="s">
        <v>297</v>
      </c>
      <c r="J2496" s="3" t="s">
        <v>4079</v>
      </c>
      <c r="K2496" s="3" t="s">
        <v>4786</v>
      </c>
      <c r="L2496" s="3" t="s">
        <v>4858</v>
      </c>
      <c r="M2496" s="3" t="s">
        <v>74</v>
      </c>
    </row>
    <row r="2497" spans="1:13" x14ac:dyDescent="0.2">
      <c r="A2497" s="3" t="s">
        <v>4785</v>
      </c>
      <c r="B2497" s="3" t="str">
        <f>VLOOKUP(C2497,'Class compilations'!A:B,2,FALSE)</f>
        <v>Medium SUV 4x4</v>
      </c>
      <c r="C2497" s="3" t="s">
        <v>4786</v>
      </c>
      <c r="D2497" s="3" t="s">
        <v>10</v>
      </c>
      <c r="E2497" s="3" t="s">
        <v>4859</v>
      </c>
      <c r="F2497" s="3" t="e">
        <f>VLOOKUP(E2497,'DFW to admin'!A:B,2,FALSE)</f>
        <v>#N/A</v>
      </c>
      <c r="G2497" s="3" t="e">
        <f>VLOOKUP('Data - filter removed'!E2497,Sheet10!B:C,2,FALSE)</f>
        <v>#N/A</v>
      </c>
      <c r="H2497" s="2">
        <v>2015</v>
      </c>
      <c r="I2497" s="3" t="s">
        <v>297</v>
      </c>
      <c r="J2497" s="3" t="s">
        <v>4079</v>
      </c>
      <c r="K2497" s="3" t="s">
        <v>4786</v>
      </c>
      <c r="L2497" s="3" t="s">
        <v>4860</v>
      </c>
      <c r="M2497" s="3" t="s">
        <v>74</v>
      </c>
    </row>
    <row r="2498" spans="1:13" x14ac:dyDescent="0.2">
      <c r="A2498" s="3" t="s">
        <v>4785</v>
      </c>
      <c r="B2498" s="3" t="str">
        <f>VLOOKUP(C2498,'Class compilations'!A:B,2,FALSE)</f>
        <v>Medium SUV 4x4</v>
      </c>
      <c r="C2498" s="3" t="s">
        <v>4786</v>
      </c>
      <c r="D2498" s="3" t="s">
        <v>10</v>
      </c>
      <c r="E2498" s="3" t="s">
        <v>4861</v>
      </c>
      <c r="F2498" s="3" t="e">
        <f>VLOOKUP(E2498,'DFW to admin'!A:B,2,FALSE)</f>
        <v>#N/A</v>
      </c>
      <c r="G2498" s="3" t="e">
        <f>VLOOKUP('Data - filter removed'!E2498,Sheet10!B:C,2,FALSE)</f>
        <v>#N/A</v>
      </c>
      <c r="H2498" s="2">
        <v>2015</v>
      </c>
      <c r="I2498" s="3" t="s">
        <v>297</v>
      </c>
      <c r="J2498" s="3" t="s">
        <v>4079</v>
      </c>
      <c r="K2498" s="3" t="s">
        <v>4786</v>
      </c>
      <c r="L2498" s="3" t="s">
        <v>4862</v>
      </c>
      <c r="M2498" s="3" t="s">
        <v>74</v>
      </c>
    </row>
    <row r="2499" spans="1:13" x14ac:dyDescent="0.2">
      <c r="A2499" s="3" t="s">
        <v>4785</v>
      </c>
      <c r="B2499" s="3" t="str">
        <f>VLOOKUP(C2499,'Class compilations'!A:B,2,FALSE)</f>
        <v>Medium SUV 4x4</v>
      </c>
      <c r="C2499" s="3" t="s">
        <v>4786</v>
      </c>
      <c r="D2499" s="3" t="s">
        <v>10</v>
      </c>
      <c r="E2499" s="3" t="s">
        <v>4863</v>
      </c>
      <c r="F2499" s="3" t="e">
        <f>VLOOKUP(E2499,'DFW to admin'!A:B,2,FALSE)</f>
        <v>#N/A</v>
      </c>
      <c r="G2499" s="3" t="e">
        <f>VLOOKUP('Data - filter removed'!E2499,Sheet10!B:C,2,FALSE)</f>
        <v>#N/A</v>
      </c>
      <c r="H2499" s="2">
        <v>2015</v>
      </c>
      <c r="I2499" s="3" t="s">
        <v>297</v>
      </c>
      <c r="J2499" s="3" t="s">
        <v>4079</v>
      </c>
      <c r="K2499" s="3" t="s">
        <v>4786</v>
      </c>
      <c r="L2499" s="3" t="s">
        <v>4864</v>
      </c>
      <c r="M2499" s="3" t="s">
        <v>74</v>
      </c>
    </row>
    <row r="2500" spans="1:13" x14ac:dyDescent="0.2">
      <c r="A2500" s="3" t="s">
        <v>4785</v>
      </c>
      <c r="B2500" s="3" t="str">
        <f>VLOOKUP(C2500,'Class compilations'!A:B,2,FALSE)</f>
        <v>Medium SUV 4x4</v>
      </c>
      <c r="C2500" s="3" t="s">
        <v>4786</v>
      </c>
      <c r="D2500" s="3" t="s">
        <v>10</v>
      </c>
      <c r="E2500" s="3" t="s">
        <v>4865</v>
      </c>
      <c r="F2500" s="3" t="e">
        <f>VLOOKUP(E2500,'DFW to admin'!A:B,2,FALSE)</f>
        <v>#N/A</v>
      </c>
      <c r="G2500" s="3" t="e">
        <f>VLOOKUP('Data - filter removed'!E2500,Sheet10!B:C,2,FALSE)</f>
        <v>#N/A</v>
      </c>
      <c r="H2500" s="2">
        <v>2015</v>
      </c>
      <c r="I2500" s="3" t="s">
        <v>297</v>
      </c>
      <c r="J2500" s="3" t="s">
        <v>4079</v>
      </c>
      <c r="K2500" s="3" t="s">
        <v>4786</v>
      </c>
      <c r="L2500" s="3" t="s">
        <v>4866</v>
      </c>
      <c r="M2500" s="3" t="s">
        <v>74</v>
      </c>
    </row>
    <row r="2501" spans="1:13" x14ac:dyDescent="0.2">
      <c r="A2501" s="3" t="s">
        <v>4785</v>
      </c>
      <c r="B2501" s="3" t="str">
        <f>VLOOKUP(C2501,'Class compilations'!A:B,2,FALSE)</f>
        <v>Medium SUV 4x4</v>
      </c>
      <c r="C2501" s="3" t="s">
        <v>4786</v>
      </c>
      <c r="D2501" s="3" t="s">
        <v>10</v>
      </c>
      <c r="E2501" s="3" t="s">
        <v>4867</v>
      </c>
      <c r="F2501" s="3" t="e">
        <f>VLOOKUP(E2501,'DFW to admin'!A:B,2,FALSE)</f>
        <v>#N/A</v>
      </c>
      <c r="G2501" s="3" t="e">
        <f>VLOOKUP('Data - filter removed'!E2501,Sheet10!B:C,2,FALSE)</f>
        <v>#N/A</v>
      </c>
      <c r="H2501" s="2">
        <v>2015</v>
      </c>
      <c r="I2501" s="3" t="s">
        <v>297</v>
      </c>
      <c r="J2501" s="3" t="s">
        <v>4079</v>
      </c>
      <c r="K2501" s="3" t="s">
        <v>4786</v>
      </c>
      <c r="L2501" s="3" t="s">
        <v>4868</v>
      </c>
      <c r="M2501" s="3" t="s">
        <v>74</v>
      </c>
    </row>
    <row r="2502" spans="1:13" x14ac:dyDescent="0.2">
      <c r="A2502" s="3" t="s">
        <v>4785</v>
      </c>
      <c r="B2502" s="3" t="str">
        <f>VLOOKUP(C2502,'Class compilations'!A:B,2,FALSE)</f>
        <v>Medium SUV 4x4</v>
      </c>
      <c r="C2502" s="3" t="s">
        <v>4786</v>
      </c>
      <c r="D2502" s="3" t="s">
        <v>10</v>
      </c>
      <c r="E2502" s="3" t="s">
        <v>4869</v>
      </c>
      <c r="F2502" s="3" t="e">
        <f>VLOOKUP(E2502,'DFW to admin'!A:B,2,FALSE)</f>
        <v>#N/A</v>
      </c>
      <c r="G2502" s="3" t="e">
        <f>VLOOKUP('Data - filter removed'!E2502,Sheet10!B:C,2,FALSE)</f>
        <v>#N/A</v>
      </c>
      <c r="H2502" s="2">
        <v>2015</v>
      </c>
      <c r="I2502" s="3" t="s">
        <v>297</v>
      </c>
      <c r="J2502" s="3" t="s">
        <v>4079</v>
      </c>
      <c r="K2502" s="3" t="s">
        <v>4786</v>
      </c>
      <c r="L2502" s="3" t="s">
        <v>4870</v>
      </c>
      <c r="M2502" s="3" t="s">
        <v>74</v>
      </c>
    </row>
    <row r="2503" spans="1:13" x14ac:dyDescent="0.2">
      <c r="A2503" s="3" t="s">
        <v>4785</v>
      </c>
      <c r="B2503" s="3" t="str">
        <f>VLOOKUP(C2503,'Class compilations'!A:B,2,FALSE)</f>
        <v>Medium SUV 4x4</v>
      </c>
      <c r="C2503" s="3" t="s">
        <v>4786</v>
      </c>
      <c r="D2503" s="3" t="s">
        <v>10</v>
      </c>
      <c r="E2503" s="3" t="s">
        <v>4871</v>
      </c>
      <c r="F2503" s="3" t="e">
        <f>VLOOKUP(E2503,'DFW to admin'!A:B,2,FALSE)</f>
        <v>#N/A</v>
      </c>
      <c r="G2503" s="3" t="e">
        <f>VLOOKUP('Data - filter removed'!E2503,Sheet10!B:C,2,FALSE)</f>
        <v>#N/A</v>
      </c>
      <c r="H2503" s="2">
        <v>2015</v>
      </c>
      <c r="I2503" s="3" t="s">
        <v>297</v>
      </c>
      <c r="J2503" s="3" t="s">
        <v>4079</v>
      </c>
      <c r="K2503" s="3" t="s">
        <v>4786</v>
      </c>
      <c r="L2503" s="3" t="s">
        <v>4872</v>
      </c>
      <c r="M2503" s="3" t="s">
        <v>74</v>
      </c>
    </row>
    <row r="2504" spans="1:13" x14ac:dyDescent="0.2">
      <c r="A2504" s="3" t="s">
        <v>4785</v>
      </c>
      <c r="B2504" s="3" t="str">
        <f>VLOOKUP(C2504,'Class compilations'!A:B,2,FALSE)</f>
        <v>Medium SUV 4x4</v>
      </c>
      <c r="C2504" s="3" t="s">
        <v>4786</v>
      </c>
      <c r="D2504" s="3" t="s">
        <v>10</v>
      </c>
      <c r="E2504" s="3" t="s">
        <v>4873</v>
      </c>
      <c r="F2504" s="3" t="e">
        <f>VLOOKUP(E2504,'DFW to admin'!A:B,2,FALSE)</f>
        <v>#N/A</v>
      </c>
      <c r="G2504" s="3" t="e">
        <f>VLOOKUP('Data - filter removed'!E2504,Sheet10!B:C,2,FALSE)</f>
        <v>#N/A</v>
      </c>
      <c r="H2504" s="2">
        <v>2015</v>
      </c>
      <c r="I2504" s="3" t="s">
        <v>297</v>
      </c>
      <c r="J2504" s="3" t="s">
        <v>4079</v>
      </c>
      <c r="K2504" s="3" t="s">
        <v>4786</v>
      </c>
      <c r="L2504" s="3" t="s">
        <v>4874</v>
      </c>
      <c r="M2504" s="3" t="s">
        <v>74</v>
      </c>
    </row>
    <row r="2505" spans="1:13" x14ac:dyDescent="0.2">
      <c r="A2505" s="3" t="s">
        <v>4785</v>
      </c>
      <c r="B2505" s="3" t="str">
        <f>VLOOKUP(C2505,'Class compilations'!A:B,2,FALSE)</f>
        <v>Medium SUV 4x4</v>
      </c>
      <c r="C2505" s="3" t="s">
        <v>4786</v>
      </c>
      <c r="D2505" s="3" t="s">
        <v>10</v>
      </c>
      <c r="E2505" s="3" t="s">
        <v>4875</v>
      </c>
      <c r="F2505" s="3" t="e">
        <f>VLOOKUP(E2505,'DFW to admin'!A:B,2,FALSE)</f>
        <v>#N/A</v>
      </c>
      <c r="G2505" s="3" t="e">
        <f>VLOOKUP('Data - filter removed'!E2505,Sheet10!B:C,2,FALSE)</f>
        <v>#N/A</v>
      </c>
      <c r="H2505" s="2">
        <v>2015</v>
      </c>
      <c r="I2505" s="3" t="s">
        <v>297</v>
      </c>
      <c r="J2505" s="3" t="s">
        <v>4079</v>
      </c>
      <c r="K2505" s="3" t="s">
        <v>4786</v>
      </c>
      <c r="L2505" s="3" t="s">
        <v>4876</v>
      </c>
      <c r="M2505" s="3" t="s">
        <v>74</v>
      </c>
    </row>
    <row r="2506" spans="1:13" x14ac:dyDescent="0.2">
      <c r="A2506" s="3" t="s">
        <v>4785</v>
      </c>
      <c r="B2506" s="3" t="str">
        <f>VLOOKUP(C2506,'Class compilations'!A:B,2,FALSE)</f>
        <v>Medium SUV 4x4</v>
      </c>
      <c r="C2506" s="3" t="s">
        <v>4786</v>
      </c>
      <c r="D2506" s="3" t="s">
        <v>10</v>
      </c>
      <c r="E2506" s="3" t="s">
        <v>4877</v>
      </c>
      <c r="F2506" s="3" t="e">
        <f>VLOOKUP(E2506,'DFW to admin'!A:B,2,FALSE)</f>
        <v>#N/A</v>
      </c>
      <c r="G2506" s="3" t="e">
        <f>VLOOKUP('Data - filter removed'!E2506,Sheet10!B:C,2,FALSE)</f>
        <v>#N/A</v>
      </c>
      <c r="H2506" s="2">
        <v>2015</v>
      </c>
      <c r="I2506" s="3" t="s">
        <v>297</v>
      </c>
      <c r="J2506" s="3" t="s">
        <v>4079</v>
      </c>
      <c r="K2506" s="3" t="s">
        <v>4786</v>
      </c>
      <c r="L2506" s="3" t="s">
        <v>4878</v>
      </c>
      <c r="M2506" s="3" t="s">
        <v>74</v>
      </c>
    </row>
    <row r="2507" spans="1:13" x14ac:dyDescent="0.2">
      <c r="A2507" s="3" t="s">
        <v>4785</v>
      </c>
      <c r="B2507" s="3" t="str">
        <f>VLOOKUP(C2507,'Class compilations'!A:B,2,FALSE)</f>
        <v>Medium SUV 4x4</v>
      </c>
      <c r="C2507" s="3" t="s">
        <v>4786</v>
      </c>
      <c r="D2507" s="3" t="s">
        <v>10</v>
      </c>
      <c r="E2507" s="3" t="s">
        <v>4879</v>
      </c>
      <c r="F2507" s="3" t="e">
        <f>VLOOKUP(E2507,'DFW to admin'!A:B,2,FALSE)</f>
        <v>#N/A</v>
      </c>
      <c r="G2507" s="3" t="e">
        <f>VLOOKUP('Data - filter removed'!E2507,Sheet10!B:C,2,FALSE)</f>
        <v>#N/A</v>
      </c>
      <c r="H2507" s="2">
        <v>2015</v>
      </c>
      <c r="I2507" s="3" t="s">
        <v>297</v>
      </c>
      <c r="J2507" s="3" t="s">
        <v>4079</v>
      </c>
      <c r="K2507" s="3" t="s">
        <v>4786</v>
      </c>
      <c r="L2507" s="3" t="s">
        <v>4880</v>
      </c>
      <c r="M2507" s="3" t="s">
        <v>74</v>
      </c>
    </row>
    <row r="2508" spans="1:13" x14ac:dyDescent="0.2">
      <c r="A2508" s="3" t="s">
        <v>4785</v>
      </c>
      <c r="B2508" s="3" t="str">
        <f>VLOOKUP(C2508,'Class compilations'!A:B,2,FALSE)</f>
        <v>Medium SUV 4x4</v>
      </c>
      <c r="C2508" s="3" t="s">
        <v>4786</v>
      </c>
      <c r="D2508" s="3" t="s">
        <v>10</v>
      </c>
      <c r="E2508" s="3" t="s">
        <v>4881</v>
      </c>
      <c r="F2508" s="3" t="e">
        <f>VLOOKUP(E2508,'DFW to admin'!A:B,2,FALSE)</f>
        <v>#N/A</v>
      </c>
      <c r="G2508" s="3" t="e">
        <f>VLOOKUP('Data - filter removed'!E2508,Sheet10!B:C,2,FALSE)</f>
        <v>#N/A</v>
      </c>
      <c r="H2508" s="2">
        <v>2015</v>
      </c>
      <c r="I2508" s="3" t="s">
        <v>297</v>
      </c>
      <c r="J2508" s="3" t="s">
        <v>4079</v>
      </c>
      <c r="K2508" s="3" t="s">
        <v>4786</v>
      </c>
      <c r="L2508" s="3" t="s">
        <v>4882</v>
      </c>
      <c r="M2508" s="3" t="s">
        <v>74</v>
      </c>
    </row>
    <row r="2509" spans="1:13" x14ac:dyDescent="0.2">
      <c r="A2509" s="3" t="s">
        <v>4785</v>
      </c>
      <c r="B2509" s="3" t="str">
        <f>VLOOKUP(C2509,'Class compilations'!A:B,2,FALSE)</f>
        <v>Medium SUV 4x4</v>
      </c>
      <c r="C2509" s="3" t="s">
        <v>4786</v>
      </c>
      <c r="D2509" s="3" t="s">
        <v>10</v>
      </c>
      <c r="E2509" s="3" t="s">
        <v>4883</v>
      </c>
      <c r="F2509" s="3" t="e">
        <f>VLOOKUP(E2509,'DFW to admin'!A:B,2,FALSE)</f>
        <v>#N/A</v>
      </c>
      <c r="G2509" s="3" t="e">
        <f>VLOOKUP('Data - filter removed'!E2509,Sheet10!B:C,2,FALSE)</f>
        <v>#N/A</v>
      </c>
      <c r="H2509" s="2">
        <v>2015</v>
      </c>
      <c r="I2509" s="3" t="s">
        <v>297</v>
      </c>
      <c r="J2509" s="3" t="s">
        <v>4079</v>
      </c>
      <c r="K2509" s="3" t="s">
        <v>4786</v>
      </c>
      <c r="L2509" s="3" t="s">
        <v>4884</v>
      </c>
      <c r="M2509" s="3" t="s">
        <v>74</v>
      </c>
    </row>
    <row r="2510" spans="1:13" x14ac:dyDescent="0.2">
      <c r="A2510" s="3" t="s">
        <v>4785</v>
      </c>
      <c r="B2510" s="3" t="str">
        <f>VLOOKUP(C2510,'Class compilations'!A:B,2,FALSE)</f>
        <v>Medium SUV 4x4</v>
      </c>
      <c r="C2510" s="3" t="s">
        <v>4786</v>
      </c>
      <c r="D2510" s="3" t="s">
        <v>10</v>
      </c>
      <c r="E2510" s="3" t="s">
        <v>4885</v>
      </c>
      <c r="F2510" s="3" t="e">
        <f>VLOOKUP(E2510,'DFW to admin'!A:B,2,FALSE)</f>
        <v>#N/A</v>
      </c>
      <c r="G2510" s="3" t="e">
        <f>VLOOKUP('Data - filter removed'!E2510,Sheet10!B:C,2,FALSE)</f>
        <v>#N/A</v>
      </c>
      <c r="H2510" s="2">
        <v>2015</v>
      </c>
      <c r="I2510" s="3" t="s">
        <v>297</v>
      </c>
      <c r="J2510" s="3" t="s">
        <v>4079</v>
      </c>
      <c r="K2510" s="3" t="s">
        <v>4786</v>
      </c>
      <c r="L2510" s="3" t="s">
        <v>4886</v>
      </c>
      <c r="M2510" s="3" t="s">
        <v>74</v>
      </c>
    </row>
    <row r="2511" spans="1:13" x14ac:dyDescent="0.2">
      <c r="A2511" s="3" t="s">
        <v>4785</v>
      </c>
      <c r="B2511" s="3" t="str">
        <f>VLOOKUP(C2511,'Class compilations'!A:B,2,FALSE)</f>
        <v>Medium SUV 4x4</v>
      </c>
      <c r="C2511" s="3" t="s">
        <v>4786</v>
      </c>
      <c r="D2511" s="3" t="s">
        <v>10</v>
      </c>
      <c r="E2511" s="3" t="s">
        <v>4887</v>
      </c>
      <c r="F2511" s="3" t="e">
        <f>VLOOKUP(E2511,'DFW to admin'!A:B,2,FALSE)</f>
        <v>#N/A</v>
      </c>
      <c r="G2511" s="3" t="e">
        <f>VLOOKUP('Data - filter removed'!E2511,Sheet10!B:C,2,FALSE)</f>
        <v>#N/A</v>
      </c>
      <c r="H2511" s="2">
        <v>2015</v>
      </c>
      <c r="I2511" s="3" t="s">
        <v>297</v>
      </c>
      <c r="J2511" s="3" t="s">
        <v>4079</v>
      </c>
      <c r="K2511" s="3" t="s">
        <v>4786</v>
      </c>
      <c r="L2511" s="3" t="s">
        <v>4888</v>
      </c>
      <c r="M2511" s="3" t="s">
        <v>74</v>
      </c>
    </row>
    <row r="2512" spans="1:13" x14ac:dyDescent="0.2">
      <c r="A2512" s="3" t="s">
        <v>4785</v>
      </c>
      <c r="B2512" s="3" t="str">
        <f>VLOOKUP(C2512,'Class compilations'!A:B,2,FALSE)</f>
        <v>Medium SUV 4x4</v>
      </c>
      <c r="C2512" s="3" t="s">
        <v>4786</v>
      </c>
      <c r="D2512" s="3" t="s">
        <v>10</v>
      </c>
      <c r="E2512" s="3" t="s">
        <v>4889</v>
      </c>
      <c r="F2512" s="3" t="e">
        <f>VLOOKUP(E2512,'DFW to admin'!A:B,2,FALSE)</f>
        <v>#N/A</v>
      </c>
      <c r="G2512" s="3" t="e">
        <f>VLOOKUP('Data - filter removed'!E2512,Sheet10!B:C,2,FALSE)</f>
        <v>#N/A</v>
      </c>
      <c r="H2512" s="2">
        <v>2015</v>
      </c>
      <c r="I2512" s="3" t="s">
        <v>297</v>
      </c>
      <c r="J2512" s="3" t="s">
        <v>4079</v>
      </c>
      <c r="K2512" s="3" t="s">
        <v>4786</v>
      </c>
      <c r="L2512" s="3" t="s">
        <v>4890</v>
      </c>
      <c r="M2512" s="3" t="s">
        <v>74</v>
      </c>
    </row>
    <row r="2513" spans="1:13" x14ac:dyDescent="0.2">
      <c r="A2513" s="3" t="s">
        <v>4785</v>
      </c>
      <c r="B2513" s="3" t="str">
        <f>VLOOKUP(C2513,'Class compilations'!A:B,2,FALSE)</f>
        <v>Medium SUV 4x4</v>
      </c>
      <c r="C2513" s="3" t="s">
        <v>4786</v>
      </c>
      <c r="D2513" s="3" t="s">
        <v>10</v>
      </c>
      <c r="E2513" s="3" t="s">
        <v>4891</v>
      </c>
      <c r="F2513" s="3" t="e">
        <f>VLOOKUP(E2513,'DFW to admin'!A:B,2,FALSE)</f>
        <v>#N/A</v>
      </c>
      <c r="G2513" s="3" t="e">
        <f>VLOOKUP('Data - filter removed'!E2513,Sheet10!B:C,2,FALSE)</f>
        <v>#N/A</v>
      </c>
      <c r="H2513" s="2">
        <v>2015</v>
      </c>
      <c r="I2513" s="3" t="s">
        <v>297</v>
      </c>
      <c r="J2513" s="3" t="s">
        <v>4079</v>
      </c>
      <c r="K2513" s="3" t="s">
        <v>4786</v>
      </c>
      <c r="L2513" s="3" t="s">
        <v>4892</v>
      </c>
      <c r="M2513" s="3" t="s">
        <v>74</v>
      </c>
    </row>
    <row r="2514" spans="1:13" x14ac:dyDescent="0.2">
      <c r="A2514" s="3" t="s">
        <v>4785</v>
      </c>
      <c r="B2514" s="3" t="str">
        <f>VLOOKUP(C2514,'Class compilations'!A:B,2,FALSE)</f>
        <v>Medium SUV 4x4</v>
      </c>
      <c r="C2514" s="3" t="s">
        <v>4786</v>
      </c>
      <c r="D2514" s="3" t="s">
        <v>10</v>
      </c>
      <c r="E2514" s="3" t="s">
        <v>4893</v>
      </c>
      <c r="F2514" s="3" t="e">
        <f>VLOOKUP(E2514,'DFW to admin'!A:B,2,FALSE)</f>
        <v>#N/A</v>
      </c>
      <c r="G2514" s="3" t="e">
        <f>VLOOKUP('Data - filter removed'!E2514,Sheet10!B:C,2,FALSE)</f>
        <v>#N/A</v>
      </c>
      <c r="H2514" s="2">
        <v>2015</v>
      </c>
      <c r="I2514" s="3" t="s">
        <v>297</v>
      </c>
      <c r="J2514" s="3" t="s">
        <v>4079</v>
      </c>
      <c r="K2514" s="3" t="s">
        <v>4786</v>
      </c>
      <c r="L2514" s="3" t="s">
        <v>4894</v>
      </c>
      <c r="M2514" s="3" t="s">
        <v>74</v>
      </c>
    </row>
    <row r="2515" spans="1:13" x14ac:dyDescent="0.2">
      <c r="A2515" s="3" t="s">
        <v>4785</v>
      </c>
      <c r="B2515" s="3" t="str">
        <f>VLOOKUP(C2515,'Class compilations'!A:B,2,FALSE)</f>
        <v>Medium SUV 4x4</v>
      </c>
      <c r="C2515" s="3" t="s">
        <v>4786</v>
      </c>
      <c r="D2515" s="3" t="s">
        <v>10</v>
      </c>
      <c r="E2515" s="3" t="s">
        <v>4895</v>
      </c>
      <c r="F2515" s="3" t="e">
        <f>VLOOKUP(E2515,'DFW to admin'!A:B,2,FALSE)</f>
        <v>#N/A</v>
      </c>
      <c r="G2515" s="3" t="e">
        <f>VLOOKUP('Data - filter removed'!E2515,Sheet10!B:C,2,FALSE)</f>
        <v>#N/A</v>
      </c>
      <c r="H2515" s="2">
        <v>2015</v>
      </c>
      <c r="I2515" s="3" t="s">
        <v>297</v>
      </c>
      <c r="J2515" s="3" t="s">
        <v>4079</v>
      </c>
      <c r="K2515" s="3" t="s">
        <v>4786</v>
      </c>
      <c r="L2515" s="3" t="s">
        <v>4896</v>
      </c>
      <c r="M2515" s="3" t="s">
        <v>74</v>
      </c>
    </row>
    <row r="2516" spans="1:13" x14ac:dyDescent="0.2">
      <c r="A2516" s="3" t="s">
        <v>4785</v>
      </c>
      <c r="B2516" s="3" t="str">
        <f>VLOOKUP(C2516,'Class compilations'!A:B,2,FALSE)</f>
        <v>Medium SUV 4x4</v>
      </c>
      <c r="C2516" s="3" t="s">
        <v>4786</v>
      </c>
      <c r="D2516" s="3" t="s">
        <v>10</v>
      </c>
      <c r="E2516" s="3" t="s">
        <v>4897</v>
      </c>
      <c r="F2516" s="3" t="e">
        <f>VLOOKUP(E2516,'DFW to admin'!A:B,2,FALSE)</f>
        <v>#N/A</v>
      </c>
      <c r="G2516" s="3" t="e">
        <f>VLOOKUP('Data - filter removed'!E2516,Sheet10!B:C,2,FALSE)</f>
        <v>#N/A</v>
      </c>
      <c r="H2516" s="2">
        <v>2015</v>
      </c>
      <c r="I2516" s="3" t="s">
        <v>297</v>
      </c>
      <c r="J2516" s="3" t="s">
        <v>4079</v>
      </c>
      <c r="K2516" s="3" t="s">
        <v>4786</v>
      </c>
      <c r="L2516" s="3" t="s">
        <v>4898</v>
      </c>
      <c r="M2516" s="3" t="s">
        <v>74</v>
      </c>
    </row>
    <row r="2517" spans="1:13" x14ac:dyDescent="0.2">
      <c r="A2517" s="3" t="s">
        <v>4785</v>
      </c>
      <c r="B2517" s="3" t="str">
        <f>VLOOKUP(C2517,'Class compilations'!A:B,2,FALSE)</f>
        <v>Medium SUV 4x4</v>
      </c>
      <c r="C2517" s="3" t="s">
        <v>4786</v>
      </c>
      <c r="D2517" s="3" t="s">
        <v>10</v>
      </c>
      <c r="E2517" s="3" t="s">
        <v>4899</v>
      </c>
      <c r="F2517" s="3" t="e">
        <f>VLOOKUP(E2517,'DFW to admin'!A:B,2,FALSE)</f>
        <v>#N/A</v>
      </c>
      <c r="G2517" s="3" t="e">
        <f>VLOOKUP('Data - filter removed'!E2517,Sheet10!B:C,2,FALSE)</f>
        <v>#N/A</v>
      </c>
      <c r="H2517" s="2">
        <v>2015</v>
      </c>
      <c r="I2517" s="3" t="s">
        <v>297</v>
      </c>
      <c r="J2517" s="3" t="s">
        <v>4079</v>
      </c>
      <c r="K2517" s="3" t="s">
        <v>4786</v>
      </c>
      <c r="L2517" s="3" t="s">
        <v>4900</v>
      </c>
      <c r="M2517" s="3" t="s">
        <v>74</v>
      </c>
    </row>
    <row r="2518" spans="1:13" x14ac:dyDescent="0.2">
      <c r="A2518" s="3" t="s">
        <v>4785</v>
      </c>
      <c r="B2518" s="3" t="str">
        <f>VLOOKUP(C2518,'Class compilations'!A:B,2,FALSE)</f>
        <v>Medium SUV 4x4</v>
      </c>
      <c r="C2518" s="3" t="s">
        <v>4786</v>
      </c>
      <c r="D2518" s="3" t="s">
        <v>10</v>
      </c>
      <c r="E2518" s="3" t="s">
        <v>8113</v>
      </c>
      <c r="F2518" s="3" t="e">
        <f>VLOOKUP(E2518,'DFW to admin'!A:B,2,FALSE)</f>
        <v>#N/A</v>
      </c>
      <c r="G2518" s="3" t="e">
        <f>VLOOKUP('Data - filter removed'!E2518,Sheet10!B:C,2,FALSE)</f>
        <v>#N/A</v>
      </c>
      <c r="H2518" s="2">
        <v>2015</v>
      </c>
      <c r="I2518" s="3" t="s">
        <v>297</v>
      </c>
      <c r="J2518" s="3" t="s">
        <v>4079</v>
      </c>
      <c r="K2518" s="3" t="s">
        <v>4786</v>
      </c>
      <c r="L2518" s="3" t="s">
        <v>8114</v>
      </c>
      <c r="M2518" s="3" t="s">
        <v>74</v>
      </c>
    </row>
    <row r="2519" spans="1:13" x14ac:dyDescent="0.2">
      <c r="A2519" s="3" t="s">
        <v>4785</v>
      </c>
      <c r="B2519" s="3" t="str">
        <f>VLOOKUP(C2519,'Class compilations'!A:B,2,FALSE)</f>
        <v>Medium SUV 4x4</v>
      </c>
      <c r="C2519" s="3" t="s">
        <v>4786</v>
      </c>
      <c r="D2519" s="3" t="s">
        <v>10</v>
      </c>
      <c r="E2519" s="3" t="s">
        <v>4901</v>
      </c>
      <c r="F2519" s="3" t="e">
        <f>VLOOKUP(E2519,'DFW to admin'!A:B,2,FALSE)</f>
        <v>#N/A</v>
      </c>
      <c r="G2519" s="3" t="e">
        <f>VLOOKUP('Data - filter removed'!E2519,Sheet10!B:C,2,FALSE)</f>
        <v>#N/A</v>
      </c>
      <c r="H2519" s="2">
        <v>2016</v>
      </c>
      <c r="I2519" s="3" t="s">
        <v>297</v>
      </c>
      <c r="J2519" s="3" t="s">
        <v>4079</v>
      </c>
      <c r="K2519" s="3" t="s">
        <v>4786</v>
      </c>
      <c r="L2519" s="3" t="s">
        <v>4902</v>
      </c>
      <c r="M2519" s="3" t="s">
        <v>1270</v>
      </c>
    </row>
    <row r="2520" spans="1:13" x14ac:dyDescent="0.2">
      <c r="B2520" s="3" t="e">
        <f>VLOOKUP(C2520,'Class compilations'!A:B,2,FALSE)</f>
        <v>#N/A</v>
      </c>
      <c r="D2520" s="5" t="s">
        <v>7969</v>
      </c>
      <c r="E2520" s="3">
        <f>SUBTOTAL(3,E2461:E2519)</f>
        <v>59</v>
      </c>
      <c r="F2520" s="3" t="e">
        <f>VLOOKUP(E2520,'DFW to admin'!A:B,2,FALSE)</f>
        <v>#N/A</v>
      </c>
      <c r="G2520" s="3" t="e">
        <f>VLOOKUP('Data - filter removed'!E2520,Sheet10!B:C,2,FALSE)</f>
        <v>#N/A</v>
      </c>
    </row>
    <row r="2521" spans="1:13" x14ac:dyDescent="0.2">
      <c r="A2521" s="5" t="s">
        <v>7936</v>
      </c>
      <c r="B2521" s="3" t="e">
        <f>VLOOKUP(C2521,'Class compilations'!A:B,2,FALSE)</f>
        <v>#N/A</v>
      </c>
      <c r="E2521" s="3">
        <f>SUBTOTAL(3,E2461:E2519)</f>
        <v>59</v>
      </c>
      <c r="F2521" s="3" t="e">
        <f>VLOOKUP(E2521,'DFW to admin'!A:B,2,FALSE)</f>
        <v>#N/A</v>
      </c>
      <c r="G2521" s="3" t="e">
        <f>VLOOKUP('Data - filter removed'!E2521,Sheet10!B:C,2,FALSE)</f>
        <v>#N/A</v>
      </c>
    </row>
    <row r="2522" spans="1:13" x14ac:dyDescent="0.2">
      <c r="A2522" s="3" t="s">
        <v>4903</v>
      </c>
      <c r="B2522" s="3" t="str">
        <f>VLOOKUP(C2522,'Class compilations'!A:B,2,FALSE)</f>
        <v>Small SUV 4x2</v>
      </c>
      <c r="C2522" s="3" t="s">
        <v>4904</v>
      </c>
      <c r="D2522" s="3" t="s">
        <v>10</v>
      </c>
      <c r="E2522" s="3" t="s">
        <v>4905</v>
      </c>
      <c r="F2522" s="3" t="e">
        <f>VLOOKUP(E2522,'DFW to admin'!A:B,2,FALSE)</f>
        <v>#N/A</v>
      </c>
      <c r="G2522" s="3" t="str">
        <f>VLOOKUP('Data - filter removed'!E2522,Sheet10!B:C,2,FALSE)</f>
        <v>Aging and Disability Services Administration</v>
      </c>
      <c r="H2522" s="2">
        <v>2013</v>
      </c>
      <c r="I2522" s="3" t="s">
        <v>297</v>
      </c>
      <c r="J2522" s="3" t="s">
        <v>4596</v>
      </c>
      <c r="K2522" s="3" t="s">
        <v>4904</v>
      </c>
      <c r="L2522" s="3" t="s">
        <v>4906</v>
      </c>
      <c r="M2522" s="3" t="s">
        <v>29</v>
      </c>
    </row>
    <row r="2523" spans="1:13" x14ac:dyDescent="0.2">
      <c r="A2523" s="3" t="s">
        <v>4903</v>
      </c>
      <c r="B2523" s="3" t="str">
        <f>VLOOKUP(C2523,'Class compilations'!A:B,2,FALSE)</f>
        <v>Small SUV 4x2</v>
      </c>
      <c r="C2523" s="3" t="s">
        <v>4904</v>
      </c>
      <c r="D2523" s="3" t="s">
        <v>10</v>
      </c>
      <c r="E2523" s="3" t="s">
        <v>4907</v>
      </c>
      <c r="F2523" s="3" t="e">
        <f>VLOOKUP(E2523,'DFW to admin'!A:B,2,FALSE)</f>
        <v>#N/A</v>
      </c>
      <c r="G2523" s="3" t="e">
        <f>VLOOKUP('Data - filter removed'!E2523,Sheet10!B:C,2,FALSE)</f>
        <v>#N/A</v>
      </c>
      <c r="H2523" s="2">
        <v>2008</v>
      </c>
      <c r="I2523" s="3" t="s">
        <v>297</v>
      </c>
      <c r="J2523" s="3" t="s">
        <v>4596</v>
      </c>
      <c r="K2523" s="3" t="s">
        <v>4904</v>
      </c>
      <c r="L2523" s="3" t="s">
        <v>4908</v>
      </c>
      <c r="M2523" s="3" t="s">
        <v>81</v>
      </c>
    </row>
    <row r="2524" spans="1:13" x14ac:dyDescent="0.2">
      <c r="A2524" s="3" t="s">
        <v>4903</v>
      </c>
      <c r="B2524" s="3" t="str">
        <f>VLOOKUP(C2524,'Class compilations'!A:B,2,FALSE)</f>
        <v>Small SUV 4x2</v>
      </c>
      <c r="C2524" s="3" t="s">
        <v>4904</v>
      </c>
      <c r="D2524" s="3" t="s">
        <v>10</v>
      </c>
      <c r="E2524" s="3" t="s">
        <v>4909</v>
      </c>
      <c r="F2524" s="3" t="e">
        <f>VLOOKUP(E2524,'DFW to admin'!A:B,2,FALSE)</f>
        <v>#N/A</v>
      </c>
      <c r="G2524" s="3" t="e">
        <f>VLOOKUP('Data - filter removed'!E2524,Sheet10!B:C,2,FALSE)</f>
        <v>#N/A</v>
      </c>
      <c r="H2524" s="2">
        <v>2014</v>
      </c>
      <c r="I2524" s="3" t="s">
        <v>2576</v>
      </c>
      <c r="J2524" s="3" t="s">
        <v>4910</v>
      </c>
      <c r="K2524" s="3" t="s">
        <v>4904</v>
      </c>
      <c r="L2524" s="3" t="s">
        <v>4911</v>
      </c>
      <c r="M2524" s="3" t="s">
        <v>35</v>
      </c>
    </row>
    <row r="2525" spans="1:13" x14ac:dyDescent="0.2">
      <c r="A2525" s="3" t="s">
        <v>4903</v>
      </c>
      <c r="B2525" s="3" t="str">
        <f>VLOOKUP(C2525,'Class compilations'!A:B,2,FALSE)</f>
        <v>Small SUV 4x2</v>
      </c>
      <c r="C2525" s="3" t="s">
        <v>4904</v>
      </c>
      <c r="D2525" s="3" t="s">
        <v>10</v>
      </c>
      <c r="E2525" s="3" t="s">
        <v>4912</v>
      </c>
      <c r="F2525" s="3" t="e">
        <f>VLOOKUP(E2525,'DFW to admin'!A:B,2,FALSE)</f>
        <v>#N/A</v>
      </c>
      <c r="G2525" s="3" t="e">
        <f>VLOOKUP('Data - filter removed'!E2525,Sheet10!B:C,2,FALSE)</f>
        <v>#N/A</v>
      </c>
      <c r="H2525" s="2">
        <v>2014</v>
      </c>
      <c r="I2525" s="3" t="s">
        <v>297</v>
      </c>
      <c r="J2525" s="3" t="s">
        <v>4596</v>
      </c>
      <c r="K2525" s="3" t="s">
        <v>4904</v>
      </c>
      <c r="L2525" s="3" t="s">
        <v>4913</v>
      </c>
      <c r="M2525" s="3" t="s">
        <v>69</v>
      </c>
    </row>
    <row r="2526" spans="1:13" x14ac:dyDescent="0.2">
      <c r="A2526" s="3" t="s">
        <v>4903</v>
      </c>
      <c r="B2526" s="3" t="str">
        <f>VLOOKUP(C2526,'Class compilations'!A:B,2,FALSE)</f>
        <v>Small SUV 4x2</v>
      </c>
      <c r="C2526" s="3" t="s">
        <v>4904</v>
      </c>
      <c r="D2526" s="3" t="s">
        <v>10</v>
      </c>
      <c r="E2526" s="3" t="s">
        <v>4914</v>
      </c>
      <c r="F2526" s="3" t="e">
        <f>VLOOKUP(E2526,'DFW to admin'!A:B,2,FALSE)</f>
        <v>#N/A</v>
      </c>
      <c r="G2526" s="3" t="e">
        <f>VLOOKUP('Data - filter removed'!E2526,Sheet10!B:C,2,FALSE)</f>
        <v>#N/A</v>
      </c>
      <c r="H2526" s="2">
        <v>2013</v>
      </c>
      <c r="I2526" s="3" t="s">
        <v>297</v>
      </c>
      <c r="J2526" s="3" t="s">
        <v>4596</v>
      </c>
      <c r="K2526" s="3" t="s">
        <v>4904</v>
      </c>
      <c r="L2526" s="3" t="s">
        <v>4915</v>
      </c>
      <c r="M2526" s="3" t="s">
        <v>69</v>
      </c>
    </row>
    <row r="2527" spans="1:13" x14ac:dyDescent="0.2">
      <c r="A2527" s="3" t="s">
        <v>4903</v>
      </c>
      <c r="B2527" s="3" t="str">
        <f>VLOOKUP(C2527,'Class compilations'!A:B,2,FALSE)</f>
        <v>Small SUV 4x2</v>
      </c>
      <c r="C2527" s="3" t="s">
        <v>4904</v>
      </c>
      <c r="D2527" s="3" t="s">
        <v>10</v>
      </c>
      <c r="E2527" s="3" t="s">
        <v>4916</v>
      </c>
      <c r="F2527" s="3" t="e">
        <f>VLOOKUP(E2527,'DFW to admin'!A:B,2,FALSE)</f>
        <v>#N/A</v>
      </c>
      <c r="G2527" s="3" t="e">
        <f>VLOOKUP('Data - filter removed'!E2527,Sheet10!B:C,2,FALSE)</f>
        <v>#N/A</v>
      </c>
      <c r="H2527" s="2">
        <v>2014</v>
      </c>
      <c r="I2527" s="3" t="s">
        <v>297</v>
      </c>
      <c r="J2527" s="3" t="s">
        <v>4596</v>
      </c>
      <c r="K2527" s="3" t="s">
        <v>4904</v>
      </c>
      <c r="L2527" s="3" t="s">
        <v>4917</v>
      </c>
      <c r="M2527" s="3" t="s">
        <v>69</v>
      </c>
    </row>
    <row r="2528" spans="1:13" x14ac:dyDescent="0.2">
      <c r="A2528" s="3" t="s">
        <v>4903</v>
      </c>
      <c r="B2528" s="3" t="str">
        <f>VLOOKUP(C2528,'Class compilations'!A:B,2,FALSE)</f>
        <v>Small SUV 4x2</v>
      </c>
      <c r="C2528" s="3" t="s">
        <v>4904</v>
      </c>
      <c r="D2528" s="3" t="s">
        <v>10</v>
      </c>
      <c r="E2528" s="3" t="s">
        <v>4918</v>
      </c>
      <c r="F2528" s="3" t="e">
        <f>VLOOKUP(E2528,'DFW to admin'!A:B,2,FALSE)</f>
        <v>#N/A</v>
      </c>
      <c r="G2528" s="3" t="e">
        <f>VLOOKUP('Data - filter removed'!E2528,Sheet10!B:C,2,FALSE)</f>
        <v>#N/A</v>
      </c>
      <c r="H2528" s="2">
        <v>2014</v>
      </c>
      <c r="I2528" s="3" t="s">
        <v>297</v>
      </c>
      <c r="J2528" s="3" t="s">
        <v>4596</v>
      </c>
      <c r="K2528" s="3" t="s">
        <v>4904</v>
      </c>
      <c r="L2528" s="3" t="s">
        <v>4919</v>
      </c>
      <c r="M2528" s="3" t="s">
        <v>69</v>
      </c>
    </row>
    <row r="2529" spans="1:13" x14ac:dyDescent="0.2">
      <c r="A2529" s="3" t="s">
        <v>4903</v>
      </c>
      <c r="B2529" s="3" t="str">
        <f>VLOOKUP(C2529,'Class compilations'!A:B,2,FALSE)</f>
        <v>Small SUV 4x2</v>
      </c>
      <c r="C2529" s="3" t="s">
        <v>4904</v>
      </c>
      <c r="D2529" s="3" t="s">
        <v>10</v>
      </c>
      <c r="E2529" s="3" t="s">
        <v>4920</v>
      </c>
      <c r="F2529" s="3" t="e">
        <f>VLOOKUP(E2529,'DFW to admin'!A:B,2,FALSE)</f>
        <v>#N/A</v>
      </c>
      <c r="G2529" s="3" t="e">
        <f>VLOOKUP('Data - filter removed'!E2529,Sheet10!B:C,2,FALSE)</f>
        <v>#N/A</v>
      </c>
      <c r="H2529" s="2">
        <v>2014</v>
      </c>
      <c r="I2529" s="3" t="s">
        <v>297</v>
      </c>
      <c r="J2529" s="3" t="s">
        <v>4596</v>
      </c>
      <c r="K2529" s="3" t="s">
        <v>4904</v>
      </c>
      <c r="L2529" s="3" t="s">
        <v>4921</v>
      </c>
      <c r="M2529" s="3" t="s">
        <v>69</v>
      </c>
    </row>
    <row r="2530" spans="1:13" x14ac:dyDescent="0.2">
      <c r="B2530" s="3" t="e">
        <f>VLOOKUP(C2530,'Class compilations'!A:B,2,FALSE)</f>
        <v>#N/A</v>
      </c>
      <c r="D2530" s="5" t="s">
        <v>7969</v>
      </c>
      <c r="E2530" s="3">
        <f>SUBTOTAL(3,E2522:E2529)</f>
        <v>8</v>
      </c>
      <c r="F2530" s="3" t="e">
        <f>VLOOKUP(E2530,'DFW to admin'!A:B,2,FALSE)</f>
        <v>#N/A</v>
      </c>
      <c r="G2530" s="3" t="e">
        <f>VLOOKUP('Data - filter removed'!E2530,Sheet10!B:C,2,FALSE)</f>
        <v>#N/A</v>
      </c>
    </row>
    <row r="2531" spans="1:13" x14ac:dyDescent="0.2">
      <c r="A2531" s="3" t="s">
        <v>4903</v>
      </c>
      <c r="B2531" s="3" t="str">
        <f>VLOOKUP(C2531,'Class compilations'!A:B,2,FALSE)</f>
        <v>Small SUV 4x2</v>
      </c>
      <c r="C2531" s="3" t="s">
        <v>4904</v>
      </c>
      <c r="D2531" s="3" t="s">
        <v>1301</v>
      </c>
      <c r="E2531" s="3" t="s">
        <v>4922</v>
      </c>
      <c r="F2531" s="3" t="e">
        <f>VLOOKUP(E2531,'DFW to admin'!A:B,2,FALSE)</f>
        <v>#N/A</v>
      </c>
      <c r="G2531" s="3" t="e">
        <f>VLOOKUP('Data - filter removed'!E2531,Sheet10!B:C,2,FALSE)</f>
        <v>#N/A</v>
      </c>
      <c r="H2531" s="2">
        <v>2013</v>
      </c>
      <c r="I2531" s="3" t="s">
        <v>2576</v>
      </c>
      <c r="J2531" s="3" t="s">
        <v>4910</v>
      </c>
      <c r="K2531" s="3" t="s">
        <v>4904</v>
      </c>
      <c r="L2531" s="3" t="s">
        <v>4923</v>
      </c>
      <c r="M2531" s="3" t="s">
        <v>1302</v>
      </c>
    </row>
    <row r="2532" spans="1:13" x14ac:dyDescent="0.2">
      <c r="B2532" s="3" t="e">
        <f>VLOOKUP(C2532,'Class compilations'!A:B,2,FALSE)</f>
        <v>#N/A</v>
      </c>
      <c r="D2532" s="5" t="s">
        <v>7971</v>
      </c>
      <c r="E2532" s="3">
        <f>SUBTOTAL(3,E2531:E2531)</f>
        <v>1</v>
      </c>
      <c r="F2532" s="3" t="e">
        <f>VLOOKUP(E2532,'DFW to admin'!A:B,2,FALSE)</f>
        <v>#N/A</v>
      </c>
      <c r="G2532" s="3" t="e">
        <f>VLOOKUP('Data - filter removed'!E2532,Sheet10!B:C,2,FALSE)</f>
        <v>#N/A</v>
      </c>
    </row>
    <row r="2533" spans="1:13" x14ac:dyDescent="0.2">
      <c r="A2533" s="5" t="s">
        <v>7937</v>
      </c>
      <c r="B2533" s="3" t="e">
        <f>VLOOKUP(C2533,'Class compilations'!A:B,2,FALSE)</f>
        <v>#N/A</v>
      </c>
      <c r="E2533" s="3">
        <f>SUBTOTAL(3,E2522:E2531)</f>
        <v>9</v>
      </c>
      <c r="F2533" s="3" t="e">
        <f>VLOOKUP(E2533,'DFW to admin'!A:B,2,FALSE)</f>
        <v>#N/A</v>
      </c>
      <c r="G2533" s="3" t="e">
        <f>VLOOKUP('Data - filter removed'!E2533,Sheet10!B:C,2,FALSE)</f>
        <v>#N/A</v>
      </c>
    </row>
    <row r="2534" spans="1:13" x14ac:dyDescent="0.2">
      <c r="A2534" s="3" t="s">
        <v>4924</v>
      </c>
      <c r="B2534" s="3" t="str">
        <f>VLOOKUP(C2534,'Class compilations'!A:B,2,FALSE)</f>
        <v>Small SUV 4x2</v>
      </c>
      <c r="C2534" s="3" t="s">
        <v>4925</v>
      </c>
      <c r="D2534" s="3" t="s">
        <v>10</v>
      </c>
      <c r="E2534" s="3" t="s">
        <v>4926</v>
      </c>
      <c r="F2534" s="3" t="e">
        <f>VLOOKUP(E2534,'DFW to admin'!A:B,2,FALSE)</f>
        <v>#N/A</v>
      </c>
      <c r="G2534" s="3" t="e">
        <f>VLOOKUP('Data - filter removed'!E2534,Sheet10!B:C,2,FALSE)</f>
        <v>#N/A</v>
      </c>
      <c r="H2534" s="2">
        <v>2001</v>
      </c>
      <c r="I2534" s="3" t="s">
        <v>2576</v>
      </c>
      <c r="J2534" s="3" t="s">
        <v>4556</v>
      </c>
      <c r="K2534" s="3" t="s">
        <v>4756</v>
      </c>
      <c r="L2534" s="3" t="s">
        <v>4927</v>
      </c>
      <c r="M2534" s="3" t="s">
        <v>1038</v>
      </c>
    </row>
    <row r="2535" spans="1:13" x14ac:dyDescent="0.2">
      <c r="B2535" s="3" t="e">
        <f>VLOOKUP(C2535,'Class compilations'!A:B,2,FALSE)</f>
        <v>#N/A</v>
      </c>
      <c r="D2535" s="5" t="s">
        <v>7969</v>
      </c>
      <c r="E2535" s="3">
        <f>SUBTOTAL(3,E2534:E2534)</f>
        <v>1</v>
      </c>
      <c r="F2535" s="3" t="e">
        <f>VLOOKUP(E2535,'DFW to admin'!A:B,2,FALSE)</f>
        <v>#N/A</v>
      </c>
      <c r="G2535" s="3" t="e">
        <f>VLOOKUP('Data - filter removed'!E2535,Sheet10!B:C,2,FALSE)</f>
        <v>#N/A</v>
      </c>
    </row>
    <row r="2536" spans="1:13" x14ac:dyDescent="0.2">
      <c r="A2536" s="5" t="s">
        <v>7938</v>
      </c>
      <c r="B2536" s="3" t="e">
        <f>VLOOKUP(C2536,'Class compilations'!A:B,2,FALSE)</f>
        <v>#N/A</v>
      </c>
      <c r="E2536" s="3">
        <f>SUBTOTAL(3,E2534:E2534)</f>
        <v>1</v>
      </c>
      <c r="F2536" s="3" t="e">
        <f>VLOOKUP(E2536,'DFW to admin'!A:B,2,FALSE)</f>
        <v>#N/A</v>
      </c>
      <c r="G2536" s="3" t="e">
        <f>VLOOKUP('Data - filter removed'!E2536,Sheet10!B:C,2,FALSE)</f>
        <v>#N/A</v>
      </c>
    </row>
    <row r="2537" spans="1:13" x14ac:dyDescent="0.2">
      <c r="A2537" s="3" t="s">
        <v>4928</v>
      </c>
      <c r="B2537" s="3" t="str">
        <f>VLOOKUP(C2537,'Class compilations'!A:B,2,FALSE)</f>
        <v>Small SUV 4x4</v>
      </c>
      <c r="C2537" s="3" t="s">
        <v>4597</v>
      </c>
      <c r="D2537" s="3" t="s">
        <v>10</v>
      </c>
      <c r="E2537" s="3" t="s">
        <v>4929</v>
      </c>
      <c r="F2537" s="3" t="e">
        <f>VLOOKUP(E2537,'DFW to admin'!A:B,2,FALSE)</f>
        <v>#N/A</v>
      </c>
      <c r="G2537" s="3" t="str">
        <f>VLOOKUP('Data - filter removed'!E2537,Sheet10!B:C,2,FALSE)</f>
        <v>Aging and Disability Services Administration</v>
      </c>
      <c r="H2537" s="2">
        <v>2012</v>
      </c>
      <c r="I2537" s="3" t="s">
        <v>297</v>
      </c>
      <c r="J2537" s="3" t="s">
        <v>4596</v>
      </c>
      <c r="K2537" s="3" t="s">
        <v>4597</v>
      </c>
      <c r="L2537" s="3" t="s">
        <v>4930</v>
      </c>
      <c r="M2537" s="3" t="s">
        <v>29</v>
      </c>
    </row>
    <row r="2538" spans="1:13" x14ac:dyDescent="0.2">
      <c r="A2538" s="3" t="s">
        <v>4928</v>
      </c>
      <c r="B2538" s="3" t="str">
        <f>VLOOKUP(C2538,'Class compilations'!A:B,2,FALSE)</f>
        <v>Small SUV 4x4</v>
      </c>
      <c r="C2538" s="3" t="s">
        <v>4597</v>
      </c>
      <c r="D2538" s="3" t="s">
        <v>10</v>
      </c>
      <c r="E2538" s="3" t="s">
        <v>4931</v>
      </c>
      <c r="F2538" s="3" t="e">
        <f>VLOOKUP(E2538,'DFW to admin'!A:B,2,FALSE)</f>
        <v>#N/A</v>
      </c>
      <c r="G2538" s="3" t="str">
        <f>VLOOKUP('Data - filter removed'!E2538,Sheet10!B:C,2,FALSE)</f>
        <v>Aging and Disability Services Administration</v>
      </c>
      <c r="H2538" s="2">
        <v>2012</v>
      </c>
      <c r="I2538" s="3" t="s">
        <v>297</v>
      </c>
      <c r="J2538" s="3" t="s">
        <v>4596</v>
      </c>
      <c r="K2538" s="3" t="s">
        <v>4597</v>
      </c>
      <c r="L2538" s="3" t="s">
        <v>4932</v>
      </c>
      <c r="M2538" s="3" t="s">
        <v>29</v>
      </c>
    </row>
    <row r="2539" spans="1:13" x14ac:dyDescent="0.2">
      <c r="A2539" s="3" t="s">
        <v>4928</v>
      </c>
      <c r="B2539" s="3" t="str">
        <f>VLOOKUP(C2539,'Class compilations'!A:B,2,FALSE)</f>
        <v>Small SUV 4x4</v>
      </c>
      <c r="C2539" s="3" t="s">
        <v>4597</v>
      </c>
      <c r="D2539" s="3" t="s">
        <v>10</v>
      </c>
      <c r="E2539" s="3" t="s">
        <v>4933</v>
      </c>
      <c r="F2539" s="3" t="e">
        <f>VLOOKUP(E2539,'DFW to admin'!A:B,2,FALSE)</f>
        <v>#N/A</v>
      </c>
      <c r="G2539" s="3" t="e">
        <f>VLOOKUP('Data - filter removed'!E2539,Sheet10!B:C,2,FALSE)</f>
        <v>#N/A</v>
      </c>
      <c r="H2539" s="2">
        <v>2014</v>
      </c>
      <c r="I2539" s="3" t="s">
        <v>297</v>
      </c>
      <c r="J2539" s="3" t="s">
        <v>4596</v>
      </c>
      <c r="K2539" s="3" t="s">
        <v>4597</v>
      </c>
      <c r="L2539" s="3" t="s">
        <v>4934</v>
      </c>
      <c r="M2539" s="3" t="s">
        <v>21</v>
      </c>
    </row>
    <row r="2540" spans="1:13" x14ac:dyDescent="0.2">
      <c r="A2540" s="3" t="s">
        <v>4928</v>
      </c>
      <c r="B2540" s="3" t="str">
        <f>VLOOKUP(C2540,'Class compilations'!A:B,2,FALSE)</f>
        <v>Small SUV 4x4</v>
      </c>
      <c r="C2540" s="3" t="s">
        <v>4597</v>
      </c>
      <c r="D2540" s="3" t="s">
        <v>10</v>
      </c>
      <c r="E2540" s="3" t="s">
        <v>4935</v>
      </c>
      <c r="F2540" s="3" t="e">
        <f>VLOOKUP(E2540,'DFW to admin'!A:B,2,FALSE)</f>
        <v>#N/A</v>
      </c>
      <c r="G2540" s="3" t="e">
        <f>VLOOKUP('Data - filter removed'!E2540,Sheet10!B:C,2,FALSE)</f>
        <v>#N/A</v>
      </c>
      <c r="H2540" s="2">
        <v>2014</v>
      </c>
      <c r="I2540" s="3" t="s">
        <v>297</v>
      </c>
      <c r="J2540" s="3" t="s">
        <v>4596</v>
      </c>
      <c r="K2540" s="3" t="s">
        <v>4597</v>
      </c>
      <c r="L2540" s="3" t="s">
        <v>4936</v>
      </c>
      <c r="M2540" s="3" t="s">
        <v>35</v>
      </c>
    </row>
    <row r="2541" spans="1:13" x14ac:dyDescent="0.2">
      <c r="A2541" s="3" t="s">
        <v>4928</v>
      </c>
      <c r="B2541" s="3" t="str">
        <f>VLOOKUP(C2541,'Class compilations'!A:B,2,FALSE)</f>
        <v>Small SUV 4x4</v>
      </c>
      <c r="C2541" s="3" t="s">
        <v>4597</v>
      </c>
      <c r="D2541" s="3" t="s">
        <v>10</v>
      </c>
      <c r="E2541" s="3" t="s">
        <v>4937</v>
      </c>
      <c r="F2541" s="3" t="e">
        <f>VLOOKUP(E2541,'DFW to admin'!A:B,2,FALSE)</f>
        <v>#N/A</v>
      </c>
      <c r="G2541" s="3" t="e">
        <f>VLOOKUP('Data - filter removed'!E2541,Sheet10!B:C,2,FALSE)</f>
        <v>#N/A</v>
      </c>
      <c r="H2541" s="2">
        <v>2014</v>
      </c>
      <c r="I2541" s="3" t="s">
        <v>297</v>
      </c>
      <c r="J2541" s="3" t="s">
        <v>4596</v>
      </c>
      <c r="K2541" s="3" t="s">
        <v>4597</v>
      </c>
      <c r="L2541" s="3" t="s">
        <v>4938</v>
      </c>
      <c r="M2541" s="3" t="s">
        <v>35</v>
      </c>
    </row>
    <row r="2542" spans="1:13" x14ac:dyDescent="0.2">
      <c r="A2542" s="3" t="s">
        <v>4928</v>
      </c>
      <c r="B2542" s="3" t="str">
        <f>VLOOKUP(C2542,'Class compilations'!A:B,2,FALSE)</f>
        <v>Small SUV 4x4</v>
      </c>
      <c r="C2542" s="3" t="s">
        <v>4597</v>
      </c>
      <c r="D2542" s="3" t="s">
        <v>10</v>
      </c>
      <c r="E2542" s="3" t="s">
        <v>4939</v>
      </c>
      <c r="F2542" s="3" t="e">
        <f>VLOOKUP(E2542,'DFW to admin'!A:B,2,FALSE)</f>
        <v>#N/A</v>
      </c>
      <c r="G2542" s="3" t="str">
        <f>VLOOKUP('Data - filter removed'!E2542,Sheet10!B:C,2,FALSE)</f>
        <v>Aging and Disability Services Administration</v>
      </c>
      <c r="H2542" s="2">
        <v>2014</v>
      </c>
      <c r="I2542" s="3" t="s">
        <v>297</v>
      </c>
      <c r="J2542" s="3" t="s">
        <v>4596</v>
      </c>
      <c r="K2542" s="3" t="s">
        <v>4597</v>
      </c>
      <c r="L2542" s="3" t="s">
        <v>4940</v>
      </c>
      <c r="M2542" s="3" t="s">
        <v>29</v>
      </c>
    </row>
    <row r="2543" spans="1:13" x14ac:dyDescent="0.2">
      <c r="A2543" s="3" t="s">
        <v>4928</v>
      </c>
      <c r="B2543" s="3" t="str">
        <f>VLOOKUP(C2543,'Class compilations'!A:B,2,FALSE)</f>
        <v>Small SUV 4x4</v>
      </c>
      <c r="C2543" s="3" t="s">
        <v>4597</v>
      </c>
      <c r="D2543" s="3" t="s">
        <v>10</v>
      </c>
      <c r="E2543" s="3" t="s">
        <v>4941</v>
      </c>
      <c r="F2543" s="3" t="e">
        <f>VLOOKUP(E2543,'DFW to admin'!A:B,2,FALSE)</f>
        <v>#N/A</v>
      </c>
      <c r="G2543" s="3" t="str">
        <f>VLOOKUP('Data - filter removed'!E2543,Sheet10!B:C,2,FALSE)</f>
        <v>Aging and Disability Services Administration</v>
      </c>
      <c r="H2543" s="2">
        <v>2013</v>
      </c>
      <c r="I2543" s="3" t="s">
        <v>297</v>
      </c>
      <c r="J2543" s="3" t="s">
        <v>4596</v>
      </c>
      <c r="K2543" s="3" t="s">
        <v>4597</v>
      </c>
      <c r="L2543" s="3" t="s">
        <v>4942</v>
      </c>
      <c r="M2543" s="3" t="s">
        <v>29</v>
      </c>
    </row>
    <row r="2544" spans="1:13" x14ac:dyDescent="0.2">
      <c r="A2544" s="3" t="s">
        <v>4928</v>
      </c>
      <c r="B2544" s="3" t="str">
        <f>VLOOKUP(C2544,'Class compilations'!A:B,2,FALSE)</f>
        <v>Small SUV 4x4</v>
      </c>
      <c r="C2544" s="3" t="s">
        <v>4597</v>
      </c>
      <c r="D2544" s="3" t="s">
        <v>10</v>
      </c>
      <c r="E2544" s="3" t="s">
        <v>4943</v>
      </c>
      <c r="F2544" s="3" t="e">
        <f>VLOOKUP(E2544,'DFW to admin'!A:B,2,FALSE)</f>
        <v>#N/A</v>
      </c>
      <c r="G2544" s="3" t="str">
        <f>VLOOKUP('Data - filter removed'!E2544,Sheet10!B:C,2,FALSE)</f>
        <v>Children's Administration</v>
      </c>
      <c r="H2544" s="2">
        <v>2013</v>
      </c>
      <c r="I2544" s="3" t="s">
        <v>297</v>
      </c>
      <c r="J2544" s="3" t="s">
        <v>4596</v>
      </c>
      <c r="K2544" s="3" t="s">
        <v>4597</v>
      </c>
      <c r="L2544" s="3" t="s">
        <v>4944</v>
      </c>
      <c r="M2544" s="3" t="s">
        <v>29</v>
      </c>
    </row>
    <row r="2545" spans="1:13" x14ac:dyDescent="0.2">
      <c r="A2545" s="3" t="s">
        <v>4928</v>
      </c>
      <c r="B2545" s="3" t="str">
        <f>VLOOKUP(C2545,'Class compilations'!A:B,2,FALSE)</f>
        <v>Small SUV 4x4</v>
      </c>
      <c r="C2545" s="3" t="s">
        <v>4597</v>
      </c>
      <c r="D2545" s="3" t="s">
        <v>10</v>
      </c>
      <c r="E2545" s="3" t="s">
        <v>4945</v>
      </c>
      <c r="F2545" s="3" t="e">
        <f>VLOOKUP(E2545,'DFW to admin'!A:B,2,FALSE)</f>
        <v>#N/A</v>
      </c>
      <c r="G2545" s="3" t="str">
        <f>VLOOKUP('Data - filter removed'!E2545,Sheet10!B:C,2,FALSE)</f>
        <v>Aging and Disability Services Administration</v>
      </c>
      <c r="H2545" s="2">
        <v>2013</v>
      </c>
      <c r="I2545" s="3" t="s">
        <v>297</v>
      </c>
      <c r="J2545" s="3" t="s">
        <v>4596</v>
      </c>
      <c r="K2545" s="3" t="s">
        <v>4597</v>
      </c>
      <c r="L2545" s="3" t="s">
        <v>4946</v>
      </c>
      <c r="M2545" s="3" t="s">
        <v>29</v>
      </c>
    </row>
    <row r="2546" spans="1:13" x14ac:dyDescent="0.2">
      <c r="A2546" s="3" t="s">
        <v>4928</v>
      </c>
      <c r="B2546" s="3" t="str">
        <f>VLOOKUP(C2546,'Class compilations'!A:B,2,FALSE)</f>
        <v>Small SUV 4x4</v>
      </c>
      <c r="C2546" s="3" t="s">
        <v>4597</v>
      </c>
      <c r="D2546" s="3" t="s">
        <v>10</v>
      </c>
      <c r="E2546" s="3" t="s">
        <v>4947</v>
      </c>
      <c r="F2546" s="3" t="e">
        <f>VLOOKUP(E2546,'DFW to admin'!A:B,2,FALSE)</f>
        <v>#N/A</v>
      </c>
      <c r="G2546" s="3" t="str">
        <f>VLOOKUP('Data - filter removed'!E2546,Sheet10!B:C,2,FALSE)</f>
        <v>Aging and Disability Services Administration</v>
      </c>
      <c r="H2546" s="2">
        <v>2013</v>
      </c>
      <c r="I2546" s="3" t="s">
        <v>297</v>
      </c>
      <c r="J2546" s="3" t="s">
        <v>4596</v>
      </c>
      <c r="K2546" s="3" t="s">
        <v>4597</v>
      </c>
      <c r="L2546" s="3" t="s">
        <v>4948</v>
      </c>
      <c r="M2546" s="3" t="s">
        <v>29</v>
      </c>
    </row>
    <row r="2547" spans="1:13" x14ac:dyDescent="0.2">
      <c r="A2547" s="3" t="s">
        <v>4928</v>
      </c>
      <c r="B2547" s="3" t="str">
        <f>VLOOKUP(C2547,'Class compilations'!A:B,2,FALSE)</f>
        <v>Small SUV 4x4</v>
      </c>
      <c r="C2547" s="3" t="s">
        <v>4597</v>
      </c>
      <c r="D2547" s="3" t="s">
        <v>10</v>
      </c>
      <c r="E2547" s="3" t="s">
        <v>4949</v>
      </c>
      <c r="F2547" s="3" t="e">
        <f>VLOOKUP(E2547,'DFW to admin'!A:B,2,FALSE)</f>
        <v>#N/A</v>
      </c>
      <c r="G2547" s="3" t="e">
        <f>VLOOKUP('Data - filter removed'!E2547,Sheet10!B:C,2,FALSE)</f>
        <v>#N/A</v>
      </c>
      <c r="H2547" s="2">
        <v>2013</v>
      </c>
      <c r="I2547" s="3" t="s">
        <v>297</v>
      </c>
      <c r="J2547" s="3" t="s">
        <v>4596</v>
      </c>
      <c r="K2547" s="3" t="s">
        <v>4597</v>
      </c>
      <c r="L2547" s="3" t="s">
        <v>4950</v>
      </c>
      <c r="M2547" s="3" t="s">
        <v>35</v>
      </c>
    </row>
    <row r="2548" spans="1:13" x14ac:dyDescent="0.2">
      <c r="A2548" s="3" t="s">
        <v>4928</v>
      </c>
      <c r="B2548" s="3" t="str">
        <f>VLOOKUP(C2548,'Class compilations'!A:B,2,FALSE)</f>
        <v>Small SUV 4x4</v>
      </c>
      <c r="C2548" s="3" t="s">
        <v>4597</v>
      </c>
      <c r="D2548" s="3" t="s">
        <v>10</v>
      </c>
      <c r="E2548" s="3" t="s">
        <v>4951</v>
      </c>
      <c r="F2548" s="3" t="e">
        <f>VLOOKUP(E2548,'DFW to admin'!A:B,2,FALSE)</f>
        <v>#N/A</v>
      </c>
      <c r="G2548" s="3" t="e">
        <f>VLOOKUP('Data - filter removed'!E2548,Sheet10!B:C,2,FALSE)</f>
        <v>#N/A</v>
      </c>
      <c r="H2548" s="2">
        <v>2013</v>
      </c>
      <c r="I2548" s="3" t="s">
        <v>297</v>
      </c>
      <c r="J2548" s="3" t="s">
        <v>4596</v>
      </c>
      <c r="K2548" s="3" t="s">
        <v>4597</v>
      </c>
      <c r="L2548" s="3" t="s">
        <v>4952</v>
      </c>
      <c r="M2548" s="3" t="s">
        <v>35</v>
      </c>
    </row>
    <row r="2549" spans="1:13" x14ac:dyDescent="0.2">
      <c r="A2549" s="3" t="s">
        <v>4928</v>
      </c>
      <c r="B2549" s="3" t="str">
        <f>VLOOKUP(C2549,'Class compilations'!A:B,2,FALSE)</f>
        <v>Small SUV 4x4</v>
      </c>
      <c r="C2549" s="3" t="s">
        <v>4597</v>
      </c>
      <c r="D2549" s="3" t="s">
        <v>10</v>
      </c>
      <c r="E2549" s="3" t="s">
        <v>4953</v>
      </c>
      <c r="F2549" s="3" t="e">
        <f>VLOOKUP(E2549,'DFW to admin'!A:B,2,FALSE)</f>
        <v>#N/A</v>
      </c>
      <c r="G2549" s="3" t="e">
        <f>VLOOKUP('Data - filter removed'!E2549,Sheet10!B:C,2,FALSE)</f>
        <v>#N/A</v>
      </c>
      <c r="H2549" s="2">
        <v>2013</v>
      </c>
      <c r="I2549" s="3" t="s">
        <v>297</v>
      </c>
      <c r="J2549" s="3" t="s">
        <v>4596</v>
      </c>
      <c r="K2549" s="3" t="s">
        <v>4597</v>
      </c>
      <c r="L2549" s="3" t="s">
        <v>4954</v>
      </c>
      <c r="M2549" s="3" t="s">
        <v>35</v>
      </c>
    </row>
    <row r="2550" spans="1:13" x14ac:dyDescent="0.2">
      <c r="A2550" s="3" t="s">
        <v>4928</v>
      </c>
      <c r="B2550" s="3" t="str">
        <f>VLOOKUP(C2550,'Class compilations'!A:B,2,FALSE)</f>
        <v>Small SUV 4x4</v>
      </c>
      <c r="C2550" s="3" t="s">
        <v>4597</v>
      </c>
      <c r="D2550" s="3" t="s">
        <v>10</v>
      </c>
      <c r="E2550" s="3" t="s">
        <v>4955</v>
      </c>
      <c r="F2550" s="3" t="e">
        <f>VLOOKUP(E2550,'DFW to admin'!A:B,2,FALSE)</f>
        <v>#N/A</v>
      </c>
      <c r="G2550" s="3" t="e">
        <f>VLOOKUP('Data - filter removed'!E2550,Sheet10!B:C,2,FALSE)</f>
        <v>#N/A</v>
      </c>
      <c r="H2550" s="2">
        <v>2013</v>
      </c>
      <c r="I2550" s="3" t="s">
        <v>297</v>
      </c>
      <c r="J2550" s="3" t="s">
        <v>4596</v>
      </c>
      <c r="K2550" s="3" t="s">
        <v>4597</v>
      </c>
      <c r="L2550" s="3" t="s">
        <v>4956</v>
      </c>
      <c r="M2550" s="3" t="s">
        <v>35</v>
      </c>
    </row>
    <row r="2551" spans="1:13" x14ac:dyDescent="0.2">
      <c r="A2551" s="3" t="s">
        <v>4928</v>
      </c>
      <c r="B2551" s="3" t="str">
        <f>VLOOKUP(C2551,'Class compilations'!A:B,2,FALSE)</f>
        <v>Small SUV 4x4</v>
      </c>
      <c r="C2551" s="3" t="s">
        <v>4597</v>
      </c>
      <c r="D2551" s="3" t="s">
        <v>10</v>
      </c>
      <c r="E2551" s="3" t="s">
        <v>4957</v>
      </c>
      <c r="F2551" s="3" t="e">
        <f>VLOOKUP(E2551,'DFW to admin'!A:B,2,FALSE)</f>
        <v>#N/A</v>
      </c>
      <c r="G2551" s="3" t="e">
        <f>VLOOKUP('Data - filter removed'!E2551,Sheet10!B:C,2,FALSE)</f>
        <v>#N/A</v>
      </c>
      <c r="H2551" s="2">
        <v>2013</v>
      </c>
      <c r="I2551" s="3" t="s">
        <v>297</v>
      </c>
      <c r="J2551" s="3" t="s">
        <v>4596</v>
      </c>
      <c r="K2551" s="3" t="s">
        <v>4597</v>
      </c>
      <c r="L2551" s="3" t="s">
        <v>4958</v>
      </c>
      <c r="M2551" s="3" t="s">
        <v>35</v>
      </c>
    </row>
    <row r="2552" spans="1:13" x14ac:dyDescent="0.2">
      <c r="A2552" s="3" t="s">
        <v>4928</v>
      </c>
      <c r="B2552" s="3" t="str">
        <f>VLOOKUP(C2552,'Class compilations'!A:B,2,FALSE)</f>
        <v>Small SUV 4x4</v>
      </c>
      <c r="C2552" s="3" t="s">
        <v>4597</v>
      </c>
      <c r="D2552" s="3" t="s">
        <v>10</v>
      </c>
      <c r="E2552" s="3" t="s">
        <v>4959</v>
      </c>
      <c r="F2552" s="3" t="e">
        <f>VLOOKUP(E2552,'DFW to admin'!A:B,2,FALSE)</f>
        <v>#N/A</v>
      </c>
      <c r="G2552" s="3" t="e">
        <f>VLOOKUP('Data - filter removed'!E2552,Sheet10!B:C,2,FALSE)</f>
        <v>#N/A</v>
      </c>
      <c r="H2552" s="2">
        <v>2013</v>
      </c>
      <c r="I2552" s="3" t="s">
        <v>297</v>
      </c>
      <c r="J2552" s="3" t="s">
        <v>4596</v>
      </c>
      <c r="K2552" s="3" t="s">
        <v>4597</v>
      </c>
      <c r="L2552" s="3" t="s">
        <v>4960</v>
      </c>
      <c r="M2552" s="3" t="s">
        <v>35</v>
      </c>
    </row>
    <row r="2553" spans="1:13" x14ac:dyDescent="0.2">
      <c r="A2553" s="3" t="s">
        <v>4928</v>
      </c>
      <c r="B2553" s="3" t="str">
        <f>VLOOKUP(C2553,'Class compilations'!A:B,2,FALSE)</f>
        <v>Small SUV 4x4</v>
      </c>
      <c r="C2553" s="3" t="s">
        <v>4597</v>
      </c>
      <c r="D2553" s="3" t="s">
        <v>10</v>
      </c>
      <c r="E2553" s="3" t="s">
        <v>4961</v>
      </c>
      <c r="F2553" s="3" t="e">
        <f>VLOOKUP(E2553,'DFW to admin'!A:B,2,FALSE)</f>
        <v>#N/A</v>
      </c>
      <c r="G2553" s="3" t="e">
        <f>VLOOKUP('Data - filter removed'!E2553,Sheet10!B:C,2,FALSE)</f>
        <v>#N/A</v>
      </c>
      <c r="H2553" s="2">
        <v>2013</v>
      </c>
      <c r="I2553" s="3" t="s">
        <v>297</v>
      </c>
      <c r="J2553" s="3" t="s">
        <v>4596</v>
      </c>
      <c r="K2553" s="3" t="s">
        <v>4597</v>
      </c>
      <c r="L2553" s="3" t="s">
        <v>4962</v>
      </c>
      <c r="M2553" s="3" t="s">
        <v>35</v>
      </c>
    </row>
    <row r="2554" spans="1:13" x14ac:dyDescent="0.2">
      <c r="A2554" s="3" t="s">
        <v>4928</v>
      </c>
      <c r="B2554" s="3" t="str">
        <f>VLOOKUP(C2554,'Class compilations'!A:B,2,FALSE)</f>
        <v>Small SUV 4x4</v>
      </c>
      <c r="C2554" s="3" t="s">
        <v>4597</v>
      </c>
      <c r="D2554" s="3" t="s">
        <v>10</v>
      </c>
      <c r="E2554" s="3" t="s">
        <v>4963</v>
      </c>
      <c r="F2554" s="3" t="e">
        <f>VLOOKUP(E2554,'DFW to admin'!A:B,2,FALSE)</f>
        <v>#N/A</v>
      </c>
      <c r="G2554" s="3" t="e">
        <f>VLOOKUP('Data - filter removed'!E2554,Sheet10!B:C,2,FALSE)</f>
        <v>#N/A</v>
      </c>
      <c r="H2554" s="2">
        <v>2013</v>
      </c>
      <c r="I2554" s="3" t="s">
        <v>297</v>
      </c>
      <c r="J2554" s="3" t="s">
        <v>4596</v>
      </c>
      <c r="K2554" s="3" t="s">
        <v>4597</v>
      </c>
      <c r="L2554" s="3" t="s">
        <v>4964</v>
      </c>
      <c r="M2554" s="3" t="s">
        <v>35</v>
      </c>
    </row>
    <row r="2555" spans="1:13" x14ac:dyDescent="0.2">
      <c r="A2555" s="3" t="s">
        <v>4928</v>
      </c>
      <c r="B2555" s="3" t="str">
        <f>VLOOKUP(C2555,'Class compilations'!A:B,2,FALSE)</f>
        <v>Small SUV 4x4</v>
      </c>
      <c r="C2555" s="3" t="s">
        <v>4597</v>
      </c>
      <c r="D2555" s="3" t="s">
        <v>10</v>
      </c>
      <c r="E2555" s="3" t="s">
        <v>4965</v>
      </c>
      <c r="F2555" s="3" t="e">
        <f>VLOOKUP(E2555,'DFW to admin'!A:B,2,FALSE)</f>
        <v>#N/A</v>
      </c>
      <c r="G2555" s="3" t="e">
        <f>VLOOKUP('Data - filter removed'!E2555,Sheet10!B:C,2,FALSE)</f>
        <v>#N/A</v>
      </c>
      <c r="H2555" s="2">
        <v>2013</v>
      </c>
      <c r="I2555" s="3" t="s">
        <v>297</v>
      </c>
      <c r="J2555" s="3" t="s">
        <v>4596</v>
      </c>
      <c r="K2555" s="3" t="s">
        <v>4597</v>
      </c>
      <c r="L2555" s="3" t="s">
        <v>4966</v>
      </c>
      <c r="M2555" s="3" t="s">
        <v>35</v>
      </c>
    </row>
    <row r="2556" spans="1:13" x14ac:dyDescent="0.2">
      <c r="A2556" s="3" t="s">
        <v>4928</v>
      </c>
      <c r="B2556" s="3" t="str">
        <f>VLOOKUP(C2556,'Class compilations'!A:B,2,FALSE)</f>
        <v>Small SUV 4x4</v>
      </c>
      <c r="C2556" s="3" t="s">
        <v>4597</v>
      </c>
      <c r="D2556" s="3" t="s">
        <v>10</v>
      </c>
      <c r="E2556" s="3" t="s">
        <v>4967</v>
      </c>
      <c r="F2556" s="3" t="e">
        <f>VLOOKUP(E2556,'DFW to admin'!A:B,2,FALSE)</f>
        <v>#N/A</v>
      </c>
      <c r="G2556" s="3" t="e">
        <f>VLOOKUP('Data - filter removed'!E2556,Sheet10!B:C,2,FALSE)</f>
        <v>#N/A</v>
      </c>
      <c r="H2556" s="2">
        <v>2013</v>
      </c>
      <c r="I2556" s="3" t="s">
        <v>297</v>
      </c>
      <c r="J2556" s="3" t="s">
        <v>4596</v>
      </c>
      <c r="K2556" s="3" t="s">
        <v>4597</v>
      </c>
      <c r="L2556" s="3" t="s">
        <v>4968</v>
      </c>
      <c r="M2556" s="3" t="s">
        <v>35</v>
      </c>
    </row>
    <row r="2557" spans="1:13" x14ac:dyDescent="0.2">
      <c r="A2557" s="3" t="s">
        <v>4928</v>
      </c>
      <c r="B2557" s="3" t="str">
        <f>VLOOKUP(C2557,'Class compilations'!A:B,2,FALSE)</f>
        <v>Small SUV 4x4</v>
      </c>
      <c r="C2557" s="3" t="s">
        <v>4597</v>
      </c>
      <c r="D2557" s="3" t="s">
        <v>10</v>
      </c>
      <c r="E2557" s="3" t="s">
        <v>4969</v>
      </c>
      <c r="F2557" s="3" t="e">
        <f>VLOOKUP(E2557,'DFW to admin'!A:B,2,FALSE)</f>
        <v>#N/A</v>
      </c>
      <c r="G2557" s="3" t="e">
        <f>VLOOKUP('Data - filter removed'!E2557,Sheet10!B:C,2,FALSE)</f>
        <v>#N/A</v>
      </c>
      <c r="H2557" s="2">
        <v>2013</v>
      </c>
      <c r="I2557" s="3" t="s">
        <v>297</v>
      </c>
      <c r="J2557" s="3" t="s">
        <v>4596</v>
      </c>
      <c r="K2557" s="3" t="s">
        <v>4597</v>
      </c>
      <c r="L2557" s="3" t="s">
        <v>4970</v>
      </c>
      <c r="M2557" s="3" t="s">
        <v>35</v>
      </c>
    </row>
    <row r="2558" spans="1:13" x14ac:dyDescent="0.2">
      <c r="A2558" s="3" t="s">
        <v>4928</v>
      </c>
      <c r="B2558" s="3" t="str">
        <f>VLOOKUP(C2558,'Class compilations'!A:B,2,FALSE)</f>
        <v>Small SUV 4x4</v>
      </c>
      <c r="C2558" s="3" t="s">
        <v>4597</v>
      </c>
      <c r="D2558" s="3" t="s">
        <v>10</v>
      </c>
      <c r="E2558" s="3" t="s">
        <v>4971</v>
      </c>
      <c r="F2558" s="3" t="e">
        <f>VLOOKUP(E2558,'DFW to admin'!A:B,2,FALSE)</f>
        <v>#N/A</v>
      </c>
      <c r="G2558" s="3" t="e">
        <f>VLOOKUP('Data - filter removed'!E2558,Sheet10!B:C,2,FALSE)</f>
        <v>#N/A</v>
      </c>
      <c r="H2558" s="2">
        <v>2013</v>
      </c>
      <c r="I2558" s="3" t="s">
        <v>297</v>
      </c>
      <c r="J2558" s="3" t="s">
        <v>4596</v>
      </c>
      <c r="K2558" s="3" t="s">
        <v>4597</v>
      </c>
      <c r="L2558" s="3" t="s">
        <v>4972</v>
      </c>
      <c r="M2558" s="3" t="s">
        <v>35</v>
      </c>
    </row>
    <row r="2559" spans="1:13" x14ac:dyDescent="0.2">
      <c r="A2559" s="3" t="s">
        <v>4928</v>
      </c>
      <c r="B2559" s="3" t="str">
        <f>VLOOKUP(C2559,'Class compilations'!A:B,2,FALSE)</f>
        <v>Small SUV 4x4</v>
      </c>
      <c r="C2559" s="3" t="s">
        <v>4597</v>
      </c>
      <c r="D2559" s="3" t="s">
        <v>10</v>
      </c>
      <c r="E2559" s="3" t="s">
        <v>4973</v>
      </c>
      <c r="F2559" s="3" t="e">
        <f>VLOOKUP(E2559,'DFW to admin'!A:B,2,FALSE)</f>
        <v>#N/A</v>
      </c>
      <c r="G2559" s="3" t="e">
        <f>VLOOKUP('Data - filter removed'!E2559,Sheet10!B:C,2,FALSE)</f>
        <v>#N/A</v>
      </c>
      <c r="H2559" s="2">
        <v>2013</v>
      </c>
      <c r="I2559" s="3" t="s">
        <v>297</v>
      </c>
      <c r="J2559" s="3" t="s">
        <v>4596</v>
      </c>
      <c r="K2559" s="3" t="s">
        <v>4597</v>
      </c>
      <c r="L2559" s="3" t="s">
        <v>4974</v>
      </c>
      <c r="M2559" s="3" t="s">
        <v>35</v>
      </c>
    </row>
    <row r="2560" spans="1:13" x14ac:dyDescent="0.2">
      <c r="A2560" s="3" t="s">
        <v>4928</v>
      </c>
      <c r="B2560" s="3" t="str">
        <f>VLOOKUP(C2560,'Class compilations'!A:B,2,FALSE)</f>
        <v>Small SUV 4x4</v>
      </c>
      <c r="C2560" s="3" t="s">
        <v>4597</v>
      </c>
      <c r="D2560" s="3" t="s">
        <v>10</v>
      </c>
      <c r="E2560" s="3" t="s">
        <v>4975</v>
      </c>
      <c r="F2560" s="3" t="e">
        <f>VLOOKUP(E2560,'DFW to admin'!A:B,2,FALSE)</f>
        <v>#N/A</v>
      </c>
      <c r="G2560" s="3" t="e">
        <f>VLOOKUP('Data - filter removed'!E2560,Sheet10!B:C,2,FALSE)</f>
        <v>#N/A</v>
      </c>
      <c r="H2560" s="2">
        <v>2013</v>
      </c>
      <c r="I2560" s="3" t="s">
        <v>297</v>
      </c>
      <c r="J2560" s="3" t="s">
        <v>4596</v>
      </c>
      <c r="K2560" s="3" t="s">
        <v>4597</v>
      </c>
      <c r="L2560" s="3" t="s">
        <v>4976</v>
      </c>
      <c r="M2560" s="3" t="s">
        <v>35</v>
      </c>
    </row>
    <row r="2561" spans="1:13" x14ac:dyDescent="0.2">
      <c r="A2561" s="3" t="s">
        <v>4928</v>
      </c>
      <c r="B2561" s="3" t="str">
        <f>VLOOKUP(C2561,'Class compilations'!A:B,2,FALSE)</f>
        <v>Small SUV 4x4</v>
      </c>
      <c r="C2561" s="3" t="s">
        <v>4597</v>
      </c>
      <c r="D2561" s="3" t="s">
        <v>10</v>
      </c>
      <c r="E2561" s="3" t="s">
        <v>4977</v>
      </c>
      <c r="F2561" s="3" t="e">
        <f>VLOOKUP(E2561,'DFW to admin'!A:B,2,FALSE)</f>
        <v>#N/A</v>
      </c>
      <c r="G2561" s="3" t="e">
        <f>VLOOKUP('Data - filter removed'!E2561,Sheet10!B:C,2,FALSE)</f>
        <v>#N/A</v>
      </c>
      <c r="H2561" s="2">
        <v>2013</v>
      </c>
      <c r="I2561" s="3" t="s">
        <v>297</v>
      </c>
      <c r="J2561" s="3" t="s">
        <v>4596</v>
      </c>
      <c r="K2561" s="3" t="s">
        <v>4597</v>
      </c>
      <c r="L2561" s="3" t="s">
        <v>4978</v>
      </c>
      <c r="M2561" s="3" t="s">
        <v>35</v>
      </c>
    </row>
    <row r="2562" spans="1:13" x14ac:dyDescent="0.2">
      <c r="A2562" s="3" t="s">
        <v>4928</v>
      </c>
      <c r="B2562" s="3" t="str">
        <f>VLOOKUP(C2562,'Class compilations'!A:B,2,FALSE)</f>
        <v>Small SUV 4x4</v>
      </c>
      <c r="C2562" s="3" t="s">
        <v>4597</v>
      </c>
      <c r="D2562" s="3" t="s">
        <v>10</v>
      </c>
      <c r="E2562" s="3" t="s">
        <v>4979</v>
      </c>
      <c r="F2562" s="3" t="e">
        <f>VLOOKUP(E2562,'DFW to admin'!A:B,2,FALSE)</f>
        <v>#N/A</v>
      </c>
      <c r="G2562" s="3" t="e">
        <f>VLOOKUP('Data - filter removed'!E2562,Sheet10!B:C,2,FALSE)</f>
        <v>#N/A</v>
      </c>
      <c r="H2562" s="2">
        <v>2013</v>
      </c>
      <c r="I2562" s="3" t="s">
        <v>297</v>
      </c>
      <c r="J2562" s="3" t="s">
        <v>4596</v>
      </c>
      <c r="K2562" s="3" t="s">
        <v>4597</v>
      </c>
      <c r="L2562" s="3" t="s">
        <v>4980</v>
      </c>
      <c r="M2562" s="3" t="s">
        <v>35</v>
      </c>
    </row>
    <row r="2563" spans="1:13" x14ac:dyDescent="0.2">
      <c r="A2563" s="3" t="s">
        <v>4928</v>
      </c>
      <c r="B2563" s="3" t="str">
        <f>VLOOKUP(C2563,'Class compilations'!A:B,2,FALSE)</f>
        <v>Small SUV 4x4</v>
      </c>
      <c r="C2563" s="3" t="s">
        <v>4597</v>
      </c>
      <c r="D2563" s="3" t="s">
        <v>10</v>
      </c>
      <c r="E2563" s="3" t="s">
        <v>4981</v>
      </c>
      <c r="F2563" s="3" t="e">
        <f>VLOOKUP(E2563,'DFW to admin'!A:B,2,FALSE)</f>
        <v>#N/A</v>
      </c>
      <c r="G2563" s="3" t="e">
        <f>VLOOKUP('Data - filter removed'!E2563,Sheet10!B:C,2,FALSE)</f>
        <v>#N/A</v>
      </c>
      <c r="H2563" s="2">
        <v>2013</v>
      </c>
      <c r="I2563" s="3" t="s">
        <v>297</v>
      </c>
      <c r="J2563" s="3" t="s">
        <v>4596</v>
      </c>
      <c r="K2563" s="3" t="s">
        <v>4597</v>
      </c>
      <c r="L2563" s="3" t="s">
        <v>4982</v>
      </c>
      <c r="M2563" s="3" t="s">
        <v>35</v>
      </c>
    </row>
    <row r="2564" spans="1:13" x14ac:dyDescent="0.2">
      <c r="A2564" s="3" t="s">
        <v>4928</v>
      </c>
      <c r="B2564" s="3" t="str">
        <f>VLOOKUP(C2564,'Class compilations'!A:B,2,FALSE)</f>
        <v>Small SUV 4x4</v>
      </c>
      <c r="C2564" s="3" t="s">
        <v>4597</v>
      </c>
      <c r="D2564" s="3" t="s">
        <v>10</v>
      </c>
      <c r="E2564" s="3" t="s">
        <v>4983</v>
      </c>
      <c r="F2564" s="3" t="e">
        <f>VLOOKUP(E2564,'DFW to admin'!A:B,2,FALSE)</f>
        <v>#N/A</v>
      </c>
      <c r="G2564" s="3" t="e">
        <f>VLOOKUP('Data - filter removed'!E2564,Sheet10!B:C,2,FALSE)</f>
        <v>#N/A</v>
      </c>
      <c r="H2564" s="2">
        <v>2013</v>
      </c>
      <c r="I2564" s="3" t="s">
        <v>297</v>
      </c>
      <c r="J2564" s="3" t="s">
        <v>4596</v>
      </c>
      <c r="K2564" s="3" t="s">
        <v>4597</v>
      </c>
      <c r="L2564" s="3" t="s">
        <v>4984</v>
      </c>
      <c r="M2564" s="3" t="s">
        <v>35</v>
      </c>
    </row>
    <row r="2565" spans="1:13" x14ac:dyDescent="0.2">
      <c r="A2565" s="3" t="s">
        <v>4928</v>
      </c>
      <c r="B2565" s="3" t="str">
        <f>VLOOKUP(C2565,'Class compilations'!A:B,2,FALSE)</f>
        <v>Small SUV 4x4</v>
      </c>
      <c r="C2565" s="3" t="s">
        <v>4597</v>
      </c>
      <c r="D2565" s="3" t="s">
        <v>10</v>
      </c>
      <c r="E2565" s="3" t="s">
        <v>4985</v>
      </c>
      <c r="F2565" s="3" t="e">
        <f>VLOOKUP(E2565,'DFW to admin'!A:B,2,FALSE)</f>
        <v>#N/A</v>
      </c>
      <c r="G2565" s="3" t="e">
        <f>VLOOKUP('Data - filter removed'!E2565,Sheet10!B:C,2,FALSE)</f>
        <v>#N/A</v>
      </c>
      <c r="H2565" s="2">
        <v>2013</v>
      </c>
      <c r="I2565" s="3" t="s">
        <v>297</v>
      </c>
      <c r="J2565" s="3" t="s">
        <v>4596</v>
      </c>
      <c r="K2565" s="3" t="s">
        <v>4597</v>
      </c>
      <c r="L2565" s="3" t="s">
        <v>4986</v>
      </c>
      <c r="M2565" s="3" t="s">
        <v>35</v>
      </c>
    </row>
    <row r="2566" spans="1:13" x14ac:dyDescent="0.2">
      <c r="A2566" s="3" t="s">
        <v>4928</v>
      </c>
      <c r="B2566" s="3" t="str">
        <f>VLOOKUP(C2566,'Class compilations'!A:B,2,FALSE)</f>
        <v>Small SUV 4x4</v>
      </c>
      <c r="C2566" s="3" t="s">
        <v>4597</v>
      </c>
      <c r="D2566" s="3" t="s">
        <v>10</v>
      </c>
      <c r="E2566" s="3" t="s">
        <v>4987</v>
      </c>
      <c r="F2566" s="3" t="e">
        <f>VLOOKUP(E2566,'DFW to admin'!A:B,2,FALSE)</f>
        <v>#N/A</v>
      </c>
      <c r="G2566" s="3" t="e">
        <f>VLOOKUP('Data - filter removed'!E2566,Sheet10!B:C,2,FALSE)</f>
        <v>#N/A</v>
      </c>
      <c r="H2566" s="2">
        <v>2013</v>
      </c>
      <c r="I2566" s="3" t="s">
        <v>297</v>
      </c>
      <c r="J2566" s="3" t="s">
        <v>4596</v>
      </c>
      <c r="K2566" s="3" t="s">
        <v>4597</v>
      </c>
      <c r="L2566" s="3" t="s">
        <v>4988</v>
      </c>
      <c r="M2566" s="3" t="s">
        <v>35</v>
      </c>
    </row>
    <row r="2567" spans="1:13" x14ac:dyDescent="0.2">
      <c r="A2567" s="3" t="s">
        <v>4928</v>
      </c>
      <c r="B2567" s="3" t="str">
        <f>VLOOKUP(C2567,'Class compilations'!A:B,2,FALSE)</f>
        <v>Small SUV 4x4</v>
      </c>
      <c r="C2567" s="3" t="s">
        <v>4597</v>
      </c>
      <c r="D2567" s="3" t="s">
        <v>10</v>
      </c>
      <c r="E2567" s="3" t="s">
        <v>4989</v>
      </c>
      <c r="F2567" s="3" t="e">
        <f>VLOOKUP(E2567,'DFW to admin'!A:B,2,FALSE)</f>
        <v>#N/A</v>
      </c>
      <c r="G2567" s="3" t="e">
        <f>VLOOKUP('Data - filter removed'!E2567,Sheet10!B:C,2,FALSE)</f>
        <v>#N/A</v>
      </c>
      <c r="H2567" s="2">
        <v>2013</v>
      </c>
      <c r="I2567" s="3" t="s">
        <v>297</v>
      </c>
      <c r="J2567" s="3" t="s">
        <v>4596</v>
      </c>
      <c r="K2567" s="3" t="s">
        <v>4597</v>
      </c>
      <c r="L2567" s="3" t="s">
        <v>4990</v>
      </c>
      <c r="M2567" s="3" t="s">
        <v>35</v>
      </c>
    </row>
    <row r="2568" spans="1:13" x14ac:dyDescent="0.2">
      <c r="A2568" s="3" t="s">
        <v>4928</v>
      </c>
      <c r="B2568" s="3" t="str">
        <f>VLOOKUP(C2568,'Class compilations'!A:B,2,FALSE)</f>
        <v>Small SUV 4x4</v>
      </c>
      <c r="C2568" s="3" t="s">
        <v>4597</v>
      </c>
      <c r="D2568" s="3" t="s">
        <v>10</v>
      </c>
      <c r="E2568" s="3" t="s">
        <v>4991</v>
      </c>
      <c r="F2568" s="3" t="e">
        <f>VLOOKUP(E2568,'DFW to admin'!A:B,2,FALSE)</f>
        <v>#N/A</v>
      </c>
      <c r="G2568" s="3" t="e">
        <f>VLOOKUP('Data - filter removed'!E2568,Sheet10!B:C,2,FALSE)</f>
        <v>#N/A</v>
      </c>
      <c r="H2568" s="2">
        <v>2013</v>
      </c>
      <c r="I2568" s="3" t="s">
        <v>297</v>
      </c>
      <c r="J2568" s="3" t="s">
        <v>4596</v>
      </c>
      <c r="K2568" s="3" t="s">
        <v>4597</v>
      </c>
      <c r="L2568" s="3" t="s">
        <v>4992</v>
      </c>
      <c r="M2568" s="3" t="s">
        <v>35</v>
      </c>
    </row>
    <row r="2569" spans="1:13" x14ac:dyDescent="0.2">
      <c r="A2569" s="3" t="s">
        <v>4928</v>
      </c>
      <c r="B2569" s="3" t="str">
        <f>VLOOKUP(C2569,'Class compilations'!A:B,2,FALSE)</f>
        <v>Small SUV 4x4</v>
      </c>
      <c r="C2569" s="3" t="s">
        <v>4597</v>
      </c>
      <c r="D2569" s="3" t="s">
        <v>10</v>
      </c>
      <c r="E2569" s="3" t="s">
        <v>4993</v>
      </c>
      <c r="F2569" s="3" t="e">
        <f>VLOOKUP(E2569,'DFW to admin'!A:B,2,FALSE)</f>
        <v>#N/A</v>
      </c>
      <c r="G2569" s="3" t="e">
        <f>VLOOKUP('Data - filter removed'!E2569,Sheet10!B:C,2,FALSE)</f>
        <v>#N/A</v>
      </c>
      <c r="H2569" s="2">
        <v>2013</v>
      </c>
      <c r="I2569" s="3" t="s">
        <v>297</v>
      </c>
      <c r="J2569" s="3" t="s">
        <v>4596</v>
      </c>
      <c r="K2569" s="3" t="s">
        <v>4597</v>
      </c>
      <c r="L2569" s="3" t="s">
        <v>4994</v>
      </c>
      <c r="M2569" s="3" t="s">
        <v>35</v>
      </c>
    </row>
    <row r="2570" spans="1:13" x14ac:dyDescent="0.2">
      <c r="A2570" s="3" t="s">
        <v>4928</v>
      </c>
      <c r="B2570" s="3" t="str">
        <f>VLOOKUP(C2570,'Class compilations'!A:B,2,FALSE)</f>
        <v>Small SUV 4x4</v>
      </c>
      <c r="C2570" s="3" t="s">
        <v>4597</v>
      </c>
      <c r="D2570" s="3" t="s">
        <v>10</v>
      </c>
      <c r="E2570" s="3" t="s">
        <v>4995</v>
      </c>
      <c r="F2570" s="3" t="str">
        <f>VLOOKUP(E2570,'DFW to admin'!A:B,2,FALSE)</f>
        <v>Wildlife</v>
      </c>
      <c r="G2570" s="3" t="e">
        <f>VLOOKUP('Data - filter removed'!E2570,Sheet10!B:C,2,FALSE)</f>
        <v>#N/A</v>
      </c>
      <c r="H2570" s="2">
        <v>2013</v>
      </c>
      <c r="I2570" s="3" t="s">
        <v>297</v>
      </c>
      <c r="J2570" s="3" t="s">
        <v>4596</v>
      </c>
      <c r="K2570" s="3" t="s">
        <v>4597</v>
      </c>
      <c r="L2570" s="3" t="s">
        <v>4996</v>
      </c>
      <c r="M2570" s="3" t="s">
        <v>136</v>
      </c>
    </row>
    <row r="2571" spans="1:13" x14ac:dyDescent="0.2">
      <c r="A2571" s="3" t="s">
        <v>4928</v>
      </c>
      <c r="B2571" s="3" t="str">
        <f>VLOOKUP(C2571,'Class compilations'!A:B,2,FALSE)</f>
        <v>Small SUV 4x4</v>
      </c>
      <c r="C2571" s="3" t="s">
        <v>4597</v>
      </c>
      <c r="D2571" s="3" t="s">
        <v>10</v>
      </c>
      <c r="E2571" s="3" t="s">
        <v>4997</v>
      </c>
      <c r="F2571" s="3" t="str">
        <f>VLOOKUP(E2571,'DFW to admin'!A:B,2,FALSE)</f>
        <v>Admin</v>
      </c>
      <c r="G2571" s="3" t="e">
        <f>VLOOKUP('Data - filter removed'!E2571,Sheet10!B:C,2,FALSE)</f>
        <v>#N/A</v>
      </c>
      <c r="H2571" s="2">
        <v>2013</v>
      </c>
      <c r="I2571" s="3" t="s">
        <v>297</v>
      </c>
      <c r="J2571" s="3" t="s">
        <v>4596</v>
      </c>
      <c r="K2571" s="3" t="s">
        <v>4597</v>
      </c>
      <c r="L2571" s="3" t="s">
        <v>4998</v>
      </c>
      <c r="M2571" s="3" t="s">
        <v>136</v>
      </c>
    </row>
    <row r="2572" spans="1:13" x14ac:dyDescent="0.2">
      <c r="A2572" s="3" t="s">
        <v>4928</v>
      </c>
      <c r="B2572" s="3" t="str">
        <f>VLOOKUP(C2572,'Class compilations'!A:B,2,FALSE)</f>
        <v>Small SUV 4x4</v>
      </c>
      <c r="C2572" s="3" t="s">
        <v>4597</v>
      </c>
      <c r="D2572" s="3" t="s">
        <v>10</v>
      </c>
      <c r="E2572" s="3" t="s">
        <v>4999</v>
      </c>
      <c r="F2572" s="3" t="str">
        <f>VLOOKUP(E2572,'DFW to admin'!A:B,2,FALSE)</f>
        <v>Admin</v>
      </c>
      <c r="G2572" s="3" t="e">
        <f>VLOOKUP('Data - filter removed'!E2572,Sheet10!B:C,2,FALSE)</f>
        <v>#N/A</v>
      </c>
      <c r="H2572" s="2">
        <v>2013</v>
      </c>
      <c r="I2572" s="3" t="s">
        <v>297</v>
      </c>
      <c r="J2572" s="3" t="s">
        <v>4596</v>
      </c>
      <c r="K2572" s="3" t="s">
        <v>4597</v>
      </c>
      <c r="L2572" s="3" t="s">
        <v>5000</v>
      </c>
      <c r="M2572" s="3" t="s">
        <v>136</v>
      </c>
    </row>
    <row r="2573" spans="1:13" x14ac:dyDescent="0.2">
      <c r="A2573" s="3" t="s">
        <v>4928</v>
      </c>
      <c r="B2573" s="3" t="str">
        <f>VLOOKUP(C2573,'Class compilations'!A:B,2,FALSE)</f>
        <v>Small SUV 4x4</v>
      </c>
      <c r="C2573" s="3" t="s">
        <v>4597</v>
      </c>
      <c r="D2573" s="3" t="s">
        <v>10</v>
      </c>
      <c r="E2573" s="3" t="s">
        <v>5001</v>
      </c>
      <c r="F2573" s="3" t="e">
        <f>VLOOKUP(E2573,'DFW to admin'!A:B,2,FALSE)</f>
        <v>#N/A</v>
      </c>
      <c r="G2573" s="3" t="e">
        <f>VLOOKUP('Data - filter removed'!E2573,Sheet10!B:C,2,FALSE)</f>
        <v>#N/A</v>
      </c>
      <c r="H2573" s="2">
        <v>2013</v>
      </c>
      <c r="I2573" s="3" t="s">
        <v>297</v>
      </c>
      <c r="J2573" s="3" t="s">
        <v>4596</v>
      </c>
      <c r="K2573" s="3" t="s">
        <v>4597</v>
      </c>
      <c r="L2573" s="3" t="s">
        <v>5002</v>
      </c>
      <c r="M2573" s="3" t="s">
        <v>69</v>
      </c>
    </row>
    <row r="2574" spans="1:13" x14ac:dyDescent="0.2">
      <c r="A2574" s="3" t="s">
        <v>4928</v>
      </c>
      <c r="B2574" s="3" t="str">
        <f>VLOOKUP(C2574,'Class compilations'!A:B,2,FALSE)</f>
        <v>Small SUV 4x4</v>
      </c>
      <c r="C2574" s="3" t="s">
        <v>4597</v>
      </c>
      <c r="D2574" s="3" t="s">
        <v>10</v>
      </c>
      <c r="E2574" s="3" t="s">
        <v>5003</v>
      </c>
      <c r="F2574" s="3" t="e">
        <f>VLOOKUP(E2574,'DFW to admin'!A:B,2,FALSE)</f>
        <v>#N/A</v>
      </c>
      <c r="G2574" s="3" t="e">
        <f>VLOOKUP('Data - filter removed'!E2574,Sheet10!B:C,2,FALSE)</f>
        <v>#N/A</v>
      </c>
      <c r="H2574" s="2">
        <v>2013</v>
      </c>
      <c r="I2574" s="3" t="s">
        <v>297</v>
      </c>
      <c r="J2574" s="3" t="s">
        <v>4596</v>
      </c>
      <c r="K2574" s="3" t="s">
        <v>4597</v>
      </c>
      <c r="L2574" s="3" t="s">
        <v>5004</v>
      </c>
      <c r="M2574" s="3" t="s">
        <v>69</v>
      </c>
    </row>
    <row r="2575" spans="1:13" x14ac:dyDescent="0.2">
      <c r="A2575" s="3" t="s">
        <v>4928</v>
      </c>
      <c r="B2575" s="3" t="str">
        <f>VLOOKUP(C2575,'Class compilations'!A:B,2,FALSE)</f>
        <v>Small SUV 4x4</v>
      </c>
      <c r="C2575" s="3" t="s">
        <v>4597</v>
      </c>
      <c r="D2575" s="3" t="s">
        <v>10</v>
      </c>
      <c r="E2575" s="3" t="s">
        <v>5005</v>
      </c>
      <c r="F2575" s="3" t="e">
        <f>VLOOKUP(E2575,'DFW to admin'!A:B,2,FALSE)</f>
        <v>#N/A</v>
      </c>
      <c r="G2575" s="3" t="e">
        <f>VLOOKUP('Data - filter removed'!E2575,Sheet10!B:C,2,FALSE)</f>
        <v>#N/A</v>
      </c>
      <c r="H2575" s="2">
        <v>2013</v>
      </c>
      <c r="I2575" s="3" t="s">
        <v>297</v>
      </c>
      <c r="J2575" s="3" t="s">
        <v>4596</v>
      </c>
      <c r="K2575" s="3" t="s">
        <v>4597</v>
      </c>
      <c r="L2575" s="3" t="s">
        <v>5006</v>
      </c>
      <c r="M2575" s="3" t="s">
        <v>69</v>
      </c>
    </row>
    <row r="2576" spans="1:13" x14ac:dyDescent="0.2">
      <c r="A2576" s="3" t="s">
        <v>4928</v>
      </c>
      <c r="B2576" s="3" t="str">
        <f>VLOOKUP(C2576,'Class compilations'!A:B,2,FALSE)</f>
        <v>Small SUV 4x4</v>
      </c>
      <c r="C2576" s="3" t="s">
        <v>4597</v>
      </c>
      <c r="D2576" s="3" t="s">
        <v>10</v>
      </c>
      <c r="E2576" s="3" t="s">
        <v>5007</v>
      </c>
      <c r="F2576" s="3" t="e">
        <f>VLOOKUP(E2576,'DFW to admin'!A:B,2,FALSE)</f>
        <v>#N/A</v>
      </c>
      <c r="G2576" s="3" t="e">
        <f>VLOOKUP('Data - filter removed'!E2576,Sheet10!B:C,2,FALSE)</f>
        <v>#N/A</v>
      </c>
      <c r="H2576" s="2">
        <v>2013</v>
      </c>
      <c r="I2576" s="3" t="s">
        <v>297</v>
      </c>
      <c r="J2576" s="3" t="s">
        <v>4596</v>
      </c>
      <c r="K2576" s="3" t="s">
        <v>4597</v>
      </c>
      <c r="L2576" s="3" t="s">
        <v>5008</v>
      </c>
      <c r="M2576" s="3" t="s">
        <v>2285</v>
      </c>
    </row>
    <row r="2577" spans="1:13" x14ac:dyDescent="0.2">
      <c r="A2577" s="3" t="s">
        <v>4928</v>
      </c>
      <c r="B2577" s="3" t="str">
        <f>VLOOKUP(C2577,'Class compilations'!A:B,2,FALSE)</f>
        <v>Small SUV 4x4</v>
      </c>
      <c r="C2577" s="3" t="s">
        <v>4597</v>
      </c>
      <c r="D2577" s="3" t="s">
        <v>10</v>
      </c>
      <c r="E2577" s="3" t="s">
        <v>5009</v>
      </c>
      <c r="F2577" s="3" t="e">
        <f>VLOOKUP(E2577,'DFW to admin'!A:B,2,FALSE)</f>
        <v>#N/A</v>
      </c>
      <c r="G2577" s="3" t="e">
        <f>VLOOKUP('Data - filter removed'!E2577,Sheet10!B:C,2,FALSE)</f>
        <v>#N/A</v>
      </c>
      <c r="H2577" s="2">
        <v>2013</v>
      </c>
      <c r="I2577" s="3" t="s">
        <v>297</v>
      </c>
      <c r="J2577" s="3" t="s">
        <v>4596</v>
      </c>
      <c r="K2577" s="3" t="s">
        <v>4597</v>
      </c>
      <c r="L2577" s="3" t="s">
        <v>5010</v>
      </c>
      <c r="M2577" s="3" t="s">
        <v>251</v>
      </c>
    </row>
    <row r="2578" spans="1:13" x14ac:dyDescent="0.2">
      <c r="A2578" s="3" t="s">
        <v>4928</v>
      </c>
      <c r="B2578" s="3" t="str">
        <f>VLOOKUP(C2578,'Class compilations'!A:B,2,FALSE)</f>
        <v>Small SUV 4x4</v>
      </c>
      <c r="C2578" s="3" t="s">
        <v>4597</v>
      </c>
      <c r="D2578" s="3" t="s">
        <v>10</v>
      </c>
      <c r="E2578" s="3" t="s">
        <v>5011</v>
      </c>
      <c r="F2578" s="3" t="str">
        <f>VLOOKUP(E2578,'DFW to admin'!A:B,2,FALSE)</f>
        <v>Habitat</v>
      </c>
      <c r="G2578" s="3" t="e">
        <f>VLOOKUP('Data - filter removed'!E2578,Sheet10!B:C,2,FALSE)</f>
        <v>#N/A</v>
      </c>
      <c r="H2578" s="2">
        <v>2013</v>
      </c>
      <c r="I2578" s="3" t="s">
        <v>297</v>
      </c>
      <c r="J2578" s="3" t="s">
        <v>4596</v>
      </c>
      <c r="K2578" s="3" t="s">
        <v>4597</v>
      </c>
      <c r="L2578" s="3" t="s">
        <v>5012</v>
      </c>
      <c r="M2578" s="3" t="s">
        <v>136</v>
      </c>
    </row>
    <row r="2579" spans="1:13" x14ac:dyDescent="0.2">
      <c r="A2579" s="3" t="s">
        <v>4928</v>
      </c>
      <c r="B2579" s="3" t="str">
        <f>VLOOKUP(C2579,'Class compilations'!A:B,2,FALSE)</f>
        <v>Small SUV 4x4</v>
      </c>
      <c r="C2579" s="3" t="s">
        <v>4597</v>
      </c>
      <c r="D2579" s="3" t="s">
        <v>10</v>
      </c>
      <c r="E2579" s="3" t="s">
        <v>5013</v>
      </c>
      <c r="F2579" s="3" t="e">
        <f>VLOOKUP(E2579,'DFW to admin'!A:B,2,FALSE)</f>
        <v>#N/A</v>
      </c>
      <c r="G2579" s="3" t="str">
        <f>VLOOKUP('Data - filter removed'!E2579,Sheet10!B:C,2,FALSE)</f>
        <v>Aging and Disability Services Administration</v>
      </c>
      <c r="H2579" s="2">
        <v>2013</v>
      </c>
      <c r="I2579" s="3" t="s">
        <v>297</v>
      </c>
      <c r="J2579" s="3" t="s">
        <v>4596</v>
      </c>
      <c r="K2579" s="3" t="s">
        <v>4597</v>
      </c>
      <c r="L2579" s="3" t="s">
        <v>5014</v>
      </c>
      <c r="M2579" s="3" t="s">
        <v>29</v>
      </c>
    </row>
    <row r="2580" spans="1:13" x14ac:dyDescent="0.2">
      <c r="A2580" s="3" t="s">
        <v>4928</v>
      </c>
      <c r="B2580" s="3" t="str">
        <f>VLOOKUP(C2580,'Class compilations'!A:B,2,FALSE)</f>
        <v>Small SUV 4x4</v>
      </c>
      <c r="C2580" s="3" t="s">
        <v>4597</v>
      </c>
      <c r="D2580" s="3" t="s">
        <v>10</v>
      </c>
      <c r="E2580" s="3" t="s">
        <v>5015</v>
      </c>
      <c r="F2580" s="3" t="e">
        <f>VLOOKUP(E2580,'DFW to admin'!A:B,2,FALSE)</f>
        <v>#N/A</v>
      </c>
      <c r="G2580" s="3" t="e">
        <f>VLOOKUP('Data - filter removed'!E2580,Sheet10!B:C,2,FALSE)</f>
        <v>#N/A</v>
      </c>
      <c r="H2580" s="2">
        <v>2013</v>
      </c>
      <c r="I2580" s="3" t="s">
        <v>297</v>
      </c>
      <c r="J2580" s="3" t="s">
        <v>4596</v>
      </c>
      <c r="K2580" s="3" t="s">
        <v>4597</v>
      </c>
      <c r="L2580" s="3" t="s">
        <v>5016</v>
      </c>
      <c r="M2580" s="3" t="s">
        <v>81</v>
      </c>
    </row>
    <row r="2581" spans="1:13" x14ac:dyDescent="0.2">
      <c r="A2581" s="3" t="s">
        <v>4928</v>
      </c>
      <c r="B2581" s="3" t="str">
        <f>VLOOKUP(C2581,'Class compilations'!A:B,2,FALSE)</f>
        <v>Small SUV 4x4</v>
      </c>
      <c r="C2581" s="3" t="s">
        <v>4597</v>
      </c>
      <c r="D2581" s="3" t="s">
        <v>10</v>
      </c>
      <c r="E2581" s="3" t="s">
        <v>5017</v>
      </c>
      <c r="F2581" s="3" t="e">
        <f>VLOOKUP(E2581,'DFW to admin'!A:B,2,FALSE)</f>
        <v>#N/A</v>
      </c>
      <c r="G2581" s="3" t="e">
        <f>VLOOKUP('Data - filter removed'!E2581,Sheet10!B:C,2,FALSE)</f>
        <v>#N/A</v>
      </c>
      <c r="H2581" s="2">
        <v>2013</v>
      </c>
      <c r="I2581" s="3" t="s">
        <v>297</v>
      </c>
      <c r="J2581" s="3" t="s">
        <v>4596</v>
      </c>
      <c r="K2581" s="3" t="s">
        <v>4597</v>
      </c>
      <c r="L2581" s="3" t="s">
        <v>5018</v>
      </c>
      <c r="M2581" s="3" t="s">
        <v>81</v>
      </c>
    </row>
    <row r="2582" spans="1:13" x14ac:dyDescent="0.2">
      <c r="A2582" s="3" t="s">
        <v>4928</v>
      </c>
      <c r="B2582" s="3" t="str">
        <f>VLOOKUP(C2582,'Class compilations'!A:B,2,FALSE)</f>
        <v>Small SUV 4x4</v>
      </c>
      <c r="C2582" s="3" t="s">
        <v>4597</v>
      </c>
      <c r="D2582" s="3" t="s">
        <v>10</v>
      </c>
      <c r="E2582" s="3" t="s">
        <v>5019</v>
      </c>
      <c r="F2582" s="3" t="e">
        <f>VLOOKUP(E2582,'DFW to admin'!A:B,2,FALSE)</f>
        <v>#N/A</v>
      </c>
      <c r="G2582" s="3" t="str">
        <f>VLOOKUP('Data - filter removed'!E2582,Sheet10!B:C,2,FALSE)</f>
        <v>Aging and Disability Services Administration</v>
      </c>
      <c r="H2582" s="2">
        <v>2014</v>
      </c>
      <c r="I2582" s="3" t="s">
        <v>297</v>
      </c>
      <c r="J2582" s="3" t="s">
        <v>4596</v>
      </c>
      <c r="K2582" s="3" t="s">
        <v>4597</v>
      </c>
      <c r="L2582" s="3" t="s">
        <v>5020</v>
      </c>
      <c r="M2582" s="3" t="s">
        <v>29</v>
      </c>
    </row>
    <row r="2583" spans="1:13" x14ac:dyDescent="0.2">
      <c r="A2583" s="3" t="s">
        <v>4928</v>
      </c>
      <c r="B2583" s="3" t="str">
        <f>VLOOKUP(C2583,'Class compilations'!A:B,2,FALSE)</f>
        <v>Small SUV 4x4</v>
      </c>
      <c r="C2583" s="3" t="s">
        <v>4597</v>
      </c>
      <c r="D2583" s="3" t="s">
        <v>10</v>
      </c>
      <c r="E2583" s="3" t="s">
        <v>5021</v>
      </c>
      <c r="F2583" s="3" t="e">
        <f>VLOOKUP(E2583,'DFW to admin'!A:B,2,FALSE)</f>
        <v>#N/A</v>
      </c>
      <c r="G2583" s="3" t="str">
        <f>VLOOKUP('Data - filter removed'!E2583,Sheet10!B:C,2,FALSE)</f>
        <v>Aging and Disability Services Administration</v>
      </c>
      <c r="H2583" s="2">
        <v>2014</v>
      </c>
      <c r="I2583" s="3" t="s">
        <v>297</v>
      </c>
      <c r="J2583" s="3" t="s">
        <v>4596</v>
      </c>
      <c r="K2583" s="3" t="s">
        <v>4597</v>
      </c>
      <c r="L2583" s="3" t="s">
        <v>5022</v>
      </c>
      <c r="M2583" s="3" t="s">
        <v>29</v>
      </c>
    </row>
    <row r="2584" spans="1:13" x14ac:dyDescent="0.2">
      <c r="A2584" s="3" t="s">
        <v>4928</v>
      </c>
      <c r="B2584" s="3" t="str">
        <f>VLOOKUP(C2584,'Class compilations'!A:B,2,FALSE)</f>
        <v>Small SUV 4x4</v>
      </c>
      <c r="C2584" s="3" t="s">
        <v>4597</v>
      </c>
      <c r="D2584" s="3" t="s">
        <v>10</v>
      </c>
      <c r="E2584" s="3" t="s">
        <v>5023</v>
      </c>
      <c r="F2584" s="3" t="e">
        <f>VLOOKUP(E2584,'DFW to admin'!A:B,2,FALSE)</f>
        <v>#N/A</v>
      </c>
      <c r="G2584" s="3" t="str">
        <f>VLOOKUP('Data - filter removed'!E2584,Sheet10!B:C,2,FALSE)</f>
        <v>Children's Administration</v>
      </c>
      <c r="H2584" s="2">
        <v>2013</v>
      </c>
      <c r="I2584" s="3" t="s">
        <v>297</v>
      </c>
      <c r="J2584" s="3" t="s">
        <v>4596</v>
      </c>
      <c r="K2584" s="3" t="s">
        <v>4597</v>
      </c>
      <c r="L2584" s="3" t="s">
        <v>5024</v>
      </c>
      <c r="M2584" s="3" t="s">
        <v>29</v>
      </c>
    </row>
    <row r="2585" spans="1:13" x14ac:dyDescent="0.2">
      <c r="A2585" s="3" t="s">
        <v>4928</v>
      </c>
      <c r="B2585" s="3" t="str">
        <f>VLOOKUP(C2585,'Class compilations'!A:B,2,FALSE)</f>
        <v>Small SUV 4x4</v>
      </c>
      <c r="C2585" s="3" t="s">
        <v>4597</v>
      </c>
      <c r="D2585" s="3" t="s">
        <v>10</v>
      </c>
      <c r="E2585" s="3" t="s">
        <v>5025</v>
      </c>
      <c r="F2585" s="3" t="e">
        <f>VLOOKUP(E2585,'DFW to admin'!A:B,2,FALSE)</f>
        <v>#N/A</v>
      </c>
      <c r="G2585" s="3" t="str">
        <f>VLOOKUP('Data - filter removed'!E2585,Sheet10!B:C,2,FALSE)</f>
        <v>Children's Administration</v>
      </c>
      <c r="H2585" s="2">
        <v>2013</v>
      </c>
      <c r="I2585" s="3" t="s">
        <v>297</v>
      </c>
      <c r="J2585" s="3" t="s">
        <v>4596</v>
      </c>
      <c r="K2585" s="3" t="s">
        <v>4597</v>
      </c>
      <c r="L2585" s="3" t="s">
        <v>5026</v>
      </c>
      <c r="M2585" s="3" t="s">
        <v>29</v>
      </c>
    </row>
    <row r="2586" spans="1:13" x14ac:dyDescent="0.2">
      <c r="A2586" s="3" t="s">
        <v>4928</v>
      </c>
      <c r="B2586" s="3" t="str">
        <f>VLOOKUP(C2586,'Class compilations'!A:B,2,FALSE)</f>
        <v>Small SUV 4x4</v>
      </c>
      <c r="C2586" s="3" t="s">
        <v>4597</v>
      </c>
      <c r="D2586" s="3" t="s">
        <v>10</v>
      </c>
      <c r="E2586" s="3" t="s">
        <v>5027</v>
      </c>
      <c r="F2586" s="3" t="e">
        <f>VLOOKUP(E2586,'DFW to admin'!A:B,2,FALSE)</f>
        <v>#N/A</v>
      </c>
      <c r="G2586" s="3" t="str">
        <f>VLOOKUP('Data - filter removed'!E2586,Sheet10!B:C,2,FALSE)</f>
        <v>Children's Administration</v>
      </c>
      <c r="H2586" s="2">
        <v>2013</v>
      </c>
      <c r="I2586" s="3" t="s">
        <v>297</v>
      </c>
      <c r="J2586" s="3" t="s">
        <v>4596</v>
      </c>
      <c r="K2586" s="3" t="s">
        <v>4597</v>
      </c>
      <c r="L2586" s="3" t="s">
        <v>5028</v>
      </c>
      <c r="M2586" s="3" t="s">
        <v>29</v>
      </c>
    </row>
    <row r="2587" spans="1:13" x14ac:dyDescent="0.2">
      <c r="A2587" s="3" t="s">
        <v>4928</v>
      </c>
      <c r="B2587" s="3" t="str">
        <f>VLOOKUP(C2587,'Class compilations'!A:B,2,FALSE)</f>
        <v>Small SUV 4x4</v>
      </c>
      <c r="C2587" s="3" t="s">
        <v>4597</v>
      </c>
      <c r="D2587" s="3" t="s">
        <v>10</v>
      </c>
      <c r="E2587" s="3" t="s">
        <v>5029</v>
      </c>
      <c r="F2587" s="3" t="e">
        <f>VLOOKUP(E2587,'DFW to admin'!A:B,2,FALSE)</f>
        <v>#N/A</v>
      </c>
      <c r="G2587" s="3" t="e">
        <f>VLOOKUP('Data - filter removed'!E2587,Sheet10!B:C,2,FALSE)</f>
        <v>#N/A</v>
      </c>
      <c r="H2587" s="2">
        <v>2013</v>
      </c>
      <c r="I2587" s="3" t="s">
        <v>297</v>
      </c>
      <c r="J2587" s="3" t="s">
        <v>4596</v>
      </c>
      <c r="K2587" s="3" t="s">
        <v>4597</v>
      </c>
      <c r="L2587" s="3" t="s">
        <v>5030</v>
      </c>
      <c r="M2587" s="3" t="s">
        <v>81</v>
      </c>
    </row>
    <row r="2588" spans="1:13" x14ac:dyDescent="0.2">
      <c r="A2588" s="3" t="s">
        <v>4928</v>
      </c>
      <c r="B2588" s="3" t="str">
        <f>VLOOKUP(C2588,'Class compilations'!A:B,2,FALSE)</f>
        <v>Small SUV 4x4</v>
      </c>
      <c r="C2588" s="3" t="s">
        <v>4597</v>
      </c>
      <c r="D2588" s="3" t="s">
        <v>10</v>
      </c>
      <c r="E2588" s="3" t="s">
        <v>5031</v>
      </c>
      <c r="F2588" s="3" t="e">
        <f>VLOOKUP(E2588,'DFW to admin'!A:B,2,FALSE)</f>
        <v>#N/A</v>
      </c>
      <c r="G2588" s="3" t="e">
        <f>VLOOKUP('Data - filter removed'!E2588,Sheet10!B:C,2,FALSE)</f>
        <v>#N/A</v>
      </c>
      <c r="H2588" s="2">
        <v>2013</v>
      </c>
      <c r="I2588" s="3" t="s">
        <v>297</v>
      </c>
      <c r="J2588" s="3" t="s">
        <v>4596</v>
      </c>
      <c r="K2588" s="3" t="s">
        <v>4597</v>
      </c>
      <c r="L2588" s="3" t="s">
        <v>5032</v>
      </c>
      <c r="M2588" s="3" t="s">
        <v>35</v>
      </c>
    </row>
    <row r="2589" spans="1:13" x14ac:dyDescent="0.2">
      <c r="A2589" s="3" t="s">
        <v>4928</v>
      </c>
      <c r="B2589" s="3" t="str">
        <f>VLOOKUP(C2589,'Class compilations'!A:B,2,FALSE)</f>
        <v>Small SUV 4x4</v>
      </c>
      <c r="C2589" s="3" t="s">
        <v>4597</v>
      </c>
      <c r="D2589" s="3" t="s">
        <v>10</v>
      </c>
      <c r="E2589" s="3" t="s">
        <v>5033</v>
      </c>
      <c r="F2589" s="3" t="e">
        <f>VLOOKUP(E2589,'DFW to admin'!A:B,2,FALSE)</f>
        <v>#N/A</v>
      </c>
      <c r="G2589" s="3" t="e">
        <f>VLOOKUP('Data - filter removed'!E2589,Sheet10!B:C,2,FALSE)</f>
        <v>#N/A</v>
      </c>
      <c r="H2589" s="2">
        <v>2013</v>
      </c>
      <c r="I2589" s="3" t="s">
        <v>297</v>
      </c>
      <c r="J2589" s="3" t="s">
        <v>4596</v>
      </c>
      <c r="K2589" s="3" t="s">
        <v>4597</v>
      </c>
      <c r="L2589" s="3" t="s">
        <v>5034</v>
      </c>
      <c r="M2589" s="3" t="s">
        <v>35</v>
      </c>
    </row>
    <row r="2590" spans="1:13" x14ac:dyDescent="0.2">
      <c r="A2590" s="3" t="s">
        <v>4928</v>
      </c>
      <c r="B2590" s="3" t="str">
        <f>VLOOKUP(C2590,'Class compilations'!A:B,2,FALSE)</f>
        <v>Small SUV 4x4</v>
      </c>
      <c r="C2590" s="3" t="s">
        <v>4597</v>
      </c>
      <c r="D2590" s="3" t="s">
        <v>10</v>
      </c>
      <c r="E2590" s="3" t="s">
        <v>5035</v>
      </c>
      <c r="F2590" s="3" t="e">
        <f>VLOOKUP(E2590,'DFW to admin'!A:B,2,FALSE)</f>
        <v>#N/A</v>
      </c>
      <c r="G2590" s="3" t="e">
        <f>VLOOKUP('Data - filter removed'!E2590,Sheet10!B:C,2,FALSE)</f>
        <v>#N/A</v>
      </c>
      <c r="H2590" s="2">
        <v>2013</v>
      </c>
      <c r="I2590" s="3" t="s">
        <v>297</v>
      </c>
      <c r="J2590" s="3" t="s">
        <v>4596</v>
      </c>
      <c r="K2590" s="3" t="s">
        <v>4597</v>
      </c>
      <c r="L2590" s="3" t="s">
        <v>5036</v>
      </c>
      <c r="M2590" s="3" t="s">
        <v>35</v>
      </c>
    </row>
    <row r="2591" spans="1:13" x14ac:dyDescent="0.2">
      <c r="A2591" s="3" t="s">
        <v>4928</v>
      </c>
      <c r="B2591" s="3" t="str">
        <f>VLOOKUP(C2591,'Class compilations'!A:B,2,FALSE)</f>
        <v>Small SUV 4x4</v>
      </c>
      <c r="C2591" s="3" t="s">
        <v>4597</v>
      </c>
      <c r="D2591" s="3" t="s">
        <v>10</v>
      </c>
      <c r="E2591" s="3" t="s">
        <v>5037</v>
      </c>
      <c r="F2591" s="3" t="e">
        <f>VLOOKUP(E2591,'DFW to admin'!A:B,2,FALSE)</f>
        <v>#N/A</v>
      </c>
      <c r="G2591" s="3" t="e">
        <f>VLOOKUP('Data - filter removed'!E2591,Sheet10!B:C,2,FALSE)</f>
        <v>#N/A</v>
      </c>
      <c r="H2591" s="2">
        <v>2013</v>
      </c>
      <c r="I2591" s="3" t="s">
        <v>297</v>
      </c>
      <c r="J2591" s="3" t="s">
        <v>4596</v>
      </c>
      <c r="K2591" s="3" t="s">
        <v>4597</v>
      </c>
      <c r="L2591" s="3" t="s">
        <v>5038</v>
      </c>
      <c r="M2591" s="3" t="s">
        <v>35</v>
      </c>
    </row>
    <row r="2592" spans="1:13" x14ac:dyDescent="0.2">
      <c r="A2592" s="3" t="s">
        <v>4928</v>
      </c>
      <c r="B2592" s="3" t="str">
        <f>VLOOKUP(C2592,'Class compilations'!A:B,2,FALSE)</f>
        <v>Small SUV 4x4</v>
      </c>
      <c r="C2592" s="3" t="s">
        <v>4597</v>
      </c>
      <c r="D2592" s="3" t="s">
        <v>10</v>
      </c>
      <c r="E2592" s="3" t="s">
        <v>5039</v>
      </c>
      <c r="F2592" s="3" t="e">
        <f>VLOOKUP(E2592,'DFW to admin'!A:B,2,FALSE)</f>
        <v>#N/A</v>
      </c>
      <c r="G2592" s="3" t="e">
        <f>VLOOKUP('Data - filter removed'!E2592,Sheet10!B:C,2,FALSE)</f>
        <v>#N/A</v>
      </c>
      <c r="H2592" s="2">
        <v>2013</v>
      </c>
      <c r="I2592" s="3" t="s">
        <v>297</v>
      </c>
      <c r="J2592" s="3" t="s">
        <v>4596</v>
      </c>
      <c r="K2592" s="3" t="s">
        <v>4597</v>
      </c>
      <c r="L2592" s="3" t="s">
        <v>5040</v>
      </c>
      <c r="M2592" s="3" t="s">
        <v>35</v>
      </c>
    </row>
    <row r="2593" spans="1:13" x14ac:dyDescent="0.2">
      <c r="A2593" s="3" t="s">
        <v>4928</v>
      </c>
      <c r="B2593" s="3" t="str">
        <f>VLOOKUP(C2593,'Class compilations'!A:B,2,FALSE)</f>
        <v>Small SUV 4x4</v>
      </c>
      <c r="C2593" s="3" t="s">
        <v>4597</v>
      </c>
      <c r="D2593" s="3" t="s">
        <v>10</v>
      </c>
      <c r="E2593" s="3" t="s">
        <v>5041</v>
      </c>
      <c r="F2593" s="3" t="e">
        <f>VLOOKUP(E2593,'DFW to admin'!A:B,2,FALSE)</f>
        <v>#N/A</v>
      </c>
      <c r="G2593" s="3" t="e">
        <f>VLOOKUP('Data - filter removed'!E2593,Sheet10!B:C,2,FALSE)</f>
        <v>#N/A</v>
      </c>
      <c r="H2593" s="2">
        <v>2013</v>
      </c>
      <c r="I2593" s="3" t="s">
        <v>297</v>
      </c>
      <c r="J2593" s="3" t="s">
        <v>4596</v>
      </c>
      <c r="K2593" s="3" t="s">
        <v>4597</v>
      </c>
      <c r="L2593" s="3" t="s">
        <v>5042</v>
      </c>
      <c r="M2593" s="3" t="s">
        <v>35</v>
      </c>
    </row>
    <row r="2594" spans="1:13" x14ac:dyDescent="0.2">
      <c r="A2594" s="3" t="s">
        <v>4928</v>
      </c>
      <c r="B2594" s="3" t="str">
        <f>VLOOKUP(C2594,'Class compilations'!A:B,2,FALSE)</f>
        <v>Small SUV 4x4</v>
      </c>
      <c r="C2594" s="3" t="s">
        <v>4597</v>
      </c>
      <c r="D2594" s="3" t="s">
        <v>10</v>
      </c>
      <c r="E2594" s="3" t="s">
        <v>5043</v>
      </c>
      <c r="F2594" s="3" t="e">
        <f>VLOOKUP(E2594,'DFW to admin'!A:B,2,FALSE)</f>
        <v>#N/A</v>
      </c>
      <c r="G2594" s="3" t="e">
        <f>VLOOKUP('Data - filter removed'!E2594,Sheet10!B:C,2,FALSE)</f>
        <v>#N/A</v>
      </c>
      <c r="H2594" s="2">
        <v>2013</v>
      </c>
      <c r="I2594" s="3" t="s">
        <v>297</v>
      </c>
      <c r="J2594" s="3" t="s">
        <v>4596</v>
      </c>
      <c r="K2594" s="3" t="s">
        <v>4597</v>
      </c>
      <c r="L2594" s="3" t="s">
        <v>5044</v>
      </c>
      <c r="M2594" s="3" t="s">
        <v>35</v>
      </c>
    </row>
    <row r="2595" spans="1:13" x14ac:dyDescent="0.2">
      <c r="A2595" s="3" t="s">
        <v>4928</v>
      </c>
      <c r="B2595" s="3" t="str">
        <f>VLOOKUP(C2595,'Class compilations'!A:B,2,FALSE)</f>
        <v>Small SUV 4x4</v>
      </c>
      <c r="C2595" s="3" t="s">
        <v>4597</v>
      </c>
      <c r="D2595" s="3" t="s">
        <v>10</v>
      </c>
      <c r="E2595" s="3" t="s">
        <v>5045</v>
      </c>
      <c r="F2595" s="3" t="e">
        <f>VLOOKUP(E2595,'DFW to admin'!A:B,2,FALSE)</f>
        <v>#N/A</v>
      </c>
      <c r="G2595" s="3" t="e">
        <f>VLOOKUP('Data - filter removed'!E2595,Sheet10!B:C,2,FALSE)</f>
        <v>#N/A</v>
      </c>
      <c r="H2595" s="2">
        <v>2013</v>
      </c>
      <c r="I2595" s="3" t="s">
        <v>297</v>
      </c>
      <c r="J2595" s="3" t="s">
        <v>4596</v>
      </c>
      <c r="K2595" s="3" t="s">
        <v>4597</v>
      </c>
      <c r="L2595" s="3" t="s">
        <v>5046</v>
      </c>
      <c r="M2595" s="3" t="s">
        <v>81</v>
      </c>
    </row>
    <row r="2596" spans="1:13" x14ac:dyDescent="0.2">
      <c r="A2596" s="3" t="s">
        <v>4928</v>
      </c>
      <c r="B2596" s="3" t="str">
        <f>VLOOKUP(C2596,'Class compilations'!A:B,2,FALSE)</f>
        <v>Small SUV 4x4</v>
      </c>
      <c r="C2596" s="3" t="s">
        <v>4597</v>
      </c>
      <c r="D2596" s="3" t="s">
        <v>10</v>
      </c>
      <c r="E2596" s="3" t="s">
        <v>5047</v>
      </c>
      <c r="F2596" s="3" t="e">
        <f>VLOOKUP(E2596,'DFW to admin'!A:B,2,FALSE)</f>
        <v>#N/A</v>
      </c>
      <c r="G2596" s="3" t="str">
        <f>VLOOKUP('Data - filter removed'!E2596,Sheet10!B:C,2,FALSE)</f>
        <v>Children's Administration</v>
      </c>
      <c r="H2596" s="2">
        <v>2013</v>
      </c>
      <c r="I2596" s="3" t="s">
        <v>297</v>
      </c>
      <c r="J2596" s="3" t="s">
        <v>4596</v>
      </c>
      <c r="K2596" s="3" t="s">
        <v>4597</v>
      </c>
      <c r="L2596" s="3" t="s">
        <v>5048</v>
      </c>
      <c r="M2596" s="3" t="s">
        <v>29</v>
      </c>
    </row>
    <row r="2597" spans="1:13" x14ac:dyDescent="0.2">
      <c r="A2597" s="3" t="s">
        <v>4928</v>
      </c>
      <c r="B2597" s="3" t="str">
        <f>VLOOKUP(C2597,'Class compilations'!A:B,2,FALSE)</f>
        <v>Small SUV 4x4</v>
      </c>
      <c r="C2597" s="3" t="s">
        <v>4597</v>
      </c>
      <c r="D2597" s="3" t="s">
        <v>10</v>
      </c>
      <c r="E2597" s="3" t="s">
        <v>5049</v>
      </c>
      <c r="F2597" s="3" t="e">
        <f>VLOOKUP(E2597,'DFW to admin'!A:B,2,FALSE)</f>
        <v>#N/A</v>
      </c>
      <c r="G2597" s="3" t="str">
        <f>VLOOKUP('Data - filter removed'!E2597,Sheet10!B:C,2,FALSE)</f>
        <v>Children's Administration</v>
      </c>
      <c r="H2597" s="2">
        <v>2013</v>
      </c>
      <c r="I2597" s="3" t="s">
        <v>297</v>
      </c>
      <c r="J2597" s="3" t="s">
        <v>4596</v>
      </c>
      <c r="K2597" s="3" t="s">
        <v>4597</v>
      </c>
      <c r="L2597" s="3" t="s">
        <v>5050</v>
      </c>
      <c r="M2597" s="3" t="s">
        <v>29</v>
      </c>
    </row>
    <row r="2598" spans="1:13" x14ac:dyDescent="0.2">
      <c r="A2598" s="3" t="s">
        <v>4928</v>
      </c>
      <c r="B2598" s="3" t="str">
        <f>VLOOKUP(C2598,'Class compilations'!A:B,2,FALSE)</f>
        <v>Small SUV 4x4</v>
      </c>
      <c r="C2598" s="3" t="s">
        <v>4597</v>
      </c>
      <c r="D2598" s="3" t="s">
        <v>10</v>
      </c>
      <c r="E2598" s="3" t="s">
        <v>5051</v>
      </c>
      <c r="F2598" s="3" t="e">
        <f>VLOOKUP(E2598,'DFW to admin'!A:B,2,FALSE)</f>
        <v>#N/A</v>
      </c>
      <c r="G2598" s="3" t="e">
        <f>VLOOKUP('Data - filter removed'!E2598,Sheet10!B:C,2,FALSE)</f>
        <v>#N/A</v>
      </c>
      <c r="H2598" s="2">
        <v>2013</v>
      </c>
      <c r="I2598" s="3" t="s">
        <v>297</v>
      </c>
      <c r="J2598" s="3" t="s">
        <v>4596</v>
      </c>
      <c r="K2598" s="3" t="s">
        <v>4597</v>
      </c>
      <c r="L2598" s="3" t="s">
        <v>5052</v>
      </c>
      <c r="M2598" s="3" t="s">
        <v>203</v>
      </c>
    </row>
    <row r="2599" spans="1:13" x14ac:dyDescent="0.2">
      <c r="A2599" s="3" t="s">
        <v>4928</v>
      </c>
      <c r="B2599" s="3" t="str">
        <f>VLOOKUP(C2599,'Class compilations'!A:B,2,FALSE)</f>
        <v>Small SUV 4x4</v>
      </c>
      <c r="C2599" s="3" t="s">
        <v>4597</v>
      </c>
      <c r="D2599" s="3" t="s">
        <v>10</v>
      </c>
      <c r="E2599" s="3" t="s">
        <v>5053</v>
      </c>
      <c r="F2599" s="3" t="e">
        <f>VLOOKUP(E2599,'DFW to admin'!A:B,2,FALSE)</f>
        <v>#N/A</v>
      </c>
      <c r="G2599" s="3" t="e">
        <f>VLOOKUP('Data - filter removed'!E2599,Sheet10!B:C,2,FALSE)</f>
        <v>#N/A</v>
      </c>
      <c r="H2599" s="2">
        <v>2013</v>
      </c>
      <c r="I2599" s="3" t="s">
        <v>297</v>
      </c>
      <c r="J2599" s="3" t="s">
        <v>4596</v>
      </c>
      <c r="K2599" s="3" t="s">
        <v>4597</v>
      </c>
      <c r="L2599" s="3" t="s">
        <v>5054</v>
      </c>
      <c r="M2599" s="3" t="s">
        <v>35</v>
      </c>
    </row>
    <row r="2600" spans="1:13" x14ac:dyDescent="0.2">
      <c r="A2600" s="3" t="s">
        <v>4928</v>
      </c>
      <c r="B2600" s="3" t="str">
        <f>VLOOKUP(C2600,'Class compilations'!A:B,2,FALSE)</f>
        <v>Small SUV 4x4</v>
      </c>
      <c r="C2600" s="3" t="s">
        <v>4597</v>
      </c>
      <c r="D2600" s="3" t="s">
        <v>10</v>
      </c>
      <c r="E2600" s="3" t="s">
        <v>5055</v>
      </c>
      <c r="F2600" s="3" t="e">
        <f>VLOOKUP(E2600,'DFW to admin'!A:B,2,FALSE)</f>
        <v>#N/A</v>
      </c>
      <c r="G2600" s="3" t="e">
        <f>VLOOKUP('Data - filter removed'!E2600,Sheet10!B:C,2,FALSE)</f>
        <v>#N/A</v>
      </c>
      <c r="H2600" s="2">
        <v>2013</v>
      </c>
      <c r="I2600" s="3" t="s">
        <v>297</v>
      </c>
      <c r="J2600" s="3" t="s">
        <v>4596</v>
      </c>
      <c r="K2600" s="3" t="s">
        <v>4597</v>
      </c>
      <c r="L2600" s="3" t="s">
        <v>5056</v>
      </c>
      <c r="M2600" s="3" t="s">
        <v>916</v>
      </c>
    </row>
    <row r="2601" spans="1:13" x14ac:dyDescent="0.2">
      <c r="A2601" s="3" t="s">
        <v>4928</v>
      </c>
      <c r="B2601" s="3" t="str">
        <f>VLOOKUP(C2601,'Class compilations'!A:B,2,FALSE)</f>
        <v>Small SUV 4x4</v>
      </c>
      <c r="C2601" s="3" t="s">
        <v>4597</v>
      </c>
      <c r="D2601" s="3" t="s">
        <v>10</v>
      </c>
      <c r="E2601" s="3" t="s">
        <v>5057</v>
      </c>
      <c r="F2601" s="3" t="e">
        <f>VLOOKUP(E2601,'DFW to admin'!A:B,2,FALSE)</f>
        <v>#N/A</v>
      </c>
      <c r="G2601" s="3" t="e">
        <f>VLOOKUP('Data - filter removed'!E2601,Sheet10!B:C,2,FALSE)</f>
        <v>#N/A</v>
      </c>
      <c r="H2601" s="2">
        <v>2013</v>
      </c>
      <c r="I2601" s="3" t="s">
        <v>297</v>
      </c>
      <c r="J2601" s="3" t="s">
        <v>4596</v>
      </c>
      <c r="K2601" s="3" t="s">
        <v>4597</v>
      </c>
      <c r="L2601" s="3" t="s">
        <v>5058</v>
      </c>
      <c r="M2601" s="3" t="s">
        <v>35</v>
      </c>
    </row>
    <row r="2602" spans="1:13" x14ac:dyDescent="0.2">
      <c r="A2602" s="3" t="s">
        <v>4928</v>
      </c>
      <c r="B2602" s="3" t="str">
        <f>VLOOKUP(C2602,'Class compilations'!A:B,2,FALSE)</f>
        <v>Small SUV 4x4</v>
      </c>
      <c r="C2602" s="3" t="s">
        <v>4597</v>
      </c>
      <c r="D2602" s="3" t="s">
        <v>10</v>
      </c>
      <c r="E2602" s="3" t="s">
        <v>5059</v>
      </c>
      <c r="F2602" s="3" t="e">
        <f>VLOOKUP(E2602,'DFW to admin'!A:B,2,FALSE)</f>
        <v>#N/A</v>
      </c>
      <c r="G2602" s="3" t="e">
        <f>VLOOKUP('Data - filter removed'!E2602,Sheet10!B:C,2,FALSE)</f>
        <v>#N/A</v>
      </c>
      <c r="H2602" s="2">
        <v>2013</v>
      </c>
      <c r="I2602" s="3" t="s">
        <v>297</v>
      </c>
      <c r="J2602" s="3" t="s">
        <v>4596</v>
      </c>
      <c r="K2602" s="3" t="s">
        <v>4597</v>
      </c>
      <c r="L2602" s="3" t="s">
        <v>5060</v>
      </c>
      <c r="M2602" s="3" t="s">
        <v>35</v>
      </c>
    </row>
    <row r="2603" spans="1:13" x14ac:dyDescent="0.2">
      <c r="A2603" s="3" t="s">
        <v>4928</v>
      </c>
      <c r="B2603" s="3" t="str">
        <f>VLOOKUP(C2603,'Class compilations'!A:B,2,FALSE)</f>
        <v>Small SUV 4x4</v>
      </c>
      <c r="C2603" s="3" t="s">
        <v>4597</v>
      </c>
      <c r="D2603" s="3" t="s">
        <v>10</v>
      </c>
      <c r="E2603" s="3" t="s">
        <v>5061</v>
      </c>
      <c r="F2603" s="3" t="e">
        <f>VLOOKUP(E2603,'DFW to admin'!A:B,2,FALSE)</f>
        <v>#N/A</v>
      </c>
      <c r="G2603" s="3" t="e">
        <f>VLOOKUP('Data - filter removed'!E2603,Sheet10!B:C,2,FALSE)</f>
        <v>#N/A</v>
      </c>
      <c r="H2603" s="2">
        <v>2013</v>
      </c>
      <c r="I2603" s="3" t="s">
        <v>297</v>
      </c>
      <c r="J2603" s="3" t="s">
        <v>4596</v>
      </c>
      <c r="K2603" s="3" t="s">
        <v>4597</v>
      </c>
      <c r="L2603" s="3" t="s">
        <v>5062</v>
      </c>
      <c r="M2603" s="3" t="s">
        <v>35</v>
      </c>
    </row>
    <row r="2604" spans="1:13" x14ac:dyDescent="0.2">
      <c r="A2604" s="3" t="s">
        <v>4928</v>
      </c>
      <c r="B2604" s="3" t="str">
        <f>VLOOKUP(C2604,'Class compilations'!A:B,2,FALSE)</f>
        <v>Small SUV 4x4</v>
      </c>
      <c r="C2604" s="3" t="s">
        <v>4597</v>
      </c>
      <c r="D2604" s="3" t="s">
        <v>10</v>
      </c>
      <c r="E2604" s="3" t="s">
        <v>5063</v>
      </c>
      <c r="F2604" s="3" t="e">
        <f>VLOOKUP(E2604,'DFW to admin'!A:B,2,FALSE)</f>
        <v>#N/A</v>
      </c>
      <c r="G2604" s="3" t="str">
        <f>VLOOKUP('Data - filter removed'!E2604,Sheet10!B:C,2,FALSE)</f>
        <v>Aging and Disability Services Administration</v>
      </c>
      <c r="H2604" s="2">
        <v>2013</v>
      </c>
      <c r="I2604" s="3" t="s">
        <v>297</v>
      </c>
      <c r="J2604" s="3" t="s">
        <v>4596</v>
      </c>
      <c r="K2604" s="3" t="s">
        <v>4597</v>
      </c>
      <c r="L2604" s="3" t="s">
        <v>5064</v>
      </c>
      <c r="M2604" s="3" t="s">
        <v>29</v>
      </c>
    </row>
    <row r="2605" spans="1:13" x14ac:dyDescent="0.2">
      <c r="A2605" s="3" t="s">
        <v>4928</v>
      </c>
      <c r="B2605" s="3" t="str">
        <f>VLOOKUP(C2605,'Class compilations'!A:B,2,FALSE)</f>
        <v>Small SUV 4x4</v>
      </c>
      <c r="C2605" s="3" t="s">
        <v>4597</v>
      </c>
      <c r="D2605" s="3" t="s">
        <v>10</v>
      </c>
      <c r="E2605" s="3" t="s">
        <v>5065</v>
      </c>
      <c r="F2605" s="3" t="e">
        <f>VLOOKUP(E2605,'DFW to admin'!A:B,2,FALSE)</f>
        <v>#N/A</v>
      </c>
      <c r="G2605" s="3" t="str">
        <f>VLOOKUP('Data - filter removed'!E2605,Sheet10!B:C,2,FALSE)</f>
        <v>Office of Fraud Accountability</v>
      </c>
      <c r="H2605" s="2">
        <v>2014</v>
      </c>
      <c r="I2605" s="3" t="s">
        <v>297</v>
      </c>
      <c r="J2605" s="3" t="s">
        <v>4596</v>
      </c>
      <c r="K2605" s="3" t="s">
        <v>4597</v>
      </c>
      <c r="L2605" s="3" t="s">
        <v>5066</v>
      </c>
      <c r="M2605" s="3" t="s">
        <v>29</v>
      </c>
    </row>
    <row r="2606" spans="1:13" x14ac:dyDescent="0.2">
      <c r="A2606" s="3" t="s">
        <v>4928</v>
      </c>
      <c r="B2606" s="3" t="str">
        <f>VLOOKUP(C2606,'Class compilations'!A:B,2,FALSE)</f>
        <v>Small SUV 4x4</v>
      </c>
      <c r="C2606" s="3" t="s">
        <v>4597</v>
      </c>
      <c r="D2606" s="3" t="s">
        <v>10</v>
      </c>
      <c r="E2606" s="3" t="s">
        <v>5067</v>
      </c>
      <c r="F2606" s="3" t="e">
        <f>VLOOKUP(E2606,'DFW to admin'!A:B,2,FALSE)</f>
        <v>#N/A</v>
      </c>
      <c r="G2606" s="3" t="str">
        <f>VLOOKUP('Data - filter removed'!E2606,Sheet10!B:C,2,FALSE)</f>
        <v>Office of Fraud Accountability</v>
      </c>
      <c r="H2606" s="2">
        <v>2014</v>
      </c>
      <c r="I2606" s="3" t="s">
        <v>297</v>
      </c>
      <c r="J2606" s="3" t="s">
        <v>4596</v>
      </c>
      <c r="K2606" s="3" t="s">
        <v>4597</v>
      </c>
      <c r="L2606" s="3" t="s">
        <v>5068</v>
      </c>
      <c r="M2606" s="3" t="s">
        <v>29</v>
      </c>
    </row>
    <row r="2607" spans="1:13" x14ac:dyDescent="0.2">
      <c r="A2607" s="3" t="s">
        <v>4928</v>
      </c>
      <c r="B2607" s="3" t="str">
        <f>VLOOKUP(C2607,'Class compilations'!A:B,2,FALSE)</f>
        <v>Small SUV 4x4</v>
      </c>
      <c r="C2607" s="3" t="s">
        <v>4597</v>
      </c>
      <c r="D2607" s="3" t="s">
        <v>10</v>
      </c>
      <c r="E2607" s="3" t="s">
        <v>5069</v>
      </c>
      <c r="F2607" s="3" t="e">
        <f>VLOOKUP(E2607,'DFW to admin'!A:B,2,FALSE)</f>
        <v>#N/A</v>
      </c>
      <c r="G2607" s="3" t="str">
        <f>VLOOKUP('Data - filter removed'!E2607,Sheet10!B:C,2,FALSE)</f>
        <v>Office of Fraud Accountability</v>
      </c>
      <c r="H2607" s="2">
        <v>2014</v>
      </c>
      <c r="I2607" s="3" t="s">
        <v>297</v>
      </c>
      <c r="J2607" s="3" t="s">
        <v>4596</v>
      </c>
      <c r="K2607" s="3" t="s">
        <v>4597</v>
      </c>
      <c r="L2607" s="3" t="s">
        <v>5070</v>
      </c>
      <c r="M2607" s="3" t="s">
        <v>29</v>
      </c>
    </row>
    <row r="2608" spans="1:13" x14ac:dyDescent="0.2">
      <c r="A2608" s="3" t="s">
        <v>4928</v>
      </c>
      <c r="B2608" s="3" t="str">
        <f>VLOOKUP(C2608,'Class compilations'!A:B,2,FALSE)</f>
        <v>Small SUV 4x4</v>
      </c>
      <c r="C2608" s="3" t="s">
        <v>4597</v>
      </c>
      <c r="D2608" s="3" t="s">
        <v>10</v>
      </c>
      <c r="E2608" s="3" t="s">
        <v>5071</v>
      </c>
      <c r="F2608" s="3" t="e">
        <f>VLOOKUP(E2608,'DFW to admin'!A:B,2,FALSE)</f>
        <v>#N/A</v>
      </c>
      <c r="G2608" s="3" t="e">
        <f>VLOOKUP('Data - filter removed'!E2608,Sheet10!B:C,2,FALSE)</f>
        <v>#N/A</v>
      </c>
      <c r="H2608" s="2">
        <v>2014</v>
      </c>
      <c r="I2608" s="3" t="s">
        <v>297</v>
      </c>
      <c r="J2608" s="3" t="s">
        <v>4596</v>
      </c>
      <c r="K2608" s="3" t="s">
        <v>4597</v>
      </c>
      <c r="L2608" s="3" t="s">
        <v>5072</v>
      </c>
      <c r="M2608" s="3" t="s">
        <v>35</v>
      </c>
    </row>
    <row r="2609" spans="1:13" x14ac:dyDescent="0.2">
      <c r="A2609" s="3" t="s">
        <v>4928</v>
      </c>
      <c r="B2609" s="3" t="str">
        <f>VLOOKUP(C2609,'Class compilations'!A:B,2,FALSE)</f>
        <v>Small SUV 4x4</v>
      </c>
      <c r="C2609" s="3" t="s">
        <v>4597</v>
      </c>
      <c r="D2609" s="3" t="s">
        <v>10</v>
      </c>
      <c r="E2609" s="3" t="s">
        <v>5073</v>
      </c>
      <c r="F2609" s="3" t="e">
        <f>VLOOKUP(E2609,'DFW to admin'!A:B,2,FALSE)</f>
        <v>#N/A</v>
      </c>
      <c r="G2609" s="3" t="e">
        <f>VLOOKUP('Data - filter removed'!E2609,Sheet10!B:C,2,FALSE)</f>
        <v>#N/A</v>
      </c>
      <c r="H2609" s="2">
        <v>2014</v>
      </c>
      <c r="I2609" s="3" t="s">
        <v>297</v>
      </c>
      <c r="J2609" s="3" t="s">
        <v>4596</v>
      </c>
      <c r="K2609" s="3" t="s">
        <v>4597</v>
      </c>
      <c r="L2609" s="3" t="s">
        <v>5074</v>
      </c>
      <c r="M2609" s="3" t="s">
        <v>35</v>
      </c>
    </row>
    <row r="2610" spans="1:13" x14ac:dyDescent="0.2">
      <c r="A2610" s="3" t="s">
        <v>4928</v>
      </c>
      <c r="B2610" s="3" t="str">
        <f>VLOOKUP(C2610,'Class compilations'!A:B,2,FALSE)</f>
        <v>Small SUV 4x4</v>
      </c>
      <c r="C2610" s="3" t="s">
        <v>4597</v>
      </c>
      <c r="D2610" s="3" t="s">
        <v>10</v>
      </c>
      <c r="E2610" s="3" t="s">
        <v>5075</v>
      </c>
      <c r="F2610" s="3" t="e">
        <f>VLOOKUP(E2610,'DFW to admin'!A:B,2,FALSE)</f>
        <v>#N/A</v>
      </c>
      <c r="G2610" s="3" t="e">
        <f>VLOOKUP('Data - filter removed'!E2610,Sheet10!B:C,2,FALSE)</f>
        <v>#N/A</v>
      </c>
      <c r="H2610" s="2">
        <v>2014</v>
      </c>
      <c r="I2610" s="3" t="s">
        <v>297</v>
      </c>
      <c r="J2610" s="3" t="s">
        <v>4596</v>
      </c>
      <c r="K2610" s="3" t="s">
        <v>4597</v>
      </c>
      <c r="L2610" s="3" t="s">
        <v>5076</v>
      </c>
      <c r="M2610" s="3" t="s">
        <v>35</v>
      </c>
    </row>
    <row r="2611" spans="1:13" x14ac:dyDescent="0.2">
      <c r="A2611" s="3" t="s">
        <v>4928</v>
      </c>
      <c r="B2611" s="3" t="str">
        <f>VLOOKUP(C2611,'Class compilations'!A:B,2,FALSE)</f>
        <v>Small SUV 4x4</v>
      </c>
      <c r="C2611" s="3" t="s">
        <v>4597</v>
      </c>
      <c r="D2611" s="3" t="s">
        <v>10</v>
      </c>
      <c r="E2611" s="3" t="s">
        <v>5077</v>
      </c>
      <c r="F2611" s="3" t="e">
        <f>VLOOKUP(E2611,'DFW to admin'!A:B,2,FALSE)</f>
        <v>#N/A</v>
      </c>
      <c r="G2611" s="3" t="e">
        <f>VLOOKUP('Data - filter removed'!E2611,Sheet10!B:C,2,FALSE)</f>
        <v>#N/A</v>
      </c>
      <c r="H2611" s="2">
        <v>2014</v>
      </c>
      <c r="I2611" s="3" t="s">
        <v>297</v>
      </c>
      <c r="J2611" s="3" t="s">
        <v>4596</v>
      </c>
      <c r="K2611" s="3" t="s">
        <v>4597</v>
      </c>
      <c r="L2611" s="3" t="s">
        <v>5078</v>
      </c>
      <c r="M2611" s="3" t="s">
        <v>35</v>
      </c>
    </row>
    <row r="2612" spans="1:13" x14ac:dyDescent="0.2">
      <c r="A2612" s="3" t="s">
        <v>4928</v>
      </c>
      <c r="B2612" s="3" t="str">
        <f>VLOOKUP(C2612,'Class compilations'!A:B,2,FALSE)</f>
        <v>Small SUV 4x4</v>
      </c>
      <c r="C2612" s="3" t="s">
        <v>4597</v>
      </c>
      <c r="D2612" s="3" t="s">
        <v>10</v>
      </c>
      <c r="E2612" s="3" t="s">
        <v>5079</v>
      </c>
      <c r="F2612" s="3" t="e">
        <f>VLOOKUP(E2612,'DFW to admin'!A:B,2,FALSE)</f>
        <v>#N/A</v>
      </c>
      <c r="G2612" s="3" t="str">
        <f>VLOOKUP('Data - filter removed'!E2612,Sheet10!B:C,2,FALSE)</f>
        <v>Juvenile Justice and Rehabilitation</v>
      </c>
      <c r="H2612" s="2">
        <v>2013</v>
      </c>
      <c r="I2612" s="3" t="s">
        <v>297</v>
      </c>
      <c r="J2612" s="3" t="s">
        <v>4596</v>
      </c>
      <c r="K2612" s="3" t="s">
        <v>4597</v>
      </c>
      <c r="L2612" s="3" t="s">
        <v>5080</v>
      </c>
      <c r="M2612" s="3" t="s">
        <v>29</v>
      </c>
    </row>
    <row r="2613" spans="1:13" x14ac:dyDescent="0.2">
      <c r="A2613" s="3" t="s">
        <v>4928</v>
      </c>
      <c r="B2613" s="3" t="str">
        <f>VLOOKUP(C2613,'Class compilations'!A:B,2,FALSE)</f>
        <v>Small SUV 4x4</v>
      </c>
      <c r="C2613" s="3" t="s">
        <v>4597</v>
      </c>
      <c r="D2613" s="3" t="s">
        <v>10</v>
      </c>
      <c r="E2613" s="3" t="s">
        <v>5081</v>
      </c>
      <c r="F2613" s="3" t="str">
        <f>VLOOKUP(E2613,'DFW to admin'!A:B,2,FALSE)</f>
        <v>Fish</v>
      </c>
      <c r="G2613" s="3" t="e">
        <f>VLOOKUP('Data - filter removed'!E2613,Sheet10!B:C,2,FALSE)</f>
        <v>#N/A</v>
      </c>
      <c r="H2613" s="2">
        <v>2013</v>
      </c>
      <c r="I2613" s="3" t="s">
        <v>297</v>
      </c>
      <c r="J2613" s="3" t="s">
        <v>4596</v>
      </c>
      <c r="K2613" s="3" t="s">
        <v>4597</v>
      </c>
      <c r="L2613" s="3" t="s">
        <v>5082</v>
      </c>
      <c r="M2613" s="3" t="s">
        <v>136</v>
      </c>
    </row>
    <row r="2614" spans="1:13" x14ac:dyDescent="0.2">
      <c r="A2614" s="3" t="s">
        <v>4928</v>
      </c>
      <c r="B2614" s="3" t="str">
        <f>VLOOKUP(C2614,'Class compilations'!A:B,2,FALSE)</f>
        <v>Small SUV 4x4</v>
      </c>
      <c r="C2614" s="3" t="s">
        <v>4597</v>
      </c>
      <c r="D2614" s="3" t="s">
        <v>10</v>
      </c>
      <c r="E2614" s="3" t="s">
        <v>5083</v>
      </c>
      <c r="F2614" s="3" t="e">
        <f>VLOOKUP(E2614,'DFW to admin'!A:B,2,FALSE)</f>
        <v>#N/A</v>
      </c>
      <c r="G2614" s="3" t="str">
        <f>VLOOKUP('Data - filter removed'!E2614,Sheet10!B:C,2,FALSE)</f>
        <v>Aging and Disability Services Administration</v>
      </c>
      <c r="H2614" s="2">
        <v>2012</v>
      </c>
      <c r="I2614" s="3" t="s">
        <v>297</v>
      </c>
      <c r="J2614" s="3" t="s">
        <v>4596</v>
      </c>
      <c r="K2614" s="3" t="s">
        <v>4597</v>
      </c>
      <c r="L2614" s="3" t="s">
        <v>5084</v>
      </c>
      <c r="M2614" s="3" t="s">
        <v>29</v>
      </c>
    </row>
    <row r="2615" spans="1:13" x14ac:dyDescent="0.2">
      <c r="A2615" s="3" t="s">
        <v>4928</v>
      </c>
      <c r="B2615" s="3" t="str">
        <f>VLOOKUP(C2615,'Class compilations'!A:B,2,FALSE)</f>
        <v>Small SUV 4x4</v>
      </c>
      <c r="C2615" s="3" t="s">
        <v>4597</v>
      </c>
      <c r="D2615" s="3" t="s">
        <v>10</v>
      </c>
      <c r="E2615" s="3" t="s">
        <v>5085</v>
      </c>
      <c r="F2615" s="3" t="e">
        <f>VLOOKUP(E2615,'DFW to admin'!A:B,2,FALSE)</f>
        <v>#N/A</v>
      </c>
      <c r="G2615" s="3" t="str">
        <f>VLOOKUP('Data - filter removed'!E2615,Sheet10!B:C,2,FALSE)</f>
        <v>Aging and Disability Services Administration</v>
      </c>
      <c r="H2615" s="2">
        <v>2012</v>
      </c>
      <c r="I2615" s="3" t="s">
        <v>297</v>
      </c>
      <c r="J2615" s="3" t="s">
        <v>4596</v>
      </c>
      <c r="K2615" s="3" t="s">
        <v>4597</v>
      </c>
      <c r="L2615" s="3" t="s">
        <v>5086</v>
      </c>
      <c r="M2615" s="3" t="s">
        <v>29</v>
      </c>
    </row>
    <row r="2616" spans="1:13" x14ac:dyDescent="0.2">
      <c r="A2616" s="3" t="s">
        <v>4928</v>
      </c>
      <c r="B2616" s="3" t="str">
        <f>VLOOKUP(C2616,'Class compilations'!A:B,2,FALSE)</f>
        <v>Small SUV 4x4</v>
      </c>
      <c r="C2616" s="3" t="s">
        <v>4597</v>
      </c>
      <c r="D2616" s="3" t="s">
        <v>10</v>
      </c>
      <c r="E2616" s="3" t="s">
        <v>5087</v>
      </c>
      <c r="F2616" s="3" t="e">
        <f>VLOOKUP(E2616,'DFW to admin'!A:B,2,FALSE)</f>
        <v>#N/A</v>
      </c>
      <c r="G2616" s="3" t="str">
        <f>VLOOKUP('Data - filter removed'!E2616,Sheet10!B:C,2,FALSE)</f>
        <v>Aging and Disability Services Administration</v>
      </c>
      <c r="H2616" s="2">
        <v>2012</v>
      </c>
      <c r="I2616" s="3" t="s">
        <v>297</v>
      </c>
      <c r="J2616" s="3" t="s">
        <v>4596</v>
      </c>
      <c r="K2616" s="3" t="s">
        <v>4597</v>
      </c>
      <c r="L2616" s="3" t="s">
        <v>5088</v>
      </c>
      <c r="M2616" s="3" t="s">
        <v>29</v>
      </c>
    </row>
    <row r="2617" spans="1:13" x14ac:dyDescent="0.2">
      <c r="A2617" s="3" t="s">
        <v>4928</v>
      </c>
      <c r="B2617" s="3" t="str">
        <f>VLOOKUP(C2617,'Class compilations'!A:B,2,FALSE)</f>
        <v>Small SUV 4x4</v>
      </c>
      <c r="C2617" s="3" t="s">
        <v>4597</v>
      </c>
      <c r="D2617" s="3" t="s">
        <v>10</v>
      </c>
      <c r="E2617" s="3" t="s">
        <v>5089</v>
      </c>
      <c r="F2617" s="3" t="e">
        <f>VLOOKUP(E2617,'DFW to admin'!A:B,2,FALSE)</f>
        <v>#N/A</v>
      </c>
      <c r="G2617" s="3" t="str">
        <f>VLOOKUP('Data - filter removed'!E2617,Sheet10!B:C,2,FALSE)</f>
        <v>Aging and Disability Services Administration</v>
      </c>
      <c r="H2617" s="2">
        <v>2012</v>
      </c>
      <c r="I2617" s="3" t="s">
        <v>297</v>
      </c>
      <c r="J2617" s="3" t="s">
        <v>4596</v>
      </c>
      <c r="K2617" s="3" t="s">
        <v>4597</v>
      </c>
      <c r="L2617" s="3" t="s">
        <v>5090</v>
      </c>
      <c r="M2617" s="3" t="s">
        <v>29</v>
      </c>
    </row>
    <row r="2618" spans="1:13" x14ac:dyDescent="0.2">
      <c r="A2618" s="3" t="s">
        <v>4928</v>
      </c>
      <c r="B2618" s="3" t="str">
        <f>VLOOKUP(C2618,'Class compilations'!A:B,2,FALSE)</f>
        <v>Small SUV 4x4</v>
      </c>
      <c r="C2618" s="3" t="s">
        <v>4597</v>
      </c>
      <c r="D2618" s="3" t="s">
        <v>10</v>
      </c>
      <c r="E2618" s="3" t="s">
        <v>5091</v>
      </c>
      <c r="F2618" s="3" t="e">
        <f>VLOOKUP(E2618,'DFW to admin'!A:B,2,FALSE)</f>
        <v>#N/A</v>
      </c>
      <c r="G2618" s="3" t="str">
        <f>VLOOKUP('Data - filter removed'!E2618,Sheet10!B:C,2,FALSE)</f>
        <v>Aging and Disability Services Administration</v>
      </c>
      <c r="H2618" s="2">
        <v>2012</v>
      </c>
      <c r="I2618" s="3" t="s">
        <v>297</v>
      </c>
      <c r="J2618" s="3" t="s">
        <v>4596</v>
      </c>
      <c r="K2618" s="3" t="s">
        <v>4597</v>
      </c>
      <c r="L2618" s="3" t="s">
        <v>5092</v>
      </c>
      <c r="M2618" s="3" t="s">
        <v>29</v>
      </c>
    </row>
    <row r="2619" spans="1:13" x14ac:dyDescent="0.2">
      <c r="A2619" s="3" t="s">
        <v>4928</v>
      </c>
      <c r="B2619" s="3" t="str">
        <f>VLOOKUP(C2619,'Class compilations'!A:B,2,FALSE)</f>
        <v>Small SUV 4x4</v>
      </c>
      <c r="C2619" s="3" t="s">
        <v>4597</v>
      </c>
      <c r="D2619" s="3" t="s">
        <v>10</v>
      </c>
      <c r="E2619" s="3" t="s">
        <v>5093</v>
      </c>
      <c r="F2619" s="3" t="e">
        <f>VLOOKUP(E2619,'DFW to admin'!A:B,2,FALSE)</f>
        <v>#N/A</v>
      </c>
      <c r="G2619" s="3" t="str">
        <f>VLOOKUP('Data - filter removed'!E2619,Sheet10!B:C,2,FALSE)</f>
        <v>Aging and Disability Services Administration</v>
      </c>
      <c r="H2619" s="2">
        <v>2012</v>
      </c>
      <c r="I2619" s="3" t="s">
        <v>297</v>
      </c>
      <c r="J2619" s="3" t="s">
        <v>4596</v>
      </c>
      <c r="K2619" s="3" t="s">
        <v>4597</v>
      </c>
      <c r="L2619" s="3" t="s">
        <v>5094</v>
      </c>
      <c r="M2619" s="3" t="s">
        <v>29</v>
      </c>
    </row>
    <row r="2620" spans="1:13" x14ac:dyDescent="0.2">
      <c r="A2620" s="3" t="s">
        <v>4928</v>
      </c>
      <c r="B2620" s="3" t="str">
        <f>VLOOKUP(C2620,'Class compilations'!A:B,2,FALSE)</f>
        <v>Small SUV 4x4</v>
      </c>
      <c r="C2620" s="3" t="s">
        <v>4597</v>
      </c>
      <c r="D2620" s="3" t="s">
        <v>10</v>
      </c>
      <c r="E2620" s="3" t="s">
        <v>5095</v>
      </c>
      <c r="F2620" s="3" t="e">
        <f>VLOOKUP(E2620,'DFW to admin'!A:B,2,FALSE)</f>
        <v>#N/A</v>
      </c>
      <c r="G2620" s="3" t="str">
        <f>VLOOKUP('Data - filter removed'!E2620,Sheet10!B:C,2,FALSE)</f>
        <v>Aging and Disability Services Administration</v>
      </c>
      <c r="H2620" s="2">
        <v>2012</v>
      </c>
      <c r="I2620" s="3" t="s">
        <v>297</v>
      </c>
      <c r="J2620" s="3" t="s">
        <v>4596</v>
      </c>
      <c r="K2620" s="3" t="s">
        <v>4597</v>
      </c>
      <c r="L2620" s="3" t="s">
        <v>5096</v>
      </c>
      <c r="M2620" s="3" t="s">
        <v>29</v>
      </c>
    </row>
    <row r="2621" spans="1:13" x14ac:dyDescent="0.2">
      <c r="A2621" s="3" t="s">
        <v>4928</v>
      </c>
      <c r="B2621" s="3" t="str">
        <f>VLOOKUP(C2621,'Class compilations'!A:B,2,FALSE)</f>
        <v>Small SUV 4x4</v>
      </c>
      <c r="C2621" s="3" t="s">
        <v>4597</v>
      </c>
      <c r="D2621" s="3" t="s">
        <v>10</v>
      </c>
      <c r="E2621" s="3" t="s">
        <v>5097</v>
      </c>
      <c r="F2621" s="3" t="e">
        <f>VLOOKUP(E2621,'DFW to admin'!A:B,2,FALSE)</f>
        <v>#N/A</v>
      </c>
      <c r="G2621" s="3" t="str">
        <f>VLOOKUP('Data - filter removed'!E2621,Sheet10!B:C,2,FALSE)</f>
        <v>Aging and Disability Services Administration</v>
      </c>
      <c r="H2621" s="2">
        <v>2012</v>
      </c>
      <c r="I2621" s="3" t="s">
        <v>297</v>
      </c>
      <c r="J2621" s="3" t="s">
        <v>4596</v>
      </c>
      <c r="K2621" s="3" t="s">
        <v>4597</v>
      </c>
      <c r="L2621" s="3" t="s">
        <v>5098</v>
      </c>
      <c r="M2621" s="3" t="s">
        <v>29</v>
      </c>
    </row>
    <row r="2622" spans="1:13" x14ac:dyDescent="0.2">
      <c r="A2622" s="3" t="s">
        <v>4928</v>
      </c>
      <c r="B2622" s="3" t="str">
        <f>VLOOKUP(C2622,'Class compilations'!A:B,2,FALSE)</f>
        <v>Small SUV 4x4</v>
      </c>
      <c r="C2622" s="3" t="s">
        <v>4597</v>
      </c>
      <c r="D2622" s="3" t="s">
        <v>10</v>
      </c>
      <c r="E2622" s="3" t="s">
        <v>5099</v>
      </c>
      <c r="F2622" s="3" t="str">
        <f>VLOOKUP(E2622,'DFW to admin'!A:B,2,FALSE)</f>
        <v>Fish</v>
      </c>
      <c r="G2622" s="3" t="e">
        <f>VLOOKUP('Data - filter removed'!E2622,Sheet10!B:C,2,FALSE)</f>
        <v>#N/A</v>
      </c>
      <c r="H2622" s="2">
        <v>2012</v>
      </c>
      <c r="I2622" s="3" t="s">
        <v>297</v>
      </c>
      <c r="J2622" s="3" t="s">
        <v>4596</v>
      </c>
      <c r="K2622" s="3" t="s">
        <v>4597</v>
      </c>
      <c r="L2622" s="3" t="s">
        <v>5100</v>
      </c>
      <c r="M2622" s="3" t="s">
        <v>136</v>
      </c>
    </row>
    <row r="2623" spans="1:13" x14ac:dyDescent="0.2">
      <c r="A2623" s="3" t="s">
        <v>4928</v>
      </c>
      <c r="B2623" s="3" t="str">
        <f>VLOOKUP(C2623,'Class compilations'!A:B,2,FALSE)</f>
        <v>Small SUV 4x4</v>
      </c>
      <c r="C2623" s="3" t="s">
        <v>4597</v>
      </c>
      <c r="D2623" s="3" t="s">
        <v>10</v>
      </c>
      <c r="E2623" s="3" t="s">
        <v>5101</v>
      </c>
      <c r="F2623" s="3" t="e">
        <f>VLOOKUP(E2623,'DFW to admin'!A:B,2,FALSE)</f>
        <v>#N/A</v>
      </c>
      <c r="G2623" s="3" t="e">
        <f>VLOOKUP('Data - filter removed'!E2623,Sheet10!B:C,2,FALSE)</f>
        <v>#N/A</v>
      </c>
      <c r="H2623" s="2">
        <v>2012</v>
      </c>
      <c r="I2623" s="3" t="s">
        <v>297</v>
      </c>
      <c r="J2623" s="3" t="s">
        <v>4596</v>
      </c>
      <c r="K2623" s="3" t="s">
        <v>4597</v>
      </c>
      <c r="L2623" s="3" t="s">
        <v>5102</v>
      </c>
      <c r="M2623" s="3" t="s">
        <v>35</v>
      </c>
    </row>
    <row r="2624" spans="1:13" x14ac:dyDescent="0.2">
      <c r="A2624" s="3" t="s">
        <v>4928</v>
      </c>
      <c r="B2624" s="3" t="str">
        <f>VLOOKUP(C2624,'Class compilations'!A:B,2,FALSE)</f>
        <v>Small SUV 4x4</v>
      </c>
      <c r="C2624" s="3" t="s">
        <v>4597</v>
      </c>
      <c r="D2624" s="3" t="s">
        <v>10</v>
      </c>
      <c r="E2624" s="3" t="s">
        <v>5103</v>
      </c>
      <c r="F2624" s="3" t="e">
        <f>VLOOKUP(E2624,'DFW to admin'!A:B,2,FALSE)</f>
        <v>#N/A</v>
      </c>
      <c r="G2624" s="3" t="str">
        <f>VLOOKUP('Data - filter removed'!E2624,Sheet10!B:C,2,FALSE)</f>
        <v>Children's Administration</v>
      </c>
      <c r="H2624" s="2">
        <v>2012</v>
      </c>
      <c r="I2624" s="3" t="s">
        <v>297</v>
      </c>
      <c r="J2624" s="3" t="s">
        <v>4596</v>
      </c>
      <c r="K2624" s="3" t="s">
        <v>4597</v>
      </c>
      <c r="L2624" s="3" t="s">
        <v>5104</v>
      </c>
      <c r="M2624" s="3" t="s">
        <v>29</v>
      </c>
    </row>
    <row r="2625" spans="1:13" x14ac:dyDescent="0.2">
      <c r="A2625" s="3" t="s">
        <v>4928</v>
      </c>
      <c r="B2625" s="3" t="str">
        <f>VLOOKUP(C2625,'Class compilations'!A:B,2,FALSE)</f>
        <v>Small SUV 4x4</v>
      </c>
      <c r="C2625" s="3" t="s">
        <v>4597</v>
      </c>
      <c r="D2625" s="3" t="s">
        <v>10</v>
      </c>
      <c r="E2625" s="3" t="s">
        <v>5105</v>
      </c>
      <c r="F2625" s="3" t="e">
        <f>VLOOKUP(E2625,'DFW to admin'!A:B,2,FALSE)</f>
        <v>#N/A</v>
      </c>
      <c r="G2625" s="3" t="str">
        <f>VLOOKUP('Data - filter removed'!E2625,Sheet10!B:C,2,FALSE)</f>
        <v>Aging and Disability Services Administration</v>
      </c>
      <c r="H2625" s="2">
        <v>2013</v>
      </c>
      <c r="I2625" s="3" t="s">
        <v>297</v>
      </c>
      <c r="J2625" s="3" t="s">
        <v>4596</v>
      </c>
      <c r="K2625" s="3" t="s">
        <v>4597</v>
      </c>
      <c r="L2625" s="3" t="s">
        <v>5106</v>
      </c>
      <c r="M2625" s="3" t="s">
        <v>29</v>
      </c>
    </row>
    <row r="2626" spans="1:13" x14ac:dyDescent="0.2">
      <c r="A2626" s="3" t="s">
        <v>4928</v>
      </c>
      <c r="B2626" s="3" t="str">
        <f>VLOOKUP(C2626,'Class compilations'!A:B,2,FALSE)</f>
        <v>Small SUV 4x4</v>
      </c>
      <c r="C2626" s="3" t="s">
        <v>4597</v>
      </c>
      <c r="D2626" s="3" t="s">
        <v>10</v>
      </c>
      <c r="E2626" s="3" t="s">
        <v>5107</v>
      </c>
      <c r="F2626" s="3" t="e">
        <f>VLOOKUP(E2626,'DFW to admin'!A:B,2,FALSE)</f>
        <v>#N/A</v>
      </c>
      <c r="G2626" s="3" t="str">
        <f>VLOOKUP('Data - filter removed'!E2626,Sheet10!B:C,2,FALSE)</f>
        <v>Aging and Disability Services Administration</v>
      </c>
      <c r="H2626" s="2">
        <v>2013</v>
      </c>
      <c r="I2626" s="3" t="s">
        <v>297</v>
      </c>
      <c r="J2626" s="3" t="s">
        <v>4596</v>
      </c>
      <c r="K2626" s="3" t="s">
        <v>4597</v>
      </c>
      <c r="L2626" s="3" t="s">
        <v>5108</v>
      </c>
      <c r="M2626" s="3" t="s">
        <v>29</v>
      </c>
    </row>
    <row r="2627" spans="1:13" x14ac:dyDescent="0.2">
      <c r="A2627" s="3" t="s">
        <v>4928</v>
      </c>
      <c r="B2627" s="3" t="str">
        <f>VLOOKUP(C2627,'Class compilations'!A:B,2,FALSE)</f>
        <v>Small SUV 4x4</v>
      </c>
      <c r="C2627" s="3" t="s">
        <v>4597</v>
      </c>
      <c r="D2627" s="3" t="s">
        <v>10</v>
      </c>
      <c r="E2627" s="3" t="s">
        <v>5109</v>
      </c>
      <c r="F2627" s="3" t="e">
        <f>VLOOKUP(E2627,'DFW to admin'!A:B,2,FALSE)</f>
        <v>#N/A</v>
      </c>
      <c r="G2627" s="3" t="str">
        <f>VLOOKUP('Data - filter removed'!E2627,Sheet10!B:C,2,FALSE)</f>
        <v>Aging and Disability Services Administration</v>
      </c>
      <c r="H2627" s="2">
        <v>2012</v>
      </c>
      <c r="I2627" s="3" t="s">
        <v>297</v>
      </c>
      <c r="J2627" s="3" t="s">
        <v>4596</v>
      </c>
      <c r="K2627" s="3" t="s">
        <v>4597</v>
      </c>
      <c r="L2627" s="3" t="s">
        <v>5110</v>
      </c>
      <c r="M2627" s="3" t="s">
        <v>29</v>
      </c>
    </row>
    <row r="2628" spans="1:13" x14ac:dyDescent="0.2">
      <c r="A2628" s="3" t="s">
        <v>4928</v>
      </c>
      <c r="B2628" s="3" t="str">
        <f>VLOOKUP(C2628,'Class compilations'!A:B,2,FALSE)</f>
        <v>Small SUV 4x4</v>
      </c>
      <c r="C2628" s="3" t="s">
        <v>4597</v>
      </c>
      <c r="D2628" s="3" t="s">
        <v>10</v>
      </c>
      <c r="E2628" s="3" t="s">
        <v>5111</v>
      </c>
      <c r="F2628" s="3" t="e">
        <f>VLOOKUP(E2628,'DFW to admin'!A:B,2,FALSE)</f>
        <v>#N/A</v>
      </c>
      <c r="G2628" s="3" t="e">
        <f>VLOOKUP('Data - filter removed'!E2628,Sheet10!B:C,2,FALSE)</f>
        <v>#N/A</v>
      </c>
      <c r="H2628" s="2">
        <v>2012</v>
      </c>
      <c r="I2628" s="3" t="s">
        <v>297</v>
      </c>
      <c r="J2628" s="3" t="s">
        <v>4596</v>
      </c>
      <c r="K2628" s="3" t="s">
        <v>4597</v>
      </c>
      <c r="L2628" s="3" t="s">
        <v>5112</v>
      </c>
      <c r="M2628" s="3" t="s">
        <v>203</v>
      </c>
    </row>
    <row r="2629" spans="1:13" x14ac:dyDescent="0.2">
      <c r="A2629" s="3" t="s">
        <v>4928</v>
      </c>
      <c r="B2629" s="3" t="str">
        <f>VLOOKUP(C2629,'Class compilations'!A:B,2,FALSE)</f>
        <v>Small SUV 4x4</v>
      </c>
      <c r="C2629" s="3" t="s">
        <v>4597</v>
      </c>
      <c r="D2629" s="3" t="s">
        <v>10</v>
      </c>
      <c r="E2629" s="3" t="s">
        <v>5113</v>
      </c>
      <c r="F2629" s="3" t="e">
        <f>VLOOKUP(E2629,'DFW to admin'!A:B,2,FALSE)</f>
        <v>#N/A</v>
      </c>
      <c r="G2629" s="3" t="e">
        <f>VLOOKUP('Data - filter removed'!E2629,Sheet10!B:C,2,FALSE)</f>
        <v>#N/A</v>
      </c>
      <c r="H2629" s="2">
        <v>2014</v>
      </c>
      <c r="I2629" s="3" t="s">
        <v>297</v>
      </c>
      <c r="J2629" s="3" t="s">
        <v>4596</v>
      </c>
      <c r="K2629" s="3" t="s">
        <v>4597</v>
      </c>
      <c r="L2629" s="3" t="s">
        <v>5114</v>
      </c>
      <c r="M2629" s="3" t="s">
        <v>35</v>
      </c>
    </row>
    <row r="2630" spans="1:13" x14ac:dyDescent="0.2">
      <c r="A2630" s="3" t="s">
        <v>4928</v>
      </c>
      <c r="B2630" s="3" t="str">
        <f>VLOOKUP(C2630,'Class compilations'!A:B,2,FALSE)</f>
        <v>Small SUV 4x4</v>
      </c>
      <c r="C2630" s="3" t="s">
        <v>4597</v>
      </c>
      <c r="D2630" s="3" t="s">
        <v>10</v>
      </c>
      <c r="E2630" s="3" t="s">
        <v>5115</v>
      </c>
      <c r="F2630" s="3" t="e">
        <f>VLOOKUP(E2630,'DFW to admin'!A:B,2,FALSE)</f>
        <v>#N/A</v>
      </c>
      <c r="G2630" s="3" t="e">
        <f>VLOOKUP('Data - filter removed'!E2630,Sheet10!B:C,2,FALSE)</f>
        <v>#N/A</v>
      </c>
      <c r="H2630" s="2">
        <v>2014</v>
      </c>
      <c r="I2630" s="3" t="s">
        <v>297</v>
      </c>
      <c r="J2630" s="3" t="s">
        <v>4596</v>
      </c>
      <c r="K2630" s="3" t="s">
        <v>4597</v>
      </c>
      <c r="L2630" s="3" t="s">
        <v>5116</v>
      </c>
      <c r="M2630" s="3" t="s">
        <v>21</v>
      </c>
    </row>
    <row r="2631" spans="1:13" x14ac:dyDescent="0.2">
      <c r="A2631" s="3" t="s">
        <v>4928</v>
      </c>
      <c r="B2631" s="3" t="str">
        <f>VLOOKUP(C2631,'Class compilations'!A:B,2,FALSE)</f>
        <v>Small SUV 4x4</v>
      </c>
      <c r="C2631" s="3" t="s">
        <v>4597</v>
      </c>
      <c r="D2631" s="3" t="s">
        <v>10</v>
      </c>
      <c r="E2631" s="3" t="s">
        <v>5117</v>
      </c>
      <c r="F2631" s="3" t="e">
        <f>VLOOKUP(E2631,'DFW to admin'!A:B,2,FALSE)</f>
        <v>#N/A</v>
      </c>
      <c r="G2631" s="3" t="e">
        <f>VLOOKUP('Data - filter removed'!E2631,Sheet10!B:C,2,FALSE)</f>
        <v>#N/A</v>
      </c>
      <c r="H2631" s="2">
        <v>2014</v>
      </c>
      <c r="I2631" s="3" t="s">
        <v>297</v>
      </c>
      <c r="J2631" s="3" t="s">
        <v>4596</v>
      </c>
      <c r="K2631" s="3" t="s">
        <v>4597</v>
      </c>
      <c r="L2631" s="3" t="s">
        <v>5118</v>
      </c>
      <c r="M2631" s="3" t="s">
        <v>21</v>
      </c>
    </row>
    <row r="2632" spans="1:13" x14ac:dyDescent="0.2">
      <c r="A2632" s="3" t="s">
        <v>4928</v>
      </c>
      <c r="B2632" s="3" t="str">
        <f>VLOOKUP(C2632,'Class compilations'!A:B,2,FALSE)</f>
        <v>Small SUV 4x4</v>
      </c>
      <c r="C2632" s="3" t="s">
        <v>4597</v>
      </c>
      <c r="D2632" s="3" t="s">
        <v>10</v>
      </c>
      <c r="E2632" s="3" t="s">
        <v>5119</v>
      </c>
      <c r="F2632" s="3" t="e">
        <f>VLOOKUP(E2632,'DFW to admin'!A:B,2,FALSE)</f>
        <v>#N/A</v>
      </c>
      <c r="G2632" s="3" t="str">
        <f>VLOOKUP('Data - filter removed'!E2632,Sheet10!B:C,2,FALSE)</f>
        <v>Children's Administration</v>
      </c>
      <c r="H2632" s="2">
        <v>2013</v>
      </c>
      <c r="I2632" s="3" t="s">
        <v>297</v>
      </c>
      <c r="J2632" s="3" t="s">
        <v>4596</v>
      </c>
      <c r="K2632" s="3" t="s">
        <v>4597</v>
      </c>
      <c r="L2632" s="3" t="s">
        <v>5120</v>
      </c>
      <c r="M2632" s="3" t="s">
        <v>29</v>
      </c>
    </row>
    <row r="2633" spans="1:13" x14ac:dyDescent="0.2">
      <c r="A2633" s="3" t="s">
        <v>4928</v>
      </c>
      <c r="B2633" s="3" t="str">
        <f>VLOOKUP(C2633,'Class compilations'!A:B,2,FALSE)</f>
        <v>Small SUV 4x4</v>
      </c>
      <c r="C2633" s="3" t="s">
        <v>4597</v>
      </c>
      <c r="D2633" s="3" t="s">
        <v>10</v>
      </c>
      <c r="E2633" s="3" t="s">
        <v>5121</v>
      </c>
      <c r="F2633" s="3" t="e">
        <f>VLOOKUP(E2633,'DFW to admin'!A:B,2,FALSE)</f>
        <v>#N/A</v>
      </c>
      <c r="G2633" s="3" t="str">
        <f>VLOOKUP('Data - filter removed'!E2633,Sheet10!B:C,2,FALSE)</f>
        <v>Children's Administration</v>
      </c>
      <c r="H2633" s="2">
        <v>2013</v>
      </c>
      <c r="I2633" s="3" t="s">
        <v>297</v>
      </c>
      <c r="J2633" s="3" t="s">
        <v>4596</v>
      </c>
      <c r="K2633" s="3" t="s">
        <v>4597</v>
      </c>
      <c r="L2633" s="3" t="s">
        <v>5122</v>
      </c>
      <c r="M2633" s="3" t="s">
        <v>29</v>
      </c>
    </row>
    <row r="2634" spans="1:13" x14ac:dyDescent="0.2">
      <c r="A2634" s="3" t="s">
        <v>4928</v>
      </c>
      <c r="B2634" s="3" t="str">
        <f>VLOOKUP(C2634,'Class compilations'!A:B,2,FALSE)</f>
        <v>Small SUV 4x4</v>
      </c>
      <c r="C2634" s="3" t="s">
        <v>4597</v>
      </c>
      <c r="D2634" s="3" t="s">
        <v>10</v>
      </c>
      <c r="E2634" s="3" t="s">
        <v>5123</v>
      </c>
      <c r="F2634" s="3" t="e">
        <f>VLOOKUP(E2634,'DFW to admin'!A:B,2,FALSE)</f>
        <v>#N/A</v>
      </c>
      <c r="G2634" s="3" t="str">
        <f>VLOOKUP('Data - filter removed'!E2634,Sheet10!B:C,2,FALSE)</f>
        <v>Children's Administration</v>
      </c>
      <c r="H2634" s="2">
        <v>2013</v>
      </c>
      <c r="I2634" s="3" t="s">
        <v>297</v>
      </c>
      <c r="J2634" s="3" t="s">
        <v>4596</v>
      </c>
      <c r="K2634" s="3" t="s">
        <v>4597</v>
      </c>
      <c r="L2634" s="3" t="s">
        <v>5124</v>
      </c>
      <c r="M2634" s="3" t="s">
        <v>29</v>
      </c>
    </row>
    <row r="2635" spans="1:13" x14ac:dyDescent="0.2">
      <c r="A2635" s="3" t="s">
        <v>4928</v>
      </c>
      <c r="B2635" s="3" t="str">
        <f>VLOOKUP(C2635,'Class compilations'!A:B,2,FALSE)</f>
        <v>Small SUV 4x4</v>
      </c>
      <c r="C2635" s="3" t="s">
        <v>4597</v>
      </c>
      <c r="D2635" s="3" t="s">
        <v>10</v>
      </c>
      <c r="E2635" s="3" t="s">
        <v>5125</v>
      </c>
      <c r="F2635" s="3" t="e">
        <f>VLOOKUP(E2635,'DFW to admin'!A:B,2,FALSE)</f>
        <v>#N/A</v>
      </c>
      <c r="G2635" s="3" t="str">
        <f>VLOOKUP('Data - filter removed'!E2635,Sheet10!B:C,2,FALSE)</f>
        <v>Children's Administration</v>
      </c>
      <c r="H2635" s="2">
        <v>2013</v>
      </c>
      <c r="I2635" s="3" t="s">
        <v>297</v>
      </c>
      <c r="J2635" s="3" t="s">
        <v>4596</v>
      </c>
      <c r="K2635" s="3" t="s">
        <v>4597</v>
      </c>
      <c r="L2635" s="3" t="s">
        <v>5126</v>
      </c>
      <c r="M2635" s="3" t="s">
        <v>29</v>
      </c>
    </row>
    <row r="2636" spans="1:13" x14ac:dyDescent="0.2">
      <c r="A2636" s="3" t="s">
        <v>4928</v>
      </c>
      <c r="B2636" s="3" t="str">
        <f>VLOOKUP(C2636,'Class compilations'!A:B,2,FALSE)</f>
        <v>Small SUV 4x4</v>
      </c>
      <c r="C2636" s="3" t="s">
        <v>4597</v>
      </c>
      <c r="D2636" s="3" t="s">
        <v>10</v>
      </c>
      <c r="E2636" s="3" t="s">
        <v>5127</v>
      </c>
      <c r="F2636" s="3" t="e">
        <f>VLOOKUP(E2636,'DFW to admin'!A:B,2,FALSE)</f>
        <v>#N/A</v>
      </c>
      <c r="G2636" s="3" t="str">
        <f>VLOOKUP('Data - filter removed'!E2636,Sheet10!B:C,2,FALSE)</f>
        <v>Children's Administration</v>
      </c>
      <c r="H2636" s="2">
        <v>2013</v>
      </c>
      <c r="I2636" s="3" t="s">
        <v>297</v>
      </c>
      <c r="J2636" s="3" t="s">
        <v>4596</v>
      </c>
      <c r="K2636" s="3" t="s">
        <v>4597</v>
      </c>
      <c r="L2636" s="3" t="s">
        <v>5128</v>
      </c>
      <c r="M2636" s="3" t="s">
        <v>29</v>
      </c>
    </row>
    <row r="2637" spans="1:13" x14ac:dyDescent="0.2">
      <c r="A2637" s="3" t="s">
        <v>4928</v>
      </c>
      <c r="B2637" s="3" t="str">
        <f>VLOOKUP(C2637,'Class compilations'!A:B,2,FALSE)</f>
        <v>Small SUV 4x4</v>
      </c>
      <c r="C2637" s="3" t="s">
        <v>4597</v>
      </c>
      <c r="D2637" s="3" t="s">
        <v>10</v>
      </c>
      <c r="E2637" s="3" t="s">
        <v>5129</v>
      </c>
      <c r="F2637" s="3" t="e">
        <f>VLOOKUP(E2637,'DFW to admin'!A:B,2,FALSE)</f>
        <v>#N/A</v>
      </c>
      <c r="G2637" s="3" t="str">
        <f>VLOOKUP('Data - filter removed'!E2637,Sheet10!B:C,2,FALSE)</f>
        <v>Children's Administration</v>
      </c>
      <c r="H2637" s="2">
        <v>2013</v>
      </c>
      <c r="I2637" s="3" t="s">
        <v>297</v>
      </c>
      <c r="J2637" s="3" t="s">
        <v>4596</v>
      </c>
      <c r="K2637" s="3" t="s">
        <v>4597</v>
      </c>
      <c r="L2637" s="3" t="s">
        <v>5130</v>
      </c>
      <c r="M2637" s="3" t="s">
        <v>29</v>
      </c>
    </row>
    <row r="2638" spans="1:13" x14ac:dyDescent="0.2">
      <c r="A2638" s="3" t="s">
        <v>4928</v>
      </c>
      <c r="B2638" s="3" t="str">
        <f>VLOOKUP(C2638,'Class compilations'!A:B,2,FALSE)</f>
        <v>Small SUV 4x4</v>
      </c>
      <c r="C2638" s="3" t="s">
        <v>4597</v>
      </c>
      <c r="D2638" s="3" t="s">
        <v>10</v>
      </c>
      <c r="E2638" s="3" t="s">
        <v>5131</v>
      </c>
      <c r="F2638" s="3" t="e">
        <f>VLOOKUP(E2638,'DFW to admin'!A:B,2,FALSE)</f>
        <v>#N/A</v>
      </c>
      <c r="G2638" s="3" t="str">
        <f>VLOOKUP('Data - filter removed'!E2638,Sheet10!B:C,2,FALSE)</f>
        <v>Secretaries Office</v>
      </c>
      <c r="H2638" s="2">
        <v>2013</v>
      </c>
      <c r="I2638" s="3" t="s">
        <v>297</v>
      </c>
      <c r="J2638" s="3" t="s">
        <v>4596</v>
      </c>
      <c r="K2638" s="3" t="s">
        <v>4597</v>
      </c>
      <c r="L2638" s="3" t="s">
        <v>5132</v>
      </c>
      <c r="M2638" s="3" t="s">
        <v>29</v>
      </c>
    </row>
    <row r="2639" spans="1:13" x14ac:dyDescent="0.2">
      <c r="A2639" s="3" t="s">
        <v>4928</v>
      </c>
      <c r="B2639" s="3" t="str">
        <f>VLOOKUP(C2639,'Class compilations'!A:B,2,FALSE)</f>
        <v>Small SUV 4x4</v>
      </c>
      <c r="C2639" s="3" t="s">
        <v>4597</v>
      </c>
      <c r="D2639" s="3" t="s">
        <v>10</v>
      </c>
      <c r="E2639" s="3" t="s">
        <v>5133</v>
      </c>
      <c r="F2639" s="3" t="e">
        <f>VLOOKUP(E2639,'DFW to admin'!A:B,2,FALSE)</f>
        <v>#N/A</v>
      </c>
      <c r="G2639" s="3" t="e">
        <f>VLOOKUP('Data - filter removed'!E2639,Sheet10!B:C,2,FALSE)</f>
        <v>#N/A</v>
      </c>
      <c r="H2639" s="2">
        <v>2013</v>
      </c>
      <c r="I2639" s="3" t="s">
        <v>297</v>
      </c>
      <c r="J2639" s="3" t="s">
        <v>4596</v>
      </c>
      <c r="K2639" s="3" t="s">
        <v>4597</v>
      </c>
      <c r="L2639" s="3" t="s">
        <v>5134</v>
      </c>
      <c r="M2639" s="3" t="s">
        <v>81</v>
      </c>
    </row>
    <row r="2640" spans="1:13" x14ac:dyDescent="0.2">
      <c r="A2640" s="3" t="s">
        <v>4928</v>
      </c>
      <c r="B2640" s="3" t="str">
        <f>VLOOKUP(C2640,'Class compilations'!A:B,2,FALSE)</f>
        <v>Small SUV 4x4</v>
      </c>
      <c r="C2640" s="3" t="s">
        <v>4597</v>
      </c>
      <c r="D2640" s="3" t="s">
        <v>10</v>
      </c>
      <c r="E2640" s="3" t="s">
        <v>5135</v>
      </c>
      <c r="F2640" s="3" t="e">
        <f>VLOOKUP(E2640,'DFW to admin'!A:B,2,FALSE)</f>
        <v>#N/A</v>
      </c>
      <c r="G2640" s="3" t="e">
        <f>VLOOKUP('Data - filter removed'!E2640,Sheet10!B:C,2,FALSE)</f>
        <v>#N/A</v>
      </c>
      <c r="H2640" s="2">
        <v>2013</v>
      </c>
      <c r="I2640" s="3" t="s">
        <v>297</v>
      </c>
      <c r="J2640" s="3" t="s">
        <v>4596</v>
      </c>
      <c r="K2640" s="3" t="s">
        <v>4597</v>
      </c>
      <c r="L2640" s="3" t="s">
        <v>5136</v>
      </c>
      <c r="M2640" s="3" t="s">
        <v>81</v>
      </c>
    </row>
    <row r="2641" spans="1:13" x14ac:dyDescent="0.2">
      <c r="A2641" s="3" t="s">
        <v>4928</v>
      </c>
      <c r="B2641" s="3" t="str">
        <f>VLOOKUP(C2641,'Class compilations'!A:B,2,FALSE)</f>
        <v>Small SUV 4x4</v>
      </c>
      <c r="C2641" s="3" t="s">
        <v>4597</v>
      </c>
      <c r="D2641" s="3" t="s">
        <v>10</v>
      </c>
      <c r="E2641" s="3" t="s">
        <v>5137</v>
      </c>
      <c r="F2641" s="3" t="e">
        <f>VLOOKUP(E2641,'DFW to admin'!A:B,2,FALSE)</f>
        <v>#N/A</v>
      </c>
      <c r="G2641" s="3" t="e">
        <f>VLOOKUP('Data - filter removed'!E2641,Sheet10!B:C,2,FALSE)</f>
        <v>#N/A</v>
      </c>
      <c r="H2641" s="2">
        <v>2013</v>
      </c>
      <c r="I2641" s="3" t="s">
        <v>297</v>
      </c>
      <c r="J2641" s="3" t="s">
        <v>4596</v>
      </c>
      <c r="K2641" s="3" t="s">
        <v>4597</v>
      </c>
      <c r="L2641" s="3" t="s">
        <v>5138</v>
      </c>
      <c r="M2641" s="3" t="s">
        <v>81</v>
      </c>
    </row>
    <row r="2642" spans="1:13" x14ac:dyDescent="0.2">
      <c r="A2642" s="3" t="s">
        <v>4928</v>
      </c>
      <c r="B2642" s="3" t="str">
        <f>VLOOKUP(C2642,'Class compilations'!A:B,2,FALSE)</f>
        <v>Small SUV 4x4</v>
      </c>
      <c r="C2642" s="3" t="s">
        <v>4597</v>
      </c>
      <c r="D2642" s="3" t="s">
        <v>10</v>
      </c>
      <c r="E2642" s="3" t="s">
        <v>5139</v>
      </c>
      <c r="F2642" s="3" t="str">
        <f>VLOOKUP(E2642,'DFW to admin'!A:B,2,FALSE)</f>
        <v>Habitat</v>
      </c>
      <c r="G2642" s="3" t="e">
        <f>VLOOKUP('Data - filter removed'!E2642,Sheet10!B:C,2,FALSE)</f>
        <v>#N/A</v>
      </c>
      <c r="H2642" s="2">
        <v>2013</v>
      </c>
      <c r="I2642" s="3" t="s">
        <v>297</v>
      </c>
      <c r="J2642" s="3" t="s">
        <v>4596</v>
      </c>
      <c r="K2642" s="3" t="s">
        <v>4597</v>
      </c>
      <c r="L2642" s="3" t="s">
        <v>5140</v>
      </c>
      <c r="M2642" s="3" t="s">
        <v>136</v>
      </c>
    </row>
    <row r="2643" spans="1:13" x14ac:dyDescent="0.2">
      <c r="A2643" s="3" t="s">
        <v>4928</v>
      </c>
      <c r="B2643" s="3" t="str">
        <f>VLOOKUP(C2643,'Class compilations'!A:B,2,FALSE)</f>
        <v>Small SUV 4x4</v>
      </c>
      <c r="C2643" s="3" t="s">
        <v>4597</v>
      </c>
      <c r="D2643" s="3" t="s">
        <v>10</v>
      </c>
      <c r="E2643" s="3" t="s">
        <v>5141</v>
      </c>
      <c r="F2643" s="3" t="str">
        <f>VLOOKUP(E2643,'DFW to admin'!A:B,2,FALSE)</f>
        <v>Habitat</v>
      </c>
      <c r="G2643" s="3" t="e">
        <f>VLOOKUP('Data - filter removed'!E2643,Sheet10!B:C,2,FALSE)</f>
        <v>#N/A</v>
      </c>
      <c r="H2643" s="2">
        <v>2013</v>
      </c>
      <c r="I2643" s="3" t="s">
        <v>297</v>
      </c>
      <c r="J2643" s="3" t="s">
        <v>4596</v>
      </c>
      <c r="K2643" s="3" t="s">
        <v>4597</v>
      </c>
      <c r="L2643" s="3" t="s">
        <v>5142</v>
      </c>
      <c r="M2643" s="3" t="s">
        <v>136</v>
      </c>
    </row>
    <row r="2644" spans="1:13" x14ac:dyDescent="0.2">
      <c r="A2644" s="3" t="s">
        <v>4928</v>
      </c>
      <c r="B2644" s="3" t="str">
        <f>VLOOKUP(C2644,'Class compilations'!A:B,2,FALSE)</f>
        <v>Small SUV 4x4</v>
      </c>
      <c r="C2644" s="3" t="s">
        <v>4597</v>
      </c>
      <c r="D2644" s="3" t="s">
        <v>10</v>
      </c>
      <c r="E2644" s="3" t="s">
        <v>5143</v>
      </c>
      <c r="F2644" s="3" t="e">
        <f>VLOOKUP(E2644,'DFW to admin'!A:B,2,FALSE)</f>
        <v>#N/A</v>
      </c>
      <c r="G2644" s="3" t="str">
        <f>VLOOKUP('Data - filter removed'!E2644,Sheet10!B:C,2,FALSE)</f>
        <v>Children's Administration</v>
      </c>
      <c r="H2644" s="2">
        <v>2013</v>
      </c>
      <c r="I2644" s="3" t="s">
        <v>297</v>
      </c>
      <c r="J2644" s="3" t="s">
        <v>4596</v>
      </c>
      <c r="K2644" s="3" t="s">
        <v>4597</v>
      </c>
      <c r="L2644" s="3" t="s">
        <v>5144</v>
      </c>
      <c r="M2644" s="3" t="s">
        <v>29</v>
      </c>
    </row>
    <row r="2645" spans="1:13" x14ac:dyDescent="0.2">
      <c r="A2645" s="3" t="s">
        <v>4928</v>
      </c>
      <c r="B2645" s="3" t="str">
        <f>VLOOKUP(C2645,'Class compilations'!A:B,2,FALSE)</f>
        <v>Small SUV 4x4</v>
      </c>
      <c r="C2645" s="3" t="s">
        <v>4597</v>
      </c>
      <c r="D2645" s="3" t="s">
        <v>10</v>
      </c>
      <c r="E2645" s="3" t="s">
        <v>5145</v>
      </c>
      <c r="F2645" s="3" t="str">
        <f>VLOOKUP(E2645,'DFW to admin'!A:B,2,FALSE)</f>
        <v>Habitat</v>
      </c>
      <c r="G2645" s="3" t="e">
        <f>VLOOKUP('Data - filter removed'!E2645,Sheet10!B:C,2,FALSE)</f>
        <v>#N/A</v>
      </c>
      <c r="H2645" s="2">
        <v>2013</v>
      </c>
      <c r="I2645" s="3" t="s">
        <v>297</v>
      </c>
      <c r="J2645" s="3" t="s">
        <v>4596</v>
      </c>
      <c r="K2645" s="3" t="s">
        <v>4597</v>
      </c>
      <c r="L2645" s="3" t="s">
        <v>5146</v>
      </c>
      <c r="M2645" s="3" t="s">
        <v>136</v>
      </c>
    </row>
    <row r="2646" spans="1:13" x14ac:dyDescent="0.2">
      <c r="A2646" s="3" t="s">
        <v>4928</v>
      </c>
      <c r="B2646" s="3" t="str">
        <f>VLOOKUP(C2646,'Class compilations'!A:B,2,FALSE)</f>
        <v>Small SUV 4x4</v>
      </c>
      <c r="C2646" s="3" t="s">
        <v>4597</v>
      </c>
      <c r="D2646" s="3" t="s">
        <v>10</v>
      </c>
      <c r="E2646" s="3" t="s">
        <v>5147</v>
      </c>
      <c r="F2646" s="3" t="e">
        <f>VLOOKUP(E2646,'DFW to admin'!A:B,2,FALSE)</f>
        <v>#N/A</v>
      </c>
      <c r="G2646" s="3" t="e">
        <f>VLOOKUP('Data - filter removed'!E2646,Sheet10!B:C,2,FALSE)</f>
        <v>#N/A</v>
      </c>
      <c r="H2646" s="2">
        <v>2013</v>
      </c>
      <c r="I2646" s="3" t="s">
        <v>297</v>
      </c>
      <c r="J2646" s="3" t="s">
        <v>4596</v>
      </c>
      <c r="K2646" s="3" t="s">
        <v>4597</v>
      </c>
      <c r="L2646" s="3" t="s">
        <v>5148</v>
      </c>
      <c r="M2646" s="3" t="s">
        <v>81</v>
      </c>
    </row>
    <row r="2647" spans="1:13" x14ac:dyDescent="0.2">
      <c r="A2647" s="3" t="s">
        <v>4928</v>
      </c>
      <c r="B2647" s="3" t="str">
        <f>VLOOKUP(C2647,'Class compilations'!A:B,2,FALSE)</f>
        <v>Small SUV 4x4</v>
      </c>
      <c r="C2647" s="3" t="s">
        <v>4597</v>
      </c>
      <c r="D2647" s="3" t="s">
        <v>10</v>
      </c>
      <c r="E2647" s="3" t="s">
        <v>5149</v>
      </c>
      <c r="F2647" s="3" t="e">
        <f>VLOOKUP(E2647,'DFW to admin'!A:B,2,FALSE)</f>
        <v>#N/A</v>
      </c>
      <c r="G2647" s="3" t="str">
        <f>VLOOKUP('Data - filter removed'!E2647,Sheet10!B:C,2,FALSE)</f>
        <v>Office of Fraud Accountability</v>
      </c>
      <c r="H2647" s="2">
        <v>2014</v>
      </c>
      <c r="I2647" s="3" t="s">
        <v>297</v>
      </c>
      <c r="J2647" s="3" t="s">
        <v>4596</v>
      </c>
      <c r="K2647" s="3" t="s">
        <v>4597</v>
      </c>
      <c r="L2647" s="3" t="s">
        <v>5150</v>
      </c>
      <c r="M2647" s="3" t="s">
        <v>29</v>
      </c>
    </row>
    <row r="2648" spans="1:13" x14ac:dyDescent="0.2">
      <c r="A2648" s="3" t="s">
        <v>4928</v>
      </c>
      <c r="B2648" s="3" t="str">
        <f>VLOOKUP(C2648,'Class compilations'!A:B,2,FALSE)</f>
        <v>Small SUV 4x4</v>
      </c>
      <c r="C2648" s="3" t="s">
        <v>4597</v>
      </c>
      <c r="D2648" s="3" t="s">
        <v>10</v>
      </c>
      <c r="E2648" s="3" t="s">
        <v>5151</v>
      </c>
      <c r="F2648" s="3" t="e">
        <f>VLOOKUP(E2648,'DFW to admin'!A:B,2,FALSE)</f>
        <v>#N/A</v>
      </c>
      <c r="G2648" s="3" t="str">
        <f>VLOOKUP('Data - filter removed'!E2648,Sheet10!B:C,2,FALSE)</f>
        <v>Office of Fraud Accountability</v>
      </c>
      <c r="H2648" s="2">
        <v>2014</v>
      </c>
      <c r="I2648" s="3" t="s">
        <v>297</v>
      </c>
      <c r="J2648" s="3" t="s">
        <v>4596</v>
      </c>
      <c r="K2648" s="3" t="s">
        <v>4597</v>
      </c>
      <c r="L2648" s="3" t="s">
        <v>5152</v>
      </c>
      <c r="M2648" s="3" t="s">
        <v>29</v>
      </c>
    </row>
    <row r="2649" spans="1:13" x14ac:dyDescent="0.2">
      <c r="A2649" s="3" t="s">
        <v>4928</v>
      </c>
      <c r="B2649" s="3" t="str">
        <f>VLOOKUP(C2649,'Class compilations'!A:B,2,FALSE)</f>
        <v>Small SUV 4x4</v>
      </c>
      <c r="C2649" s="3" t="s">
        <v>4597</v>
      </c>
      <c r="D2649" s="3" t="s">
        <v>10</v>
      </c>
      <c r="E2649" s="3" t="s">
        <v>5153</v>
      </c>
      <c r="F2649" s="3" t="e">
        <f>VLOOKUP(E2649,'DFW to admin'!A:B,2,FALSE)</f>
        <v>#N/A</v>
      </c>
      <c r="G2649" s="3" t="str">
        <f>VLOOKUP('Data - filter removed'!E2649,Sheet10!B:C,2,FALSE)</f>
        <v>Aging and Disability Services Administration</v>
      </c>
      <c r="H2649" s="2">
        <v>2014</v>
      </c>
      <c r="I2649" s="3" t="s">
        <v>297</v>
      </c>
      <c r="J2649" s="3" t="s">
        <v>4596</v>
      </c>
      <c r="K2649" s="3" t="s">
        <v>4597</v>
      </c>
      <c r="L2649" s="3" t="s">
        <v>5154</v>
      </c>
      <c r="M2649" s="3" t="s">
        <v>29</v>
      </c>
    </row>
    <row r="2650" spans="1:13" x14ac:dyDescent="0.2">
      <c r="A2650" s="3" t="s">
        <v>4928</v>
      </c>
      <c r="B2650" s="3" t="str">
        <f>VLOOKUP(C2650,'Class compilations'!A:B,2,FALSE)</f>
        <v>Small SUV 4x4</v>
      </c>
      <c r="C2650" s="3" t="s">
        <v>4597</v>
      </c>
      <c r="D2650" s="3" t="s">
        <v>10</v>
      </c>
      <c r="E2650" s="3" t="s">
        <v>5155</v>
      </c>
      <c r="F2650" s="3" t="e">
        <f>VLOOKUP(E2650,'DFW to admin'!A:B,2,FALSE)</f>
        <v>#N/A</v>
      </c>
      <c r="G2650" s="3" t="str">
        <f>VLOOKUP('Data - filter removed'!E2650,Sheet10!B:C,2,FALSE)</f>
        <v>Aging and Disability Services Administration</v>
      </c>
      <c r="H2650" s="2">
        <v>2014</v>
      </c>
      <c r="I2650" s="3" t="s">
        <v>297</v>
      </c>
      <c r="J2650" s="3" t="s">
        <v>4596</v>
      </c>
      <c r="K2650" s="3" t="s">
        <v>4597</v>
      </c>
      <c r="L2650" s="3" t="s">
        <v>5156</v>
      </c>
      <c r="M2650" s="3" t="s">
        <v>29</v>
      </c>
    </row>
    <row r="2651" spans="1:13" x14ac:dyDescent="0.2">
      <c r="A2651" s="3" t="s">
        <v>4928</v>
      </c>
      <c r="B2651" s="3" t="str">
        <f>VLOOKUP(C2651,'Class compilations'!A:B,2,FALSE)</f>
        <v>Small SUV 4x4</v>
      </c>
      <c r="C2651" s="3" t="s">
        <v>4597</v>
      </c>
      <c r="D2651" s="3" t="s">
        <v>10</v>
      </c>
      <c r="E2651" s="3" t="s">
        <v>5157</v>
      </c>
      <c r="F2651" s="3" t="e">
        <f>VLOOKUP(E2651,'DFW to admin'!A:B,2,FALSE)</f>
        <v>#N/A</v>
      </c>
      <c r="G2651" s="3" t="e">
        <f>VLOOKUP('Data - filter removed'!E2651,Sheet10!B:C,2,FALSE)</f>
        <v>#N/A</v>
      </c>
      <c r="H2651" s="2">
        <v>2013</v>
      </c>
      <c r="I2651" s="3" t="s">
        <v>297</v>
      </c>
      <c r="J2651" s="3" t="s">
        <v>4596</v>
      </c>
      <c r="K2651" s="3" t="s">
        <v>4597</v>
      </c>
      <c r="L2651" s="3" t="s">
        <v>5158</v>
      </c>
      <c r="M2651" s="3" t="s">
        <v>74</v>
      </c>
    </row>
    <row r="2652" spans="1:13" x14ac:dyDescent="0.2">
      <c r="A2652" s="3" t="s">
        <v>4928</v>
      </c>
      <c r="B2652" s="3" t="str">
        <f>VLOOKUP(C2652,'Class compilations'!A:B,2,FALSE)</f>
        <v>Small SUV 4x4</v>
      </c>
      <c r="C2652" s="3" t="s">
        <v>4597</v>
      </c>
      <c r="D2652" s="3" t="s">
        <v>10</v>
      </c>
      <c r="E2652" s="3" t="s">
        <v>5159</v>
      </c>
      <c r="F2652" s="3" t="e">
        <f>VLOOKUP(E2652,'DFW to admin'!A:B,2,FALSE)</f>
        <v>#N/A</v>
      </c>
      <c r="G2652" s="3" t="e">
        <f>VLOOKUP('Data - filter removed'!E2652,Sheet10!B:C,2,FALSE)</f>
        <v>#N/A</v>
      </c>
      <c r="H2652" s="2">
        <v>2013</v>
      </c>
      <c r="I2652" s="3" t="s">
        <v>297</v>
      </c>
      <c r="J2652" s="3" t="s">
        <v>4596</v>
      </c>
      <c r="K2652" s="3" t="s">
        <v>4597</v>
      </c>
      <c r="L2652" s="3" t="s">
        <v>5160</v>
      </c>
      <c r="M2652" s="3" t="s">
        <v>74</v>
      </c>
    </row>
    <row r="2653" spans="1:13" x14ac:dyDescent="0.2">
      <c r="A2653" s="3" t="s">
        <v>4928</v>
      </c>
      <c r="B2653" s="3" t="str">
        <f>VLOOKUP(C2653,'Class compilations'!A:B,2,FALSE)</f>
        <v>Small SUV 4x4</v>
      </c>
      <c r="C2653" s="3" t="s">
        <v>4597</v>
      </c>
      <c r="D2653" s="3" t="s">
        <v>10</v>
      </c>
      <c r="E2653" s="3" t="s">
        <v>5161</v>
      </c>
      <c r="F2653" s="3" t="e">
        <f>VLOOKUP(E2653,'DFW to admin'!A:B,2,FALSE)</f>
        <v>#N/A</v>
      </c>
      <c r="G2653" s="3" t="e">
        <f>VLOOKUP('Data - filter removed'!E2653,Sheet10!B:C,2,FALSE)</f>
        <v>#N/A</v>
      </c>
      <c r="H2653" s="2">
        <v>2013</v>
      </c>
      <c r="I2653" s="3" t="s">
        <v>297</v>
      </c>
      <c r="J2653" s="3" t="s">
        <v>4596</v>
      </c>
      <c r="K2653" s="3" t="s">
        <v>4597</v>
      </c>
      <c r="L2653" s="3" t="s">
        <v>5162</v>
      </c>
      <c r="M2653" s="3" t="s">
        <v>35</v>
      </c>
    </row>
    <row r="2654" spans="1:13" x14ac:dyDescent="0.2">
      <c r="A2654" s="3" t="s">
        <v>4928</v>
      </c>
      <c r="B2654" s="3" t="str">
        <f>VLOOKUP(C2654,'Class compilations'!A:B,2,FALSE)</f>
        <v>Small SUV 4x4</v>
      </c>
      <c r="C2654" s="3" t="s">
        <v>4597</v>
      </c>
      <c r="D2654" s="3" t="s">
        <v>10</v>
      </c>
      <c r="E2654" s="3" t="s">
        <v>5163</v>
      </c>
      <c r="F2654" s="3" t="e">
        <f>VLOOKUP(E2654,'DFW to admin'!A:B,2,FALSE)</f>
        <v>#N/A</v>
      </c>
      <c r="G2654" s="3" t="e">
        <f>VLOOKUP('Data - filter removed'!E2654,Sheet10!B:C,2,FALSE)</f>
        <v>#N/A</v>
      </c>
      <c r="H2654" s="2">
        <v>2013</v>
      </c>
      <c r="I2654" s="3" t="s">
        <v>297</v>
      </c>
      <c r="J2654" s="3" t="s">
        <v>4596</v>
      </c>
      <c r="K2654" s="3" t="s">
        <v>4597</v>
      </c>
      <c r="L2654" s="3" t="s">
        <v>5164</v>
      </c>
      <c r="M2654" s="3" t="s">
        <v>35</v>
      </c>
    </row>
    <row r="2655" spans="1:13" x14ac:dyDescent="0.2">
      <c r="A2655" s="3" t="s">
        <v>4928</v>
      </c>
      <c r="B2655" s="3" t="str">
        <f>VLOOKUP(C2655,'Class compilations'!A:B,2,FALSE)</f>
        <v>Small SUV 4x4</v>
      </c>
      <c r="C2655" s="3" t="s">
        <v>4597</v>
      </c>
      <c r="D2655" s="3" t="s">
        <v>10</v>
      </c>
      <c r="E2655" s="3" t="s">
        <v>5165</v>
      </c>
      <c r="F2655" s="3" t="e">
        <f>VLOOKUP(E2655,'DFW to admin'!A:B,2,FALSE)</f>
        <v>#N/A</v>
      </c>
      <c r="G2655" s="3" t="e">
        <f>VLOOKUP('Data - filter removed'!E2655,Sheet10!B:C,2,FALSE)</f>
        <v>#N/A</v>
      </c>
      <c r="H2655" s="2">
        <v>2013</v>
      </c>
      <c r="I2655" s="3" t="s">
        <v>297</v>
      </c>
      <c r="J2655" s="3" t="s">
        <v>4596</v>
      </c>
      <c r="K2655" s="3" t="s">
        <v>4597</v>
      </c>
      <c r="L2655" s="3" t="s">
        <v>5166</v>
      </c>
      <c r="M2655" s="3" t="s">
        <v>35</v>
      </c>
    </row>
    <row r="2656" spans="1:13" x14ac:dyDescent="0.2">
      <c r="A2656" s="3" t="s">
        <v>4928</v>
      </c>
      <c r="B2656" s="3" t="str">
        <f>VLOOKUP(C2656,'Class compilations'!A:B,2,FALSE)</f>
        <v>Small SUV 4x4</v>
      </c>
      <c r="C2656" s="3" t="s">
        <v>4597</v>
      </c>
      <c r="D2656" s="3" t="s">
        <v>10</v>
      </c>
      <c r="E2656" s="3" t="s">
        <v>5167</v>
      </c>
      <c r="F2656" s="3" t="e">
        <f>VLOOKUP(E2656,'DFW to admin'!A:B,2,FALSE)</f>
        <v>#N/A</v>
      </c>
      <c r="G2656" s="3" t="e">
        <f>VLOOKUP('Data - filter removed'!E2656,Sheet10!B:C,2,FALSE)</f>
        <v>#N/A</v>
      </c>
      <c r="H2656" s="2">
        <v>2013</v>
      </c>
      <c r="I2656" s="3" t="s">
        <v>297</v>
      </c>
      <c r="J2656" s="3" t="s">
        <v>4596</v>
      </c>
      <c r="K2656" s="3" t="s">
        <v>4597</v>
      </c>
      <c r="L2656" s="3" t="s">
        <v>5168</v>
      </c>
      <c r="M2656" s="3" t="s">
        <v>18</v>
      </c>
    </row>
    <row r="2657" spans="1:13" x14ac:dyDescent="0.2">
      <c r="A2657" s="3" t="s">
        <v>4928</v>
      </c>
      <c r="B2657" s="3" t="str">
        <f>VLOOKUP(C2657,'Class compilations'!A:B,2,FALSE)</f>
        <v>Small SUV 4x4</v>
      </c>
      <c r="C2657" s="3" t="s">
        <v>4597</v>
      </c>
      <c r="D2657" s="3" t="s">
        <v>10</v>
      </c>
      <c r="E2657" s="3" t="s">
        <v>5169</v>
      </c>
      <c r="F2657" s="3" t="e">
        <f>VLOOKUP(E2657,'DFW to admin'!A:B,2,FALSE)</f>
        <v>#N/A</v>
      </c>
      <c r="G2657" s="3" t="e">
        <f>VLOOKUP('Data - filter removed'!E2657,Sheet10!B:C,2,FALSE)</f>
        <v>#N/A</v>
      </c>
      <c r="H2657" s="2">
        <v>2013</v>
      </c>
      <c r="I2657" s="3" t="s">
        <v>297</v>
      </c>
      <c r="J2657" s="3" t="s">
        <v>4596</v>
      </c>
      <c r="K2657" s="3" t="s">
        <v>4597</v>
      </c>
      <c r="L2657" s="3" t="s">
        <v>5170</v>
      </c>
      <c r="M2657" s="3" t="s">
        <v>18</v>
      </c>
    </row>
    <row r="2658" spans="1:13" x14ac:dyDescent="0.2">
      <c r="A2658" s="3" t="s">
        <v>4928</v>
      </c>
      <c r="B2658" s="3" t="str">
        <f>VLOOKUP(C2658,'Class compilations'!A:B,2,FALSE)</f>
        <v>Small SUV 4x4</v>
      </c>
      <c r="C2658" s="3" t="s">
        <v>4597</v>
      </c>
      <c r="D2658" s="3" t="s">
        <v>10</v>
      </c>
      <c r="E2658" s="3" t="s">
        <v>5171</v>
      </c>
      <c r="F2658" s="3" t="e">
        <f>VLOOKUP(E2658,'DFW to admin'!A:B,2,FALSE)</f>
        <v>#N/A</v>
      </c>
      <c r="G2658" s="3" t="e">
        <f>VLOOKUP('Data - filter removed'!E2658,Sheet10!B:C,2,FALSE)</f>
        <v>#N/A</v>
      </c>
      <c r="H2658" s="2">
        <v>2014</v>
      </c>
      <c r="I2658" s="3" t="s">
        <v>297</v>
      </c>
      <c r="J2658" s="3" t="s">
        <v>4596</v>
      </c>
      <c r="K2658" s="3" t="s">
        <v>4597</v>
      </c>
      <c r="L2658" s="3" t="s">
        <v>5172</v>
      </c>
      <c r="M2658" s="3" t="s">
        <v>74</v>
      </c>
    </row>
    <row r="2659" spans="1:13" x14ac:dyDescent="0.2">
      <c r="A2659" s="3" t="s">
        <v>4928</v>
      </c>
      <c r="B2659" s="3" t="str">
        <f>VLOOKUP(C2659,'Class compilations'!A:B,2,FALSE)</f>
        <v>Small SUV 4x4</v>
      </c>
      <c r="C2659" s="3" t="s">
        <v>4597</v>
      </c>
      <c r="D2659" s="3" t="s">
        <v>10</v>
      </c>
      <c r="E2659" s="3" t="s">
        <v>5173</v>
      </c>
      <c r="F2659" s="3" t="e">
        <f>VLOOKUP(E2659,'DFW to admin'!A:B,2,FALSE)</f>
        <v>#N/A</v>
      </c>
      <c r="G2659" s="3" t="str">
        <f>VLOOKUP('Data - filter removed'!E2659,Sheet10!B:C,2,FALSE)</f>
        <v>Economic Services Administration</v>
      </c>
      <c r="H2659" s="2">
        <v>2014</v>
      </c>
      <c r="I2659" s="3" t="s">
        <v>297</v>
      </c>
      <c r="J2659" s="3" t="s">
        <v>4596</v>
      </c>
      <c r="K2659" s="3" t="s">
        <v>4597</v>
      </c>
      <c r="L2659" s="3" t="s">
        <v>5174</v>
      </c>
      <c r="M2659" s="3" t="s">
        <v>29</v>
      </c>
    </row>
    <row r="2660" spans="1:13" x14ac:dyDescent="0.2">
      <c r="A2660" s="3" t="s">
        <v>4928</v>
      </c>
      <c r="B2660" s="3" t="str">
        <f>VLOOKUP(C2660,'Class compilations'!A:B,2,FALSE)</f>
        <v>Small SUV 4x4</v>
      </c>
      <c r="C2660" s="3" t="s">
        <v>4597</v>
      </c>
      <c r="D2660" s="3" t="s">
        <v>10</v>
      </c>
      <c r="E2660" s="3" t="s">
        <v>5175</v>
      </c>
      <c r="F2660" s="3" t="e">
        <f>VLOOKUP(E2660,'DFW to admin'!A:B,2,FALSE)</f>
        <v>#N/A</v>
      </c>
      <c r="G2660" s="3" t="e">
        <f>VLOOKUP('Data - filter removed'!E2660,Sheet10!B:C,2,FALSE)</f>
        <v>#N/A</v>
      </c>
      <c r="H2660" s="2">
        <v>2013</v>
      </c>
      <c r="I2660" s="3" t="s">
        <v>297</v>
      </c>
      <c r="J2660" s="3" t="s">
        <v>4596</v>
      </c>
      <c r="K2660" s="3" t="s">
        <v>4597</v>
      </c>
      <c r="L2660" s="3" t="s">
        <v>5176</v>
      </c>
      <c r="M2660" s="3" t="s">
        <v>35</v>
      </c>
    </row>
    <row r="2661" spans="1:13" x14ac:dyDescent="0.2">
      <c r="A2661" s="3" t="s">
        <v>4928</v>
      </c>
      <c r="B2661" s="3" t="str">
        <f>VLOOKUP(C2661,'Class compilations'!A:B,2,FALSE)</f>
        <v>Small SUV 4x4</v>
      </c>
      <c r="C2661" s="3" t="s">
        <v>4597</v>
      </c>
      <c r="D2661" s="3" t="s">
        <v>10</v>
      </c>
      <c r="E2661" s="3" t="s">
        <v>5177</v>
      </c>
      <c r="F2661" s="3" t="e">
        <f>VLOOKUP(E2661,'DFW to admin'!A:B,2,FALSE)</f>
        <v>#N/A</v>
      </c>
      <c r="G2661" s="3" t="e">
        <f>VLOOKUP('Data - filter removed'!E2661,Sheet10!B:C,2,FALSE)</f>
        <v>#N/A</v>
      </c>
      <c r="H2661" s="2">
        <v>2013</v>
      </c>
      <c r="I2661" s="3" t="s">
        <v>297</v>
      </c>
      <c r="J2661" s="3" t="s">
        <v>4596</v>
      </c>
      <c r="K2661" s="3" t="s">
        <v>4597</v>
      </c>
      <c r="L2661" s="3" t="s">
        <v>5178</v>
      </c>
      <c r="M2661" s="3" t="s">
        <v>35</v>
      </c>
    </row>
    <row r="2662" spans="1:13" x14ac:dyDescent="0.2">
      <c r="A2662" s="3" t="s">
        <v>4928</v>
      </c>
      <c r="B2662" s="3" t="str">
        <f>VLOOKUP(C2662,'Class compilations'!A:B,2,FALSE)</f>
        <v>Small SUV 4x4</v>
      </c>
      <c r="C2662" s="3" t="s">
        <v>4597</v>
      </c>
      <c r="D2662" s="3" t="s">
        <v>10</v>
      </c>
      <c r="E2662" s="3" t="s">
        <v>5179</v>
      </c>
      <c r="F2662" s="3" t="e">
        <f>VLOOKUP(E2662,'DFW to admin'!A:B,2,FALSE)</f>
        <v>#N/A</v>
      </c>
      <c r="G2662" s="3" t="e">
        <f>VLOOKUP('Data - filter removed'!E2662,Sheet10!B:C,2,FALSE)</f>
        <v>#N/A</v>
      </c>
      <c r="H2662" s="2">
        <v>2013</v>
      </c>
      <c r="I2662" s="3" t="s">
        <v>297</v>
      </c>
      <c r="J2662" s="3" t="s">
        <v>4596</v>
      </c>
      <c r="K2662" s="3" t="s">
        <v>4597</v>
      </c>
      <c r="L2662" s="3" t="s">
        <v>5180</v>
      </c>
      <c r="M2662" s="3" t="s">
        <v>35</v>
      </c>
    </row>
    <row r="2663" spans="1:13" x14ac:dyDescent="0.2">
      <c r="A2663" s="3" t="s">
        <v>4928</v>
      </c>
      <c r="B2663" s="3" t="str">
        <f>VLOOKUP(C2663,'Class compilations'!A:B,2,FALSE)</f>
        <v>Small SUV 4x4</v>
      </c>
      <c r="C2663" s="3" t="s">
        <v>4597</v>
      </c>
      <c r="D2663" s="3" t="s">
        <v>10</v>
      </c>
      <c r="E2663" s="3" t="s">
        <v>5181</v>
      </c>
      <c r="F2663" s="3" t="e">
        <f>VLOOKUP(E2663,'DFW to admin'!A:B,2,FALSE)</f>
        <v>#N/A</v>
      </c>
      <c r="G2663" s="3" t="e">
        <f>VLOOKUP('Data - filter removed'!E2663,Sheet10!B:C,2,FALSE)</f>
        <v>#N/A</v>
      </c>
      <c r="H2663" s="2">
        <v>2013</v>
      </c>
      <c r="I2663" s="3" t="s">
        <v>297</v>
      </c>
      <c r="J2663" s="3" t="s">
        <v>4596</v>
      </c>
      <c r="K2663" s="3" t="s">
        <v>4597</v>
      </c>
      <c r="L2663" s="3" t="s">
        <v>5182</v>
      </c>
      <c r="M2663" s="3" t="s">
        <v>35</v>
      </c>
    </row>
    <row r="2664" spans="1:13" x14ac:dyDescent="0.2">
      <c r="A2664" s="3" t="s">
        <v>4928</v>
      </c>
      <c r="B2664" s="3" t="str">
        <f>VLOOKUP(C2664,'Class compilations'!A:B,2,FALSE)</f>
        <v>Small SUV 4x4</v>
      </c>
      <c r="C2664" s="3" t="s">
        <v>4597</v>
      </c>
      <c r="D2664" s="3" t="s">
        <v>10</v>
      </c>
      <c r="E2664" s="3" t="s">
        <v>5183</v>
      </c>
      <c r="F2664" s="3" t="e">
        <f>VLOOKUP(E2664,'DFW to admin'!A:B,2,FALSE)</f>
        <v>#N/A</v>
      </c>
      <c r="G2664" s="3" t="e">
        <f>VLOOKUP('Data - filter removed'!E2664,Sheet10!B:C,2,FALSE)</f>
        <v>#N/A</v>
      </c>
      <c r="H2664" s="2">
        <v>2013</v>
      </c>
      <c r="I2664" s="3" t="s">
        <v>297</v>
      </c>
      <c r="J2664" s="3" t="s">
        <v>4596</v>
      </c>
      <c r="K2664" s="3" t="s">
        <v>4597</v>
      </c>
      <c r="L2664" s="3" t="s">
        <v>5184</v>
      </c>
      <c r="M2664" s="3" t="s">
        <v>35</v>
      </c>
    </row>
    <row r="2665" spans="1:13" x14ac:dyDescent="0.2">
      <c r="A2665" s="3" t="s">
        <v>4928</v>
      </c>
      <c r="B2665" s="3" t="str">
        <f>VLOOKUP(C2665,'Class compilations'!A:B,2,FALSE)</f>
        <v>Small SUV 4x4</v>
      </c>
      <c r="C2665" s="3" t="s">
        <v>4597</v>
      </c>
      <c r="D2665" s="3" t="s">
        <v>10</v>
      </c>
      <c r="E2665" s="3" t="s">
        <v>5185</v>
      </c>
      <c r="F2665" s="3" t="e">
        <f>VLOOKUP(E2665,'DFW to admin'!A:B,2,FALSE)</f>
        <v>#N/A</v>
      </c>
      <c r="G2665" s="3" t="e">
        <f>VLOOKUP('Data - filter removed'!E2665,Sheet10!B:C,2,FALSE)</f>
        <v>#N/A</v>
      </c>
      <c r="H2665" s="2">
        <v>2013</v>
      </c>
      <c r="I2665" s="3" t="s">
        <v>297</v>
      </c>
      <c r="J2665" s="3" t="s">
        <v>4596</v>
      </c>
      <c r="K2665" s="3" t="s">
        <v>4597</v>
      </c>
      <c r="L2665" s="3" t="s">
        <v>5186</v>
      </c>
      <c r="M2665" s="3" t="s">
        <v>35</v>
      </c>
    </row>
    <row r="2666" spans="1:13" x14ac:dyDescent="0.2">
      <c r="A2666" s="3" t="s">
        <v>4928</v>
      </c>
      <c r="B2666" s="3" t="str">
        <f>VLOOKUP(C2666,'Class compilations'!A:B,2,FALSE)</f>
        <v>Small SUV 4x4</v>
      </c>
      <c r="C2666" s="3" t="s">
        <v>4597</v>
      </c>
      <c r="D2666" s="3" t="s">
        <v>10</v>
      </c>
      <c r="E2666" s="3" t="s">
        <v>5187</v>
      </c>
      <c r="F2666" s="3" t="e">
        <f>VLOOKUP(E2666,'DFW to admin'!A:B,2,FALSE)</f>
        <v>#N/A</v>
      </c>
      <c r="G2666" s="3" t="e">
        <f>VLOOKUP('Data - filter removed'!E2666,Sheet10!B:C,2,FALSE)</f>
        <v>#N/A</v>
      </c>
      <c r="H2666" s="2">
        <v>2013</v>
      </c>
      <c r="I2666" s="3" t="s">
        <v>297</v>
      </c>
      <c r="J2666" s="3" t="s">
        <v>4596</v>
      </c>
      <c r="K2666" s="3" t="s">
        <v>4597</v>
      </c>
      <c r="L2666" s="3" t="s">
        <v>5188</v>
      </c>
      <c r="M2666" s="3" t="s">
        <v>35</v>
      </c>
    </row>
    <row r="2667" spans="1:13" x14ac:dyDescent="0.2">
      <c r="A2667" s="3" t="s">
        <v>4928</v>
      </c>
      <c r="B2667" s="3" t="str">
        <f>VLOOKUP(C2667,'Class compilations'!A:B,2,FALSE)</f>
        <v>Small SUV 4x4</v>
      </c>
      <c r="C2667" s="3" t="s">
        <v>4597</v>
      </c>
      <c r="D2667" s="3" t="s">
        <v>10</v>
      </c>
      <c r="E2667" s="3" t="s">
        <v>5189</v>
      </c>
      <c r="F2667" s="3" t="e">
        <f>VLOOKUP(E2667,'DFW to admin'!A:B,2,FALSE)</f>
        <v>#N/A</v>
      </c>
      <c r="G2667" s="3" t="e">
        <f>VLOOKUP('Data - filter removed'!E2667,Sheet10!B:C,2,FALSE)</f>
        <v>#N/A</v>
      </c>
      <c r="H2667" s="2">
        <v>2014</v>
      </c>
      <c r="I2667" s="3" t="s">
        <v>297</v>
      </c>
      <c r="J2667" s="3" t="s">
        <v>4596</v>
      </c>
      <c r="K2667" s="3" t="s">
        <v>4597</v>
      </c>
      <c r="L2667" s="3" t="s">
        <v>5190</v>
      </c>
      <c r="M2667" s="3" t="s">
        <v>21</v>
      </c>
    </row>
    <row r="2668" spans="1:13" x14ac:dyDescent="0.2">
      <c r="A2668" s="3" t="s">
        <v>4928</v>
      </c>
      <c r="B2668" s="3" t="str">
        <f>VLOOKUP(C2668,'Class compilations'!A:B,2,FALSE)</f>
        <v>Small SUV 4x4</v>
      </c>
      <c r="C2668" s="3" t="s">
        <v>4597</v>
      </c>
      <c r="D2668" s="3" t="s">
        <v>10</v>
      </c>
      <c r="E2668" s="3" t="s">
        <v>5191</v>
      </c>
      <c r="F2668" s="3" t="e">
        <f>VLOOKUP(E2668,'DFW to admin'!A:B,2,FALSE)</f>
        <v>#N/A</v>
      </c>
      <c r="G2668" s="3" t="e">
        <f>VLOOKUP('Data - filter removed'!E2668,Sheet10!B:C,2,FALSE)</f>
        <v>#N/A</v>
      </c>
      <c r="H2668" s="2">
        <v>2014</v>
      </c>
      <c r="I2668" s="3" t="s">
        <v>297</v>
      </c>
      <c r="J2668" s="3" t="s">
        <v>4596</v>
      </c>
      <c r="K2668" s="3" t="s">
        <v>4597</v>
      </c>
      <c r="L2668" s="3" t="s">
        <v>5192</v>
      </c>
      <c r="M2668" s="3" t="s">
        <v>81</v>
      </c>
    </row>
    <row r="2669" spans="1:13" x14ac:dyDescent="0.2">
      <c r="A2669" s="3" t="s">
        <v>4928</v>
      </c>
      <c r="B2669" s="3" t="str">
        <f>VLOOKUP(C2669,'Class compilations'!A:B,2,FALSE)</f>
        <v>Small SUV 4x4</v>
      </c>
      <c r="C2669" s="3" t="s">
        <v>4597</v>
      </c>
      <c r="D2669" s="3" t="s">
        <v>10</v>
      </c>
      <c r="E2669" s="3" t="s">
        <v>5193</v>
      </c>
      <c r="F2669" s="3" t="e">
        <f>VLOOKUP(E2669,'DFW to admin'!A:B,2,FALSE)</f>
        <v>#N/A</v>
      </c>
      <c r="G2669" s="3" t="e">
        <f>VLOOKUP('Data - filter removed'!E2669,Sheet10!B:C,2,FALSE)</f>
        <v>#N/A</v>
      </c>
      <c r="H2669" s="2">
        <v>2013</v>
      </c>
      <c r="I2669" s="3" t="s">
        <v>297</v>
      </c>
      <c r="J2669" s="3" t="s">
        <v>4596</v>
      </c>
      <c r="K2669" s="3" t="s">
        <v>4597</v>
      </c>
      <c r="L2669" s="3" t="s">
        <v>5194</v>
      </c>
      <c r="M2669" s="3" t="s">
        <v>35</v>
      </c>
    </row>
    <row r="2670" spans="1:13" x14ac:dyDescent="0.2">
      <c r="A2670" s="3" t="s">
        <v>4928</v>
      </c>
      <c r="B2670" s="3" t="str">
        <f>VLOOKUP(C2670,'Class compilations'!A:B,2,FALSE)</f>
        <v>Small SUV 4x4</v>
      </c>
      <c r="C2670" s="3" t="s">
        <v>4597</v>
      </c>
      <c r="D2670" s="3" t="s">
        <v>10</v>
      </c>
      <c r="E2670" s="3" t="s">
        <v>5195</v>
      </c>
      <c r="F2670" s="3" t="e">
        <f>VLOOKUP(E2670,'DFW to admin'!A:B,2,FALSE)</f>
        <v>#N/A</v>
      </c>
      <c r="G2670" s="3" t="e">
        <f>VLOOKUP('Data - filter removed'!E2670,Sheet10!B:C,2,FALSE)</f>
        <v>#N/A</v>
      </c>
      <c r="H2670" s="2">
        <v>2013</v>
      </c>
      <c r="I2670" s="3" t="s">
        <v>297</v>
      </c>
      <c r="J2670" s="3" t="s">
        <v>4596</v>
      </c>
      <c r="K2670" s="3" t="s">
        <v>4597</v>
      </c>
      <c r="L2670" s="3" t="s">
        <v>5196</v>
      </c>
      <c r="M2670" s="3" t="s">
        <v>35</v>
      </c>
    </row>
    <row r="2671" spans="1:13" x14ac:dyDescent="0.2">
      <c r="A2671" s="3" t="s">
        <v>4928</v>
      </c>
      <c r="B2671" s="3" t="str">
        <f>VLOOKUP(C2671,'Class compilations'!A:B,2,FALSE)</f>
        <v>Small SUV 4x4</v>
      </c>
      <c r="C2671" s="3" t="s">
        <v>4597</v>
      </c>
      <c r="D2671" s="3" t="s">
        <v>10</v>
      </c>
      <c r="E2671" s="3" t="s">
        <v>5197</v>
      </c>
      <c r="F2671" s="3" t="e">
        <f>VLOOKUP(E2671,'DFW to admin'!A:B,2,FALSE)</f>
        <v>#N/A</v>
      </c>
      <c r="G2671" s="3" t="e">
        <f>VLOOKUP('Data - filter removed'!E2671,Sheet10!B:C,2,FALSE)</f>
        <v>#N/A</v>
      </c>
      <c r="H2671" s="2">
        <v>2013</v>
      </c>
      <c r="I2671" s="3" t="s">
        <v>297</v>
      </c>
      <c r="J2671" s="3" t="s">
        <v>4596</v>
      </c>
      <c r="K2671" s="3" t="s">
        <v>4597</v>
      </c>
      <c r="L2671" s="3" t="s">
        <v>5198</v>
      </c>
      <c r="M2671" s="3" t="s">
        <v>74</v>
      </c>
    </row>
    <row r="2672" spans="1:13" x14ac:dyDescent="0.2">
      <c r="A2672" s="3" t="s">
        <v>4928</v>
      </c>
      <c r="B2672" s="3" t="str">
        <f>VLOOKUP(C2672,'Class compilations'!A:B,2,FALSE)</f>
        <v>Small SUV 4x4</v>
      </c>
      <c r="C2672" s="3" t="s">
        <v>4597</v>
      </c>
      <c r="D2672" s="3" t="s">
        <v>10</v>
      </c>
      <c r="E2672" s="3" t="s">
        <v>5199</v>
      </c>
      <c r="F2672" s="3" t="e">
        <f>VLOOKUP(E2672,'DFW to admin'!A:B,2,FALSE)</f>
        <v>#N/A</v>
      </c>
      <c r="G2672" s="3" t="e">
        <f>VLOOKUP('Data - filter removed'!E2672,Sheet10!B:C,2,FALSE)</f>
        <v>#N/A</v>
      </c>
      <c r="H2672" s="2">
        <v>2014</v>
      </c>
      <c r="I2672" s="3" t="s">
        <v>297</v>
      </c>
      <c r="J2672" s="3" t="s">
        <v>4596</v>
      </c>
      <c r="K2672" s="3" t="s">
        <v>4597</v>
      </c>
      <c r="L2672" s="3" t="s">
        <v>5200</v>
      </c>
      <c r="M2672" s="3" t="s">
        <v>35</v>
      </c>
    </row>
    <row r="2673" spans="1:13" x14ac:dyDescent="0.2">
      <c r="A2673" s="3" t="s">
        <v>4928</v>
      </c>
      <c r="B2673" s="3" t="str">
        <f>VLOOKUP(C2673,'Class compilations'!A:B,2,FALSE)</f>
        <v>Small SUV 4x4</v>
      </c>
      <c r="C2673" s="3" t="s">
        <v>4597</v>
      </c>
      <c r="D2673" s="3" t="s">
        <v>10</v>
      </c>
      <c r="E2673" s="3" t="s">
        <v>5201</v>
      </c>
      <c r="F2673" s="3" t="e">
        <f>VLOOKUP(E2673,'DFW to admin'!A:B,2,FALSE)</f>
        <v>#N/A</v>
      </c>
      <c r="G2673" s="3" t="str">
        <f>VLOOKUP('Data - filter removed'!E2673,Sheet10!B:C,2,FALSE)</f>
        <v>Aging and Disability Services Administration</v>
      </c>
      <c r="H2673" s="2">
        <v>2013</v>
      </c>
      <c r="I2673" s="3" t="s">
        <v>297</v>
      </c>
      <c r="J2673" s="3" t="s">
        <v>4596</v>
      </c>
      <c r="K2673" s="3" t="s">
        <v>4597</v>
      </c>
      <c r="L2673" s="3" t="s">
        <v>5202</v>
      </c>
      <c r="M2673" s="3" t="s">
        <v>29</v>
      </c>
    </row>
    <row r="2674" spans="1:13" x14ac:dyDescent="0.2">
      <c r="A2674" s="3" t="s">
        <v>4928</v>
      </c>
      <c r="B2674" s="3" t="str">
        <f>VLOOKUP(C2674,'Class compilations'!A:B,2,FALSE)</f>
        <v>Small SUV 4x4</v>
      </c>
      <c r="C2674" s="3" t="s">
        <v>4597</v>
      </c>
      <c r="D2674" s="3" t="s">
        <v>10</v>
      </c>
      <c r="E2674" s="3" t="s">
        <v>5203</v>
      </c>
      <c r="F2674" s="3" t="e">
        <f>VLOOKUP(E2674,'DFW to admin'!A:B,2,FALSE)</f>
        <v>#N/A</v>
      </c>
      <c r="G2674" s="3" t="e">
        <f>VLOOKUP('Data - filter removed'!E2674,Sheet10!B:C,2,FALSE)</f>
        <v>#N/A</v>
      </c>
      <c r="H2674" s="2">
        <v>2013</v>
      </c>
      <c r="I2674" s="3" t="s">
        <v>297</v>
      </c>
      <c r="J2674" s="3" t="s">
        <v>4596</v>
      </c>
      <c r="K2674" s="3" t="s">
        <v>4597</v>
      </c>
      <c r="L2674" s="3" t="s">
        <v>5204</v>
      </c>
      <c r="M2674" s="3" t="s">
        <v>35</v>
      </c>
    </row>
    <row r="2675" spans="1:13" x14ac:dyDescent="0.2">
      <c r="A2675" s="3" t="s">
        <v>4928</v>
      </c>
      <c r="B2675" s="3" t="str">
        <f>VLOOKUP(C2675,'Class compilations'!A:B,2,FALSE)</f>
        <v>Small SUV 4x4</v>
      </c>
      <c r="C2675" s="3" t="s">
        <v>4597</v>
      </c>
      <c r="D2675" s="3" t="s">
        <v>10</v>
      </c>
      <c r="E2675" s="3" t="s">
        <v>5205</v>
      </c>
      <c r="F2675" s="3" t="e">
        <f>VLOOKUP(E2675,'DFW to admin'!A:B,2,FALSE)</f>
        <v>#N/A</v>
      </c>
      <c r="G2675" s="3" t="e">
        <f>VLOOKUP('Data - filter removed'!E2675,Sheet10!B:C,2,FALSE)</f>
        <v>#N/A</v>
      </c>
      <c r="H2675" s="2">
        <v>2013</v>
      </c>
      <c r="I2675" s="3" t="s">
        <v>297</v>
      </c>
      <c r="J2675" s="3" t="s">
        <v>4596</v>
      </c>
      <c r="K2675" s="3" t="s">
        <v>4597</v>
      </c>
      <c r="L2675" s="3" t="s">
        <v>5206</v>
      </c>
      <c r="M2675" s="3" t="s">
        <v>35</v>
      </c>
    </row>
    <row r="2676" spans="1:13" x14ac:dyDescent="0.2">
      <c r="A2676" s="3" t="s">
        <v>4928</v>
      </c>
      <c r="B2676" s="3" t="str">
        <f>VLOOKUP(C2676,'Class compilations'!A:B,2,FALSE)</f>
        <v>Small SUV 4x4</v>
      </c>
      <c r="C2676" s="3" t="s">
        <v>4597</v>
      </c>
      <c r="D2676" s="3" t="s">
        <v>10</v>
      </c>
      <c r="E2676" s="3" t="s">
        <v>5207</v>
      </c>
      <c r="F2676" s="3" t="str">
        <f>VLOOKUP(E2676,'DFW to admin'!A:B,2,FALSE)</f>
        <v>Fish</v>
      </c>
      <c r="G2676" s="3" t="e">
        <f>VLOOKUP('Data - filter removed'!E2676,Sheet10!B:C,2,FALSE)</f>
        <v>#N/A</v>
      </c>
      <c r="H2676" s="2">
        <v>2014</v>
      </c>
      <c r="I2676" s="3" t="s">
        <v>297</v>
      </c>
      <c r="J2676" s="3" t="s">
        <v>4596</v>
      </c>
      <c r="K2676" s="3" t="s">
        <v>4597</v>
      </c>
      <c r="L2676" s="3" t="s">
        <v>5208</v>
      </c>
      <c r="M2676" s="3" t="s">
        <v>136</v>
      </c>
    </row>
    <row r="2677" spans="1:13" x14ac:dyDescent="0.2">
      <c r="A2677" s="3" t="s">
        <v>4928</v>
      </c>
      <c r="B2677" s="3" t="str">
        <f>VLOOKUP(C2677,'Class compilations'!A:B,2,FALSE)</f>
        <v>Small SUV 4x4</v>
      </c>
      <c r="C2677" s="3" t="s">
        <v>4597</v>
      </c>
      <c r="D2677" s="3" t="s">
        <v>10</v>
      </c>
      <c r="E2677" s="3" t="s">
        <v>5209</v>
      </c>
      <c r="F2677" s="3" t="str">
        <f>VLOOKUP(E2677,'DFW to admin'!A:B,2,FALSE)</f>
        <v>Fish</v>
      </c>
      <c r="G2677" s="3" t="e">
        <f>VLOOKUP('Data - filter removed'!E2677,Sheet10!B:C,2,FALSE)</f>
        <v>#N/A</v>
      </c>
      <c r="H2677" s="2">
        <v>2014</v>
      </c>
      <c r="I2677" s="3" t="s">
        <v>297</v>
      </c>
      <c r="J2677" s="3" t="s">
        <v>4596</v>
      </c>
      <c r="K2677" s="3" t="s">
        <v>4597</v>
      </c>
      <c r="L2677" s="3" t="s">
        <v>5210</v>
      </c>
      <c r="M2677" s="3" t="s">
        <v>136</v>
      </c>
    </row>
    <row r="2678" spans="1:13" x14ac:dyDescent="0.2">
      <c r="A2678" s="3" t="s">
        <v>4928</v>
      </c>
      <c r="B2678" s="3" t="str">
        <f>VLOOKUP(C2678,'Class compilations'!A:B,2,FALSE)</f>
        <v>Small SUV 4x4</v>
      </c>
      <c r="C2678" s="3" t="s">
        <v>4597</v>
      </c>
      <c r="D2678" s="3" t="s">
        <v>10</v>
      </c>
      <c r="E2678" s="3" t="s">
        <v>5211</v>
      </c>
      <c r="F2678" s="3" t="e">
        <f>VLOOKUP(E2678,'DFW to admin'!A:B,2,FALSE)</f>
        <v>#N/A</v>
      </c>
      <c r="G2678" s="3" t="e">
        <f>VLOOKUP('Data - filter removed'!E2678,Sheet10!B:C,2,FALSE)</f>
        <v>#N/A</v>
      </c>
      <c r="H2678" s="2">
        <v>2014</v>
      </c>
      <c r="I2678" s="3" t="s">
        <v>297</v>
      </c>
      <c r="J2678" s="3" t="s">
        <v>4596</v>
      </c>
      <c r="K2678" s="3" t="s">
        <v>4597</v>
      </c>
      <c r="L2678" s="3" t="s">
        <v>5212</v>
      </c>
      <c r="M2678" s="3" t="s">
        <v>2898</v>
      </c>
    </row>
    <row r="2679" spans="1:13" x14ac:dyDescent="0.2">
      <c r="A2679" s="3" t="s">
        <v>4928</v>
      </c>
      <c r="B2679" s="3" t="str">
        <f>VLOOKUP(C2679,'Class compilations'!A:B,2,FALSE)</f>
        <v>Small SUV 4x4</v>
      </c>
      <c r="C2679" s="3" t="s">
        <v>4597</v>
      </c>
      <c r="D2679" s="3" t="s">
        <v>10</v>
      </c>
      <c r="E2679" s="3" t="s">
        <v>5213</v>
      </c>
      <c r="F2679" s="3" t="e">
        <f>VLOOKUP(E2679,'DFW to admin'!A:B,2,FALSE)</f>
        <v>#N/A</v>
      </c>
      <c r="G2679" s="3" t="e">
        <f>VLOOKUP('Data - filter removed'!E2679,Sheet10!B:C,2,FALSE)</f>
        <v>#N/A</v>
      </c>
      <c r="H2679" s="2">
        <v>2014</v>
      </c>
      <c r="I2679" s="3" t="s">
        <v>297</v>
      </c>
      <c r="J2679" s="3" t="s">
        <v>4596</v>
      </c>
      <c r="K2679" s="3" t="s">
        <v>4597</v>
      </c>
      <c r="L2679" s="3" t="s">
        <v>5214</v>
      </c>
      <c r="M2679" s="3" t="s">
        <v>2626</v>
      </c>
    </row>
    <row r="2680" spans="1:13" x14ac:dyDescent="0.2">
      <c r="A2680" s="3" t="s">
        <v>4928</v>
      </c>
      <c r="B2680" s="3" t="str">
        <f>VLOOKUP(C2680,'Class compilations'!A:B,2,FALSE)</f>
        <v>Small SUV 4x4</v>
      </c>
      <c r="C2680" s="3" t="s">
        <v>4597</v>
      </c>
      <c r="D2680" s="3" t="s">
        <v>10</v>
      </c>
      <c r="E2680" s="3" t="s">
        <v>5215</v>
      </c>
      <c r="F2680" s="3" t="e">
        <f>VLOOKUP(E2680,'DFW to admin'!A:B,2,FALSE)</f>
        <v>#N/A</v>
      </c>
      <c r="G2680" s="3" t="e">
        <f>VLOOKUP('Data - filter removed'!E2680,Sheet10!B:C,2,FALSE)</f>
        <v>#N/A</v>
      </c>
      <c r="H2680" s="2">
        <v>2014</v>
      </c>
      <c r="I2680" s="3" t="s">
        <v>297</v>
      </c>
      <c r="J2680" s="3" t="s">
        <v>4596</v>
      </c>
      <c r="K2680" s="3" t="s">
        <v>4597</v>
      </c>
      <c r="L2680" s="3" t="s">
        <v>5216</v>
      </c>
      <c r="M2680" s="3" t="s">
        <v>74</v>
      </c>
    </row>
    <row r="2681" spans="1:13" x14ac:dyDescent="0.2">
      <c r="A2681" s="3" t="s">
        <v>4928</v>
      </c>
      <c r="B2681" s="3" t="str">
        <f>VLOOKUP(C2681,'Class compilations'!A:B,2,FALSE)</f>
        <v>Small SUV 4x4</v>
      </c>
      <c r="C2681" s="3" t="s">
        <v>4597</v>
      </c>
      <c r="D2681" s="3" t="s">
        <v>10</v>
      </c>
      <c r="E2681" s="3" t="s">
        <v>5217</v>
      </c>
      <c r="F2681" s="3" t="str">
        <f>VLOOKUP(E2681,'DFW to admin'!A:B,2,FALSE)</f>
        <v>Fish</v>
      </c>
      <c r="G2681" s="3" t="e">
        <f>VLOOKUP('Data - filter removed'!E2681,Sheet10!B:C,2,FALSE)</f>
        <v>#N/A</v>
      </c>
      <c r="H2681" s="2">
        <v>2014</v>
      </c>
      <c r="I2681" s="3" t="s">
        <v>297</v>
      </c>
      <c r="J2681" s="3" t="s">
        <v>4596</v>
      </c>
      <c r="K2681" s="3" t="s">
        <v>4597</v>
      </c>
      <c r="L2681" s="3" t="s">
        <v>5218</v>
      </c>
      <c r="M2681" s="3" t="s">
        <v>136</v>
      </c>
    </row>
    <row r="2682" spans="1:13" x14ac:dyDescent="0.2">
      <c r="A2682" s="3" t="s">
        <v>4928</v>
      </c>
      <c r="B2682" s="3" t="str">
        <f>VLOOKUP(C2682,'Class compilations'!A:B,2,FALSE)</f>
        <v>Small SUV 4x4</v>
      </c>
      <c r="C2682" s="3" t="s">
        <v>4597</v>
      </c>
      <c r="D2682" s="3" t="s">
        <v>10</v>
      </c>
      <c r="E2682" s="3" t="s">
        <v>5219</v>
      </c>
      <c r="F2682" s="3" t="str">
        <f>VLOOKUP(E2682,'DFW to admin'!A:B,2,FALSE)</f>
        <v>Habitat</v>
      </c>
      <c r="G2682" s="3" t="e">
        <f>VLOOKUP('Data - filter removed'!E2682,Sheet10!B:C,2,FALSE)</f>
        <v>#N/A</v>
      </c>
      <c r="H2682" s="2">
        <v>2014</v>
      </c>
      <c r="I2682" s="3" t="s">
        <v>297</v>
      </c>
      <c r="J2682" s="3" t="s">
        <v>4596</v>
      </c>
      <c r="K2682" s="3" t="s">
        <v>4597</v>
      </c>
      <c r="L2682" s="3" t="s">
        <v>5220</v>
      </c>
      <c r="M2682" s="3" t="s">
        <v>136</v>
      </c>
    </row>
    <row r="2683" spans="1:13" x14ac:dyDescent="0.2">
      <c r="A2683" s="3" t="s">
        <v>4928</v>
      </c>
      <c r="B2683" s="3" t="str">
        <f>VLOOKUP(C2683,'Class compilations'!A:B,2,FALSE)</f>
        <v>Small SUV 4x4</v>
      </c>
      <c r="C2683" s="3" t="s">
        <v>4597</v>
      </c>
      <c r="D2683" s="3" t="s">
        <v>10</v>
      </c>
      <c r="E2683" s="3" t="s">
        <v>5221</v>
      </c>
      <c r="F2683" s="3" t="e">
        <f>VLOOKUP(E2683,'DFW to admin'!A:B,2,FALSE)</f>
        <v>#N/A</v>
      </c>
      <c r="G2683" s="3" t="e">
        <f>VLOOKUP('Data - filter removed'!E2683,Sheet10!B:C,2,FALSE)</f>
        <v>#N/A</v>
      </c>
      <c r="H2683" s="2">
        <v>2014</v>
      </c>
      <c r="I2683" s="3" t="s">
        <v>297</v>
      </c>
      <c r="J2683" s="3" t="s">
        <v>4596</v>
      </c>
      <c r="K2683" s="3" t="s">
        <v>4597</v>
      </c>
      <c r="L2683" s="3" t="s">
        <v>5222</v>
      </c>
      <c r="M2683" s="3" t="s">
        <v>599</v>
      </c>
    </row>
    <row r="2684" spans="1:13" x14ac:dyDescent="0.2">
      <c r="A2684" s="3" t="s">
        <v>4928</v>
      </c>
      <c r="B2684" s="3" t="str">
        <f>VLOOKUP(C2684,'Class compilations'!A:B,2,FALSE)</f>
        <v>Small SUV 4x4</v>
      </c>
      <c r="C2684" s="3" t="s">
        <v>4597</v>
      </c>
      <c r="D2684" s="3" t="s">
        <v>10</v>
      </c>
      <c r="E2684" s="3" t="s">
        <v>5223</v>
      </c>
      <c r="F2684" s="3" t="e">
        <f>VLOOKUP(E2684,'DFW to admin'!A:B,2,FALSE)</f>
        <v>#N/A</v>
      </c>
      <c r="G2684" s="3" t="e">
        <f>VLOOKUP('Data - filter removed'!E2684,Sheet10!B:C,2,FALSE)</f>
        <v>#N/A</v>
      </c>
      <c r="H2684" s="2">
        <v>2014</v>
      </c>
      <c r="I2684" s="3" t="s">
        <v>297</v>
      </c>
      <c r="J2684" s="3" t="s">
        <v>4596</v>
      </c>
      <c r="K2684" s="3" t="s">
        <v>4597</v>
      </c>
      <c r="L2684" s="3" t="s">
        <v>5224</v>
      </c>
      <c r="M2684" s="3" t="s">
        <v>35</v>
      </c>
    </row>
    <row r="2685" spans="1:13" x14ac:dyDescent="0.2">
      <c r="A2685" s="3" t="s">
        <v>4928</v>
      </c>
      <c r="B2685" s="3" t="str">
        <f>VLOOKUP(C2685,'Class compilations'!A:B,2,FALSE)</f>
        <v>Small SUV 4x4</v>
      </c>
      <c r="C2685" s="3" t="s">
        <v>4597</v>
      </c>
      <c r="D2685" s="3" t="s">
        <v>10</v>
      </c>
      <c r="E2685" s="3" t="s">
        <v>5225</v>
      </c>
      <c r="F2685" s="3" t="e">
        <f>VLOOKUP(E2685,'DFW to admin'!A:B,2,FALSE)</f>
        <v>#N/A</v>
      </c>
      <c r="G2685" s="3" t="e">
        <f>VLOOKUP('Data - filter removed'!E2685,Sheet10!B:C,2,FALSE)</f>
        <v>#N/A</v>
      </c>
      <c r="H2685" s="2">
        <v>2014</v>
      </c>
      <c r="I2685" s="3" t="s">
        <v>297</v>
      </c>
      <c r="J2685" s="3" t="s">
        <v>4596</v>
      </c>
      <c r="K2685" s="3" t="s">
        <v>4597</v>
      </c>
      <c r="L2685" s="3" t="s">
        <v>5226</v>
      </c>
      <c r="M2685" s="3" t="s">
        <v>35</v>
      </c>
    </row>
    <row r="2686" spans="1:13" x14ac:dyDescent="0.2">
      <c r="A2686" s="3" t="s">
        <v>4928</v>
      </c>
      <c r="B2686" s="3" t="str">
        <f>VLOOKUP(C2686,'Class compilations'!A:B,2,FALSE)</f>
        <v>Small SUV 4x4</v>
      </c>
      <c r="C2686" s="3" t="s">
        <v>4597</v>
      </c>
      <c r="D2686" s="3" t="s">
        <v>10</v>
      </c>
      <c r="E2686" s="3" t="s">
        <v>5227</v>
      </c>
      <c r="F2686" s="3" t="e">
        <f>VLOOKUP(E2686,'DFW to admin'!A:B,2,FALSE)</f>
        <v>#N/A</v>
      </c>
      <c r="G2686" s="3" t="e">
        <f>VLOOKUP('Data - filter removed'!E2686,Sheet10!B:C,2,FALSE)</f>
        <v>#N/A</v>
      </c>
      <c r="H2686" s="2">
        <v>2014</v>
      </c>
      <c r="I2686" s="3" t="s">
        <v>297</v>
      </c>
      <c r="J2686" s="3" t="s">
        <v>4596</v>
      </c>
      <c r="K2686" s="3" t="s">
        <v>4597</v>
      </c>
      <c r="L2686" s="3" t="s">
        <v>5228</v>
      </c>
      <c r="M2686" s="3" t="s">
        <v>35</v>
      </c>
    </row>
    <row r="2687" spans="1:13" x14ac:dyDescent="0.2">
      <c r="A2687" s="3" t="s">
        <v>4928</v>
      </c>
      <c r="B2687" s="3" t="str">
        <f>VLOOKUP(C2687,'Class compilations'!A:B,2,FALSE)</f>
        <v>Small SUV 4x4</v>
      </c>
      <c r="C2687" s="3" t="s">
        <v>4597</v>
      </c>
      <c r="D2687" s="3" t="s">
        <v>10</v>
      </c>
      <c r="E2687" s="3" t="s">
        <v>5229</v>
      </c>
      <c r="F2687" s="3" t="e">
        <f>VLOOKUP(E2687,'DFW to admin'!A:B,2,FALSE)</f>
        <v>#N/A</v>
      </c>
      <c r="G2687" s="3" t="e">
        <f>VLOOKUP('Data - filter removed'!E2687,Sheet10!B:C,2,FALSE)</f>
        <v>#N/A</v>
      </c>
      <c r="H2687" s="2">
        <v>2014</v>
      </c>
      <c r="I2687" s="3" t="s">
        <v>297</v>
      </c>
      <c r="J2687" s="3" t="s">
        <v>4596</v>
      </c>
      <c r="K2687" s="3" t="s">
        <v>4597</v>
      </c>
      <c r="L2687" s="3" t="s">
        <v>5230</v>
      </c>
      <c r="M2687" s="3" t="s">
        <v>35</v>
      </c>
    </row>
    <row r="2688" spans="1:13" x14ac:dyDescent="0.2">
      <c r="A2688" s="3" t="s">
        <v>4928</v>
      </c>
      <c r="B2688" s="3" t="str">
        <f>VLOOKUP(C2688,'Class compilations'!A:B,2,FALSE)</f>
        <v>Small SUV 4x4</v>
      </c>
      <c r="C2688" s="3" t="s">
        <v>4597</v>
      </c>
      <c r="D2688" s="3" t="s">
        <v>10</v>
      </c>
      <c r="E2688" s="3" t="s">
        <v>5231</v>
      </c>
      <c r="F2688" s="3" t="e">
        <f>VLOOKUP(E2688,'DFW to admin'!A:B,2,FALSE)</f>
        <v>#N/A</v>
      </c>
      <c r="G2688" s="3" t="str">
        <f>VLOOKUP('Data - filter removed'!E2688,Sheet10!B:C,2,FALSE)</f>
        <v>Economic Services Administration</v>
      </c>
      <c r="H2688" s="2">
        <v>2014</v>
      </c>
      <c r="I2688" s="3" t="s">
        <v>297</v>
      </c>
      <c r="J2688" s="3" t="s">
        <v>4596</v>
      </c>
      <c r="K2688" s="3" t="s">
        <v>299</v>
      </c>
      <c r="L2688" s="3" t="s">
        <v>5232</v>
      </c>
      <c r="M2688" s="3" t="s">
        <v>29</v>
      </c>
    </row>
    <row r="2689" spans="1:13" x14ac:dyDescent="0.2">
      <c r="A2689" s="3" t="s">
        <v>4928</v>
      </c>
      <c r="B2689" s="3" t="str">
        <f>VLOOKUP(C2689,'Class compilations'!A:B,2,FALSE)</f>
        <v>Small SUV 4x4</v>
      </c>
      <c r="C2689" s="3" t="s">
        <v>4597</v>
      </c>
      <c r="D2689" s="3" t="s">
        <v>10</v>
      </c>
      <c r="E2689" s="3" t="s">
        <v>5233</v>
      </c>
      <c r="F2689" s="3" t="e">
        <f>VLOOKUP(E2689,'DFW to admin'!A:B,2,FALSE)</f>
        <v>#N/A</v>
      </c>
      <c r="G2689" s="3" t="str">
        <f>VLOOKUP('Data - filter removed'!E2689,Sheet10!B:C,2,FALSE)</f>
        <v>Children's Administration</v>
      </c>
      <c r="H2689" s="2">
        <v>2014</v>
      </c>
      <c r="I2689" s="3" t="s">
        <v>297</v>
      </c>
      <c r="J2689" s="3" t="s">
        <v>4596</v>
      </c>
      <c r="K2689" s="3" t="s">
        <v>4597</v>
      </c>
      <c r="L2689" s="3" t="s">
        <v>5234</v>
      </c>
      <c r="M2689" s="3" t="s">
        <v>29</v>
      </c>
    </row>
    <row r="2690" spans="1:13" x14ac:dyDescent="0.2">
      <c r="A2690" s="3" t="s">
        <v>4928</v>
      </c>
      <c r="B2690" s="3" t="str">
        <f>VLOOKUP(C2690,'Class compilations'!A:B,2,FALSE)</f>
        <v>Small SUV 4x4</v>
      </c>
      <c r="C2690" s="3" t="s">
        <v>4597</v>
      </c>
      <c r="D2690" s="3" t="s">
        <v>10</v>
      </c>
      <c r="E2690" s="3" t="s">
        <v>5235</v>
      </c>
      <c r="F2690" s="3" t="e">
        <f>VLOOKUP(E2690,'DFW to admin'!A:B,2,FALSE)</f>
        <v>#N/A</v>
      </c>
      <c r="G2690" s="3" t="e">
        <f>VLOOKUP('Data - filter removed'!E2690,Sheet10!B:C,2,FALSE)</f>
        <v>#N/A</v>
      </c>
      <c r="H2690" s="2">
        <v>2014</v>
      </c>
      <c r="I2690" s="3" t="s">
        <v>297</v>
      </c>
      <c r="J2690" s="3" t="s">
        <v>4596</v>
      </c>
      <c r="K2690" s="3" t="s">
        <v>4597</v>
      </c>
      <c r="L2690" s="3" t="s">
        <v>5236</v>
      </c>
      <c r="M2690" s="3" t="s">
        <v>21</v>
      </c>
    </row>
    <row r="2691" spans="1:13" x14ac:dyDescent="0.2">
      <c r="A2691" s="3" t="s">
        <v>4928</v>
      </c>
      <c r="B2691" s="3" t="str">
        <f>VLOOKUP(C2691,'Class compilations'!A:B,2,FALSE)</f>
        <v>Small SUV 4x4</v>
      </c>
      <c r="C2691" s="3" t="s">
        <v>4597</v>
      </c>
      <c r="D2691" s="3" t="s">
        <v>10</v>
      </c>
      <c r="E2691" s="3" t="s">
        <v>5237</v>
      </c>
      <c r="F2691" s="3" t="e">
        <f>VLOOKUP(E2691,'DFW to admin'!A:B,2,FALSE)</f>
        <v>#N/A</v>
      </c>
      <c r="G2691" s="3" t="e">
        <f>VLOOKUP('Data - filter removed'!E2691,Sheet10!B:C,2,FALSE)</f>
        <v>#N/A</v>
      </c>
      <c r="H2691" s="2">
        <v>2014</v>
      </c>
      <c r="I2691" s="3" t="s">
        <v>297</v>
      </c>
      <c r="J2691" s="3" t="s">
        <v>4596</v>
      </c>
      <c r="K2691" s="3" t="s">
        <v>4597</v>
      </c>
      <c r="L2691" s="3" t="s">
        <v>5238</v>
      </c>
      <c r="M2691" s="3" t="s">
        <v>35</v>
      </c>
    </row>
    <row r="2692" spans="1:13" x14ac:dyDescent="0.2">
      <c r="A2692" s="3" t="s">
        <v>4928</v>
      </c>
      <c r="B2692" s="3" t="str">
        <f>VLOOKUP(C2692,'Class compilations'!A:B,2,FALSE)</f>
        <v>Small SUV 4x4</v>
      </c>
      <c r="C2692" s="3" t="s">
        <v>4597</v>
      </c>
      <c r="D2692" s="3" t="s">
        <v>10</v>
      </c>
      <c r="E2692" s="3" t="s">
        <v>5239</v>
      </c>
      <c r="F2692" s="3" t="e">
        <f>VLOOKUP(E2692,'DFW to admin'!A:B,2,FALSE)</f>
        <v>#N/A</v>
      </c>
      <c r="G2692" s="3" t="e">
        <f>VLOOKUP('Data - filter removed'!E2692,Sheet10!B:C,2,FALSE)</f>
        <v>#N/A</v>
      </c>
      <c r="H2692" s="2">
        <v>2014</v>
      </c>
      <c r="I2692" s="3" t="s">
        <v>297</v>
      </c>
      <c r="J2692" s="3" t="s">
        <v>4596</v>
      </c>
      <c r="K2692" s="3" t="s">
        <v>4597</v>
      </c>
      <c r="L2692" s="3" t="s">
        <v>5240</v>
      </c>
      <c r="M2692" s="3" t="s">
        <v>128</v>
      </c>
    </row>
    <row r="2693" spans="1:13" x14ac:dyDescent="0.2">
      <c r="A2693" s="3" t="s">
        <v>4928</v>
      </c>
      <c r="B2693" s="3" t="str">
        <f>VLOOKUP(C2693,'Class compilations'!A:B,2,FALSE)</f>
        <v>Small SUV 4x4</v>
      </c>
      <c r="C2693" s="3" t="s">
        <v>4597</v>
      </c>
      <c r="D2693" s="3" t="s">
        <v>10</v>
      </c>
      <c r="E2693" s="3" t="s">
        <v>5241</v>
      </c>
      <c r="F2693" s="3" t="e">
        <f>VLOOKUP(E2693,'DFW to admin'!A:B,2,FALSE)</f>
        <v>#N/A</v>
      </c>
      <c r="G2693" s="3" t="e">
        <f>VLOOKUP('Data - filter removed'!E2693,Sheet10!B:C,2,FALSE)</f>
        <v>#N/A</v>
      </c>
      <c r="H2693" s="2">
        <v>2014</v>
      </c>
      <c r="I2693" s="3" t="s">
        <v>297</v>
      </c>
      <c r="J2693" s="3" t="s">
        <v>4596</v>
      </c>
      <c r="K2693" s="3" t="s">
        <v>4597</v>
      </c>
      <c r="L2693" s="3" t="s">
        <v>5242</v>
      </c>
      <c r="M2693" s="3" t="s">
        <v>40</v>
      </c>
    </row>
    <row r="2694" spans="1:13" x14ac:dyDescent="0.2">
      <c r="A2694" s="3" t="s">
        <v>4928</v>
      </c>
      <c r="B2694" s="3" t="str">
        <f>VLOOKUP(C2694,'Class compilations'!A:B,2,FALSE)</f>
        <v>Small SUV 4x4</v>
      </c>
      <c r="C2694" s="3" t="s">
        <v>4597</v>
      </c>
      <c r="D2694" s="3" t="s">
        <v>10</v>
      </c>
      <c r="E2694" s="3" t="s">
        <v>5243</v>
      </c>
      <c r="F2694" s="3" t="e">
        <f>VLOOKUP(E2694,'DFW to admin'!A:B,2,FALSE)</f>
        <v>#N/A</v>
      </c>
      <c r="G2694" s="3" t="e">
        <f>VLOOKUP('Data - filter removed'!E2694,Sheet10!B:C,2,FALSE)</f>
        <v>#N/A</v>
      </c>
      <c r="H2694" s="2">
        <v>2014</v>
      </c>
      <c r="I2694" s="3" t="s">
        <v>297</v>
      </c>
      <c r="J2694" s="3" t="s">
        <v>4596</v>
      </c>
      <c r="K2694" s="3" t="s">
        <v>4597</v>
      </c>
      <c r="L2694" s="3" t="s">
        <v>5244</v>
      </c>
      <c r="M2694" s="3" t="s">
        <v>35</v>
      </c>
    </row>
    <row r="2695" spans="1:13" x14ac:dyDescent="0.2">
      <c r="A2695" s="3" t="s">
        <v>4928</v>
      </c>
      <c r="B2695" s="3" t="str">
        <f>VLOOKUP(C2695,'Class compilations'!A:B,2,FALSE)</f>
        <v>Small SUV 4x4</v>
      </c>
      <c r="C2695" s="3" t="s">
        <v>4597</v>
      </c>
      <c r="D2695" s="3" t="s">
        <v>10</v>
      </c>
      <c r="E2695" s="3" t="s">
        <v>5245</v>
      </c>
      <c r="F2695" s="3" t="e">
        <f>VLOOKUP(E2695,'DFW to admin'!A:B,2,FALSE)</f>
        <v>#N/A</v>
      </c>
      <c r="G2695" s="3" t="e">
        <f>VLOOKUP('Data - filter removed'!E2695,Sheet10!B:C,2,FALSE)</f>
        <v>#N/A</v>
      </c>
      <c r="H2695" s="2">
        <v>2014</v>
      </c>
      <c r="I2695" s="3" t="s">
        <v>297</v>
      </c>
      <c r="J2695" s="3" t="s">
        <v>4596</v>
      </c>
      <c r="K2695" s="3" t="s">
        <v>4597</v>
      </c>
      <c r="L2695" s="3" t="s">
        <v>5246</v>
      </c>
      <c r="M2695" s="3" t="s">
        <v>113</v>
      </c>
    </row>
    <row r="2696" spans="1:13" x14ac:dyDescent="0.2">
      <c r="A2696" s="3" t="s">
        <v>4928</v>
      </c>
      <c r="B2696" s="3" t="str">
        <f>VLOOKUP(C2696,'Class compilations'!A:B,2,FALSE)</f>
        <v>Small SUV 4x4</v>
      </c>
      <c r="C2696" s="3" t="s">
        <v>4597</v>
      </c>
      <c r="D2696" s="3" t="s">
        <v>10</v>
      </c>
      <c r="E2696" s="3" t="s">
        <v>5247</v>
      </c>
      <c r="F2696" s="3" t="str">
        <f>VLOOKUP(E2696,'DFW to admin'!A:B,2,FALSE)</f>
        <v>Fish</v>
      </c>
      <c r="G2696" s="3" t="e">
        <f>VLOOKUP('Data - filter removed'!E2696,Sheet10!B:C,2,FALSE)</f>
        <v>#N/A</v>
      </c>
      <c r="H2696" s="2">
        <v>2014</v>
      </c>
      <c r="I2696" s="3" t="s">
        <v>297</v>
      </c>
      <c r="J2696" s="3" t="s">
        <v>4596</v>
      </c>
      <c r="K2696" s="3" t="s">
        <v>4597</v>
      </c>
      <c r="L2696" s="3" t="s">
        <v>5248</v>
      </c>
      <c r="M2696" s="3" t="s">
        <v>136</v>
      </c>
    </row>
    <row r="2697" spans="1:13" x14ac:dyDescent="0.2">
      <c r="A2697" s="3" t="s">
        <v>4928</v>
      </c>
      <c r="B2697" s="3" t="str">
        <f>VLOOKUP(C2697,'Class compilations'!A:B,2,FALSE)</f>
        <v>Small SUV 4x4</v>
      </c>
      <c r="C2697" s="3" t="s">
        <v>4597</v>
      </c>
      <c r="D2697" s="3" t="s">
        <v>10</v>
      </c>
      <c r="E2697" s="3" t="s">
        <v>5249</v>
      </c>
      <c r="F2697" s="3" t="str">
        <f>VLOOKUP(E2697,'DFW to admin'!A:B,2,FALSE)</f>
        <v>Admin</v>
      </c>
      <c r="G2697" s="3" t="e">
        <f>VLOOKUP('Data - filter removed'!E2697,Sheet10!B:C,2,FALSE)</f>
        <v>#N/A</v>
      </c>
      <c r="H2697" s="2">
        <v>2014</v>
      </c>
      <c r="I2697" s="3" t="s">
        <v>297</v>
      </c>
      <c r="J2697" s="3" t="s">
        <v>4596</v>
      </c>
      <c r="K2697" s="3" t="s">
        <v>4597</v>
      </c>
      <c r="L2697" s="3" t="s">
        <v>5250</v>
      </c>
      <c r="M2697" s="3" t="s">
        <v>136</v>
      </c>
    </row>
    <row r="2698" spans="1:13" x14ac:dyDescent="0.2">
      <c r="A2698" s="3" t="s">
        <v>4928</v>
      </c>
      <c r="B2698" s="3" t="str">
        <f>VLOOKUP(C2698,'Class compilations'!A:B,2,FALSE)</f>
        <v>Small SUV 4x4</v>
      </c>
      <c r="C2698" s="3" t="s">
        <v>4597</v>
      </c>
      <c r="D2698" s="3" t="s">
        <v>10</v>
      </c>
      <c r="E2698" s="3" t="s">
        <v>5251</v>
      </c>
      <c r="F2698" s="3" t="e">
        <f>VLOOKUP(E2698,'DFW to admin'!A:B,2,FALSE)</f>
        <v>#N/A</v>
      </c>
      <c r="G2698" s="3" t="e">
        <f>VLOOKUP('Data - filter removed'!E2698,Sheet10!B:C,2,FALSE)</f>
        <v>#N/A</v>
      </c>
      <c r="H2698" s="2">
        <v>2014</v>
      </c>
      <c r="I2698" s="3" t="s">
        <v>297</v>
      </c>
      <c r="J2698" s="3" t="s">
        <v>4596</v>
      </c>
      <c r="K2698" s="3" t="s">
        <v>4597</v>
      </c>
      <c r="L2698" s="3" t="s">
        <v>5252</v>
      </c>
      <c r="M2698" s="3" t="s">
        <v>74</v>
      </c>
    </row>
    <row r="2699" spans="1:13" x14ac:dyDescent="0.2">
      <c r="A2699" s="3" t="s">
        <v>4928</v>
      </c>
      <c r="B2699" s="3" t="str">
        <f>VLOOKUP(C2699,'Class compilations'!A:B,2,FALSE)</f>
        <v>Small SUV 4x4</v>
      </c>
      <c r="C2699" s="3" t="s">
        <v>4597</v>
      </c>
      <c r="D2699" s="3" t="s">
        <v>10</v>
      </c>
      <c r="E2699" s="3" t="s">
        <v>5253</v>
      </c>
      <c r="F2699" s="3" t="e">
        <f>VLOOKUP(E2699,'DFW to admin'!A:B,2,FALSE)</f>
        <v>#N/A</v>
      </c>
      <c r="G2699" s="3" t="e">
        <f>VLOOKUP('Data - filter removed'!E2699,Sheet10!B:C,2,FALSE)</f>
        <v>#N/A</v>
      </c>
      <c r="H2699" s="2">
        <v>2014</v>
      </c>
      <c r="I2699" s="3" t="s">
        <v>297</v>
      </c>
      <c r="J2699" s="3" t="s">
        <v>4596</v>
      </c>
      <c r="K2699" s="3" t="s">
        <v>4597</v>
      </c>
      <c r="L2699" s="3" t="s">
        <v>5254</v>
      </c>
      <c r="M2699" s="3" t="s">
        <v>74</v>
      </c>
    </row>
    <row r="2700" spans="1:13" x14ac:dyDescent="0.2">
      <c r="A2700" s="3" t="s">
        <v>4928</v>
      </c>
      <c r="B2700" s="3" t="str">
        <f>VLOOKUP(C2700,'Class compilations'!A:B,2,FALSE)</f>
        <v>Small SUV 4x4</v>
      </c>
      <c r="C2700" s="3" t="s">
        <v>4597</v>
      </c>
      <c r="D2700" s="3" t="s">
        <v>10</v>
      </c>
      <c r="E2700" s="3" t="s">
        <v>5255</v>
      </c>
      <c r="F2700" s="3" t="e">
        <f>VLOOKUP(E2700,'DFW to admin'!A:B,2,FALSE)</f>
        <v>#N/A</v>
      </c>
      <c r="G2700" s="3" t="e">
        <f>VLOOKUP('Data - filter removed'!E2700,Sheet10!B:C,2,FALSE)</f>
        <v>#N/A</v>
      </c>
      <c r="H2700" s="2">
        <v>2014</v>
      </c>
      <c r="I2700" s="3" t="s">
        <v>297</v>
      </c>
      <c r="J2700" s="3" t="s">
        <v>4596</v>
      </c>
      <c r="K2700" s="3" t="s">
        <v>4597</v>
      </c>
      <c r="L2700" s="3" t="s">
        <v>5256</v>
      </c>
      <c r="M2700" s="3" t="s">
        <v>74</v>
      </c>
    </row>
    <row r="2701" spans="1:13" x14ac:dyDescent="0.2">
      <c r="A2701" s="3" t="s">
        <v>4928</v>
      </c>
      <c r="B2701" s="3" t="str">
        <f>VLOOKUP(C2701,'Class compilations'!A:B,2,FALSE)</f>
        <v>Small SUV 4x4</v>
      </c>
      <c r="C2701" s="3" t="s">
        <v>4597</v>
      </c>
      <c r="D2701" s="3" t="s">
        <v>10</v>
      </c>
      <c r="E2701" s="3" t="s">
        <v>5257</v>
      </c>
      <c r="F2701" s="3" t="e">
        <f>VLOOKUP(E2701,'DFW to admin'!A:B,2,FALSE)</f>
        <v>#N/A</v>
      </c>
      <c r="G2701" s="3" t="str">
        <f>VLOOKUP('Data - filter removed'!E2701,Sheet10!B:C,2,FALSE)</f>
        <v>Economic Services Administration</v>
      </c>
      <c r="H2701" s="2">
        <v>2014</v>
      </c>
      <c r="I2701" s="3" t="s">
        <v>297</v>
      </c>
      <c r="J2701" s="3" t="s">
        <v>4596</v>
      </c>
      <c r="K2701" s="3" t="s">
        <v>4597</v>
      </c>
      <c r="L2701" s="3" t="s">
        <v>5258</v>
      </c>
      <c r="M2701" s="3" t="s">
        <v>29</v>
      </c>
    </row>
    <row r="2702" spans="1:13" x14ac:dyDescent="0.2">
      <c r="A2702" s="3" t="s">
        <v>4928</v>
      </c>
      <c r="B2702" s="3" t="str">
        <f>VLOOKUP(C2702,'Class compilations'!A:B,2,FALSE)</f>
        <v>Small SUV 4x4</v>
      </c>
      <c r="C2702" s="3" t="s">
        <v>4597</v>
      </c>
      <c r="D2702" s="3" t="s">
        <v>10</v>
      </c>
      <c r="E2702" s="3" t="s">
        <v>5259</v>
      </c>
      <c r="F2702" s="3" t="e">
        <f>VLOOKUP(E2702,'DFW to admin'!A:B,2,FALSE)</f>
        <v>#N/A</v>
      </c>
      <c r="G2702" s="3" t="e">
        <f>VLOOKUP('Data - filter removed'!E2702,Sheet10!B:C,2,FALSE)</f>
        <v>#N/A</v>
      </c>
      <c r="H2702" s="2">
        <v>2014</v>
      </c>
      <c r="I2702" s="3" t="s">
        <v>297</v>
      </c>
      <c r="J2702" s="3" t="s">
        <v>4596</v>
      </c>
      <c r="K2702" s="3" t="s">
        <v>4597</v>
      </c>
      <c r="L2702" s="3" t="s">
        <v>5260</v>
      </c>
      <c r="M2702" s="3" t="s">
        <v>35</v>
      </c>
    </row>
    <row r="2703" spans="1:13" x14ac:dyDescent="0.2">
      <c r="A2703" s="3" t="s">
        <v>4928</v>
      </c>
      <c r="B2703" s="3" t="str">
        <f>VLOOKUP(C2703,'Class compilations'!A:B,2,FALSE)</f>
        <v>Small SUV 4x4</v>
      </c>
      <c r="C2703" s="3" t="s">
        <v>4597</v>
      </c>
      <c r="D2703" s="3" t="s">
        <v>10</v>
      </c>
      <c r="E2703" s="3" t="s">
        <v>5261</v>
      </c>
      <c r="F2703" s="3" t="e">
        <f>VLOOKUP(E2703,'DFW to admin'!A:B,2,FALSE)</f>
        <v>#N/A</v>
      </c>
      <c r="G2703" s="3" t="e">
        <f>VLOOKUP('Data - filter removed'!E2703,Sheet10!B:C,2,FALSE)</f>
        <v>#N/A</v>
      </c>
      <c r="H2703" s="2">
        <v>2014</v>
      </c>
      <c r="I2703" s="3" t="s">
        <v>297</v>
      </c>
      <c r="J2703" s="3" t="s">
        <v>4596</v>
      </c>
      <c r="K2703" s="3" t="s">
        <v>4597</v>
      </c>
      <c r="L2703" s="3" t="s">
        <v>5262</v>
      </c>
      <c r="M2703" s="3" t="s">
        <v>35</v>
      </c>
    </row>
    <row r="2704" spans="1:13" x14ac:dyDescent="0.2">
      <c r="A2704" s="3" t="s">
        <v>4928</v>
      </c>
      <c r="B2704" s="3" t="str">
        <f>VLOOKUP(C2704,'Class compilations'!A:B,2,FALSE)</f>
        <v>Small SUV 4x4</v>
      </c>
      <c r="C2704" s="3" t="s">
        <v>4597</v>
      </c>
      <c r="D2704" s="3" t="s">
        <v>10</v>
      </c>
      <c r="E2704" s="3" t="s">
        <v>5263</v>
      </c>
      <c r="F2704" s="3" t="e">
        <f>VLOOKUP(E2704,'DFW to admin'!A:B,2,FALSE)</f>
        <v>#N/A</v>
      </c>
      <c r="G2704" s="3" t="e">
        <f>VLOOKUP('Data - filter removed'!E2704,Sheet10!B:C,2,FALSE)</f>
        <v>#N/A</v>
      </c>
      <c r="H2704" s="2">
        <v>2014</v>
      </c>
      <c r="I2704" s="3" t="s">
        <v>297</v>
      </c>
      <c r="J2704" s="3" t="s">
        <v>4596</v>
      </c>
      <c r="K2704" s="3" t="s">
        <v>4597</v>
      </c>
      <c r="L2704" s="3" t="s">
        <v>5264</v>
      </c>
      <c r="M2704" s="3" t="s">
        <v>35</v>
      </c>
    </row>
    <row r="2705" spans="1:13" x14ac:dyDescent="0.2">
      <c r="A2705" s="3" t="s">
        <v>4928</v>
      </c>
      <c r="B2705" s="3" t="str">
        <f>VLOOKUP(C2705,'Class compilations'!A:B,2,FALSE)</f>
        <v>Small SUV 4x4</v>
      </c>
      <c r="C2705" s="3" t="s">
        <v>4597</v>
      </c>
      <c r="D2705" s="3" t="s">
        <v>10</v>
      </c>
      <c r="E2705" s="3" t="s">
        <v>5265</v>
      </c>
      <c r="F2705" s="3" t="e">
        <f>VLOOKUP(E2705,'DFW to admin'!A:B,2,FALSE)</f>
        <v>#N/A</v>
      </c>
      <c r="G2705" s="3" t="e">
        <f>VLOOKUP('Data - filter removed'!E2705,Sheet10!B:C,2,FALSE)</f>
        <v>#N/A</v>
      </c>
      <c r="H2705" s="2">
        <v>2014</v>
      </c>
      <c r="I2705" s="3" t="s">
        <v>297</v>
      </c>
      <c r="J2705" s="3" t="s">
        <v>4596</v>
      </c>
      <c r="K2705" s="3" t="s">
        <v>4597</v>
      </c>
      <c r="L2705" s="3" t="s">
        <v>5266</v>
      </c>
      <c r="M2705" s="3" t="s">
        <v>35</v>
      </c>
    </row>
    <row r="2706" spans="1:13" x14ac:dyDescent="0.2">
      <c r="A2706" s="3" t="s">
        <v>4928</v>
      </c>
      <c r="B2706" s="3" t="str">
        <f>VLOOKUP(C2706,'Class compilations'!A:B,2,FALSE)</f>
        <v>Small SUV 4x4</v>
      </c>
      <c r="C2706" s="3" t="s">
        <v>4597</v>
      </c>
      <c r="D2706" s="3" t="s">
        <v>10</v>
      </c>
      <c r="E2706" s="3" t="s">
        <v>5267</v>
      </c>
      <c r="F2706" s="3" t="e">
        <f>VLOOKUP(E2706,'DFW to admin'!A:B,2,FALSE)</f>
        <v>#N/A</v>
      </c>
      <c r="G2706" s="3" t="e">
        <f>VLOOKUP('Data - filter removed'!E2706,Sheet10!B:C,2,FALSE)</f>
        <v>#N/A</v>
      </c>
      <c r="H2706" s="2">
        <v>2014</v>
      </c>
      <c r="I2706" s="3" t="s">
        <v>297</v>
      </c>
      <c r="J2706" s="3" t="s">
        <v>4596</v>
      </c>
      <c r="K2706" s="3" t="s">
        <v>4597</v>
      </c>
      <c r="L2706" s="3" t="s">
        <v>5268</v>
      </c>
      <c r="M2706" s="3" t="s">
        <v>35</v>
      </c>
    </row>
    <row r="2707" spans="1:13" x14ac:dyDescent="0.2">
      <c r="A2707" s="3" t="s">
        <v>4928</v>
      </c>
      <c r="B2707" s="3" t="str">
        <f>VLOOKUP(C2707,'Class compilations'!A:B,2,FALSE)</f>
        <v>Small SUV 4x4</v>
      </c>
      <c r="C2707" s="3" t="s">
        <v>4597</v>
      </c>
      <c r="D2707" s="3" t="s">
        <v>10</v>
      </c>
      <c r="E2707" s="3" t="s">
        <v>5269</v>
      </c>
      <c r="F2707" s="3" t="e">
        <f>VLOOKUP(E2707,'DFW to admin'!A:B,2,FALSE)</f>
        <v>#N/A</v>
      </c>
      <c r="G2707" s="3" t="e">
        <f>VLOOKUP('Data - filter removed'!E2707,Sheet10!B:C,2,FALSE)</f>
        <v>#N/A</v>
      </c>
      <c r="H2707" s="2">
        <v>2014</v>
      </c>
      <c r="I2707" s="3" t="s">
        <v>297</v>
      </c>
      <c r="J2707" s="3" t="s">
        <v>4596</v>
      </c>
      <c r="K2707" s="3" t="s">
        <v>4597</v>
      </c>
      <c r="L2707" s="3" t="s">
        <v>5270</v>
      </c>
      <c r="M2707" s="3" t="s">
        <v>203</v>
      </c>
    </row>
    <row r="2708" spans="1:13" x14ac:dyDescent="0.2">
      <c r="A2708" s="3" t="s">
        <v>4928</v>
      </c>
      <c r="B2708" s="3" t="str">
        <f>VLOOKUP(C2708,'Class compilations'!A:B,2,FALSE)</f>
        <v>Small SUV 4x4</v>
      </c>
      <c r="C2708" s="3" t="s">
        <v>4597</v>
      </c>
      <c r="D2708" s="3" t="s">
        <v>10</v>
      </c>
      <c r="E2708" s="3" t="s">
        <v>5271</v>
      </c>
      <c r="F2708" s="3" t="e">
        <f>VLOOKUP(E2708,'DFW to admin'!A:B,2,FALSE)</f>
        <v>#N/A</v>
      </c>
      <c r="G2708" s="3" t="e">
        <f>VLOOKUP('Data - filter removed'!E2708,Sheet10!B:C,2,FALSE)</f>
        <v>#N/A</v>
      </c>
      <c r="H2708" s="2">
        <v>2014</v>
      </c>
      <c r="I2708" s="3" t="s">
        <v>297</v>
      </c>
      <c r="J2708" s="3" t="s">
        <v>4596</v>
      </c>
      <c r="K2708" s="3" t="s">
        <v>4597</v>
      </c>
      <c r="L2708" s="3" t="s">
        <v>5272</v>
      </c>
      <c r="M2708" s="3" t="s">
        <v>4599</v>
      </c>
    </row>
    <row r="2709" spans="1:13" x14ac:dyDescent="0.2">
      <c r="A2709" s="3" t="s">
        <v>4928</v>
      </c>
      <c r="B2709" s="3" t="str">
        <f>VLOOKUP(C2709,'Class compilations'!A:B,2,FALSE)</f>
        <v>Small SUV 4x4</v>
      </c>
      <c r="C2709" s="3" t="s">
        <v>4597</v>
      </c>
      <c r="D2709" s="3" t="s">
        <v>10</v>
      </c>
      <c r="E2709" s="3" t="s">
        <v>5273</v>
      </c>
      <c r="F2709" s="3" t="e">
        <f>VLOOKUP(E2709,'DFW to admin'!A:B,2,FALSE)</f>
        <v>#N/A</v>
      </c>
      <c r="G2709" s="3" t="str">
        <f>VLOOKUP('Data - filter removed'!E2709,Sheet10!B:C,2,FALSE)</f>
        <v>Secretaries Office</v>
      </c>
      <c r="H2709" s="2">
        <v>2014</v>
      </c>
      <c r="I2709" s="3" t="s">
        <v>297</v>
      </c>
      <c r="J2709" s="3" t="s">
        <v>4596</v>
      </c>
      <c r="K2709" s="3" t="s">
        <v>4597</v>
      </c>
      <c r="L2709" s="3" t="s">
        <v>5274</v>
      </c>
      <c r="M2709" s="3" t="s">
        <v>29</v>
      </c>
    </row>
    <row r="2710" spans="1:13" x14ac:dyDescent="0.2">
      <c r="A2710" s="3" t="s">
        <v>4928</v>
      </c>
      <c r="B2710" s="3" t="str">
        <f>VLOOKUP(C2710,'Class compilations'!A:B,2,FALSE)</f>
        <v>Small SUV 4x4</v>
      </c>
      <c r="C2710" s="3" t="s">
        <v>4597</v>
      </c>
      <c r="D2710" s="3" t="s">
        <v>10</v>
      </c>
      <c r="E2710" s="3" t="s">
        <v>5275</v>
      </c>
      <c r="F2710" s="3" t="e">
        <f>VLOOKUP(E2710,'DFW to admin'!A:B,2,FALSE)</f>
        <v>#N/A</v>
      </c>
      <c r="G2710" s="3" t="str">
        <f>VLOOKUP('Data - filter removed'!E2710,Sheet10!B:C,2,FALSE)</f>
        <v>Economic Services Administration</v>
      </c>
      <c r="H2710" s="2">
        <v>2014</v>
      </c>
      <c r="I2710" s="3" t="s">
        <v>297</v>
      </c>
      <c r="J2710" s="3" t="s">
        <v>4596</v>
      </c>
      <c r="K2710" s="3" t="s">
        <v>4597</v>
      </c>
      <c r="L2710" s="3" t="s">
        <v>5276</v>
      </c>
      <c r="M2710" s="3" t="s">
        <v>29</v>
      </c>
    </row>
    <row r="2711" spans="1:13" x14ac:dyDescent="0.2">
      <c r="A2711" s="3" t="s">
        <v>4928</v>
      </c>
      <c r="B2711" s="3" t="str">
        <f>VLOOKUP(C2711,'Class compilations'!A:B,2,FALSE)</f>
        <v>Small SUV 4x4</v>
      </c>
      <c r="C2711" s="3" t="s">
        <v>4597</v>
      </c>
      <c r="D2711" s="3" t="s">
        <v>10</v>
      </c>
      <c r="E2711" s="3" t="s">
        <v>5277</v>
      </c>
      <c r="F2711" s="3" t="e">
        <f>VLOOKUP(E2711,'DFW to admin'!A:B,2,FALSE)</f>
        <v>#N/A</v>
      </c>
      <c r="G2711" s="3" t="e">
        <f>VLOOKUP('Data - filter removed'!E2711,Sheet10!B:C,2,FALSE)</f>
        <v>#N/A</v>
      </c>
      <c r="H2711" s="2">
        <v>2014</v>
      </c>
      <c r="I2711" s="3" t="s">
        <v>297</v>
      </c>
      <c r="J2711" s="3" t="s">
        <v>4596</v>
      </c>
      <c r="K2711" s="3" t="s">
        <v>4597</v>
      </c>
      <c r="L2711" s="3" t="s">
        <v>5278</v>
      </c>
      <c r="M2711" s="3" t="s">
        <v>35</v>
      </c>
    </row>
    <row r="2712" spans="1:13" x14ac:dyDescent="0.2">
      <c r="A2712" s="3" t="s">
        <v>4928</v>
      </c>
      <c r="B2712" s="3" t="str">
        <f>VLOOKUP(C2712,'Class compilations'!A:B,2,FALSE)</f>
        <v>Small SUV 4x4</v>
      </c>
      <c r="C2712" s="3" t="s">
        <v>4597</v>
      </c>
      <c r="D2712" s="3" t="s">
        <v>10</v>
      </c>
      <c r="E2712" s="3" t="s">
        <v>5279</v>
      </c>
      <c r="F2712" s="3" t="e">
        <f>VLOOKUP(E2712,'DFW to admin'!A:B,2,FALSE)</f>
        <v>#N/A</v>
      </c>
      <c r="G2712" s="3" t="e">
        <f>VLOOKUP('Data - filter removed'!E2712,Sheet10!B:C,2,FALSE)</f>
        <v>#N/A</v>
      </c>
      <c r="H2712" s="2">
        <v>2014</v>
      </c>
      <c r="I2712" s="3" t="s">
        <v>297</v>
      </c>
      <c r="J2712" s="3" t="s">
        <v>4596</v>
      </c>
      <c r="K2712" s="3" t="s">
        <v>4597</v>
      </c>
      <c r="L2712" s="3" t="s">
        <v>5280</v>
      </c>
      <c r="M2712" s="3" t="s">
        <v>35</v>
      </c>
    </row>
    <row r="2713" spans="1:13" x14ac:dyDescent="0.2">
      <c r="A2713" s="3" t="s">
        <v>4928</v>
      </c>
      <c r="B2713" s="3" t="str">
        <f>VLOOKUP(C2713,'Class compilations'!A:B,2,FALSE)</f>
        <v>Small SUV 4x4</v>
      </c>
      <c r="C2713" s="3" t="s">
        <v>4597</v>
      </c>
      <c r="D2713" s="3" t="s">
        <v>10</v>
      </c>
      <c r="E2713" s="3" t="s">
        <v>5281</v>
      </c>
      <c r="F2713" s="3" t="e">
        <f>VLOOKUP(E2713,'DFW to admin'!A:B,2,FALSE)</f>
        <v>#N/A</v>
      </c>
      <c r="G2713" s="3" t="e">
        <f>VLOOKUP('Data - filter removed'!E2713,Sheet10!B:C,2,FALSE)</f>
        <v>#N/A</v>
      </c>
      <c r="H2713" s="2">
        <v>2014</v>
      </c>
      <c r="I2713" s="3" t="s">
        <v>297</v>
      </c>
      <c r="J2713" s="3" t="s">
        <v>4596</v>
      </c>
      <c r="K2713" s="3" t="s">
        <v>4597</v>
      </c>
      <c r="L2713" s="3" t="s">
        <v>5282</v>
      </c>
      <c r="M2713" s="3" t="s">
        <v>35</v>
      </c>
    </row>
    <row r="2714" spans="1:13" x14ac:dyDescent="0.2">
      <c r="A2714" s="3" t="s">
        <v>4928</v>
      </c>
      <c r="B2714" s="3" t="str">
        <f>VLOOKUP(C2714,'Class compilations'!A:B,2,FALSE)</f>
        <v>Small SUV 4x4</v>
      </c>
      <c r="C2714" s="3" t="s">
        <v>4597</v>
      </c>
      <c r="D2714" s="3" t="s">
        <v>10</v>
      </c>
      <c r="E2714" s="3" t="s">
        <v>5283</v>
      </c>
      <c r="F2714" s="3" t="e">
        <f>VLOOKUP(E2714,'DFW to admin'!A:B,2,FALSE)</f>
        <v>#N/A</v>
      </c>
      <c r="G2714" s="3" t="e">
        <f>VLOOKUP('Data - filter removed'!E2714,Sheet10!B:C,2,FALSE)</f>
        <v>#N/A</v>
      </c>
      <c r="H2714" s="2">
        <v>2014</v>
      </c>
      <c r="I2714" s="3" t="s">
        <v>297</v>
      </c>
      <c r="J2714" s="3" t="s">
        <v>4596</v>
      </c>
      <c r="K2714" s="3" t="s">
        <v>4597</v>
      </c>
      <c r="L2714" s="3" t="s">
        <v>5284</v>
      </c>
      <c r="M2714" s="3" t="s">
        <v>35</v>
      </c>
    </row>
    <row r="2715" spans="1:13" x14ac:dyDescent="0.2">
      <c r="A2715" s="3" t="s">
        <v>4928</v>
      </c>
      <c r="B2715" s="3" t="str">
        <f>VLOOKUP(C2715,'Class compilations'!A:B,2,FALSE)</f>
        <v>Small SUV 4x4</v>
      </c>
      <c r="C2715" s="3" t="s">
        <v>4597</v>
      </c>
      <c r="D2715" s="3" t="s">
        <v>10</v>
      </c>
      <c r="E2715" s="3" t="s">
        <v>5285</v>
      </c>
      <c r="F2715" s="3" t="e">
        <f>VLOOKUP(E2715,'DFW to admin'!A:B,2,FALSE)</f>
        <v>#N/A</v>
      </c>
      <c r="G2715" s="3" t="e">
        <f>VLOOKUP('Data - filter removed'!E2715,Sheet10!B:C,2,FALSE)</f>
        <v>#N/A</v>
      </c>
      <c r="H2715" s="2">
        <v>2014</v>
      </c>
      <c r="I2715" s="3" t="s">
        <v>297</v>
      </c>
      <c r="J2715" s="3" t="s">
        <v>4596</v>
      </c>
      <c r="K2715" s="3" t="s">
        <v>4597</v>
      </c>
      <c r="L2715" s="3" t="s">
        <v>5286</v>
      </c>
      <c r="M2715" s="3" t="s">
        <v>35</v>
      </c>
    </row>
    <row r="2716" spans="1:13" x14ac:dyDescent="0.2">
      <c r="A2716" s="3" t="s">
        <v>4928</v>
      </c>
      <c r="B2716" s="3" t="str">
        <f>VLOOKUP(C2716,'Class compilations'!A:B,2,FALSE)</f>
        <v>Small SUV 4x4</v>
      </c>
      <c r="C2716" s="3" t="s">
        <v>4597</v>
      </c>
      <c r="D2716" s="3" t="s">
        <v>10</v>
      </c>
      <c r="E2716" s="3" t="s">
        <v>5287</v>
      </c>
      <c r="F2716" s="3" t="e">
        <f>VLOOKUP(E2716,'DFW to admin'!A:B,2,FALSE)</f>
        <v>#N/A</v>
      </c>
      <c r="G2716" s="3" t="e">
        <f>VLOOKUP('Data - filter removed'!E2716,Sheet10!B:C,2,FALSE)</f>
        <v>#N/A</v>
      </c>
      <c r="H2716" s="2">
        <v>2014</v>
      </c>
      <c r="I2716" s="3" t="s">
        <v>297</v>
      </c>
      <c r="J2716" s="3" t="s">
        <v>4596</v>
      </c>
      <c r="K2716" s="3" t="s">
        <v>4597</v>
      </c>
      <c r="L2716" s="3" t="s">
        <v>5288</v>
      </c>
      <c r="M2716" s="3" t="s">
        <v>35</v>
      </c>
    </row>
    <row r="2717" spans="1:13" x14ac:dyDescent="0.2">
      <c r="A2717" s="3" t="s">
        <v>4928</v>
      </c>
      <c r="B2717" s="3" t="str">
        <f>VLOOKUP(C2717,'Class compilations'!A:B,2,FALSE)</f>
        <v>Small SUV 4x4</v>
      </c>
      <c r="C2717" s="3" t="s">
        <v>4597</v>
      </c>
      <c r="D2717" s="3" t="s">
        <v>10</v>
      </c>
      <c r="E2717" s="3" t="s">
        <v>5289</v>
      </c>
      <c r="F2717" s="3" t="e">
        <f>VLOOKUP(E2717,'DFW to admin'!A:B,2,FALSE)</f>
        <v>#N/A</v>
      </c>
      <c r="G2717" s="3" t="e">
        <f>VLOOKUP('Data - filter removed'!E2717,Sheet10!B:C,2,FALSE)</f>
        <v>#N/A</v>
      </c>
      <c r="H2717" s="2">
        <v>2014</v>
      </c>
      <c r="I2717" s="3" t="s">
        <v>297</v>
      </c>
      <c r="J2717" s="3" t="s">
        <v>4596</v>
      </c>
      <c r="K2717" s="3" t="s">
        <v>4597</v>
      </c>
      <c r="L2717" s="3" t="s">
        <v>5290</v>
      </c>
      <c r="M2717" s="3" t="s">
        <v>35</v>
      </c>
    </row>
    <row r="2718" spans="1:13" x14ac:dyDescent="0.2">
      <c r="A2718" s="3" t="s">
        <v>4928</v>
      </c>
      <c r="B2718" s="3" t="str">
        <f>VLOOKUP(C2718,'Class compilations'!A:B,2,FALSE)</f>
        <v>Small SUV 4x4</v>
      </c>
      <c r="C2718" s="3" t="s">
        <v>4597</v>
      </c>
      <c r="D2718" s="3" t="s">
        <v>10</v>
      </c>
      <c r="E2718" s="3" t="s">
        <v>5291</v>
      </c>
      <c r="F2718" s="3" t="e">
        <f>VLOOKUP(E2718,'DFW to admin'!A:B,2,FALSE)</f>
        <v>#N/A</v>
      </c>
      <c r="G2718" s="3" t="e">
        <f>VLOOKUP('Data - filter removed'!E2718,Sheet10!B:C,2,FALSE)</f>
        <v>#N/A</v>
      </c>
      <c r="H2718" s="2">
        <v>2014</v>
      </c>
      <c r="I2718" s="3" t="s">
        <v>297</v>
      </c>
      <c r="J2718" s="3" t="s">
        <v>4596</v>
      </c>
      <c r="K2718" s="3" t="s">
        <v>4597</v>
      </c>
      <c r="L2718" s="3" t="s">
        <v>5292</v>
      </c>
      <c r="M2718" s="3" t="s">
        <v>35</v>
      </c>
    </row>
    <row r="2719" spans="1:13" x14ac:dyDescent="0.2">
      <c r="A2719" s="3" t="s">
        <v>4928</v>
      </c>
      <c r="B2719" s="3" t="str">
        <f>VLOOKUP(C2719,'Class compilations'!A:B,2,FALSE)</f>
        <v>Small SUV 4x4</v>
      </c>
      <c r="C2719" s="3" t="s">
        <v>4597</v>
      </c>
      <c r="D2719" s="3" t="s">
        <v>10</v>
      </c>
      <c r="E2719" s="3" t="s">
        <v>5293</v>
      </c>
      <c r="F2719" s="3" t="e">
        <f>VLOOKUP(E2719,'DFW to admin'!A:B,2,FALSE)</f>
        <v>#N/A</v>
      </c>
      <c r="G2719" s="3" t="e">
        <f>VLOOKUP('Data - filter removed'!E2719,Sheet10!B:C,2,FALSE)</f>
        <v>#N/A</v>
      </c>
      <c r="H2719" s="2">
        <v>2014</v>
      </c>
      <c r="I2719" s="3" t="s">
        <v>297</v>
      </c>
      <c r="J2719" s="3" t="s">
        <v>4596</v>
      </c>
      <c r="K2719" s="3" t="s">
        <v>4597</v>
      </c>
      <c r="L2719" s="3" t="s">
        <v>5294</v>
      </c>
      <c r="M2719" s="3" t="s">
        <v>35</v>
      </c>
    </row>
    <row r="2720" spans="1:13" x14ac:dyDescent="0.2">
      <c r="A2720" s="3" t="s">
        <v>4928</v>
      </c>
      <c r="B2720" s="3" t="str">
        <f>VLOOKUP(C2720,'Class compilations'!A:B,2,FALSE)</f>
        <v>Small SUV 4x4</v>
      </c>
      <c r="C2720" s="3" t="s">
        <v>4597</v>
      </c>
      <c r="D2720" s="3" t="s">
        <v>10</v>
      </c>
      <c r="E2720" s="3" t="s">
        <v>5295</v>
      </c>
      <c r="F2720" s="3" t="e">
        <f>VLOOKUP(E2720,'DFW to admin'!A:B,2,FALSE)</f>
        <v>#N/A</v>
      </c>
      <c r="G2720" s="3" t="e">
        <f>VLOOKUP('Data - filter removed'!E2720,Sheet10!B:C,2,FALSE)</f>
        <v>#N/A</v>
      </c>
      <c r="H2720" s="2">
        <v>2014</v>
      </c>
      <c r="I2720" s="3" t="s">
        <v>297</v>
      </c>
      <c r="J2720" s="3" t="s">
        <v>4596</v>
      </c>
      <c r="K2720" s="3" t="s">
        <v>4597</v>
      </c>
      <c r="L2720" s="3" t="s">
        <v>5296</v>
      </c>
      <c r="M2720" s="3" t="s">
        <v>35</v>
      </c>
    </row>
    <row r="2721" spans="1:13" x14ac:dyDescent="0.2">
      <c r="A2721" s="3" t="s">
        <v>4928</v>
      </c>
      <c r="B2721" s="3" t="str">
        <f>VLOOKUP(C2721,'Class compilations'!A:B,2,FALSE)</f>
        <v>Small SUV 4x4</v>
      </c>
      <c r="C2721" s="3" t="s">
        <v>4597</v>
      </c>
      <c r="D2721" s="3" t="s">
        <v>10</v>
      </c>
      <c r="E2721" s="3" t="s">
        <v>5297</v>
      </c>
      <c r="F2721" s="3" t="e">
        <f>VLOOKUP(E2721,'DFW to admin'!A:B,2,FALSE)</f>
        <v>#N/A</v>
      </c>
      <c r="G2721" s="3" t="e">
        <f>VLOOKUP('Data - filter removed'!E2721,Sheet10!B:C,2,FALSE)</f>
        <v>#N/A</v>
      </c>
      <c r="H2721" s="2">
        <v>2014</v>
      </c>
      <c r="I2721" s="3" t="s">
        <v>297</v>
      </c>
      <c r="J2721" s="3" t="s">
        <v>4596</v>
      </c>
      <c r="K2721" s="3" t="s">
        <v>4597</v>
      </c>
      <c r="L2721" s="3" t="s">
        <v>5298</v>
      </c>
      <c r="M2721" s="3" t="s">
        <v>35</v>
      </c>
    </row>
    <row r="2722" spans="1:13" x14ac:dyDescent="0.2">
      <c r="A2722" s="3" t="s">
        <v>4928</v>
      </c>
      <c r="B2722" s="3" t="str">
        <f>VLOOKUP(C2722,'Class compilations'!A:B,2,FALSE)</f>
        <v>Small SUV 4x4</v>
      </c>
      <c r="C2722" s="3" t="s">
        <v>4597</v>
      </c>
      <c r="D2722" s="3" t="s">
        <v>10</v>
      </c>
      <c r="E2722" s="3" t="s">
        <v>5299</v>
      </c>
      <c r="F2722" s="3" t="e">
        <f>VLOOKUP(E2722,'DFW to admin'!A:B,2,FALSE)</f>
        <v>#N/A</v>
      </c>
      <c r="G2722" s="3" t="e">
        <f>VLOOKUP('Data - filter removed'!E2722,Sheet10!B:C,2,FALSE)</f>
        <v>#N/A</v>
      </c>
      <c r="H2722" s="2">
        <v>2014</v>
      </c>
      <c r="I2722" s="3" t="s">
        <v>297</v>
      </c>
      <c r="J2722" s="3" t="s">
        <v>4596</v>
      </c>
      <c r="K2722" s="3" t="s">
        <v>4597</v>
      </c>
      <c r="L2722" s="3" t="s">
        <v>5300</v>
      </c>
      <c r="M2722" s="3" t="s">
        <v>35</v>
      </c>
    </row>
    <row r="2723" spans="1:13" x14ac:dyDescent="0.2">
      <c r="A2723" s="3" t="s">
        <v>4928</v>
      </c>
      <c r="B2723" s="3" t="str">
        <f>VLOOKUP(C2723,'Class compilations'!A:B,2,FALSE)</f>
        <v>Small SUV 4x4</v>
      </c>
      <c r="C2723" s="3" t="s">
        <v>4597</v>
      </c>
      <c r="D2723" s="3" t="s">
        <v>10</v>
      </c>
      <c r="E2723" s="3" t="s">
        <v>5301</v>
      </c>
      <c r="F2723" s="3" t="e">
        <f>VLOOKUP(E2723,'DFW to admin'!A:B,2,FALSE)</f>
        <v>#N/A</v>
      </c>
      <c r="G2723" s="3" t="e">
        <f>VLOOKUP('Data - filter removed'!E2723,Sheet10!B:C,2,FALSE)</f>
        <v>#N/A</v>
      </c>
      <c r="H2723" s="2">
        <v>2014</v>
      </c>
      <c r="I2723" s="3" t="s">
        <v>297</v>
      </c>
      <c r="J2723" s="3" t="s">
        <v>4596</v>
      </c>
      <c r="K2723" s="3" t="s">
        <v>4597</v>
      </c>
      <c r="L2723" s="3" t="s">
        <v>5302</v>
      </c>
      <c r="M2723" s="3" t="s">
        <v>35</v>
      </c>
    </row>
    <row r="2724" spans="1:13" x14ac:dyDescent="0.2">
      <c r="A2724" s="3" t="s">
        <v>4928</v>
      </c>
      <c r="B2724" s="3" t="str">
        <f>VLOOKUP(C2724,'Class compilations'!A:B,2,FALSE)</f>
        <v>Small SUV 4x4</v>
      </c>
      <c r="C2724" s="3" t="s">
        <v>4597</v>
      </c>
      <c r="D2724" s="3" t="s">
        <v>10</v>
      </c>
      <c r="E2724" s="3" t="s">
        <v>5303</v>
      </c>
      <c r="F2724" s="3" t="e">
        <f>VLOOKUP(E2724,'DFW to admin'!A:B,2,FALSE)</f>
        <v>#N/A</v>
      </c>
      <c r="G2724" s="3" t="e">
        <f>VLOOKUP('Data - filter removed'!E2724,Sheet10!B:C,2,FALSE)</f>
        <v>#N/A</v>
      </c>
      <c r="H2724" s="2">
        <v>2014</v>
      </c>
      <c r="I2724" s="3" t="s">
        <v>297</v>
      </c>
      <c r="J2724" s="3" t="s">
        <v>4596</v>
      </c>
      <c r="K2724" s="3" t="s">
        <v>4597</v>
      </c>
      <c r="L2724" s="3" t="s">
        <v>5304</v>
      </c>
      <c r="M2724" s="3" t="s">
        <v>35</v>
      </c>
    </row>
    <row r="2725" spans="1:13" x14ac:dyDescent="0.2">
      <c r="A2725" s="3" t="s">
        <v>4928</v>
      </c>
      <c r="B2725" s="3" t="str">
        <f>VLOOKUP(C2725,'Class compilations'!A:B,2,FALSE)</f>
        <v>Small SUV 4x4</v>
      </c>
      <c r="C2725" s="3" t="s">
        <v>4597</v>
      </c>
      <c r="D2725" s="3" t="s">
        <v>10</v>
      </c>
      <c r="E2725" s="3" t="s">
        <v>5305</v>
      </c>
      <c r="F2725" s="3" t="e">
        <f>VLOOKUP(E2725,'DFW to admin'!A:B,2,FALSE)</f>
        <v>#N/A</v>
      </c>
      <c r="G2725" s="3" t="e">
        <f>VLOOKUP('Data - filter removed'!E2725,Sheet10!B:C,2,FALSE)</f>
        <v>#N/A</v>
      </c>
      <c r="H2725" s="2">
        <v>2014</v>
      </c>
      <c r="I2725" s="3" t="s">
        <v>297</v>
      </c>
      <c r="J2725" s="3" t="s">
        <v>4596</v>
      </c>
      <c r="K2725" s="3" t="s">
        <v>4597</v>
      </c>
      <c r="L2725" s="3" t="s">
        <v>5306</v>
      </c>
      <c r="M2725" s="3" t="s">
        <v>35</v>
      </c>
    </row>
    <row r="2726" spans="1:13" x14ac:dyDescent="0.2">
      <c r="A2726" s="3" t="s">
        <v>4928</v>
      </c>
      <c r="B2726" s="3" t="str">
        <f>VLOOKUP(C2726,'Class compilations'!A:B,2,FALSE)</f>
        <v>Small SUV 4x4</v>
      </c>
      <c r="C2726" s="3" t="s">
        <v>4597</v>
      </c>
      <c r="D2726" s="3" t="s">
        <v>10</v>
      </c>
      <c r="E2726" s="3" t="s">
        <v>5307</v>
      </c>
      <c r="F2726" s="3" t="e">
        <f>VLOOKUP(E2726,'DFW to admin'!A:B,2,FALSE)</f>
        <v>#N/A</v>
      </c>
      <c r="G2726" s="3" t="e">
        <f>VLOOKUP('Data - filter removed'!E2726,Sheet10!B:C,2,FALSE)</f>
        <v>#N/A</v>
      </c>
      <c r="H2726" s="2">
        <v>2014</v>
      </c>
      <c r="I2726" s="3" t="s">
        <v>297</v>
      </c>
      <c r="J2726" s="3" t="s">
        <v>4596</v>
      </c>
      <c r="K2726" s="3" t="s">
        <v>4597</v>
      </c>
      <c r="L2726" s="3" t="s">
        <v>5308</v>
      </c>
      <c r="M2726" s="3" t="s">
        <v>35</v>
      </c>
    </row>
    <row r="2727" spans="1:13" x14ac:dyDescent="0.2">
      <c r="A2727" s="3" t="s">
        <v>4928</v>
      </c>
      <c r="B2727" s="3" t="str">
        <f>VLOOKUP(C2727,'Class compilations'!A:B,2,FALSE)</f>
        <v>Small SUV 4x4</v>
      </c>
      <c r="C2727" s="3" t="s">
        <v>4597</v>
      </c>
      <c r="D2727" s="3" t="s">
        <v>10</v>
      </c>
      <c r="E2727" s="3" t="s">
        <v>5309</v>
      </c>
      <c r="F2727" s="3" t="e">
        <f>VLOOKUP(E2727,'DFW to admin'!A:B,2,FALSE)</f>
        <v>#N/A</v>
      </c>
      <c r="G2727" s="3" t="e">
        <f>VLOOKUP('Data - filter removed'!E2727,Sheet10!B:C,2,FALSE)</f>
        <v>#N/A</v>
      </c>
      <c r="H2727" s="2">
        <v>2014</v>
      </c>
      <c r="I2727" s="3" t="s">
        <v>297</v>
      </c>
      <c r="J2727" s="3" t="s">
        <v>4596</v>
      </c>
      <c r="K2727" s="3" t="s">
        <v>4597</v>
      </c>
      <c r="L2727" s="3" t="s">
        <v>5310</v>
      </c>
      <c r="M2727" s="3" t="s">
        <v>35</v>
      </c>
    </row>
    <row r="2728" spans="1:13" x14ac:dyDescent="0.2">
      <c r="A2728" s="3" t="s">
        <v>4928</v>
      </c>
      <c r="B2728" s="3" t="str">
        <f>VLOOKUP(C2728,'Class compilations'!A:B,2,FALSE)</f>
        <v>Small SUV 4x4</v>
      </c>
      <c r="C2728" s="3" t="s">
        <v>4597</v>
      </c>
      <c r="D2728" s="3" t="s">
        <v>10</v>
      </c>
      <c r="E2728" s="3" t="s">
        <v>5311</v>
      </c>
      <c r="F2728" s="3" t="e">
        <f>VLOOKUP(E2728,'DFW to admin'!A:B,2,FALSE)</f>
        <v>#N/A</v>
      </c>
      <c r="G2728" s="3" t="e">
        <f>VLOOKUP('Data - filter removed'!E2728,Sheet10!B:C,2,FALSE)</f>
        <v>#N/A</v>
      </c>
      <c r="H2728" s="2">
        <v>2014</v>
      </c>
      <c r="I2728" s="3" t="s">
        <v>297</v>
      </c>
      <c r="J2728" s="3" t="s">
        <v>4596</v>
      </c>
      <c r="K2728" s="3" t="s">
        <v>4597</v>
      </c>
      <c r="L2728" s="3" t="s">
        <v>5312</v>
      </c>
      <c r="M2728" s="3" t="s">
        <v>35</v>
      </c>
    </row>
    <row r="2729" spans="1:13" x14ac:dyDescent="0.2">
      <c r="A2729" s="3" t="s">
        <v>4928</v>
      </c>
      <c r="B2729" s="3" t="str">
        <f>VLOOKUP(C2729,'Class compilations'!A:B,2,FALSE)</f>
        <v>Small SUV 4x4</v>
      </c>
      <c r="C2729" s="3" t="s">
        <v>4597</v>
      </c>
      <c r="D2729" s="3" t="s">
        <v>10</v>
      </c>
      <c r="E2729" s="3" t="s">
        <v>5313</v>
      </c>
      <c r="F2729" s="3" t="e">
        <f>VLOOKUP(E2729,'DFW to admin'!A:B,2,FALSE)</f>
        <v>#N/A</v>
      </c>
      <c r="G2729" s="3" t="e">
        <f>VLOOKUP('Data - filter removed'!E2729,Sheet10!B:C,2,FALSE)</f>
        <v>#N/A</v>
      </c>
      <c r="H2729" s="2">
        <v>2014</v>
      </c>
      <c r="I2729" s="3" t="s">
        <v>297</v>
      </c>
      <c r="J2729" s="3" t="s">
        <v>4596</v>
      </c>
      <c r="K2729" s="3" t="s">
        <v>4597</v>
      </c>
      <c r="L2729" s="3" t="s">
        <v>5314</v>
      </c>
      <c r="M2729" s="3" t="s">
        <v>35</v>
      </c>
    </row>
    <row r="2730" spans="1:13" x14ac:dyDescent="0.2">
      <c r="A2730" s="3" t="s">
        <v>4928</v>
      </c>
      <c r="B2730" s="3" t="str">
        <f>VLOOKUP(C2730,'Class compilations'!A:B,2,FALSE)</f>
        <v>Small SUV 4x4</v>
      </c>
      <c r="C2730" s="3" t="s">
        <v>4597</v>
      </c>
      <c r="D2730" s="3" t="s">
        <v>10</v>
      </c>
      <c r="E2730" s="3" t="s">
        <v>5315</v>
      </c>
      <c r="F2730" s="3" t="e">
        <f>VLOOKUP(E2730,'DFW to admin'!A:B,2,FALSE)</f>
        <v>#N/A</v>
      </c>
      <c r="G2730" s="3" t="e">
        <f>VLOOKUP('Data - filter removed'!E2730,Sheet10!B:C,2,FALSE)</f>
        <v>#N/A</v>
      </c>
      <c r="H2730" s="2">
        <v>2014</v>
      </c>
      <c r="I2730" s="3" t="s">
        <v>297</v>
      </c>
      <c r="J2730" s="3" t="s">
        <v>4596</v>
      </c>
      <c r="K2730" s="3" t="s">
        <v>4597</v>
      </c>
      <c r="L2730" s="3" t="s">
        <v>5316</v>
      </c>
      <c r="M2730" s="3" t="s">
        <v>35</v>
      </c>
    </row>
    <row r="2731" spans="1:13" x14ac:dyDescent="0.2">
      <c r="A2731" s="3" t="s">
        <v>4928</v>
      </c>
      <c r="B2731" s="3" t="str">
        <f>VLOOKUP(C2731,'Class compilations'!A:B,2,FALSE)</f>
        <v>Small SUV 4x4</v>
      </c>
      <c r="C2731" s="3" t="s">
        <v>4597</v>
      </c>
      <c r="D2731" s="3" t="s">
        <v>10</v>
      </c>
      <c r="E2731" s="3" t="s">
        <v>5317</v>
      </c>
      <c r="F2731" s="3" t="e">
        <f>VLOOKUP(E2731,'DFW to admin'!A:B,2,FALSE)</f>
        <v>#N/A</v>
      </c>
      <c r="G2731" s="3" t="e">
        <f>VLOOKUP('Data - filter removed'!E2731,Sheet10!B:C,2,FALSE)</f>
        <v>#N/A</v>
      </c>
      <c r="H2731" s="2">
        <v>2014</v>
      </c>
      <c r="I2731" s="3" t="s">
        <v>297</v>
      </c>
      <c r="J2731" s="3" t="s">
        <v>4596</v>
      </c>
      <c r="K2731" s="3" t="s">
        <v>4597</v>
      </c>
      <c r="L2731" s="3" t="s">
        <v>5318</v>
      </c>
      <c r="M2731" s="3" t="s">
        <v>35</v>
      </c>
    </row>
    <row r="2732" spans="1:13" x14ac:dyDescent="0.2">
      <c r="A2732" s="3" t="s">
        <v>4928</v>
      </c>
      <c r="B2732" s="3" t="str">
        <f>VLOOKUP(C2732,'Class compilations'!A:B,2,FALSE)</f>
        <v>Small SUV 4x4</v>
      </c>
      <c r="C2732" s="3" t="s">
        <v>4597</v>
      </c>
      <c r="D2732" s="3" t="s">
        <v>10</v>
      </c>
      <c r="E2732" s="3" t="s">
        <v>5319</v>
      </c>
      <c r="F2732" s="3" t="e">
        <f>VLOOKUP(E2732,'DFW to admin'!A:B,2,FALSE)</f>
        <v>#N/A</v>
      </c>
      <c r="G2732" s="3" t="e">
        <f>VLOOKUP('Data - filter removed'!E2732,Sheet10!B:C,2,FALSE)</f>
        <v>#N/A</v>
      </c>
      <c r="H2732" s="2">
        <v>2014</v>
      </c>
      <c r="I2732" s="3" t="s">
        <v>297</v>
      </c>
      <c r="J2732" s="3" t="s">
        <v>4596</v>
      </c>
      <c r="K2732" s="3" t="s">
        <v>4597</v>
      </c>
      <c r="L2732" s="3" t="s">
        <v>5320</v>
      </c>
      <c r="M2732" s="3" t="s">
        <v>35</v>
      </c>
    </row>
    <row r="2733" spans="1:13" x14ac:dyDescent="0.2">
      <c r="A2733" s="3" t="s">
        <v>4928</v>
      </c>
      <c r="B2733" s="3" t="str">
        <f>VLOOKUP(C2733,'Class compilations'!A:B,2,FALSE)</f>
        <v>Small SUV 4x4</v>
      </c>
      <c r="C2733" s="3" t="s">
        <v>4597</v>
      </c>
      <c r="D2733" s="3" t="s">
        <v>10</v>
      </c>
      <c r="E2733" s="3" t="s">
        <v>5321</v>
      </c>
      <c r="F2733" s="3" t="e">
        <f>VLOOKUP(E2733,'DFW to admin'!A:B,2,FALSE)</f>
        <v>#N/A</v>
      </c>
      <c r="G2733" s="3" t="e">
        <f>VLOOKUP('Data - filter removed'!E2733,Sheet10!B:C,2,FALSE)</f>
        <v>#N/A</v>
      </c>
      <c r="H2733" s="2">
        <v>2014</v>
      </c>
      <c r="I2733" s="3" t="s">
        <v>297</v>
      </c>
      <c r="J2733" s="3" t="s">
        <v>4596</v>
      </c>
      <c r="K2733" s="3" t="s">
        <v>4597</v>
      </c>
      <c r="L2733" s="3" t="s">
        <v>5322</v>
      </c>
      <c r="M2733" s="3" t="s">
        <v>35</v>
      </c>
    </row>
    <row r="2734" spans="1:13" x14ac:dyDescent="0.2">
      <c r="A2734" s="3" t="s">
        <v>4928</v>
      </c>
      <c r="B2734" s="3" t="str">
        <f>VLOOKUP(C2734,'Class compilations'!A:B,2,FALSE)</f>
        <v>Small SUV 4x4</v>
      </c>
      <c r="C2734" s="3" t="s">
        <v>4597</v>
      </c>
      <c r="D2734" s="3" t="s">
        <v>10</v>
      </c>
      <c r="E2734" s="3" t="s">
        <v>5323</v>
      </c>
      <c r="F2734" s="3" t="e">
        <f>VLOOKUP(E2734,'DFW to admin'!A:B,2,FALSE)</f>
        <v>#N/A</v>
      </c>
      <c r="G2734" s="3" t="e">
        <f>VLOOKUP('Data - filter removed'!E2734,Sheet10!B:C,2,FALSE)</f>
        <v>#N/A</v>
      </c>
      <c r="H2734" s="2">
        <v>2014</v>
      </c>
      <c r="I2734" s="3" t="s">
        <v>297</v>
      </c>
      <c r="J2734" s="3" t="s">
        <v>4596</v>
      </c>
      <c r="K2734" s="3" t="s">
        <v>4597</v>
      </c>
      <c r="L2734" s="3" t="s">
        <v>5324</v>
      </c>
      <c r="M2734" s="3" t="s">
        <v>35</v>
      </c>
    </row>
    <row r="2735" spans="1:13" x14ac:dyDescent="0.2">
      <c r="A2735" s="3" t="s">
        <v>4928</v>
      </c>
      <c r="B2735" s="3" t="str">
        <f>VLOOKUP(C2735,'Class compilations'!A:B,2,FALSE)</f>
        <v>Small SUV 4x4</v>
      </c>
      <c r="C2735" s="3" t="s">
        <v>4597</v>
      </c>
      <c r="D2735" s="3" t="s">
        <v>10</v>
      </c>
      <c r="E2735" s="3" t="s">
        <v>5325</v>
      </c>
      <c r="F2735" s="3" t="e">
        <f>VLOOKUP(E2735,'DFW to admin'!A:B,2,FALSE)</f>
        <v>#N/A</v>
      </c>
      <c r="G2735" s="3" t="e">
        <f>VLOOKUP('Data - filter removed'!E2735,Sheet10!B:C,2,FALSE)</f>
        <v>#N/A</v>
      </c>
      <c r="H2735" s="2">
        <v>2014</v>
      </c>
      <c r="I2735" s="3" t="s">
        <v>297</v>
      </c>
      <c r="J2735" s="3" t="s">
        <v>4596</v>
      </c>
      <c r="K2735" s="3" t="s">
        <v>4597</v>
      </c>
      <c r="L2735" s="3" t="s">
        <v>5326</v>
      </c>
      <c r="M2735" s="3" t="s">
        <v>3625</v>
      </c>
    </row>
    <row r="2736" spans="1:13" x14ac:dyDescent="0.2">
      <c r="A2736" s="3" t="s">
        <v>4928</v>
      </c>
      <c r="B2736" s="3" t="str">
        <f>VLOOKUP(C2736,'Class compilations'!A:B,2,FALSE)</f>
        <v>Small SUV 4x4</v>
      </c>
      <c r="C2736" s="3" t="s">
        <v>4597</v>
      </c>
      <c r="D2736" s="3" t="s">
        <v>10</v>
      </c>
      <c r="E2736" s="3" t="s">
        <v>5327</v>
      </c>
      <c r="F2736" s="3" t="e">
        <f>VLOOKUP(E2736,'DFW to admin'!A:B,2,FALSE)</f>
        <v>#N/A</v>
      </c>
      <c r="G2736" s="3" t="e">
        <f>VLOOKUP('Data - filter removed'!E2736,Sheet10!B:C,2,FALSE)</f>
        <v>#N/A</v>
      </c>
      <c r="H2736" s="2">
        <v>2014</v>
      </c>
      <c r="I2736" s="3" t="s">
        <v>297</v>
      </c>
      <c r="J2736" s="3" t="s">
        <v>4596</v>
      </c>
      <c r="K2736" s="3" t="s">
        <v>4597</v>
      </c>
      <c r="L2736" s="3" t="s">
        <v>5328</v>
      </c>
      <c r="M2736" s="3" t="s">
        <v>35</v>
      </c>
    </row>
    <row r="2737" spans="1:13" x14ac:dyDescent="0.2">
      <c r="A2737" s="3" t="s">
        <v>4928</v>
      </c>
      <c r="B2737" s="3" t="str">
        <f>VLOOKUP(C2737,'Class compilations'!A:B,2,FALSE)</f>
        <v>Small SUV 4x4</v>
      </c>
      <c r="C2737" s="3" t="s">
        <v>4597</v>
      </c>
      <c r="D2737" s="3" t="s">
        <v>10</v>
      </c>
      <c r="E2737" s="3" t="s">
        <v>5329</v>
      </c>
      <c r="F2737" s="3" t="e">
        <f>VLOOKUP(E2737,'DFW to admin'!A:B,2,FALSE)</f>
        <v>#N/A</v>
      </c>
      <c r="G2737" s="3" t="e">
        <f>VLOOKUP('Data - filter removed'!E2737,Sheet10!B:C,2,FALSE)</f>
        <v>#N/A</v>
      </c>
      <c r="H2737" s="2">
        <v>2014</v>
      </c>
      <c r="I2737" s="3" t="s">
        <v>297</v>
      </c>
      <c r="J2737" s="3" t="s">
        <v>4596</v>
      </c>
      <c r="K2737" s="3" t="s">
        <v>4597</v>
      </c>
      <c r="L2737" s="3" t="s">
        <v>5330</v>
      </c>
      <c r="M2737" s="3" t="s">
        <v>35</v>
      </c>
    </row>
    <row r="2738" spans="1:13" x14ac:dyDescent="0.2">
      <c r="A2738" s="3" t="s">
        <v>4928</v>
      </c>
      <c r="B2738" s="3" t="str">
        <f>VLOOKUP(C2738,'Class compilations'!A:B,2,FALSE)</f>
        <v>Small SUV 4x4</v>
      </c>
      <c r="C2738" s="3" t="s">
        <v>4597</v>
      </c>
      <c r="D2738" s="3" t="s">
        <v>10</v>
      </c>
      <c r="E2738" s="3" t="s">
        <v>5331</v>
      </c>
      <c r="F2738" s="3" t="e">
        <f>VLOOKUP(E2738,'DFW to admin'!A:B,2,FALSE)</f>
        <v>#N/A</v>
      </c>
      <c r="G2738" s="3" t="e">
        <f>VLOOKUP('Data - filter removed'!E2738,Sheet10!B:C,2,FALSE)</f>
        <v>#N/A</v>
      </c>
      <c r="H2738" s="2">
        <v>2014</v>
      </c>
      <c r="I2738" s="3" t="s">
        <v>297</v>
      </c>
      <c r="J2738" s="3" t="s">
        <v>4596</v>
      </c>
      <c r="K2738" s="3" t="s">
        <v>4597</v>
      </c>
      <c r="L2738" s="3" t="s">
        <v>5332</v>
      </c>
      <c r="M2738" s="3" t="s">
        <v>35</v>
      </c>
    </row>
    <row r="2739" spans="1:13" x14ac:dyDescent="0.2">
      <c r="A2739" s="3" t="s">
        <v>4928</v>
      </c>
      <c r="B2739" s="3" t="str">
        <f>VLOOKUP(C2739,'Class compilations'!A:B,2,FALSE)</f>
        <v>Small SUV 4x4</v>
      </c>
      <c r="C2739" s="3" t="s">
        <v>4597</v>
      </c>
      <c r="D2739" s="3" t="s">
        <v>10</v>
      </c>
      <c r="E2739" s="3" t="s">
        <v>5333</v>
      </c>
      <c r="F2739" s="3" t="e">
        <f>VLOOKUP(E2739,'DFW to admin'!A:B,2,FALSE)</f>
        <v>#N/A</v>
      </c>
      <c r="G2739" s="3" t="e">
        <f>VLOOKUP('Data - filter removed'!E2739,Sheet10!B:C,2,FALSE)</f>
        <v>#N/A</v>
      </c>
      <c r="H2739" s="2">
        <v>2014</v>
      </c>
      <c r="I2739" s="3" t="s">
        <v>297</v>
      </c>
      <c r="J2739" s="3" t="s">
        <v>4596</v>
      </c>
      <c r="K2739" s="3" t="s">
        <v>4597</v>
      </c>
      <c r="L2739" s="3" t="s">
        <v>5334</v>
      </c>
      <c r="M2739" s="3" t="s">
        <v>251</v>
      </c>
    </row>
    <row r="2740" spans="1:13" x14ac:dyDescent="0.2">
      <c r="A2740" s="3" t="s">
        <v>4928</v>
      </c>
      <c r="B2740" s="3" t="str">
        <f>VLOOKUP(C2740,'Class compilations'!A:B,2,FALSE)</f>
        <v>Small SUV 4x4</v>
      </c>
      <c r="C2740" s="3" t="s">
        <v>4597</v>
      </c>
      <c r="D2740" s="3" t="s">
        <v>10</v>
      </c>
      <c r="E2740" s="3" t="s">
        <v>5335</v>
      </c>
      <c r="F2740" s="3" t="e">
        <f>VLOOKUP(E2740,'DFW to admin'!A:B,2,FALSE)</f>
        <v>#N/A</v>
      </c>
      <c r="G2740" s="3" t="e">
        <f>VLOOKUP('Data - filter removed'!E2740,Sheet10!B:C,2,FALSE)</f>
        <v>#N/A</v>
      </c>
      <c r="H2740" s="2">
        <v>2014</v>
      </c>
      <c r="I2740" s="3" t="s">
        <v>297</v>
      </c>
      <c r="J2740" s="3" t="s">
        <v>4596</v>
      </c>
      <c r="K2740" s="3" t="s">
        <v>4597</v>
      </c>
      <c r="L2740" s="3" t="s">
        <v>5336</v>
      </c>
      <c r="M2740" s="3" t="s">
        <v>916</v>
      </c>
    </row>
    <row r="2741" spans="1:13" x14ac:dyDescent="0.2">
      <c r="A2741" s="3" t="s">
        <v>4928</v>
      </c>
      <c r="B2741" s="3" t="str">
        <f>VLOOKUP(C2741,'Class compilations'!A:B,2,FALSE)</f>
        <v>Small SUV 4x4</v>
      </c>
      <c r="C2741" s="3" t="s">
        <v>4597</v>
      </c>
      <c r="D2741" s="3" t="s">
        <v>10</v>
      </c>
      <c r="E2741" s="3" t="s">
        <v>5337</v>
      </c>
      <c r="F2741" s="3" t="str">
        <f>VLOOKUP(E2741,'DFW to admin'!A:B,2,FALSE)</f>
        <v>Fish</v>
      </c>
      <c r="G2741" s="3" t="e">
        <f>VLOOKUP('Data - filter removed'!E2741,Sheet10!B:C,2,FALSE)</f>
        <v>#N/A</v>
      </c>
      <c r="H2741" s="2">
        <v>2014</v>
      </c>
      <c r="I2741" s="3" t="s">
        <v>297</v>
      </c>
      <c r="J2741" s="3" t="s">
        <v>4596</v>
      </c>
      <c r="K2741" s="3" t="s">
        <v>4597</v>
      </c>
      <c r="L2741" s="3" t="s">
        <v>5338</v>
      </c>
      <c r="M2741" s="3" t="s">
        <v>136</v>
      </c>
    </row>
    <row r="2742" spans="1:13" x14ac:dyDescent="0.2">
      <c r="A2742" s="3" t="s">
        <v>4928</v>
      </c>
      <c r="B2742" s="3" t="str">
        <f>VLOOKUP(C2742,'Class compilations'!A:B,2,FALSE)</f>
        <v>Small SUV 4x4</v>
      </c>
      <c r="C2742" s="3" t="s">
        <v>4597</v>
      </c>
      <c r="D2742" s="3" t="s">
        <v>10</v>
      </c>
      <c r="E2742" s="3" t="s">
        <v>5339</v>
      </c>
      <c r="F2742" s="3" t="e">
        <f>VLOOKUP(E2742,'DFW to admin'!A:B,2,FALSE)</f>
        <v>#N/A</v>
      </c>
      <c r="G2742" s="3" t="e">
        <f>VLOOKUP('Data - filter removed'!E2742,Sheet10!B:C,2,FALSE)</f>
        <v>#N/A</v>
      </c>
      <c r="H2742" s="2">
        <v>2014</v>
      </c>
      <c r="I2742" s="3" t="s">
        <v>297</v>
      </c>
      <c r="J2742" s="3" t="s">
        <v>4596</v>
      </c>
      <c r="K2742" s="3" t="s">
        <v>4597</v>
      </c>
      <c r="L2742" s="3" t="s">
        <v>5340</v>
      </c>
      <c r="M2742" s="3" t="s">
        <v>81</v>
      </c>
    </row>
    <row r="2743" spans="1:13" x14ac:dyDescent="0.2">
      <c r="A2743" s="3" t="s">
        <v>4928</v>
      </c>
      <c r="B2743" s="3" t="str">
        <f>VLOOKUP(C2743,'Class compilations'!A:B,2,FALSE)</f>
        <v>Small SUV 4x4</v>
      </c>
      <c r="C2743" s="3" t="s">
        <v>4597</v>
      </c>
      <c r="D2743" s="3" t="s">
        <v>10</v>
      </c>
      <c r="E2743" s="3" t="s">
        <v>5341</v>
      </c>
      <c r="F2743" s="3" t="e">
        <f>VLOOKUP(E2743,'DFW to admin'!A:B,2,FALSE)</f>
        <v>#N/A</v>
      </c>
      <c r="G2743" s="3" t="e">
        <f>VLOOKUP('Data - filter removed'!E2743,Sheet10!B:C,2,FALSE)</f>
        <v>#N/A</v>
      </c>
      <c r="H2743" s="2">
        <v>2014</v>
      </c>
      <c r="I2743" s="3" t="s">
        <v>297</v>
      </c>
      <c r="J2743" s="3" t="s">
        <v>4596</v>
      </c>
      <c r="K2743" s="3" t="s">
        <v>4597</v>
      </c>
      <c r="L2743" s="3" t="s">
        <v>5342</v>
      </c>
      <c r="M2743" s="3" t="s">
        <v>81</v>
      </c>
    </row>
    <row r="2744" spans="1:13" x14ac:dyDescent="0.2">
      <c r="A2744" s="3" t="s">
        <v>4928</v>
      </c>
      <c r="B2744" s="3" t="str">
        <f>VLOOKUP(C2744,'Class compilations'!A:B,2,FALSE)</f>
        <v>Small SUV 4x4</v>
      </c>
      <c r="C2744" s="3" t="s">
        <v>4597</v>
      </c>
      <c r="D2744" s="3" t="s">
        <v>10</v>
      </c>
      <c r="E2744" s="3" t="s">
        <v>5343</v>
      </c>
      <c r="F2744" s="3" t="e">
        <f>VLOOKUP(E2744,'DFW to admin'!A:B,2,FALSE)</f>
        <v>#N/A</v>
      </c>
      <c r="G2744" s="3" t="e">
        <f>VLOOKUP('Data - filter removed'!E2744,Sheet10!B:C,2,FALSE)</f>
        <v>#N/A</v>
      </c>
      <c r="H2744" s="2">
        <v>2014</v>
      </c>
      <c r="I2744" s="3" t="s">
        <v>297</v>
      </c>
      <c r="J2744" s="3" t="s">
        <v>4596</v>
      </c>
      <c r="K2744" s="3" t="s">
        <v>4597</v>
      </c>
      <c r="L2744" s="3" t="s">
        <v>5344</v>
      </c>
      <c r="M2744" s="3" t="s">
        <v>81</v>
      </c>
    </row>
    <row r="2745" spans="1:13" x14ac:dyDescent="0.2">
      <c r="A2745" s="3" t="s">
        <v>4928</v>
      </c>
      <c r="B2745" s="3" t="str">
        <f>VLOOKUP(C2745,'Class compilations'!A:B,2,FALSE)</f>
        <v>Small SUV 4x4</v>
      </c>
      <c r="C2745" s="3" t="s">
        <v>4597</v>
      </c>
      <c r="D2745" s="3" t="s">
        <v>10</v>
      </c>
      <c r="E2745" s="3" t="s">
        <v>5345</v>
      </c>
      <c r="F2745" s="3" t="e">
        <f>VLOOKUP(E2745,'DFW to admin'!A:B,2,FALSE)</f>
        <v>#N/A</v>
      </c>
      <c r="G2745" s="3" t="e">
        <f>VLOOKUP('Data - filter removed'!E2745,Sheet10!B:C,2,FALSE)</f>
        <v>#N/A</v>
      </c>
      <c r="H2745" s="2">
        <v>2014</v>
      </c>
      <c r="I2745" s="3" t="s">
        <v>297</v>
      </c>
      <c r="J2745" s="3" t="s">
        <v>4596</v>
      </c>
      <c r="K2745" s="3" t="s">
        <v>4597</v>
      </c>
      <c r="L2745" s="3" t="s">
        <v>5346</v>
      </c>
      <c r="M2745" s="3" t="s">
        <v>81</v>
      </c>
    </row>
    <row r="2746" spans="1:13" x14ac:dyDescent="0.2">
      <c r="A2746" s="3" t="s">
        <v>4928</v>
      </c>
      <c r="B2746" s="3" t="str">
        <f>VLOOKUP(C2746,'Class compilations'!A:B,2,FALSE)</f>
        <v>Small SUV 4x4</v>
      </c>
      <c r="C2746" s="3" t="s">
        <v>4597</v>
      </c>
      <c r="D2746" s="3" t="s">
        <v>10</v>
      </c>
      <c r="E2746" s="3" t="s">
        <v>5347</v>
      </c>
      <c r="F2746" s="3" t="e">
        <f>VLOOKUP(E2746,'DFW to admin'!A:B,2,FALSE)</f>
        <v>#N/A</v>
      </c>
      <c r="G2746" s="3" t="e">
        <f>VLOOKUP('Data - filter removed'!E2746,Sheet10!B:C,2,FALSE)</f>
        <v>#N/A</v>
      </c>
      <c r="H2746" s="2">
        <v>2014</v>
      </c>
      <c r="I2746" s="3" t="s">
        <v>297</v>
      </c>
      <c r="J2746" s="3" t="s">
        <v>4596</v>
      </c>
      <c r="K2746" s="3" t="s">
        <v>4597</v>
      </c>
      <c r="L2746" s="3" t="s">
        <v>5348</v>
      </c>
      <c r="M2746" s="3" t="s">
        <v>74</v>
      </c>
    </row>
    <row r="2747" spans="1:13" x14ac:dyDescent="0.2">
      <c r="A2747" s="3" t="s">
        <v>4928</v>
      </c>
      <c r="B2747" s="3" t="str">
        <f>VLOOKUP(C2747,'Class compilations'!A:B,2,FALSE)</f>
        <v>Small SUV 4x4</v>
      </c>
      <c r="C2747" s="3" t="s">
        <v>4597</v>
      </c>
      <c r="D2747" s="3" t="s">
        <v>10</v>
      </c>
      <c r="E2747" s="3" t="s">
        <v>5349</v>
      </c>
      <c r="F2747" s="3" t="e">
        <f>VLOOKUP(E2747,'DFW to admin'!A:B,2,FALSE)</f>
        <v>#N/A</v>
      </c>
      <c r="G2747" s="3" t="e">
        <f>VLOOKUP('Data - filter removed'!E2747,Sheet10!B:C,2,FALSE)</f>
        <v>#N/A</v>
      </c>
      <c r="H2747" s="2">
        <v>2014</v>
      </c>
      <c r="I2747" s="3" t="s">
        <v>297</v>
      </c>
      <c r="J2747" s="3" t="s">
        <v>4596</v>
      </c>
      <c r="K2747" s="3" t="s">
        <v>4597</v>
      </c>
      <c r="L2747" s="3" t="s">
        <v>5350</v>
      </c>
      <c r="M2747" s="3" t="s">
        <v>74</v>
      </c>
    </row>
    <row r="2748" spans="1:13" x14ac:dyDescent="0.2">
      <c r="A2748" s="3" t="s">
        <v>4928</v>
      </c>
      <c r="B2748" s="3" t="str">
        <f>VLOOKUP(C2748,'Class compilations'!A:B,2,FALSE)</f>
        <v>Small SUV 4x4</v>
      </c>
      <c r="C2748" s="3" t="s">
        <v>4597</v>
      </c>
      <c r="D2748" s="3" t="s">
        <v>10</v>
      </c>
      <c r="E2748" s="3" t="s">
        <v>5351</v>
      </c>
      <c r="F2748" s="3" t="e">
        <f>VLOOKUP(E2748,'DFW to admin'!A:B,2,FALSE)</f>
        <v>#N/A</v>
      </c>
      <c r="G2748" s="3" t="e">
        <f>VLOOKUP('Data - filter removed'!E2748,Sheet10!B:C,2,FALSE)</f>
        <v>#N/A</v>
      </c>
      <c r="H2748" s="2">
        <v>2014</v>
      </c>
      <c r="I2748" s="3" t="s">
        <v>297</v>
      </c>
      <c r="J2748" s="3" t="s">
        <v>4596</v>
      </c>
      <c r="K2748" s="3" t="s">
        <v>4597</v>
      </c>
      <c r="L2748" s="3" t="s">
        <v>5352</v>
      </c>
      <c r="M2748" s="3" t="s">
        <v>81</v>
      </c>
    </row>
    <row r="2749" spans="1:13" x14ac:dyDescent="0.2">
      <c r="A2749" s="3" t="s">
        <v>4928</v>
      </c>
      <c r="B2749" s="3" t="str">
        <f>VLOOKUP(C2749,'Class compilations'!A:B,2,FALSE)</f>
        <v>Small SUV 4x4</v>
      </c>
      <c r="C2749" s="3" t="s">
        <v>4597</v>
      </c>
      <c r="D2749" s="3" t="s">
        <v>10</v>
      </c>
      <c r="E2749" s="3" t="s">
        <v>5353</v>
      </c>
      <c r="F2749" s="3" t="e">
        <f>VLOOKUP(E2749,'DFW to admin'!A:B,2,FALSE)</f>
        <v>#N/A</v>
      </c>
      <c r="G2749" s="3" t="str">
        <f>VLOOKUP('Data - filter removed'!E2749,Sheet10!B:C,2,FALSE)</f>
        <v>Office of Fraud Accountability</v>
      </c>
      <c r="H2749" s="2">
        <v>2014</v>
      </c>
      <c r="I2749" s="3" t="s">
        <v>297</v>
      </c>
      <c r="J2749" s="3" t="s">
        <v>4596</v>
      </c>
      <c r="K2749" s="3" t="s">
        <v>4597</v>
      </c>
      <c r="L2749" s="3" t="s">
        <v>5354</v>
      </c>
      <c r="M2749" s="3" t="s">
        <v>29</v>
      </c>
    </row>
    <row r="2750" spans="1:13" x14ac:dyDescent="0.2">
      <c r="A2750" s="3" t="s">
        <v>4928</v>
      </c>
      <c r="B2750" s="3" t="str">
        <f>VLOOKUP(C2750,'Class compilations'!A:B,2,FALSE)</f>
        <v>Small SUV 4x4</v>
      </c>
      <c r="C2750" s="3" t="s">
        <v>4597</v>
      </c>
      <c r="D2750" s="3" t="s">
        <v>10</v>
      </c>
      <c r="E2750" s="3" t="s">
        <v>5355</v>
      </c>
      <c r="F2750" s="3" t="e">
        <f>VLOOKUP(E2750,'DFW to admin'!A:B,2,FALSE)</f>
        <v>#N/A</v>
      </c>
      <c r="G2750" s="3" t="str">
        <f>VLOOKUP('Data - filter removed'!E2750,Sheet10!B:C,2,FALSE)</f>
        <v>Aging and Disability Services Administration</v>
      </c>
      <c r="H2750" s="2">
        <v>2014</v>
      </c>
      <c r="I2750" s="3" t="s">
        <v>297</v>
      </c>
      <c r="J2750" s="3" t="s">
        <v>4596</v>
      </c>
      <c r="K2750" s="3" t="s">
        <v>4597</v>
      </c>
      <c r="L2750" s="3" t="s">
        <v>5356</v>
      </c>
      <c r="M2750" s="3" t="s">
        <v>29</v>
      </c>
    </row>
    <row r="2751" spans="1:13" x14ac:dyDescent="0.2">
      <c r="A2751" s="3" t="s">
        <v>4928</v>
      </c>
      <c r="B2751" s="3" t="str">
        <f>VLOOKUP(C2751,'Class compilations'!A:B,2,FALSE)</f>
        <v>Small SUV 4x4</v>
      </c>
      <c r="C2751" s="3" t="s">
        <v>4597</v>
      </c>
      <c r="D2751" s="3" t="s">
        <v>10</v>
      </c>
      <c r="E2751" s="3" t="s">
        <v>5357</v>
      </c>
      <c r="F2751" s="3" t="e">
        <f>VLOOKUP(E2751,'DFW to admin'!A:B,2,FALSE)</f>
        <v>#N/A</v>
      </c>
      <c r="G2751" s="3" t="e">
        <f>VLOOKUP('Data - filter removed'!E2751,Sheet10!B:C,2,FALSE)</f>
        <v>#N/A</v>
      </c>
      <c r="H2751" s="2">
        <v>2014</v>
      </c>
      <c r="I2751" s="3" t="s">
        <v>297</v>
      </c>
      <c r="J2751" s="3" t="s">
        <v>4596</v>
      </c>
      <c r="K2751" s="3" t="s">
        <v>4597</v>
      </c>
      <c r="L2751" s="3" t="s">
        <v>5358</v>
      </c>
      <c r="M2751" s="3" t="s">
        <v>35</v>
      </c>
    </row>
    <row r="2752" spans="1:13" x14ac:dyDescent="0.2">
      <c r="A2752" s="3" t="s">
        <v>4928</v>
      </c>
      <c r="B2752" s="3" t="str">
        <f>VLOOKUP(C2752,'Class compilations'!A:B,2,FALSE)</f>
        <v>Small SUV 4x4</v>
      </c>
      <c r="C2752" s="3" t="s">
        <v>4597</v>
      </c>
      <c r="D2752" s="3" t="s">
        <v>10</v>
      </c>
      <c r="E2752" s="3" t="s">
        <v>5359</v>
      </c>
      <c r="F2752" s="3" t="e">
        <f>VLOOKUP(E2752,'DFW to admin'!A:B,2,FALSE)</f>
        <v>#N/A</v>
      </c>
      <c r="G2752" s="3" t="e">
        <f>VLOOKUP('Data - filter removed'!E2752,Sheet10!B:C,2,FALSE)</f>
        <v>#N/A</v>
      </c>
      <c r="H2752" s="2">
        <v>2014</v>
      </c>
      <c r="I2752" s="3" t="s">
        <v>297</v>
      </c>
      <c r="J2752" s="3" t="s">
        <v>4596</v>
      </c>
      <c r="K2752" s="3" t="s">
        <v>4597</v>
      </c>
      <c r="L2752" s="3" t="s">
        <v>5360</v>
      </c>
      <c r="M2752" s="3" t="s">
        <v>35</v>
      </c>
    </row>
    <row r="2753" spans="1:13" x14ac:dyDescent="0.2">
      <c r="A2753" s="3" t="s">
        <v>4928</v>
      </c>
      <c r="B2753" s="3" t="str">
        <f>VLOOKUP(C2753,'Class compilations'!A:B,2,FALSE)</f>
        <v>Small SUV 4x4</v>
      </c>
      <c r="C2753" s="3" t="s">
        <v>4597</v>
      </c>
      <c r="D2753" s="3" t="s">
        <v>10</v>
      </c>
      <c r="E2753" s="3" t="s">
        <v>5361</v>
      </c>
      <c r="F2753" s="3" t="e">
        <f>VLOOKUP(E2753,'DFW to admin'!A:B,2,FALSE)</f>
        <v>#N/A</v>
      </c>
      <c r="G2753" s="3" t="e">
        <f>VLOOKUP('Data - filter removed'!E2753,Sheet10!B:C,2,FALSE)</f>
        <v>#N/A</v>
      </c>
      <c r="H2753" s="2">
        <v>2014</v>
      </c>
      <c r="I2753" s="3" t="s">
        <v>297</v>
      </c>
      <c r="J2753" s="3" t="s">
        <v>4596</v>
      </c>
      <c r="K2753" s="3" t="s">
        <v>4597</v>
      </c>
      <c r="L2753" s="3" t="s">
        <v>5362</v>
      </c>
      <c r="M2753" s="3" t="s">
        <v>35</v>
      </c>
    </row>
    <row r="2754" spans="1:13" x14ac:dyDescent="0.2">
      <c r="A2754" s="3" t="s">
        <v>4928</v>
      </c>
      <c r="B2754" s="3" t="str">
        <f>VLOOKUP(C2754,'Class compilations'!A:B,2,FALSE)</f>
        <v>Small SUV 4x4</v>
      </c>
      <c r="C2754" s="3" t="s">
        <v>4597</v>
      </c>
      <c r="D2754" s="3" t="s">
        <v>10</v>
      </c>
      <c r="E2754" s="3" t="s">
        <v>5363</v>
      </c>
      <c r="F2754" s="3" t="e">
        <f>VLOOKUP(E2754,'DFW to admin'!A:B,2,FALSE)</f>
        <v>#N/A</v>
      </c>
      <c r="G2754" s="3" t="e">
        <f>VLOOKUP('Data - filter removed'!E2754,Sheet10!B:C,2,FALSE)</f>
        <v>#N/A</v>
      </c>
      <c r="H2754" s="2">
        <v>2014</v>
      </c>
      <c r="I2754" s="3" t="s">
        <v>297</v>
      </c>
      <c r="J2754" s="3" t="s">
        <v>4596</v>
      </c>
      <c r="K2754" s="3" t="s">
        <v>4597</v>
      </c>
      <c r="L2754" s="3" t="s">
        <v>5364</v>
      </c>
      <c r="M2754" s="3" t="s">
        <v>35</v>
      </c>
    </row>
    <row r="2755" spans="1:13" x14ac:dyDescent="0.2">
      <c r="A2755" s="3" t="s">
        <v>4928</v>
      </c>
      <c r="B2755" s="3" t="str">
        <f>VLOOKUP(C2755,'Class compilations'!A:B,2,FALSE)</f>
        <v>Small SUV 4x4</v>
      </c>
      <c r="C2755" s="3" t="s">
        <v>4597</v>
      </c>
      <c r="D2755" s="3" t="s">
        <v>10</v>
      </c>
      <c r="E2755" s="3" t="s">
        <v>5365</v>
      </c>
      <c r="F2755" s="3" t="e">
        <f>VLOOKUP(E2755,'DFW to admin'!A:B,2,FALSE)</f>
        <v>#N/A</v>
      </c>
      <c r="G2755" s="3" t="e">
        <f>VLOOKUP('Data - filter removed'!E2755,Sheet10!B:C,2,FALSE)</f>
        <v>#N/A</v>
      </c>
      <c r="H2755" s="2">
        <v>2014</v>
      </c>
      <c r="I2755" s="3" t="s">
        <v>297</v>
      </c>
      <c r="J2755" s="3" t="s">
        <v>4596</v>
      </c>
      <c r="K2755" s="3" t="s">
        <v>4597</v>
      </c>
      <c r="L2755" s="3" t="s">
        <v>5366</v>
      </c>
      <c r="M2755" s="3" t="s">
        <v>35</v>
      </c>
    </row>
    <row r="2756" spans="1:13" x14ac:dyDescent="0.2">
      <c r="A2756" s="3" t="s">
        <v>4928</v>
      </c>
      <c r="B2756" s="3" t="str">
        <f>VLOOKUP(C2756,'Class compilations'!A:B,2,FALSE)</f>
        <v>Small SUV 4x4</v>
      </c>
      <c r="C2756" s="3" t="s">
        <v>4597</v>
      </c>
      <c r="D2756" s="3" t="s">
        <v>10</v>
      </c>
      <c r="E2756" s="3" t="s">
        <v>5367</v>
      </c>
      <c r="F2756" s="3" t="e">
        <f>VLOOKUP(E2756,'DFW to admin'!A:B,2,FALSE)</f>
        <v>#N/A</v>
      </c>
      <c r="G2756" s="3" t="e">
        <f>VLOOKUP('Data - filter removed'!E2756,Sheet10!B:C,2,FALSE)</f>
        <v>#N/A</v>
      </c>
      <c r="H2756" s="2">
        <v>2014</v>
      </c>
      <c r="I2756" s="3" t="s">
        <v>297</v>
      </c>
      <c r="J2756" s="3" t="s">
        <v>4596</v>
      </c>
      <c r="K2756" s="3" t="s">
        <v>4597</v>
      </c>
      <c r="L2756" s="3" t="s">
        <v>5368</v>
      </c>
      <c r="M2756" s="3" t="s">
        <v>81</v>
      </c>
    </row>
    <row r="2757" spans="1:13" x14ac:dyDescent="0.2">
      <c r="A2757" s="3" t="s">
        <v>4928</v>
      </c>
      <c r="B2757" s="3" t="str">
        <f>VLOOKUP(C2757,'Class compilations'!A:B,2,FALSE)</f>
        <v>Small SUV 4x4</v>
      </c>
      <c r="C2757" s="3" t="s">
        <v>4597</v>
      </c>
      <c r="D2757" s="3" t="s">
        <v>10</v>
      </c>
      <c r="E2757" s="3" t="s">
        <v>5369</v>
      </c>
      <c r="F2757" s="3" t="e">
        <f>VLOOKUP(E2757,'DFW to admin'!A:B,2,FALSE)</f>
        <v>#N/A</v>
      </c>
      <c r="G2757" s="3" t="e">
        <f>VLOOKUP('Data - filter removed'!E2757,Sheet10!B:C,2,FALSE)</f>
        <v>#N/A</v>
      </c>
      <c r="H2757" s="2">
        <v>2014</v>
      </c>
      <c r="I2757" s="3" t="s">
        <v>297</v>
      </c>
      <c r="J2757" s="3" t="s">
        <v>4596</v>
      </c>
      <c r="K2757" s="3" t="s">
        <v>4597</v>
      </c>
      <c r="L2757" s="3" t="s">
        <v>5370</v>
      </c>
      <c r="M2757" s="3" t="s">
        <v>81</v>
      </c>
    </row>
    <row r="2758" spans="1:13" x14ac:dyDescent="0.2">
      <c r="A2758" s="3" t="s">
        <v>4928</v>
      </c>
      <c r="B2758" s="3" t="str">
        <f>VLOOKUP(C2758,'Class compilations'!A:B,2,FALSE)</f>
        <v>Small SUV 4x4</v>
      </c>
      <c r="C2758" s="3" t="s">
        <v>4597</v>
      </c>
      <c r="D2758" s="3" t="s">
        <v>10</v>
      </c>
      <c r="E2758" s="3" t="s">
        <v>5371</v>
      </c>
      <c r="F2758" s="3" t="e">
        <f>VLOOKUP(E2758,'DFW to admin'!A:B,2,FALSE)</f>
        <v>#N/A</v>
      </c>
      <c r="G2758" s="3" t="e">
        <f>VLOOKUP('Data - filter removed'!E2758,Sheet10!B:C,2,FALSE)</f>
        <v>#N/A</v>
      </c>
      <c r="H2758" s="2">
        <v>2014</v>
      </c>
      <c r="I2758" s="3" t="s">
        <v>3591</v>
      </c>
      <c r="J2758" s="3" t="s">
        <v>5372</v>
      </c>
      <c r="K2758" s="3" t="s">
        <v>4597</v>
      </c>
      <c r="L2758" s="3" t="s">
        <v>5373</v>
      </c>
      <c r="M2758" s="3" t="s">
        <v>599</v>
      </c>
    </row>
    <row r="2759" spans="1:13" x14ac:dyDescent="0.2">
      <c r="A2759" s="3" t="s">
        <v>4928</v>
      </c>
      <c r="B2759" s="3" t="str">
        <f>VLOOKUP(C2759,'Class compilations'!A:B,2,FALSE)</f>
        <v>Small SUV 4x4</v>
      </c>
      <c r="C2759" s="3" t="s">
        <v>4597</v>
      </c>
      <c r="D2759" s="3" t="s">
        <v>10</v>
      </c>
      <c r="E2759" s="3" t="s">
        <v>5374</v>
      </c>
      <c r="F2759" s="3" t="e">
        <f>VLOOKUP(E2759,'DFW to admin'!A:B,2,FALSE)</f>
        <v>#N/A</v>
      </c>
      <c r="G2759" s="3" t="e">
        <f>VLOOKUP('Data - filter removed'!E2759,Sheet10!B:C,2,FALSE)</f>
        <v>#N/A</v>
      </c>
      <c r="H2759" s="2">
        <v>2014</v>
      </c>
      <c r="I2759" s="3" t="s">
        <v>3591</v>
      </c>
      <c r="J2759" s="3" t="s">
        <v>5372</v>
      </c>
      <c r="K2759" s="3" t="s">
        <v>4597</v>
      </c>
      <c r="L2759" s="3" t="s">
        <v>5375</v>
      </c>
      <c r="M2759" s="3" t="s">
        <v>599</v>
      </c>
    </row>
    <row r="2760" spans="1:13" x14ac:dyDescent="0.2">
      <c r="A2760" s="3" t="s">
        <v>4928</v>
      </c>
      <c r="B2760" s="3" t="str">
        <f>VLOOKUP(C2760,'Class compilations'!A:B,2,FALSE)</f>
        <v>Small SUV 4x4</v>
      </c>
      <c r="C2760" s="3" t="s">
        <v>4597</v>
      </c>
      <c r="D2760" s="3" t="s">
        <v>10</v>
      </c>
      <c r="E2760" s="3" t="s">
        <v>5376</v>
      </c>
      <c r="F2760" s="3" t="e">
        <f>VLOOKUP(E2760,'DFW to admin'!A:B,2,FALSE)</f>
        <v>#N/A</v>
      </c>
      <c r="G2760" s="3" t="e">
        <f>VLOOKUP('Data - filter removed'!E2760,Sheet10!B:C,2,FALSE)</f>
        <v>#N/A</v>
      </c>
      <c r="H2760" s="2">
        <v>2014</v>
      </c>
      <c r="I2760" s="3" t="s">
        <v>3591</v>
      </c>
      <c r="J2760" s="3" t="s">
        <v>5372</v>
      </c>
      <c r="K2760" s="3" t="s">
        <v>4597</v>
      </c>
      <c r="L2760" s="3" t="s">
        <v>5377</v>
      </c>
      <c r="M2760" s="3" t="s">
        <v>599</v>
      </c>
    </row>
    <row r="2761" spans="1:13" x14ac:dyDescent="0.2">
      <c r="A2761" s="3" t="s">
        <v>4928</v>
      </c>
      <c r="B2761" s="3" t="str">
        <f>VLOOKUP(C2761,'Class compilations'!A:B,2,FALSE)</f>
        <v>Small SUV 4x4</v>
      </c>
      <c r="C2761" s="3" t="s">
        <v>4597</v>
      </c>
      <c r="D2761" s="3" t="s">
        <v>10</v>
      </c>
      <c r="E2761" s="3" t="s">
        <v>5378</v>
      </c>
      <c r="F2761" s="3" t="e">
        <f>VLOOKUP(E2761,'DFW to admin'!A:B,2,FALSE)</f>
        <v>#N/A</v>
      </c>
      <c r="G2761" s="3" t="e">
        <f>VLOOKUP('Data - filter removed'!E2761,Sheet10!B:C,2,FALSE)</f>
        <v>#N/A</v>
      </c>
      <c r="H2761" s="2">
        <v>2014</v>
      </c>
      <c r="I2761" s="3" t="s">
        <v>297</v>
      </c>
      <c r="J2761" s="3" t="s">
        <v>4596</v>
      </c>
      <c r="K2761" s="3" t="s">
        <v>4597</v>
      </c>
      <c r="L2761" s="3" t="s">
        <v>5379</v>
      </c>
      <c r="M2761" s="3" t="s">
        <v>599</v>
      </c>
    </row>
    <row r="2762" spans="1:13" x14ac:dyDescent="0.2">
      <c r="A2762" s="3" t="s">
        <v>4928</v>
      </c>
      <c r="B2762" s="3" t="str">
        <f>VLOOKUP(C2762,'Class compilations'!A:B,2,FALSE)</f>
        <v>Small SUV 4x4</v>
      </c>
      <c r="C2762" s="3" t="s">
        <v>4597</v>
      </c>
      <c r="D2762" s="3" t="s">
        <v>10</v>
      </c>
      <c r="E2762" s="3" t="s">
        <v>5380</v>
      </c>
      <c r="F2762" s="3" t="e">
        <f>VLOOKUP(E2762,'DFW to admin'!A:B,2,FALSE)</f>
        <v>#N/A</v>
      </c>
      <c r="G2762" s="3" t="e">
        <f>VLOOKUP('Data - filter removed'!E2762,Sheet10!B:C,2,FALSE)</f>
        <v>#N/A</v>
      </c>
      <c r="H2762" s="2">
        <v>2014</v>
      </c>
      <c r="I2762" s="3" t="s">
        <v>297</v>
      </c>
      <c r="J2762" s="3" t="s">
        <v>4596</v>
      </c>
      <c r="K2762" s="3" t="s">
        <v>4597</v>
      </c>
      <c r="L2762" s="3" t="s">
        <v>5381</v>
      </c>
      <c r="M2762" s="3" t="s">
        <v>74</v>
      </c>
    </row>
    <row r="2763" spans="1:13" x14ac:dyDescent="0.2">
      <c r="A2763" s="3" t="s">
        <v>4928</v>
      </c>
      <c r="B2763" s="3" t="str">
        <f>VLOOKUP(C2763,'Class compilations'!A:B,2,FALSE)</f>
        <v>Small SUV 4x4</v>
      </c>
      <c r="C2763" s="3" t="s">
        <v>4597</v>
      </c>
      <c r="D2763" s="3" t="s">
        <v>10</v>
      </c>
      <c r="E2763" s="3" t="s">
        <v>5382</v>
      </c>
      <c r="F2763" s="3" t="str">
        <f>VLOOKUP(E2763,'DFW to admin'!A:B,2,FALSE)</f>
        <v>Fish</v>
      </c>
      <c r="G2763" s="3" t="e">
        <f>VLOOKUP('Data - filter removed'!E2763,Sheet10!B:C,2,FALSE)</f>
        <v>#N/A</v>
      </c>
      <c r="H2763" s="2">
        <v>2014</v>
      </c>
      <c r="I2763" s="3" t="s">
        <v>297</v>
      </c>
      <c r="J2763" s="3" t="s">
        <v>4596</v>
      </c>
      <c r="K2763" s="3" t="s">
        <v>4597</v>
      </c>
      <c r="L2763" s="3" t="s">
        <v>5383</v>
      </c>
      <c r="M2763" s="3" t="s">
        <v>136</v>
      </c>
    </row>
    <row r="2764" spans="1:13" x14ac:dyDescent="0.2">
      <c r="A2764" s="3" t="s">
        <v>4928</v>
      </c>
      <c r="B2764" s="3" t="str">
        <f>VLOOKUP(C2764,'Class compilations'!A:B,2,FALSE)</f>
        <v>Small SUV 4x4</v>
      </c>
      <c r="C2764" s="3" t="s">
        <v>4597</v>
      </c>
      <c r="D2764" s="3" t="s">
        <v>10</v>
      </c>
      <c r="E2764" s="3" t="s">
        <v>5384</v>
      </c>
      <c r="F2764" s="3" t="e">
        <f>VLOOKUP(E2764,'DFW to admin'!A:B,2,FALSE)</f>
        <v>#N/A</v>
      </c>
      <c r="G2764" s="3" t="e">
        <f>VLOOKUP('Data - filter removed'!E2764,Sheet10!B:C,2,FALSE)</f>
        <v>#N/A</v>
      </c>
      <c r="H2764" s="2">
        <v>2014</v>
      </c>
      <c r="I2764" s="3" t="s">
        <v>297</v>
      </c>
      <c r="J2764" s="3" t="s">
        <v>4596</v>
      </c>
      <c r="K2764" s="3" t="s">
        <v>4597</v>
      </c>
      <c r="L2764" s="3" t="s">
        <v>5385</v>
      </c>
      <c r="M2764" s="3" t="s">
        <v>74</v>
      </c>
    </row>
    <row r="2765" spans="1:13" x14ac:dyDescent="0.2">
      <c r="A2765" s="3" t="s">
        <v>4928</v>
      </c>
      <c r="B2765" s="3" t="str">
        <f>VLOOKUP(C2765,'Class compilations'!A:B,2,FALSE)</f>
        <v>Small SUV 4x4</v>
      </c>
      <c r="C2765" s="3" t="s">
        <v>4597</v>
      </c>
      <c r="D2765" s="3" t="s">
        <v>10</v>
      </c>
      <c r="E2765" s="3" t="s">
        <v>5386</v>
      </c>
      <c r="F2765" s="3" t="e">
        <f>VLOOKUP(E2765,'DFW to admin'!A:B,2,FALSE)</f>
        <v>#N/A</v>
      </c>
      <c r="G2765" s="3" t="e">
        <f>VLOOKUP('Data - filter removed'!E2765,Sheet10!B:C,2,FALSE)</f>
        <v>#N/A</v>
      </c>
      <c r="H2765" s="2">
        <v>2014</v>
      </c>
      <c r="I2765" s="3" t="s">
        <v>297</v>
      </c>
      <c r="J2765" s="3" t="s">
        <v>4596</v>
      </c>
      <c r="K2765" s="3" t="s">
        <v>4597</v>
      </c>
      <c r="L2765" s="3" t="s">
        <v>5387</v>
      </c>
      <c r="M2765" s="3" t="s">
        <v>1038</v>
      </c>
    </row>
    <row r="2766" spans="1:13" x14ac:dyDescent="0.2">
      <c r="A2766" s="3" t="s">
        <v>4928</v>
      </c>
      <c r="B2766" s="3" t="str">
        <f>VLOOKUP(C2766,'Class compilations'!A:B,2,FALSE)</f>
        <v>Small SUV 4x4</v>
      </c>
      <c r="C2766" s="3" t="s">
        <v>4597</v>
      </c>
      <c r="D2766" s="3" t="s">
        <v>10</v>
      </c>
      <c r="E2766" s="3" t="s">
        <v>5388</v>
      </c>
      <c r="F2766" s="3" t="e">
        <f>VLOOKUP(E2766,'DFW to admin'!A:B,2,FALSE)</f>
        <v>#N/A</v>
      </c>
      <c r="G2766" s="3" t="e">
        <f>VLOOKUP('Data - filter removed'!E2766,Sheet10!B:C,2,FALSE)</f>
        <v>#N/A</v>
      </c>
      <c r="H2766" s="2">
        <v>2014</v>
      </c>
      <c r="I2766" s="3" t="s">
        <v>297</v>
      </c>
      <c r="J2766" s="3" t="s">
        <v>4596</v>
      </c>
      <c r="K2766" s="3" t="s">
        <v>4597</v>
      </c>
      <c r="L2766" s="3" t="s">
        <v>5389</v>
      </c>
      <c r="M2766" s="3" t="s">
        <v>420</v>
      </c>
    </row>
    <row r="2767" spans="1:13" x14ac:dyDescent="0.2">
      <c r="A2767" s="3" t="s">
        <v>4928</v>
      </c>
      <c r="B2767" s="3" t="str">
        <f>VLOOKUP(C2767,'Class compilations'!A:B,2,FALSE)</f>
        <v>Small SUV 4x4</v>
      </c>
      <c r="C2767" s="3" t="s">
        <v>4597</v>
      </c>
      <c r="D2767" s="3" t="s">
        <v>10</v>
      </c>
      <c r="E2767" s="3" t="s">
        <v>5390</v>
      </c>
      <c r="F2767" s="3" t="e">
        <f>VLOOKUP(E2767,'DFW to admin'!A:B,2,FALSE)</f>
        <v>#N/A</v>
      </c>
      <c r="G2767" s="3" t="e">
        <f>VLOOKUP('Data - filter removed'!E2767,Sheet10!B:C,2,FALSE)</f>
        <v>#N/A</v>
      </c>
      <c r="H2767" s="2">
        <v>2014</v>
      </c>
      <c r="I2767" s="3" t="s">
        <v>3591</v>
      </c>
      <c r="J2767" s="3" t="s">
        <v>5372</v>
      </c>
      <c r="K2767" s="3" t="s">
        <v>4597</v>
      </c>
      <c r="L2767" s="3" t="s">
        <v>5391</v>
      </c>
      <c r="M2767" s="3" t="s">
        <v>599</v>
      </c>
    </row>
    <row r="2768" spans="1:13" x14ac:dyDescent="0.2">
      <c r="A2768" s="3" t="s">
        <v>4928</v>
      </c>
      <c r="B2768" s="3" t="str">
        <f>VLOOKUP(C2768,'Class compilations'!A:B,2,FALSE)</f>
        <v>Small SUV 4x4</v>
      </c>
      <c r="C2768" s="3" t="s">
        <v>4597</v>
      </c>
      <c r="D2768" s="3" t="s">
        <v>10</v>
      </c>
      <c r="E2768" s="3" t="s">
        <v>5392</v>
      </c>
      <c r="F2768" s="3" t="e">
        <f>VLOOKUP(E2768,'DFW to admin'!A:B,2,FALSE)</f>
        <v>#N/A</v>
      </c>
      <c r="G2768" s="3" t="e">
        <f>VLOOKUP('Data - filter removed'!E2768,Sheet10!B:C,2,FALSE)</f>
        <v>#N/A</v>
      </c>
      <c r="H2768" s="2">
        <v>2014</v>
      </c>
      <c r="I2768" s="3" t="s">
        <v>297</v>
      </c>
      <c r="J2768" s="3" t="s">
        <v>4596</v>
      </c>
      <c r="K2768" s="3" t="s">
        <v>4597</v>
      </c>
      <c r="L2768" s="3" t="s">
        <v>5393</v>
      </c>
      <c r="M2768" s="3" t="s">
        <v>81</v>
      </c>
    </row>
    <row r="2769" spans="1:13" x14ac:dyDescent="0.2">
      <c r="A2769" s="3" t="s">
        <v>4928</v>
      </c>
      <c r="B2769" s="3" t="str">
        <f>VLOOKUP(C2769,'Class compilations'!A:B,2,FALSE)</f>
        <v>Small SUV 4x4</v>
      </c>
      <c r="C2769" s="3" t="s">
        <v>4597</v>
      </c>
      <c r="D2769" s="3" t="s">
        <v>10</v>
      </c>
      <c r="E2769" s="3" t="s">
        <v>5394</v>
      </c>
      <c r="F2769" s="3" t="e">
        <f>VLOOKUP(E2769,'DFW to admin'!A:B,2,FALSE)</f>
        <v>#N/A</v>
      </c>
      <c r="G2769" s="3" t="e">
        <f>VLOOKUP('Data - filter removed'!E2769,Sheet10!B:C,2,FALSE)</f>
        <v>#N/A</v>
      </c>
      <c r="H2769" s="2">
        <v>2014</v>
      </c>
      <c r="I2769" s="3" t="s">
        <v>297</v>
      </c>
      <c r="J2769" s="3" t="s">
        <v>4596</v>
      </c>
      <c r="K2769" s="3" t="s">
        <v>4597</v>
      </c>
      <c r="L2769" s="3" t="s">
        <v>5395</v>
      </c>
      <c r="M2769" s="3" t="s">
        <v>35</v>
      </c>
    </row>
    <row r="2770" spans="1:13" x14ac:dyDescent="0.2">
      <c r="A2770" s="3" t="s">
        <v>4928</v>
      </c>
      <c r="B2770" s="3" t="str">
        <f>VLOOKUP(C2770,'Class compilations'!A:B,2,FALSE)</f>
        <v>Small SUV 4x4</v>
      </c>
      <c r="C2770" s="3" t="s">
        <v>4597</v>
      </c>
      <c r="D2770" s="3" t="s">
        <v>10</v>
      </c>
      <c r="E2770" s="3" t="s">
        <v>5396</v>
      </c>
      <c r="F2770" s="3" t="e">
        <f>VLOOKUP(E2770,'DFW to admin'!A:B,2,FALSE)</f>
        <v>#N/A</v>
      </c>
      <c r="G2770" s="3" t="e">
        <f>VLOOKUP('Data - filter removed'!E2770,Sheet10!B:C,2,FALSE)</f>
        <v>#N/A</v>
      </c>
      <c r="H2770" s="2">
        <v>2014</v>
      </c>
      <c r="I2770" s="3" t="s">
        <v>297</v>
      </c>
      <c r="J2770" s="3" t="s">
        <v>4596</v>
      </c>
      <c r="K2770" s="3" t="s">
        <v>4597</v>
      </c>
      <c r="L2770" s="3" t="s">
        <v>5397</v>
      </c>
      <c r="M2770" s="3" t="s">
        <v>69</v>
      </c>
    </row>
    <row r="2771" spans="1:13" x14ac:dyDescent="0.2">
      <c r="A2771" s="3" t="s">
        <v>4928</v>
      </c>
      <c r="B2771" s="3" t="str">
        <f>VLOOKUP(C2771,'Class compilations'!A:B,2,FALSE)</f>
        <v>Small SUV 4x4</v>
      </c>
      <c r="C2771" s="3" t="s">
        <v>4597</v>
      </c>
      <c r="D2771" s="3" t="s">
        <v>10</v>
      </c>
      <c r="E2771" s="3" t="s">
        <v>5398</v>
      </c>
      <c r="F2771" s="3" t="e">
        <f>VLOOKUP(E2771,'DFW to admin'!A:B,2,FALSE)</f>
        <v>#N/A</v>
      </c>
      <c r="G2771" s="3" t="str">
        <f>VLOOKUP('Data - filter removed'!E2771,Sheet10!B:C,2,FALSE)</f>
        <v>Aging and Disability Services Administration</v>
      </c>
      <c r="H2771" s="2">
        <v>2014</v>
      </c>
      <c r="I2771" s="3" t="s">
        <v>297</v>
      </c>
      <c r="J2771" s="3" t="s">
        <v>4596</v>
      </c>
      <c r="K2771" s="3" t="s">
        <v>4597</v>
      </c>
      <c r="L2771" s="3" t="s">
        <v>5399</v>
      </c>
      <c r="M2771" s="3" t="s">
        <v>29</v>
      </c>
    </row>
    <row r="2772" spans="1:13" x14ac:dyDescent="0.2">
      <c r="A2772" s="3" t="s">
        <v>4928</v>
      </c>
      <c r="B2772" s="3" t="str">
        <f>VLOOKUP(C2772,'Class compilations'!A:B,2,FALSE)</f>
        <v>Small SUV 4x4</v>
      </c>
      <c r="C2772" s="3" t="s">
        <v>4597</v>
      </c>
      <c r="D2772" s="3" t="s">
        <v>10</v>
      </c>
      <c r="E2772" s="3" t="s">
        <v>5400</v>
      </c>
      <c r="F2772" s="3" t="e">
        <f>VLOOKUP(E2772,'DFW to admin'!A:B,2,FALSE)</f>
        <v>#N/A</v>
      </c>
      <c r="G2772" s="3" t="e">
        <f>VLOOKUP('Data - filter removed'!E2772,Sheet10!B:C,2,FALSE)</f>
        <v>#N/A</v>
      </c>
      <c r="H2772" s="2">
        <v>2014</v>
      </c>
      <c r="I2772" s="3" t="s">
        <v>297</v>
      </c>
      <c r="J2772" s="3" t="s">
        <v>4596</v>
      </c>
      <c r="K2772" s="3" t="s">
        <v>4597</v>
      </c>
      <c r="L2772" s="3" t="s">
        <v>5401</v>
      </c>
      <c r="M2772" s="3" t="s">
        <v>35</v>
      </c>
    </row>
    <row r="2773" spans="1:13" x14ac:dyDescent="0.2">
      <c r="A2773" s="3" t="s">
        <v>4928</v>
      </c>
      <c r="B2773" s="3" t="str">
        <f>VLOOKUP(C2773,'Class compilations'!A:B,2,FALSE)</f>
        <v>Small SUV 4x4</v>
      </c>
      <c r="C2773" s="3" t="s">
        <v>4597</v>
      </c>
      <c r="D2773" s="3" t="s">
        <v>10</v>
      </c>
      <c r="E2773" s="3" t="s">
        <v>5402</v>
      </c>
      <c r="F2773" s="3" t="str">
        <f>VLOOKUP(E2773,'DFW to admin'!A:B,2,FALSE)</f>
        <v>Admin</v>
      </c>
      <c r="G2773" s="3" t="e">
        <f>VLOOKUP('Data - filter removed'!E2773,Sheet10!B:C,2,FALSE)</f>
        <v>#N/A</v>
      </c>
      <c r="H2773" s="2">
        <v>2014</v>
      </c>
      <c r="I2773" s="3" t="s">
        <v>297</v>
      </c>
      <c r="J2773" s="3" t="s">
        <v>4596</v>
      </c>
      <c r="K2773" s="3" t="s">
        <v>4597</v>
      </c>
      <c r="L2773" s="3" t="s">
        <v>5403</v>
      </c>
      <c r="M2773" s="3" t="s">
        <v>136</v>
      </c>
    </row>
    <row r="2774" spans="1:13" x14ac:dyDescent="0.2">
      <c r="A2774" s="3" t="s">
        <v>4928</v>
      </c>
      <c r="B2774" s="3" t="str">
        <f>VLOOKUP(C2774,'Class compilations'!A:B,2,FALSE)</f>
        <v>Small SUV 4x4</v>
      </c>
      <c r="C2774" s="3" t="s">
        <v>4597</v>
      </c>
      <c r="D2774" s="3" t="s">
        <v>10</v>
      </c>
      <c r="E2774" s="3" t="s">
        <v>5404</v>
      </c>
      <c r="F2774" s="3" t="str">
        <f>VLOOKUP(E2774,'DFW to admin'!A:B,2,FALSE)</f>
        <v>Wildlife</v>
      </c>
      <c r="G2774" s="3" t="e">
        <f>VLOOKUP('Data - filter removed'!E2774,Sheet10!B:C,2,FALSE)</f>
        <v>#N/A</v>
      </c>
      <c r="H2774" s="2">
        <v>2014</v>
      </c>
      <c r="I2774" s="3" t="s">
        <v>297</v>
      </c>
      <c r="J2774" s="3" t="s">
        <v>4596</v>
      </c>
      <c r="K2774" s="3" t="s">
        <v>4597</v>
      </c>
      <c r="L2774" s="3" t="s">
        <v>5405</v>
      </c>
      <c r="M2774" s="3" t="s">
        <v>136</v>
      </c>
    </row>
    <row r="2775" spans="1:13" x14ac:dyDescent="0.2">
      <c r="A2775" s="3" t="s">
        <v>4928</v>
      </c>
      <c r="B2775" s="3" t="str">
        <f>VLOOKUP(C2775,'Class compilations'!A:B,2,FALSE)</f>
        <v>Small SUV 4x4</v>
      </c>
      <c r="C2775" s="3" t="s">
        <v>4597</v>
      </c>
      <c r="D2775" s="3" t="s">
        <v>10</v>
      </c>
      <c r="E2775" s="3" t="s">
        <v>5406</v>
      </c>
      <c r="F2775" s="3" t="e">
        <f>VLOOKUP(E2775,'DFW to admin'!A:B,2,FALSE)</f>
        <v>#N/A</v>
      </c>
      <c r="G2775" s="3" t="str">
        <f>VLOOKUP('Data - filter removed'!E2775,Sheet10!B:C,2,FALSE)</f>
        <v>Aging and Disability Services Administration</v>
      </c>
      <c r="H2775" s="2">
        <v>2014</v>
      </c>
      <c r="I2775" s="3" t="s">
        <v>297</v>
      </c>
      <c r="J2775" s="3" t="s">
        <v>4596</v>
      </c>
      <c r="K2775" s="3" t="s">
        <v>4597</v>
      </c>
      <c r="L2775" s="3" t="s">
        <v>5407</v>
      </c>
      <c r="M2775" s="3" t="s">
        <v>29</v>
      </c>
    </row>
    <row r="2776" spans="1:13" x14ac:dyDescent="0.2">
      <c r="A2776" s="3" t="s">
        <v>4928</v>
      </c>
      <c r="B2776" s="3" t="str">
        <f>VLOOKUP(C2776,'Class compilations'!A:B,2,FALSE)</f>
        <v>Small SUV 4x4</v>
      </c>
      <c r="C2776" s="3" t="s">
        <v>4597</v>
      </c>
      <c r="D2776" s="3" t="s">
        <v>10</v>
      </c>
      <c r="E2776" s="3" t="s">
        <v>5408</v>
      </c>
      <c r="F2776" s="3" t="e">
        <f>VLOOKUP(E2776,'DFW to admin'!A:B,2,FALSE)</f>
        <v>#N/A</v>
      </c>
      <c r="G2776" s="3" t="str">
        <f>VLOOKUP('Data - filter removed'!E2776,Sheet10!B:C,2,FALSE)</f>
        <v>Aging and Disability Services Administration</v>
      </c>
      <c r="H2776" s="2">
        <v>2014</v>
      </c>
      <c r="I2776" s="3" t="s">
        <v>297</v>
      </c>
      <c r="J2776" s="3" t="s">
        <v>4596</v>
      </c>
      <c r="K2776" s="3" t="s">
        <v>4597</v>
      </c>
      <c r="L2776" s="3" t="s">
        <v>5409</v>
      </c>
      <c r="M2776" s="3" t="s">
        <v>29</v>
      </c>
    </row>
    <row r="2777" spans="1:13" x14ac:dyDescent="0.2">
      <c r="A2777" s="3" t="s">
        <v>4928</v>
      </c>
      <c r="B2777" s="3" t="str">
        <f>VLOOKUP(C2777,'Class compilations'!A:B,2,FALSE)</f>
        <v>Small SUV 4x4</v>
      </c>
      <c r="C2777" s="3" t="s">
        <v>4597</v>
      </c>
      <c r="D2777" s="3" t="s">
        <v>10</v>
      </c>
      <c r="E2777" s="3" t="s">
        <v>5410</v>
      </c>
      <c r="F2777" s="3" t="e">
        <f>VLOOKUP(E2777,'DFW to admin'!A:B,2,FALSE)</f>
        <v>#N/A</v>
      </c>
      <c r="G2777" s="3" t="str">
        <f>VLOOKUP('Data - filter removed'!E2777,Sheet10!B:C,2,FALSE)</f>
        <v>Aging and Disability Services Administration</v>
      </c>
      <c r="H2777" s="2">
        <v>2014</v>
      </c>
      <c r="I2777" s="3" t="s">
        <v>297</v>
      </c>
      <c r="J2777" s="3" t="s">
        <v>4596</v>
      </c>
      <c r="K2777" s="3" t="s">
        <v>4597</v>
      </c>
      <c r="L2777" s="3" t="s">
        <v>5411</v>
      </c>
      <c r="M2777" s="3" t="s">
        <v>29</v>
      </c>
    </row>
    <row r="2778" spans="1:13" x14ac:dyDescent="0.2">
      <c r="A2778" s="3" t="s">
        <v>4928</v>
      </c>
      <c r="B2778" s="3" t="str">
        <f>VLOOKUP(C2778,'Class compilations'!A:B,2,FALSE)</f>
        <v>Small SUV 4x4</v>
      </c>
      <c r="C2778" s="3" t="s">
        <v>4597</v>
      </c>
      <c r="D2778" s="3" t="s">
        <v>10</v>
      </c>
      <c r="E2778" s="3" t="s">
        <v>5412</v>
      </c>
      <c r="F2778" s="3" t="e">
        <f>VLOOKUP(E2778,'DFW to admin'!A:B,2,FALSE)</f>
        <v>#N/A</v>
      </c>
      <c r="G2778" s="3" t="str">
        <f>VLOOKUP('Data - filter removed'!E2778,Sheet10!B:C,2,FALSE)</f>
        <v>Aging and Disability Services Administration</v>
      </c>
      <c r="H2778" s="2">
        <v>2014</v>
      </c>
      <c r="I2778" s="3" t="s">
        <v>297</v>
      </c>
      <c r="J2778" s="3" t="s">
        <v>4596</v>
      </c>
      <c r="K2778" s="3" t="s">
        <v>4597</v>
      </c>
      <c r="L2778" s="3" t="s">
        <v>5413</v>
      </c>
      <c r="M2778" s="3" t="s">
        <v>29</v>
      </c>
    </row>
    <row r="2779" spans="1:13" x14ac:dyDescent="0.2">
      <c r="A2779" s="3" t="s">
        <v>4928</v>
      </c>
      <c r="B2779" s="3" t="str">
        <f>VLOOKUP(C2779,'Class compilations'!A:B,2,FALSE)</f>
        <v>Small SUV 4x4</v>
      </c>
      <c r="C2779" s="3" t="s">
        <v>4597</v>
      </c>
      <c r="D2779" s="3" t="s">
        <v>10</v>
      </c>
      <c r="E2779" s="3" t="s">
        <v>5414</v>
      </c>
      <c r="F2779" s="3" t="e">
        <f>VLOOKUP(E2779,'DFW to admin'!A:B,2,FALSE)</f>
        <v>#N/A</v>
      </c>
      <c r="G2779" s="3" t="str">
        <f>VLOOKUP('Data - filter removed'!E2779,Sheet10!B:C,2,FALSE)</f>
        <v>Aging and Disability Services Administration</v>
      </c>
      <c r="H2779" s="2">
        <v>2014</v>
      </c>
      <c r="I2779" s="3" t="s">
        <v>297</v>
      </c>
      <c r="J2779" s="3" t="s">
        <v>4596</v>
      </c>
      <c r="K2779" s="3" t="s">
        <v>4597</v>
      </c>
      <c r="L2779" s="3" t="s">
        <v>5415</v>
      </c>
      <c r="M2779" s="3" t="s">
        <v>29</v>
      </c>
    </row>
    <row r="2780" spans="1:13" x14ac:dyDescent="0.2">
      <c r="A2780" s="3" t="s">
        <v>4928</v>
      </c>
      <c r="B2780" s="3" t="str">
        <f>VLOOKUP(C2780,'Class compilations'!A:B,2,FALSE)</f>
        <v>Small SUV 4x4</v>
      </c>
      <c r="C2780" s="3" t="s">
        <v>4597</v>
      </c>
      <c r="D2780" s="3" t="s">
        <v>10</v>
      </c>
      <c r="E2780" s="3" t="s">
        <v>5416</v>
      </c>
      <c r="F2780" s="3" t="e">
        <f>VLOOKUP(E2780,'DFW to admin'!A:B,2,FALSE)</f>
        <v>#N/A</v>
      </c>
      <c r="G2780" s="3" t="e">
        <f>VLOOKUP('Data - filter removed'!E2780,Sheet10!B:C,2,FALSE)</f>
        <v>#N/A</v>
      </c>
      <c r="H2780" s="2">
        <v>2014</v>
      </c>
      <c r="I2780" s="3" t="s">
        <v>297</v>
      </c>
      <c r="J2780" s="3" t="s">
        <v>4596</v>
      </c>
      <c r="K2780" s="3" t="s">
        <v>4597</v>
      </c>
      <c r="L2780" s="3" t="s">
        <v>5417</v>
      </c>
      <c r="M2780" s="3" t="s">
        <v>35</v>
      </c>
    </row>
    <row r="2781" spans="1:13" x14ac:dyDescent="0.2">
      <c r="A2781" s="3" t="s">
        <v>4928</v>
      </c>
      <c r="B2781" s="3" t="str">
        <f>VLOOKUP(C2781,'Class compilations'!A:B,2,FALSE)</f>
        <v>Small SUV 4x4</v>
      </c>
      <c r="C2781" s="3" t="s">
        <v>4597</v>
      </c>
      <c r="D2781" s="3" t="s">
        <v>10</v>
      </c>
      <c r="E2781" s="3" t="s">
        <v>5418</v>
      </c>
      <c r="F2781" s="3" t="e">
        <f>VLOOKUP(E2781,'DFW to admin'!A:B,2,FALSE)</f>
        <v>#N/A</v>
      </c>
      <c r="G2781" s="3" t="e">
        <f>VLOOKUP('Data - filter removed'!E2781,Sheet10!B:C,2,FALSE)</f>
        <v>#N/A</v>
      </c>
      <c r="H2781" s="2">
        <v>2014</v>
      </c>
      <c r="I2781" s="3" t="s">
        <v>297</v>
      </c>
      <c r="J2781" s="3" t="s">
        <v>4596</v>
      </c>
      <c r="K2781" s="3" t="s">
        <v>4597</v>
      </c>
      <c r="L2781" s="3" t="s">
        <v>5419</v>
      </c>
      <c r="M2781" s="3" t="s">
        <v>35</v>
      </c>
    </row>
    <row r="2782" spans="1:13" x14ac:dyDescent="0.2">
      <c r="A2782" s="3" t="s">
        <v>4928</v>
      </c>
      <c r="B2782" s="3" t="str">
        <f>VLOOKUP(C2782,'Class compilations'!A:B,2,FALSE)</f>
        <v>Small SUV 4x4</v>
      </c>
      <c r="C2782" s="3" t="s">
        <v>4597</v>
      </c>
      <c r="D2782" s="3" t="s">
        <v>10</v>
      </c>
      <c r="E2782" s="3" t="s">
        <v>5420</v>
      </c>
      <c r="F2782" s="3" t="e">
        <f>VLOOKUP(E2782,'DFW to admin'!A:B,2,FALSE)</f>
        <v>#N/A</v>
      </c>
      <c r="G2782" s="3" t="e">
        <f>VLOOKUP('Data - filter removed'!E2782,Sheet10!B:C,2,FALSE)</f>
        <v>#N/A</v>
      </c>
      <c r="H2782" s="2">
        <v>2014</v>
      </c>
      <c r="I2782" s="3" t="s">
        <v>297</v>
      </c>
      <c r="J2782" s="3" t="s">
        <v>4596</v>
      </c>
      <c r="K2782" s="3" t="s">
        <v>4597</v>
      </c>
      <c r="L2782" s="3" t="s">
        <v>5421</v>
      </c>
      <c r="M2782" s="3" t="s">
        <v>599</v>
      </c>
    </row>
    <row r="2783" spans="1:13" x14ac:dyDescent="0.2">
      <c r="A2783" s="3" t="s">
        <v>4928</v>
      </c>
      <c r="B2783" s="3" t="str">
        <f>VLOOKUP(C2783,'Class compilations'!A:B,2,FALSE)</f>
        <v>Small SUV 4x4</v>
      </c>
      <c r="C2783" s="3" t="s">
        <v>4597</v>
      </c>
      <c r="D2783" s="3" t="s">
        <v>10</v>
      </c>
      <c r="E2783" s="3" t="s">
        <v>5422</v>
      </c>
      <c r="F2783" s="3" t="e">
        <f>VLOOKUP(E2783,'DFW to admin'!A:B,2,FALSE)</f>
        <v>#N/A</v>
      </c>
      <c r="G2783" s="3" t="e">
        <f>VLOOKUP('Data - filter removed'!E2783,Sheet10!B:C,2,FALSE)</f>
        <v>#N/A</v>
      </c>
      <c r="H2783" s="2">
        <v>2014</v>
      </c>
      <c r="I2783" s="3" t="s">
        <v>297</v>
      </c>
      <c r="J2783" s="3" t="s">
        <v>4596</v>
      </c>
      <c r="K2783" s="3" t="s">
        <v>4597</v>
      </c>
      <c r="L2783" s="3" t="s">
        <v>5423</v>
      </c>
      <c r="M2783" s="3" t="s">
        <v>599</v>
      </c>
    </row>
    <row r="2784" spans="1:13" x14ac:dyDescent="0.2">
      <c r="A2784" s="3" t="s">
        <v>4928</v>
      </c>
      <c r="B2784" s="3" t="str">
        <f>VLOOKUP(C2784,'Class compilations'!A:B,2,FALSE)</f>
        <v>Small SUV 4x4</v>
      </c>
      <c r="C2784" s="3" t="s">
        <v>4597</v>
      </c>
      <c r="D2784" s="3" t="s">
        <v>10</v>
      </c>
      <c r="E2784" s="3" t="s">
        <v>5424</v>
      </c>
      <c r="F2784" s="3" t="e">
        <f>VLOOKUP(E2784,'DFW to admin'!A:B,2,FALSE)</f>
        <v>#N/A</v>
      </c>
      <c r="G2784" s="3" t="e">
        <f>VLOOKUP('Data - filter removed'!E2784,Sheet10!B:C,2,FALSE)</f>
        <v>#N/A</v>
      </c>
      <c r="H2784" s="2">
        <v>2014</v>
      </c>
      <c r="I2784" s="3" t="s">
        <v>297</v>
      </c>
      <c r="J2784" s="3" t="s">
        <v>4596</v>
      </c>
      <c r="K2784" s="3" t="s">
        <v>4597</v>
      </c>
      <c r="L2784" s="3" t="s">
        <v>5425</v>
      </c>
      <c r="M2784" s="3" t="s">
        <v>74</v>
      </c>
    </row>
    <row r="2785" spans="1:13" x14ac:dyDescent="0.2">
      <c r="A2785" s="3" t="s">
        <v>4928</v>
      </c>
      <c r="B2785" s="3" t="str">
        <f>VLOOKUP(C2785,'Class compilations'!A:B,2,FALSE)</f>
        <v>Small SUV 4x4</v>
      </c>
      <c r="C2785" s="3" t="s">
        <v>4597</v>
      </c>
      <c r="D2785" s="3" t="s">
        <v>10</v>
      </c>
      <c r="E2785" s="3" t="s">
        <v>5426</v>
      </c>
      <c r="F2785" s="3" t="e">
        <f>VLOOKUP(E2785,'DFW to admin'!A:B,2,FALSE)</f>
        <v>#N/A</v>
      </c>
      <c r="G2785" s="3" t="e">
        <f>VLOOKUP('Data - filter removed'!E2785,Sheet10!B:C,2,FALSE)</f>
        <v>#N/A</v>
      </c>
      <c r="H2785" s="2">
        <v>2014</v>
      </c>
      <c r="I2785" s="3" t="s">
        <v>297</v>
      </c>
      <c r="J2785" s="3" t="s">
        <v>4596</v>
      </c>
      <c r="K2785" s="3" t="s">
        <v>4597</v>
      </c>
      <c r="L2785" s="3" t="s">
        <v>5427</v>
      </c>
      <c r="M2785" s="3" t="s">
        <v>32</v>
      </c>
    </row>
    <row r="2786" spans="1:13" x14ac:dyDescent="0.2">
      <c r="A2786" s="3" t="s">
        <v>4928</v>
      </c>
      <c r="B2786" s="3" t="str">
        <f>VLOOKUP(C2786,'Class compilations'!A:B,2,FALSE)</f>
        <v>Small SUV 4x4</v>
      </c>
      <c r="C2786" s="3" t="s">
        <v>4597</v>
      </c>
      <c r="D2786" s="3" t="s">
        <v>10</v>
      </c>
      <c r="E2786" s="3" t="s">
        <v>5428</v>
      </c>
      <c r="F2786" s="3" t="e">
        <f>VLOOKUP(E2786,'DFW to admin'!A:B,2,FALSE)</f>
        <v>#N/A</v>
      </c>
      <c r="G2786" s="3" t="e">
        <f>VLOOKUP('Data - filter removed'!E2786,Sheet10!B:C,2,FALSE)</f>
        <v>#N/A</v>
      </c>
      <c r="H2786" s="2">
        <v>2014</v>
      </c>
      <c r="I2786" s="3" t="s">
        <v>297</v>
      </c>
      <c r="J2786" s="3" t="s">
        <v>4596</v>
      </c>
      <c r="K2786" s="3" t="s">
        <v>4597</v>
      </c>
      <c r="L2786" s="3" t="s">
        <v>5429</v>
      </c>
      <c r="M2786" s="3" t="s">
        <v>35</v>
      </c>
    </row>
    <row r="2787" spans="1:13" x14ac:dyDescent="0.2">
      <c r="A2787" s="3" t="s">
        <v>4928</v>
      </c>
      <c r="B2787" s="3" t="str">
        <f>VLOOKUP(C2787,'Class compilations'!A:B,2,FALSE)</f>
        <v>Small SUV 4x4</v>
      </c>
      <c r="C2787" s="3" t="s">
        <v>4597</v>
      </c>
      <c r="D2787" s="3" t="s">
        <v>10</v>
      </c>
      <c r="E2787" s="3" t="s">
        <v>5430</v>
      </c>
      <c r="F2787" s="3" t="str">
        <f>VLOOKUP(E2787,'DFW to admin'!A:B,2,FALSE)</f>
        <v>Fish</v>
      </c>
      <c r="G2787" s="3" t="e">
        <f>VLOOKUP('Data - filter removed'!E2787,Sheet10!B:C,2,FALSE)</f>
        <v>#N/A</v>
      </c>
      <c r="H2787" s="2">
        <v>2014</v>
      </c>
      <c r="I2787" s="3" t="s">
        <v>297</v>
      </c>
      <c r="J2787" s="3" t="s">
        <v>4596</v>
      </c>
      <c r="K2787" s="3" t="s">
        <v>4597</v>
      </c>
      <c r="L2787" s="3" t="s">
        <v>5431</v>
      </c>
      <c r="M2787" s="3" t="s">
        <v>136</v>
      </c>
    </row>
    <row r="2788" spans="1:13" x14ac:dyDescent="0.2">
      <c r="A2788" s="3" t="s">
        <v>4928</v>
      </c>
      <c r="B2788" s="3" t="str">
        <f>VLOOKUP(C2788,'Class compilations'!A:B,2,FALSE)</f>
        <v>Small SUV 4x4</v>
      </c>
      <c r="C2788" s="3" t="s">
        <v>4597</v>
      </c>
      <c r="D2788" s="3" t="s">
        <v>10</v>
      </c>
      <c r="E2788" s="3" t="s">
        <v>5432</v>
      </c>
      <c r="F2788" s="3" t="e">
        <f>VLOOKUP(E2788,'DFW to admin'!A:B,2,FALSE)</f>
        <v>#N/A</v>
      </c>
      <c r="G2788" s="3" t="e">
        <f>VLOOKUP('Data - filter removed'!E2788,Sheet10!B:C,2,FALSE)</f>
        <v>#N/A</v>
      </c>
      <c r="H2788" s="2">
        <v>2015</v>
      </c>
      <c r="I2788" s="3" t="s">
        <v>297</v>
      </c>
      <c r="J2788" s="3" t="s">
        <v>4596</v>
      </c>
      <c r="K2788" s="3" t="s">
        <v>4597</v>
      </c>
      <c r="L2788" s="3" t="s">
        <v>5433</v>
      </c>
      <c r="M2788" s="3" t="s">
        <v>81</v>
      </c>
    </row>
    <row r="2789" spans="1:13" x14ac:dyDescent="0.2">
      <c r="A2789" s="3" t="s">
        <v>4928</v>
      </c>
      <c r="B2789" s="3" t="str">
        <f>VLOOKUP(C2789,'Class compilations'!A:B,2,FALSE)</f>
        <v>Small SUV 4x4</v>
      </c>
      <c r="C2789" s="3" t="s">
        <v>4597</v>
      </c>
      <c r="D2789" s="3" t="s">
        <v>10</v>
      </c>
      <c r="E2789" s="3" t="s">
        <v>5434</v>
      </c>
      <c r="F2789" s="3" t="e">
        <f>VLOOKUP(E2789,'DFW to admin'!A:B,2,FALSE)</f>
        <v>#N/A</v>
      </c>
      <c r="G2789" s="3" t="e">
        <f>VLOOKUP('Data - filter removed'!E2789,Sheet10!B:C,2,FALSE)</f>
        <v>#N/A</v>
      </c>
      <c r="H2789" s="2">
        <v>2015</v>
      </c>
      <c r="I2789" s="3" t="s">
        <v>297</v>
      </c>
      <c r="J2789" s="3" t="s">
        <v>4596</v>
      </c>
      <c r="K2789" s="3" t="s">
        <v>4597</v>
      </c>
      <c r="L2789" s="3" t="s">
        <v>5435</v>
      </c>
      <c r="M2789" s="3" t="s">
        <v>35</v>
      </c>
    </row>
    <row r="2790" spans="1:13" x14ac:dyDescent="0.2">
      <c r="A2790" s="3" t="s">
        <v>4928</v>
      </c>
      <c r="B2790" s="3" t="str">
        <f>VLOOKUP(C2790,'Class compilations'!A:B,2,FALSE)</f>
        <v>Small SUV 4x4</v>
      </c>
      <c r="C2790" s="3" t="s">
        <v>4597</v>
      </c>
      <c r="D2790" s="3" t="s">
        <v>10</v>
      </c>
      <c r="E2790" s="3" t="s">
        <v>5436</v>
      </c>
      <c r="F2790" s="3" t="e">
        <f>VLOOKUP(E2790,'DFW to admin'!A:B,2,FALSE)</f>
        <v>#N/A</v>
      </c>
      <c r="G2790" s="3" t="e">
        <f>VLOOKUP('Data - filter removed'!E2790,Sheet10!B:C,2,FALSE)</f>
        <v>#N/A</v>
      </c>
      <c r="H2790" s="2">
        <v>2015</v>
      </c>
      <c r="I2790" s="3" t="s">
        <v>297</v>
      </c>
      <c r="J2790" s="3" t="s">
        <v>4596</v>
      </c>
      <c r="K2790" s="3" t="s">
        <v>4597</v>
      </c>
      <c r="L2790" s="3" t="s">
        <v>5437</v>
      </c>
      <c r="M2790" s="3" t="s">
        <v>599</v>
      </c>
    </row>
    <row r="2791" spans="1:13" x14ac:dyDescent="0.2">
      <c r="A2791" s="3" t="s">
        <v>4928</v>
      </c>
      <c r="B2791" s="3" t="str">
        <f>VLOOKUP(C2791,'Class compilations'!A:B,2,FALSE)</f>
        <v>Small SUV 4x4</v>
      </c>
      <c r="C2791" s="3" t="s">
        <v>4597</v>
      </c>
      <c r="D2791" s="3" t="s">
        <v>10</v>
      </c>
      <c r="E2791" s="3" t="s">
        <v>5438</v>
      </c>
      <c r="F2791" s="3" t="e">
        <f>VLOOKUP(E2791,'DFW to admin'!A:B,2,FALSE)</f>
        <v>#N/A</v>
      </c>
      <c r="G2791" s="3" t="e">
        <f>VLOOKUP('Data - filter removed'!E2791,Sheet10!B:C,2,FALSE)</f>
        <v>#N/A</v>
      </c>
      <c r="H2791" s="2">
        <v>2015</v>
      </c>
      <c r="I2791" s="3" t="s">
        <v>297</v>
      </c>
      <c r="J2791" s="3" t="s">
        <v>4596</v>
      </c>
      <c r="K2791" s="3" t="s">
        <v>4597</v>
      </c>
      <c r="L2791" s="3" t="s">
        <v>5439</v>
      </c>
      <c r="M2791" s="3" t="s">
        <v>1038</v>
      </c>
    </row>
    <row r="2792" spans="1:13" x14ac:dyDescent="0.2">
      <c r="A2792" s="3" t="s">
        <v>4928</v>
      </c>
      <c r="B2792" s="3" t="str">
        <f>VLOOKUP(C2792,'Class compilations'!A:B,2,FALSE)</f>
        <v>Small SUV 4x4</v>
      </c>
      <c r="C2792" s="3" t="s">
        <v>4597</v>
      </c>
      <c r="D2792" s="3" t="s">
        <v>10</v>
      </c>
      <c r="E2792" s="3" t="s">
        <v>5440</v>
      </c>
      <c r="F2792" s="3" t="e">
        <f>VLOOKUP(E2792,'DFW to admin'!A:B,2,FALSE)</f>
        <v>#N/A</v>
      </c>
      <c r="G2792" s="3" t="e">
        <f>VLOOKUP('Data - filter removed'!E2792,Sheet10!B:C,2,FALSE)</f>
        <v>#N/A</v>
      </c>
      <c r="H2792" s="2">
        <v>2014</v>
      </c>
      <c r="I2792" s="3" t="s">
        <v>297</v>
      </c>
      <c r="J2792" s="3" t="s">
        <v>4596</v>
      </c>
      <c r="K2792" s="3" t="s">
        <v>4597</v>
      </c>
      <c r="L2792" s="3" t="s">
        <v>5441</v>
      </c>
      <c r="M2792" s="3" t="s">
        <v>2489</v>
      </c>
    </row>
    <row r="2793" spans="1:13" x14ac:dyDescent="0.2">
      <c r="A2793" s="3" t="s">
        <v>4928</v>
      </c>
      <c r="B2793" s="3" t="str">
        <f>VLOOKUP(C2793,'Class compilations'!A:B,2,FALSE)</f>
        <v>Small SUV 4x4</v>
      </c>
      <c r="C2793" s="3" t="s">
        <v>4597</v>
      </c>
      <c r="D2793" s="3" t="s">
        <v>10</v>
      </c>
      <c r="E2793" s="3" t="s">
        <v>5442</v>
      </c>
      <c r="F2793" s="3" t="e">
        <f>VLOOKUP(E2793,'DFW to admin'!A:B,2,FALSE)</f>
        <v>#N/A</v>
      </c>
      <c r="G2793" s="3" t="str">
        <f>VLOOKUP('Data - filter removed'!E2793,Sheet10!B:C,2,FALSE)</f>
        <v>Aging and Disability Services Administration</v>
      </c>
      <c r="H2793" s="2">
        <v>2015</v>
      </c>
      <c r="I2793" s="3" t="s">
        <v>297</v>
      </c>
      <c r="J2793" s="3" t="s">
        <v>4596</v>
      </c>
      <c r="K2793" s="3" t="s">
        <v>4597</v>
      </c>
      <c r="L2793" s="3" t="s">
        <v>5443</v>
      </c>
      <c r="M2793" s="3" t="s">
        <v>29</v>
      </c>
    </row>
    <row r="2794" spans="1:13" x14ac:dyDescent="0.2">
      <c r="A2794" s="3" t="s">
        <v>4928</v>
      </c>
      <c r="B2794" s="3" t="str">
        <f>VLOOKUP(C2794,'Class compilations'!A:B,2,FALSE)</f>
        <v>Small SUV 4x4</v>
      </c>
      <c r="C2794" s="3" t="s">
        <v>4597</v>
      </c>
      <c r="D2794" s="3" t="s">
        <v>10</v>
      </c>
      <c r="E2794" s="3" t="s">
        <v>5444</v>
      </c>
      <c r="F2794" s="3" t="e">
        <f>VLOOKUP(E2794,'DFW to admin'!A:B,2,FALSE)</f>
        <v>#N/A</v>
      </c>
      <c r="G2794" s="3" t="e">
        <f>VLOOKUP('Data - filter removed'!E2794,Sheet10!B:C,2,FALSE)</f>
        <v>#N/A</v>
      </c>
      <c r="H2794" s="2">
        <v>2015</v>
      </c>
      <c r="I2794" s="3" t="s">
        <v>297</v>
      </c>
      <c r="J2794" s="3" t="s">
        <v>4596</v>
      </c>
      <c r="K2794" s="3" t="s">
        <v>4597</v>
      </c>
      <c r="L2794" s="3" t="s">
        <v>5445</v>
      </c>
      <c r="M2794" s="3" t="s">
        <v>74</v>
      </c>
    </row>
    <row r="2795" spans="1:13" x14ac:dyDescent="0.2">
      <c r="A2795" s="3" t="s">
        <v>4928</v>
      </c>
      <c r="B2795" s="3" t="str">
        <f>VLOOKUP(C2795,'Class compilations'!A:B,2,FALSE)</f>
        <v>Small SUV 4x4</v>
      </c>
      <c r="C2795" s="3" t="s">
        <v>4597</v>
      </c>
      <c r="D2795" s="3" t="s">
        <v>10</v>
      </c>
      <c r="E2795" s="3" t="s">
        <v>5446</v>
      </c>
      <c r="F2795" s="3" t="e">
        <f>VLOOKUP(E2795,'DFW to admin'!A:B,2,FALSE)</f>
        <v>#N/A</v>
      </c>
      <c r="G2795" s="3" t="e">
        <f>VLOOKUP('Data - filter removed'!E2795,Sheet10!B:C,2,FALSE)</f>
        <v>#N/A</v>
      </c>
      <c r="H2795" s="2">
        <v>2015</v>
      </c>
      <c r="I2795" s="3" t="s">
        <v>297</v>
      </c>
      <c r="J2795" s="3" t="s">
        <v>4596</v>
      </c>
      <c r="K2795" s="3" t="s">
        <v>4597</v>
      </c>
      <c r="L2795" s="3" t="s">
        <v>5447</v>
      </c>
      <c r="M2795" s="3" t="s">
        <v>420</v>
      </c>
    </row>
    <row r="2796" spans="1:13" x14ac:dyDescent="0.2">
      <c r="A2796" s="3" t="s">
        <v>4928</v>
      </c>
      <c r="B2796" s="3" t="str">
        <f>VLOOKUP(C2796,'Class compilations'!A:B,2,FALSE)</f>
        <v>Small SUV 4x4</v>
      </c>
      <c r="C2796" s="3" t="s">
        <v>4597</v>
      </c>
      <c r="D2796" s="3" t="s">
        <v>10</v>
      </c>
      <c r="E2796" s="3" t="s">
        <v>5448</v>
      </c>
      <c r="F2796" s="3" t="e">
        <f>VLOOKUP(E2796,'DFW to admin'!A:B,2,FALSE)</f>
        <v>#N/A</v>
      </c>
      <c r="G2796" s="3" t="e">
        <f>VLOOKUP('Data - filter removed'!E2796,Sheet10!B:C,2,FALSE)</f>
        <v>#N/A</v>
      </c>
      <c r="H2796" s="2">
        <v>2015</v>
      </c>
      <c r="I2796" s="3" t="s">
        <v>297</v>
      </c>
      <c r="J2796" s="3" t="s">
        <v>4596</v>
      </c>
      <c r="K2796" s="3" t="s">
        <v>4597</v>
      </c>
      <c r="L2796" s="3" t="s">
        <v>5449</v>
      </c>
      <c r="M2796" s="3" t="s">
        <v>18</v>
      </c>
    </row>
    <row r="2797" spans="1:13" x14ac:dyDescent="0.2">
      <c r="A2797" s="3" t="s">
        <v>4928</v>
      </c>
      <c r="B2797" s="3" t="str">
        <f>VLOOKUP(C2797,'Class compilations'!A:B,2,FALSE)</f>
        <v>Small SUV 4x4</v>
      </c>
      <c r="C2797" s="3" t="s">
        <v>4597</v>
      </c>
      <c r="D2797" s="3" t="s">
        <v>10</v>
      </c>
      <c r="E2797" s="3" t="s">
        <v>5450</v>
      </c>
      <c r="F2797" s="3" t="e">
        <f>VLOOKUP(E2797,'DFW to admin'!A:B,2,FALSE)</f>
        <v>#N/A</v>
      </c>
      <c r="G2797" s="3" t="e">
        <f>VLOOKUP('Data - filter removed'!E2797,Sheet10!B:C,2,FALSE)</f>
        <v>#N/A</v>
      </c>
      <c r="H2797" s="2">
        <v>2015</v>
      </c>
      <c r="I2797" s="3" t="s">
        <v>297</v>
      </c>
      <c r="J2797" s="3" t="s">
        <v>4596</v>
      </c>
      <c r="K2797" s="3" t="s">
        <v>4597</v>
      </c>
      <c r="L2797" s="3" t="s">
        <v>5451</v>
      </c>
      <c r="M2797" s="3" t="s">
        <v>35</v>
      </c>
    </row>
    <row r="2798" spans="1:13" x14ac:dyDescent="0.2">
      <c r="A2798" s="3" t="s">
        <v>4928</v>
      </c>
      <c r="B2798" s="3" t="str">
        <f>VLOOKUP(C2798,'Class compilations'!A:B,2,FALSE)</f>
        <v>Small SUV 4x4</v>
      </c>
      <c r="C2798" s="3" t="s">
        <v>4597</v>
      </c>
      <c r="D2798" s="3" t="s">
        <v>10</v>
      </c>
      <c r="E2798" s="3" t="s">
        <v>5452</v>
      </c>
      <c r="F2798" s="3" t="e">
        <f>VLOOKUP(E2798,'DFW to admin'!A:B,2,FALSE)</f>
        <v>#N/A</v>
      </c>
      <c r="G2798" s="3" t="e">
        <f>VLOOKUP('Data - filter removed'!E2798,Sheet10!B:C,2,FALSE)</f>
        <v>#N/A</v>
      </c>
      <c r="H2798" s="2">
        <v>2015</v>
      </c>
      <c r="I2798" s="3" t="s">
        <v>297</v>
      </c>
      <c r="J2798" s="3" t="s">
        <v>4596</v>
      </c>
      <c r="K2798" s="3" t="s">
        <v>4597</v>
      </c>
      <c r="L2798" s="3" t="s">
        <v>5453</v>
      </c>
      <c r="M2798" s="3" t="s">
        <v>81</v>
      </c>
    </row>
    <row r="2799" spans="1:13" x14ac:dyDescent="0.2">
      <c r="A2799" s="3" t="s">
        <v>4928</v>
      </c>
      <c r="B2799" s="3" t="str">
        <f>VLOOKUP(C2799,'Class compilations'!A:B,2,FALSE)</f>
        <v>Small SUV 4x4</v>
      </c>
      <c r="C2799" s="3" t="s">
        <v>4597</v>
      </c>
      <c r="D2799" s="3" t="s">
        <v>10</v>
      </c>
      <c r="E2799" s="3" t="s">
        <v>5454</v>
      </c>
      <c r="F2799" s="3" t="e">
        <f>VLOOKUP(E2799,'DFW to admin'!A:B,2,FALSE)</f>
        <v>#N/A</v>
      </c>
      <c r="G2799" s="3" t="e">
        <f>VLOOKUP('Data - filter removed'!E2799,Sheet10!B:C,2,FALSE)</f>
        <v>#N/A</v>
      </c>
      <c r="H2799" s="2">
        <v>2015</v>
      </c>
      <c r="I2799" s="3" t="s">
        <v>297</v>
      </c>
      <c r="J2799" s="3" t="s">
        <v>4596</v>
      </c>
      <c r="K2799" s="3" t="s">
        <v>4597</v>
      </c>
      <c r="L2799" s="3" t="s">
        <v>5455</v>
      </c>
      <c r="M2799" s="3" t="s">
        <v>35</v>
      </c>
    </row>
    <row r="2800" spans="1:13" x14ac:dyDescent="0.2">
      <c r="A2800" s="3" t="s">
        <v>4928</v>
      </c>
      <c r="B2800" s="3" t="str">
        <f>VLOOKUP(C2800,'Class compilations'!A:B,2,FALSE)</f>
        <v>Small SUV 4x4</v>
      </c>
      <c r="C2800" s="3" t="s">
        <v>4597</v>
      </c>
      <c r="D2800" s="3" t="s">
        <v>10</v>
      </c>
      <c r="E2800" s="3" t="s">
        <v>5456</v>
      </c>
      <c r="F2800" s="3" t="e">
        <f>VLOOKUP(E2800,'DFW to admin'!A:B,2,FALSE)</f>
        <v>#N/A</v>
      </c>
      <c r="G2800" s="3" t="e">
        <f>VLOOKUP('Data - filter removed'!E2800,Sheet10!B:C,2,FALSE)</f>
        <v>#N/A</v>
      </c>
      <c r="H2800" s="2">
        <v>2015</v>
      </c>
      <c r="I2800" s="3" t="s">
        <v>3591</v>
      </c>
      <c r="J2800" s="3" t="s">
        <v>5457</v>
      </c>
      <c r="K2800" s="3" t="s">
        <v>4597</v>
      </c>
      <c r="L2800" s="3" t="s">
        <v>5458</v>
      </c>
      <c r="M2800" s="3" t="s">
        <v>35</v>
      </c>
    </row>
    <row r="2801" spans="1:13" x14ac:dyDescent="0.2">
      <c r="A2801" s="3" t="s">
        <v>4928</v>
      </c>
      <c r="B2801" s="3" t="str">
        <f>VLOOKUP(C2801,'Class compilations'!A:B,2,FALSE)</f>
        <v>Small SUV 4x4</v>
      </c>
      <c r="C2801" s="3" t="s">
        <v>4597</v>
      </c>
      <c r="D2801" s="3" t="s">
        <v>10</v>
      </c>
      <c r="E2801" s="3" t="s">
        <v>5459</v>
      </c>
      <c r="F2801" s="3" t="e">
        <f>VLOOKUP(E2801,'DFW to admin'!A:B,2,FALSE)</f>
        <v>#N/A</v>
      </c>
      <c r="G2801" s="3" t="e">
        <f>VLOOKUP('Data - filter removed'!E2801,Sheet10!B:C,2,FALSE)</f>
        <v>#N/A</v>
      </c>
      <c r="H2801" s="2">
        <v>2015</v>
      </c>
      <c r="I2801" s="3" t="s">
        <v>4552</v>
      </c>
      <c r="J2801" s="3" t="s">
        <v>5460</v>
      </c>
      <c r="K2801" s="3" t="s">
        <v>4597</v>
      </c>
      <c r="L2801" s="3" t="s">
        <v>5461</v>
      </c>
      <c r="M2801" s="3" t="s">
        <v>35</v>
      </c>
    </row>
    <row r="2802" spans="1:13" x14ac:dyDescent="0.2">
      <c r="A2802" s="3" t="s">
        <v>4928</v>
      </c>
      <c r="B2802" s="3" t="str">
        <f>VLOOKUP(C2802,'Class compilations'!A:B,2,FALSE)</f>
        <v>Small SUV 4x4</v>
      </c>
      <c r="C2802" s="3" t="s">
        <v>4597</v>
      </c>
      <c r="D2802" s="3" t="s">
        <v>10</v>
      </c>
      <c r="E2802" s="3" t="s">
        <v>5462</v>
      </c>
      <c r="F2802" s="3" t="e">
        <f>VLOOKUP(E2802,'DFW to admin'!A:B,2,FALSE)</f>
        <v>#N/A</v>
      </c>
      <c r="G2802" s="3" t="e">
        <f>VLOOKUP('Data - filter removed'!E2802,Sheet10!B:C,2,FALSE)</f>
        <v>#N/A</v>
      </c>
      <c r="H2802" s="2">
        <v>2015</v>
      </c>
      <c r="I2802" s="3" t="s">
        <v>4552</v>
      </c>
      <c r="J2802" s="3" t="s">
        <v>5460</v>
      </c>
      <c r="K2802" s="3" t="s">
        <v>4597</v>
      </c>
      <c r="L2802" s="3" t="s">
        <v>5463</v>
      </c>
      <c r="M2802" s="3" t="s">
        <v>81</v>
      </c>
    </row>
    <row r="2803" spans="1:13" x14ac:dyDescent="0.2">
      <c r="A2803" s="3" t="s">
        <v>4928</v>
      </c>
      <c r="B2803" s="3" t="str">
        <f>VLOOKUP(C2803,'Class compilations'!A:B,2,FALSE)</f>
        <v>Small SUV 4x4</v>
      </c>
      <c r="C2803" s="3" t="s">
        <v>4597</v>
      </c>
      <c r="D2803" s="3" t="s">
        <v>10</v>
      </c>
      <c r="E2803" s="3" t="s">
        <v>5464</v>
      </c>
      <c r="F2803" s="3" t="e">
        <f>VLOOKUP(E2803,'DFW to admin'!A:B,2,FALSE)</f>
        <v>#N/A</v>
      </c>
      <c r="G2803" s="3" t="e">
        <f>VLOOKUP('Data - filter removed'!E2803,Sheet10!B:C,2,FALSE)</f>
        <v>#N/A</v>
      </c>
      <c r="H2803" s="2">
        <v>2015</v>
      </c>
      <c r="I2803" s="3" t="s">
        <v>4552</v>
      </c>
      <c r="J2803" s="3" t="s">
        <v>5460</v>
      </c>
      <c r="K2803" s="3" t="s">
        <v>4597</v>
      </c>
      <c r="L2803" s="3" t="s">
        <v>5465</v>
      </c>
      <c r="M2803" s="3" t="s">
        <v>81</v>
      </c>
    </row>
    <row r="2804" spans="1:13" x14ac:dyDescent="0.2">
      <c r="A2804" s="3" t="s">
        <v>4928</v>
      </c>
      <c r="B2804" s="3" t="str">
        <f>VLOOKUP(C2804,'Class compilations'!A:B,2,FALSE)</f>
        <v>Small SUV 4x4</v>
      </c>
      <c r="C2804" s="3" t="s">
        <v>4597</v>
      </c>
      <c r="D2804" s="3" t="s">
        <v>10</v>
      </c>
      <c r="E2804" s="3" t="s">
        <v>5466</v>
      </c>
      <c r="F2804" s="3" t="e">
        <f>VLOOKUP(E2804,'DFW to admin'!A:B,2,FALSE)</f>
        <v>#N/A</v>
      </c>
      <c r="G2804" s="3" t="e">
        <f>VLOOKUP('Data - filter removed'!E2804,Sheet10!B:C,2,FALSE)</f>
        <v>#N/A</v>
      </c>
      <c r="H2804" s="2">
        <v>2015</v>
      </c>
      <c r="I2804" s="3" t="s">
        <v>4552</v>
      </c>
      <c r="J2804" s="3" t="s">
        <v>5460</v>
      </c>
      <c r="K2804" s="3" t="s">
        <v>4597</v>
      </c>
      <c r="L2804" s="3" t="s">
        <v>5467</v>
      </c>
      <c r="M2804" s="3" t="s">
        <v>81</v>
      </c>
    </row>
    <row r="2805" spans="1:13" x14ac:dyDescent="0.2">
      <c r="A2805" s="3" t="s">
        <v>4928</v>
      </c>
      <c r="B2805" s="3" t="str">
        <f>VLOOKUP(C2805,'Class compilations'!A:B,2,FALSE)</f>
        <v>Small SUV 4x4</v>
      </c>
      <c r="C2805" s="3" t="s">
        <v>4597</v>
      </c>
      <c r="D2805" s="3" t="s">
        <v>10</v>
      </c>
      <c r="E2805" s="3" t="s">
        <v>5468</v>
      </c>
      <c r="F2805" s="3" t="e">
        <f>VLOOKUP(E2805,'DFW to admin'!A:B,2,FALSE)</f>
        <v>#N/A</v>
      </c>
      <c r="G2805" s="3" t="e">
        <f>VLOOKUP('Data - filter removed'!E2805,Sheet10!B:C,2,FALSE)</f>
        <v>#N/A</v>
      </c>
      <c r="H2805" s="2">
        <v>2015</v>
      </c>
      <c r="I2805" s="3" t="s">
        <v>4552</v>
      </c>
      <c r="J2805" s="3" t="s">
        <v>5460</v>
      </c>
      <c r="K2805" s="3" t="s">
        <v>4597</v>
      </c>
      <c r="L2805" s="3" t="s">
        <v>5469</v>
      </c>
      <c r="M2805" s="3" t="s">
        <v>599</v>
      </c>
    </row>
    <row r="2806" spans="1:13" x14ac:dyDescent="0.2">
      <c r="A2806" s="3" t="s">
        <v>4928</v>
      </c>
      <c r="B2806" s="3" t="str">
        <f>VLOOKUP(C2806,'Class compilations'!A:B,2,FALSE)</f>
        <v>Small SUV 4x4</v>
      </c>
      <c r="C2806" s="3" t="s">
        <v>4597</v>
      </c>
      <c r="D2806" s="3" t="s">
        <v>10</v>
      </c>
      <c r="E2806" s="3" t="s">
        <v>5470</v>
      </c>
      <c r="F2806" s="3" t="e">
        <f>VLOOKUP(E2806,'DFW to admin'!A:B,2,FALSE)</f>
        <v>#N/A</v>
      </c>
      <c r="G2806" s="3" t="e">
        <f>VLOOKUP('Data - filter removed'!E2806,Sheet10!B:C,2,FALSE)</f>
        <v>#N/A</v>
      </c>
      <c r="H2806" s="2">
        <v>2015</v>
      </c>
      <c r="I2806" s="3" t="s">
        <v>297</v>
      </c>
      <c r="J2806" s="3" t="s">
        <v>4596</v>
      </c>
      <c r="K2806" s="3" t="s">
        <v>4597</v>
      </c>
      <c r="L2806" s="3" t="s">
        <v>5471</v>
      </c>
      <c r="M2806" s="3" t="s">
        <v>35</v>
      </c>
    </row>
    <row r="2807" spans="1:13" x14ac:dyDescent="0.2">
      <c r="A2807" s="3" t="s">
        <v>4928</v>
      </c>
      <c r="B2807" s="3" t="str">
        <f>VLOOKUP(C2807,'Class compilations'!A:B,2,FALSE)</f>
        <v>Small SUV 4x4</v>
      </c>
      <c r="C2807" s="3" t="s">
        <v>4597</v>
      </c>
      <c r="D2807" s="3" t="s">
        <v>10</v>
      </c>
      <c r="E2807" s="3" t="s">
        <v>5472</v>
      </c>
      <c r="F2807" s="3" t="e">
        <f>VLOOKUP(E2807,'DFW to admin'!A:B,2,FALSE)</f>
        <v>#N/A</v>
      </c>
      <c r="G2807" s="3" t="str">
        <f>VLOOKUP('Data - filter removed'!E2807,Sheet10!B:C,2,FALSE)</f>
        <v>Secretaries Office</v>
      </c>
      <c r="H2807" s="2">
        <v>2015</v>
      </c>
      <c r="I2807" s="3" t="s">
        <v>4552</v>
      </c>
      <c r="J2807" s="3" t="s">
        <v>5460</v>
      </c>
      <c r="K2807" s="3" t="s">
        <v>4597</v>
      </c>
      <c r="L2807" s="3" t="s">
        <v>5473</v>
      </c>
      <c r="M2807" s="3" t="s">
        <v>29</v>
      </c>
    </row>
    <row r="2808" spans="1:13" x14ac:dyDescent="0.2">
      <c r="A2808" s="3" t="s">
        <v>4928</v>
      </c>
      <c r="B2808" s="3" t="str">
        <f>VLOOKUP(C2808,'Class compilations'!A:B,2,FALSE)</f>
        <v>Small SUV 4x4</v>
      </c>
      <c r="C2808" s="3" t="s">
        <v>4597</v>
      </c>
      <c r="D2808" s="3" t="s">
        <v>10</v>
      </c>
      <c r="E2808" s="3" t="s">
        <v>5474</v>
      </c>
      <c r="F2808" s="3" t="str">
        <f>VLOOKUP(E2808,'DFW to admin'!A:B,2,FALSE)</f>
        <v>Fish</v>
      </c>
      <c r="G2808" s="3" t="e">
        <f>VLOOKUP('Data - filter removed'!E2808,Sheet10!B:C,2,FALSE)</f>
        <v>#N/A</v>
      </c>
      <c r="H2808" s="2">
        <v>2015</v>
      </c>
      <c r="I2808" s="3" t="s">
        <v>4552</v>
      </c>
      <c r="J2808" s="3" t="s">
        <v>5460</v>
      </c>
      <c r="K2808" s="3" t="s">
        <v>4597</v>
      </c>
      <c r="L2808" s="3" t="s">
        <v>5475</v>
      </c>
      <c r="M2808" s="3" t="s">
        <v>136</v>
      </c>
    </row>
    <row r="2809" spans="1:13" x14ac:dyDescent="0.2">
      <c r="A2809" s="3" t="s">
        <v>4928</v>
      </c>
      <c r="B2809" s="3" t="str">
        <f>VLOOKUP(C2809,'Class compilations'!A:B,2,FALSE)</f>
        <v>Small SUV 4x4</v>
      </c>
      <c r="C2809" s="3" t="s">
        <v>4597</v>
      </c>
      <c r="D2809" s="3" t="s">
        <v>10</v>
      </c>
      <c r="E2809" s="3" t="s">
        <v>5476</v>
      </c>
      <c r="F2809" s="3" t="e">
        <f>VLOOKUP(E2809,'DFW to admin'!A:B,2,FALSE)</f>
        <v>#N/A</v>
      </c>
      <c r="G2809" s="3" t="e">
        <f>VLOOKUP('Data - filter removed'!E2809,Sheet10!B:C,2,FALSE)</f>
        <v>#N/A</v>
      </c>
      <c r="H2809" s="2">
        <v>2015</v>
      </c>
      <c r="I2809" s="3" t="s">
        <v>4552</v>
      </c>
      <c r="J2809" s="3" t="s">
        <v>5460</v>
      </c>
      <c r="K2809" s="3" t="s">
        <v>4597</v>
      </c>
      <c r="L2809" s="3" t="s">
        <v>5477</v>
      </c>
      <c r="M2809" s="3" t="s">
        <v>74</v>
      </c>
    </row>
    <row r="2810" spans="1:13" x14ac:dyDescent="0.2">
      <c r="A2810" s="3" t="s">
        <v>4928</v>
      </c>
      <c r="B2810" s="3" t="str">
        <f>VLOOKUP(C2810,'Class compilations'!A:B,2,FALSE)</f>
        <v>Small SUV 4x4</v>
      </c>
      <c r="C2810" s="3" t="s">
        <v>4597</v>
      </c>
      <c r="D2810" s="3" t="s">
        <v>10</v>
      </c>
      <c r="E2810" s="3" t="s">
        <v>5478</v>
      </c>
      <c r="F2810" s="3" t="e">
        <f>VLOOKUP(E2810,'DFW to admin'!A:B,2,FALSE)</f>
        <v>#N/A</v>
      </c>
      <c r="G2810" s="3" t="e">
        <f>VLOOKUP('Data - filter removed'!E2810,Sheet10!B:C,2,FALSE)</f>
        <v>#N/A</v>
      </c>
      <c r="H2810" s="2">
        <v>2015</v>
      </c>
      <c r="I2810" s="3" t="s">
        <v>4552</v>
      </c>
      <c r="J2810" s="3" t="s">
        <v>5460</v>
      </c>
      <c r="K2810" s="3" t="s">
        <v>4597</v>
      </c>
      <c r="L2810" s="3" t="s">
        <v>5479</v>
      </c>
      <c r="M2810" s="3" t="s">
        <v>1038</v>
      </c>
    </row>
    <row r="2811" spans="1:13" x14ac:dyDescent="0.2">
      <c r="A2811" s="3" t="s">
        <v>4928</v>
      </c>
      <c r="B2811" s="3" t="str">
        <f>VLOOKUP(C2811,'Class compilations'!A:B,2,FALSE)</f>
        <v>Small SUV 4x4</v>
      </c>
      <c r="C2811" s="3" t="s">
        <v>4597</v>
      </c>
      <c r="D2811" s="3" t="s">
        <v>10</v>
      </c>
      <c r="E2811" s="3" t="s">
        <v>5480</v>
      </c>
      <c r="F2811" s="3" t="e">
        <f>VLOOKUP(E2811,'DFW to admin'!A:B,2,FALSE)</f>
        <v>#N/A</v>
      </c>
      <c r="G2811" s="3" t="e">
        <f>VLOOKUP('Data - filter removed'!E2811,Sheet10!B:C,2,FALSE)</f>
        <v>#N/A</v>
      </c>
      <c r="H2811" s="2">
        <v>2015</v>
      </c>
      <c r="I2811" s="3" t="s">
        <v>4552</v>
      </c>
      <c r="J2811" s="3" t="s">
        <v>5460</v>
      </c>
      <c r="K2811" s="3" t="s">
        <v>4597</v>
      </c>
      <c r="L2811" s="3" t="s">
        <v>5481</v>
      </c>
      <c r="M2811" s="3" t="s">
        <v>1038</v>
      </c>
    </row>
    <row r="2812" spans="1:13" x14ac:dyDescent="0.2">
      <c r="A2812" s="3" t="s">
        <v>4928</v>
      </c>
      <c r="B2812" s="3" t="str">
        <f>VLOOKUP(C2812,'Class compilations'!A:B,2,FALSE)</f>
        <v>Small SUV 4x4</v>
      </c>
      <c r="C2812" s="3" t="s">
        <v>4597</v>
      </c>
      <c r="D2812" s="3" t="s">
        <v>10</v>
      </c>
      <c r="E2812" s="3" t="s">
        <v>5482</v>
      </c>
      <c r="F2812" s="3" t="e">
        <f>VLOOKUP(E2812,'DFW to admin'!A:B,2,FALSE)</f>
        <v>#N/A</v>
      </c>
      <c r="G2812" s="3" t="str">
        <f>VLOOKUP('Data - filter removed'!E2812,Sheet10!B:C,2,FALSE)</f>
        <v>Economic Services Administration</v>
      </c>
      <c r="H2812" s="2">
        <v>2015</v>
      </c>
      <c r="I2812" s="3" t="s">
        <v>4552</v>
      </c>
      <c r="J2812" s="3" t="s">
        <v>5460</v>
      </c>
      <c r="K2812" s="3" t="s">
        <v>4597</v>
      </c>
      <c r="L2812" s="3" t="s">
        <v>5483</v>
      </c>
      <c r="M2812" s="3" t="s">
        <v>29</v>
      </c>
    </row>
    <row r="2813" spans="1:13" x14ac:dyDescent="0.2">
      <c r="A2813" s="3" t="s">
        <v>4928</v>
      </c>
      <c r="B2813" s="3" t="str">
        <f>VLOOKUP(C2813,'Class compilations'!A:B,2,FALSE)</f>
        <v>Small SUV 4x4</v>
      </c>
      <c r="C2813" s="3" t="s">
        <v>4597</v>
      </c>
      <c r="D2813" s="3" t="s">
        <v>10</v>
      </c>
      <c r="E2813" s="3" t="s">
        <v>5484</v>
      </c>
      <c r="F2813" s="3" t="e">
        <f>VLOOKUP(E2813,'DFW to admin'!A:B,2,FALSE)</f>
        <v>#N/A</v>
      </c>
      <c r="G2813" s="3" t="e">
        <f>VLOOKUP('Data - filter removed'!E2813,Sheet10!B:C,2,FALSE)</f>
        <v>#N/A</v>
      </c>
      <c r="H2813" s="2">
        <v>2015</v>
      </c>
      <c r="I2813" s="3" t="s">
        <v>4552</v>
      </c>
      <c r="J2813" s="3" t="s">
        <v>5460</v>
      </c>
      <c r="K2813" s="3" t="s">
        <v>4597</v>
      </c>
      <c r="L2813" s="3" t="s">
        <v>5485</v>
      </c>
      <c r="M2813" s="3" t="s">
        <v>420</v>
      </c>
    </row>
    <row r="2814" spans="1:13" x14ac:dyDescent="0.2">
      <c r="A2814" s="3" t="s">
        <v>4928</v>
      </c>
      <c r="B2814" s="3" t="str">
        <f>VLOOKUP(C2814,'Class compilations'!A:B,2,FALSE)</f>
        <v>Small SUV 4x4</v>
      </c>
      <c r="C2814" s="3" t="s">
        <v>4597</v>
      </c>
      <c r="D2814" s="3" t="s">
        <v>10</v>
      </c>
      <c r="E2814" s="3" t="s">
        <v>5486</v>
      </c>
      <c r="F2814" s="3" t="e">
        <f>VLOOKUP(E2814,'DFW to admin'!A:B,2,FALSE)</f>
        <v>#N/A</v>
      </c>
      <c r="G2814" s="3" t="e">
        <f>VLOOKUP('Data - filter removed'!E2814,Sheet10!B:C,2,FALSE)</f>
        <v>#N/A</v>
      </c>
      <c r="H2814" s="2">
        <v>2015</v>
      </c>
      <c r="I2814" s="3" t="s">
        <v>4552</v>
      </c>
      <c r="J2814" s="3" t="s">
        <v>5460</v>
      </c>
      <c r="K2814" s="3" t="s">
        <v>4597</v>
      </c>
      <c r="L2814" s="3" t="s">
        <v>5487</v>
      </c>
      <c r="M2814" s="3" t="s">
        <v>18</v>
      </c>
    </row>
    <row r="2815" spans="1:13" x14ac:dyDescent="0.2">
      <c r="A2815" s="3" t="s">
        <v>4928</v>
      </c>
      <c r="B2815" s="3" t="str">
        <f>VLOOKUP(C2815,'Class compilations'!A:B,2,FALSE)</f>
        <v>Small SUV 4x4</v>
      </c>
      <c r="C2815" s="3" t="s">
        <v>4597</v>
      </c>
      <c r="D2815" s="3" t="s">
        <v>10</v>
      </c>
      <c r="E2815" s="3" t="s">
        <v>5488</v>
      </c>
      <c r="F2815" s="3" t="e">
        <f>VLOOKUP(E2815,'DFW to admin'!A:B,2,FALSE)</f>
        <v>#N/A</v>
      </c>
      <c r="G2815" s="3" t="e">
        <f>VLOOKUP('Data - filter removed'!E2815,Sheet10!B:C,2,FALSE)</f>
        <v>#N/A</v>
      </c>
      <c r="H2815" s="2">
        <v>2015</v>
      </c>
      <c r="I2815" s="3" t="s">
        <v>4552</v>
      </c>
      <c r="J2815" s="3" t="s">
        <v>5460</v>
      </c>
      <c r="K2815" s="3" t="s">
        <v>4597</v>
      </c>
      <c r="L2815" s="3" t="s">
        <v>5489</v>
      </c>
      <c r="M2815" s="3" t="s">
        <v>18</v>
      </c>
    </row>
    <row r="2816" spans="1:13" x14ac:dyDescent="0.2">
      <c r="A2816" s="3" t="s">
        <v>4928</v>
      </c>
      <c r="B2816" s="3" t="str">
        <f>VLOOKUP(C2816,'Class compilations'!A:B,2,FALSE)</f>
        <v>Small SUV 4x4</v>
      </c>
      <c r="C2816" s="3" t="s">
        <v>4597</v>
      </c>
      <c r="D2816" s="3" t="s">
        <v>10</v>
      </c>
      <c r="E2816" s="3" t="s">
        <v>5490</v>
      </c>
      <c r="F2816" s="3" t="e">
        <f>VLOOKUP(E2816,'DFW to admin'!A:B,2,FALSE)</f>
        <v>#N/A</v>
      </c>
      <c r="G2816" s="3" t="e">
        <f>VLOOKUP('Data - filter removed'!E2816,Sheet10!B:C,2,FALSE)</f>
        <v>#N/A</v>
      </c>
      <c r="H2816" s="2">
        <v>2015</v>
      </c>
      <c r="I2816" s="3" t="s">
        <v>4552</v>
      </c>
      <c r="J2816" s="3" t="s">
        <v>5460</v>
      </c>
      <c r="K2816" s="3" t="s">
        <v>4597</v>
      </c>
      <c r="L2816" s="3" t="s">
        <v>5491</v>
      </c>
      <c r="M2816" s="3" t="s">
        <v>18</v>
      </c>
    </row>
    <row r="2817" spans="1:13" x14ac:dyDescent="0.2">
      <c r="A2817" s="3" t="s">
        <v>4928</v>
      </c>
      <c r="B2817" s="3" t="str">
        <f>VLOOKUP(C2817,'Class compilations'!A:B,2,FALSE)</f>
        <v>Small SUV 4x4</v>
      </c>
      <c r="C2817" s="3" t="s">
        <v>4597</v>
      </c>
      <c r="D2817" s="3" t="s">
        <v>10</v>
      </c>
      <c r="E2817" s="3" t="s">
        <v>5492</v>
      </c>
      <c r="F2817" s="3" t="e">
        <f>VLOOKUP(E2817,'DFW to admin'!A:B,2,FALSE)</f>
        <v>#N/A</v>
      </c>
      <c r="G2817" s="3" t="e">
        <f>VLOOKUP('Data - filter removed'!E2817,Sheet10!B:C,2,FALSE)</f>
        <v>#N/A</v>
      </c>
      <c r="H2817" s="2">
        <v>2015</v>
      </c>
      <c r="I2817" s="3" t="s">
        <v>4552</v>
      </c>
      <c r="J2817" s="3" t="s">
        <v>5460</v>
      </c>
      <c r="K2817" s="3" t="s">
        <v>4597</v>
      </c>
      <c r="L2817" s="3" t="s">
        <v>5493</v>
      </c>
      <c r="M2817" s="3" t="s">
        <v>15</v>
      </c>
    </row>
    <row r="2818" spans="1:13" x14ac:dyDescent="0.2">
      <c r="A2818" s="3" t="s">
        <v>4928</v>
      </c>
      <c r="B2818" s="3" t="str">
        <f>VLOOKUP(C2818,'Class compilations'!A:B,2,FALSE)</f>
        <v>Small SUV 4x4</v>
      </c>
      <c r="C2818" s="3" t="s">
        <v>4597</v>
      </c>
      <c r="D2818" s="3" t="s">
        <v>10</v>
      </c>
      <c r="E2818" s="3" t="s">
        <v>5494</v>
      </c>
      <c r="F2818" s="3" t="e">
        <f>VLOOKUP(E2818,'DFW to admin'!A:B,2,FALSE)</f>
        <v>#N/A</v>
      </c>
      <c r="G2818" s="3" t="e">
        <f>VLOOKUP('Data - filter removed'!E2818,Sheet10!B:C,2,FALSE)</f>
        <v>#N/A</v>
      </c>
      <c r="H2818" s="2">
        <v>2015</v>
      </c>
      <c r="I2818" s="3" t="s">
        <v>4552</v>
      </c>
      <c r="J2818" s="3" t="s">
        <v>5460</v>
      </c>
      <c r="K2818" s="3" t="s">
        <v>4597</v>
      </c>
      <c r="L2818" s="3" t="s">
        <v>5495</v>
      </c>
      <c r="M2818" s="3" t="s">
        <v>74</v>
      </c>
    </row>
    <row r="2819" spans="1:13" x14ac:dyDescent="0.2">
      <c r="A2819" s="3" t="s">
        <v>4928</v>
      </c>
      <c r="B2819" s="3" t="str">
        <f>VLOOKUP(C2819,'Class compilations'!A:B,2,FALSE)</f>
        <v>Small SUV 4x4</v>
      </c>
      <c r="C2819" s="3" t="s">
        <v>4597</v>
      </c>
      <c r="D2819" s="3" t="s">
        <v>10</v>
      </c>
      <c r="E2819" s="3" t="s">
        <v>5496</v>
      </c>
      <c r="F2819" s="3" t="e">
        <f>VLOOKUP(E2819,'DFW to admin'!A:B,2,FALSE)</f>
        <v>#N/A</v>
      </c>
      <c r="G2819" s="3" t="e">
        <f>VLOOKUP('Data - filter removed'!E2819,Sheet10!B:C,2,FALSE)</f>
        <v>#N/A</v>
      </c>
      <c r="H2819" s="2">
        <v>2015</v>
      </c>
      <c r="I2819" s="3" t="s">
        <v>4552</v>
      </c>
      <c r="J2819" s="3" t="s">
        <v>5460</v>
      </c>
      <c r="K2819" s="3" t="s">
        <v>4597</v>
      </c>
      <c r="L2819" s="3" t="s">
        <v>5497</v>
      </c>
      <c r="M2819" s="3" t="s">
        <v>2492</v>
      </c>
    </row>
    <row r="2820" spans="1:13" x14ac:dyDescent="0.2">
      <c r="A2820" s="3" t="s">
        <v>4928</v>
      </c>
      <c r="B2820" s="3" t="str">
        <f>VLOOKUP(C2820,'Class compilations'!A:B,2,FALSE)</f>
        <v>Small SUV 4x4</v>
      </c>
      <c r="C2820" s="3" t="s">
        <v>4597</v>
      </c>
      <c r="D2820" s="3" t="s">
        <v>10</v>
      </c>
      <c r="E2820" s="3" t="s">
        <v>5498</v>
      </c>
      <c r="F2820" s="3" t="e">
        <f>VLOOKUP(E2820,'DFW to admin'!A:B,2,FALSE)</f>
        <v>#N/A</v>
      </c>
      <c r="G2820" s="3" t="e">
        <f>VLOOKUP('Data - filter removed'!E2820,Sheet10!B:C,2,FALSE)</f>
        <v>#N/A</v>
      </c>
      <c r="H2820" s="2">
        <v>2015</v>
      </c>
      <c r="I2820" s="3" t="s">
        <v>4552</v>
      </c>
      <c r="J2820" s="3" t="s">
        <v>5460</v>
      </c>
      <c r="K2820" s="3" t="s">
        <v>4597</v>
      </c>
      <c r="L2820" s="3" t="s">
        <v>5499</v>
      </c>
      <c r="M2820" s="3" t="s">
        <v>81</v>
      </c>
    </row>
    <row r="2821" spans="1:13" x14ac:dyDescent="0.2">
      <c r="A2821" s="3" t="s">
        <v>4928</v>
      </c>
      <c r="B2821" s="3" t="str">
        <f>VLOOKUP(C2821,'Class compilations'!A:B,2,FALSE)</f>
        <v>Small SUV 4x4</v>
      </c>
      <c r="C2821" s="3" t="s">
        <v>4597</v>
      </c>
      <c r="D2821" s="3" t="s">
        <v>10</v>
      </c>
      <c r="E2821" s="3" t="s">
        <v>5500</v>
      </c>
      <c r="F2821" s="3" t="e">
        <f>VLOOKUP(E2821,'DFW to admin'!A:B,2,FALSE)</f>
        <v>#N/A</v>
      </c>
      <c r="G2821" s="3" t="e">
        <f>VLOOKUP('Data - filter removed'!E2821,Sheet10!B:C,2,FALSE)</f>
        <v>#N/A</v>
      </c>
      <c r="H2821" s="2">
        <v>2015</v>
      </c>
      <c r="I2821" s="3" t="s">
        <v>4552</v>
      </c>
      <c r="J2821" s="3" t="s">
        <v>5460</v>
      </c>
      <c r="K2821" s="3" t="s">
        <v>4597</v>
      </c>
      <c r="L2821" s="3" t="s">
        <v>5501</v>
      </c>
      <c r="M2821" s="3" t="s">
        <v>81</v>
      </c>
    </row>
    <row r="2822" spans="1:13" x14ac:dyDescent="0.2">
      <c r="A2822" s="3" t="s">
        <v>4928</v>
      </c>
      <c r="B2822" s="3" t="str">
        <f>VLOOKUP(C2822,'Class compilations'!A:B,2,FALSE)</f>
        <v>Small SUV 4x4</v>
      </c>
      <c r="C2822" s="3" t="s">
        <v>4597</v>
      </c>
      <c r="D2822" s="3" t="s">
        <v>10</v>
      </c>
      <c r="E2822" s="3" t="s">
        <v>5502</v>
      </c>
      <c r="F2822" s="3" t="e">
        <f>VLOOKUP(E2822,'DFW to admin'!A:B,2,FALSE)</f>
        <v>#N/A</v>
      </c>
      <c r="G2822" s="3" t="e">
        <f>VLOOKUP('Data - filter removed'!E2822,Sheet10!B:C,2,FALSE)</f>
        <v>#N/A</v>
      </c>
      <c r="H2822" s="2">
        <v>2015</v>
      </c>
      <c r="I2822" s="3" t="s">
        <v>4552</v>
      </c>
      <c r="J2822" s="3" t="s">
        <v>5460</v>
      </c>
      <c r="K2822" s="3" t="s">
        <v>4597</v>
      </c>
      <c r="L2822" s="3" t="s">
        <v>5503</v>
      </c>
      <c r="M2822" s="3" t="s">
        <v>81</v>
      </c>
    </row>
    <row r="2823" spans="1:13" x14ac:dyDescent="0.2">
      <c r="A2823" s="3" t="s">
        <v>4928</v>
      </c>
      <c r="B2823" s="3" t="str">
        <f>VLOOKUP(C2823,'Class compilations'!A:B,2,FALSE)</f>
        <v>Small SUV 4x4</v>
      </c>
      <c r="C2823" s="3" t="s">
        <v>4597</v>
      </c>
      <c r="D2823" s="3" t="s">
        <v>10</v>
      </c>
      <c r="E2823" s="3" t="s">
        <v>5504</v>
      </c>
      <c r="F2823" s="3" t="e">
        <f>VLOOKUP(E2823,'DFW to admin'!A:B,2,FALSE)</f>
        <v>#N/A</v>
      </c>
      <c r="G2823" s="3" t="str">
        <f>VLOOKUP('Data - filter removed'!E2823,Sheet10!B:C,2,FALSE)</f>
        <v>Aging and Disability Services Administration</v>
      </c>
      <c r="H2823" s="2">
        <v>2015</v>
      </c>
      <c r="I2823" s="3" t="s">
        <v>4552</v>
      </c>
      <c r="J2823" s="3" t="s">
        <v>5460</v>
      </c>
      <c r="K2823" s="3" t="s">
        <v>4597</v>
      </c>
      <c r="L2823" s="3" t="s">
        <v>5505</v>
      </c>
      <c r="M2823" s="3" t="s">
        <v>29</v>
      </c>
    </row>
    <row r="2824" spans="1:13" x14ac:dyDescent="0.2">
      <c r="A2824" s="3" t="s">
        <v>4928</v>
      </c>
      <c r="B2824" s="3" t="str">
        <f>VLOOKUP(C2824,'Class compilations'!A:B,2,FALSE)</f>
        <v>Small SUV 4x4</v>
      </c>
      <c r="C2824" s="3" t="s">
        <v>4597</v>
      </c>
      <c r="D2824" s="3" t="s">
        <v>10</v>
      </c>
      <c r="E2824" s="3" t="s">
        <v>5506</v>
      </c>
      <c r="F2824" s="3" t="str">
        <f>VLOOKUP(E2824,'DFW to admin'!A:B,2,FALSE)</f>
        <v>Admin</v>
      </c>
      <c r="G2824" s="3" t="e">
        <f>VLOOKUP('Data - filter removed'!E2824,Sheet10!B:C,2,FALSE)</f>
        <v>#N/A</v>
      </c>
      <c r="H2824" s="2">
        <v>2015</v>
      </c>
      <c r="I2824" s="3" t="s">
        <v>4552</v>
      </c>
      <c r="J2824" s="3" t="s">
        <v>5460</v>
      </c>
      <c r="K2824" s="3" t="s">
        <v>4597</v>
      </c>
      <c r="L2824" s="3" t="s">
        <v>5507</v>
      </c>
      <c r="M2824" s="3" t="s">
        <v>136</v>
      </c>
    </row>
    <row r="2825" spans="1:13" x14ac:dyDescent="0.2">
      <c r="A2825" s="3" t="s">
        <v>4928</v>
      </c>
      <c r="B2825" s="3" t="str">
        <f>VLOOKUP(C2825,'Class compilations'!A:B,2,FALSE)</f>
        <v>Small SUV 4x4</v>
      </c>
      <c r="C2825" s="3" t="s">
        <v>4597</v>
      </c>
      <c r="D2825" s="3" t="s">
        <v>10</v>
      </c>
      <c r="E2825" s="3" t="s">
        <v>5508</v>
      </c>
      <c r="F2825" s="3" t="str">
        <f>VLOOKUP(E2825,'DFW to admin'!A:B,2,FALSE)</f>
        <v>Wildlife</v>
      </c>
      <c r="G2825" s="3" t="e">
        <f>VLOOKUP('Data - filter removed'!E2825,Sheet10!B:C,2,FALSE)</f>
        <v>#N/A</v>
      </c>
      <c r="H2825" s="2">
        <v>2015</v>
      </c>
      <c r="I2825" s="3" t="s">
        <v>3591</v>
      </c>
      <c r="J2825" s="3" t="s">
        <v>5457</v>
      </c>
      <c r="K2825" s="3" t="s">
        <v>4597</v>
      </c>
      <c r="L2825" s="3" t="s">
        <v>5509</v>
      </c>
      <c r="M2825" s="3" t="s">
        <v>136</v>
      </c>
    </row>
    <row r="2826" spans="1:13" x14ac:dyDescent="0.2">
      <c r="A2826" s="3" t="s">
        <v>4928</v>
      </c>
      <c r="B2826" s="3" t="str">
        <f>VLOOKUP(C2826,'Class compilations'!A:B,2,FALSE)</f>
        <v>Small SUV 4x4</v>
      </c>
      <c r="C2826" s="3" t="s">
        <v>4597</v>
      </c>
      <c r="D2826" s="3" t="s">
        <v>10</v>
      </c>
      <c r="E2826" s="3" t="s">
        <v>5510</v>
      </c>
      <c r="F2826" s="3" t="str">
        <f>VLOOKUP(E2826,'DFW to admin'!A:B,2,FALSE)</f>
        <v>Wildlife</v>
      </c>
      <c r="G2826" s="3" t="e">
        <f>VLOOKUP('Data - filter removed'!E2826,Sheet10!B:C,2,FALSE)</f>
        <v>#N/A</v>
      </c>
      <c r="H2826" s="2">
        <v>2015</v>
      </c>
      <c r="I2826" s="3" t="s">
        <v>3591</v>
      </c>
      <c r="J2826" s="3" t="s">
        <v>5457</v>
      </c>
      <c r="K2826" s="3" t="s">
        <v>4597</v>
      </c>
      <c r="L2826" s="3" t="s">
        <v>5511</v>
      </c>
      <c r="M2826" s="3" t="s">
        <v>136</v>
      </c>
    </row>
    <row r="2827" spans="1:13" x14ac:dyDescent="0.2">
      <c r="A2827" s="3" t="s">
        <v>4928</v>
      </c>
      <c r="B2827" s="3" t="str">
        <f>VLOOKUP(C2827,'Class compilations'!A:B,2,FALSE)</f>
        <v>Small SUV 4x4</v>
      </c>
      <c r="C2827" s="3" t="s">
        <v>4597</v>
      </c>
      <c r="D2827" s="3" t="s">
        <v>10</v>
      </c>
      <c r="E2827" s="3" t="s">
        <v>5512</v>
      </c>
      <c r="F2827" s="3" t="str">
        <f>VLOOKUP(E2827,'DFW to admin'!A:B,2,FALSE)</f>
        <v>Wildlife</v>
      </c>
      <c r="G2827" s="3" t="e">
        <f>VLOOKUP('Data - filter removed'!E2827,Sheet10!B:C,2,FALSE)</f>
        <v>#N/A</v>
      </c>
      <c r="H2827" s="2">
        <v>2015</v>
      </c>
      <c r="I2827" s="3" t="s">
        <v>3591</v>
      </c>
      <c r="J2827" s="3" t="s">
        <v>5457</v>
      </c>
      <c r="K2827" s="3" t="s">
        <v>4597</v>
      </c>
      <c r="L2827" s="3" t="s">
        <v>5513</v>
      </c>
      <c r="M2827" s="3" t="s">
        <v>136</v>
      </c>
    </row>
    <row r="2828" spans="1:13" x14ac:dyDescent="0.2">
      <c r="A2828" s="3" t="s">
        <v>4928</v>
      </c>
      <c r="B2828" s="3" t="str">
        <f>VLOOKUP(C2828,'Class compilations'!A:B,2,FALSE)</f>
        <v>Small SUV 4x4</v>
      </c>
      <c r="C2828" s="3" t="s">
        <v>4597</v>
      </c>
      <c r="D2828" s="3" t="s">
        <v>10</v>
      </c>
      <c r="E2828" s="3" t="s">
        <v>5514</v>
      </c>
      <c r="F2828" s="3" t="e">
        <f>VLOOKUP(E2828,'DFW to admin'!A:B,2,FALSE)</f>
        <v>#N/A</v>
      </c>
      <c r="G2828" s="3" t="e">
        <f>VLOOKUP('Data - filter removed'!E2828,Sheet10!B:C,2,FALSE)</f>
        <v>#N/A</v>
      </c>
      <c r="H2828" s="2">
        <v>2015</v>
      </c>
      <c r="I2828" s="3" t="s">
        <v>297</v>
      </c>
      <c r="J2828" s="3" t="s">
        <v>4596</v>
      </c>
      <c r="K2828" s="3" t="s">
        <v>4597</v>
      </c>
      <c r="L2828" s="3" t="s">
        <v>5515</v>
      </c>
      <c r="M2828" s="3" t="s">
        <v>35</v>
      </c>
    </row>
    <row r="2829" spans="1:13" x14ac:dyDescent="0.2">
      <c r="A2829" s="3" t="s">
        <v>4928</v>
      </c>
      <c r="B2829" s="3" t="str">
        <f>VLOOKUP(C2829,'Class compilations'!A:B,2,FALSE)</f>
        <v>Small SUV 4x4</v>
      </c>
      <c r="C2829" s="3" t="s">
        <v>4597</v>
      </c>
      <c r="D2829" s="3" t="s">
        <v>10</v>
      </c>
      <c r="E2829" s="3" t="s">
        <v>5516</v>
      </c>
      <c r="F2829" s="3" t="e">
        <f>VLOOKUP(E2829,'DFW to admin'!A:B,2,FALSE)</f>
        <v>#N/A</v>
      </c>
      <c r="G2829" s="3" t="e">
        <f>VLOOKUP('Data - filter removed'!E2829,Sheet10!B:C,2,FALSE)</f>
        <v>#N/A</v>
      </c>
      <c r="H2829" s="2">
        <v>2015</v>
      </c>
      <c r="I2829" s="3" t="s">
        <v>297</v>
      </c>
      <c r="J2829" s="3" t="s">
        <v>4596</v>
      </c>
      <c r="K2829" s="3" t="s">
        <v>4597</v>
      </c>
      <c r="L2829" s="3" t="s">
        <v>5517</v>
      </c>
      <c r="M2829" s="3" t="s">
        <v>35</v>
      </c>
    </row>
    <row r="2830" spans="1:13" x14ac:dyDescent="0.2">
      <c r="A2830" s="3" t="s">
        <v>4928</v>
      </c>
      <c r="B2830" s="3" t="str">
        <f>VLOOKUP(C2830,'Class compilations'!A:B,2,FALSE)</f>
        <v>Small SUV 4x4</v>
      </c>
      <c r="C2830" s="3" t="s">
        <v>4597</v>
      </c>
      <c r="D2830" s="3" t="s">
        <v>10</v>
      </c>
      <c r="E2830" s="3" t="s">
        <v>5518</v>
      </c>
      <c r="F2830" s="3" t="e">
        <f>VLOOKUP(E2830,'DFW to admin'!A:B,2,FALSE)</f>
        <v>#N/A</v>
      </c>
      <c r="G2830" s="3" t="e">
        <f>VLOOKUP('Data - filter removed'!E2830,Sheet10!B:C,2,FALSE)</f>
        <v>#N/A</v>
      </c>
      <c r="H2830" s="2">
        <v>2015</v>
      </c>
      <c r="I2830" s="3" t="s">
        <v>297</v>
      </c>
      <c r="J2830" s="3" t="s">
        <v>4596</v>
      </c>
      <c r="K2830" s="3" t="s">
        <v>4597</v>
      </c>
      <c r="L2830" s="3" t="s">
        <v>5519</v>
      </c>
      <c r="M2830" s="3" t="s">
        <v>35</v>
      </c>
    </row>
    <row r="2831" spans="1:13" x14ac:dyDescent="0.2">
      <c r="A2831" s="3" t="s">
        <v>4928</v>
      </c>
      <c r="B2831" s="3" t="str">
        <f>VLOOKUP(C2831,'Class compilations'!A:B,2,FALSE)</f>
        <v>Small SUV 4x4</v>
      </c>
      <c r="C2831" s="3" t="s">
        <v>4597</v>
      </c>
      <c r="D2831" s="3" t="s">
        <v>10</v>
      </c>
      <c r="E2831" s="3" t="s">
        <v>5520</v>
      </c>
      <c r="F2831" s="3" t="e">
        <f>VLOOKUP(E2831,'DFW to admin'!A:B,2,FALSE)</f>
        <v>#N/A</v>
      </c>
      <c r="G2831" s="3" t="e">
        <f>VLOOKUP('Data - filter removed'!E2831,Sheet10!B:C,2,FALSE)</f>
        <v>#N/A</v>
      </c>
      <c r="H2831" s="2">
        <v>2015</v>
      </c>
      <c r="I2831" s="3" t="s">
        <v>4552</v>
      </c>
      <c r="J2831" s="3" t="s">
        <v>5460</v>
      </c>
      <c r="K2831" s="3" t="s">
        <v>4597</v>
      </c>
      <c r="L2831" s="3" t="s">
        <v>5521</v>
      </c>
      <c r="M2831" s="3" t="s">
        <v>35</v>
      </c>
    </row>
    <row r="2832" spans="1:13" x14ac:dyDescent="0.2">
      <c r="A2832" s="3" t="s">
        <v>4928</v>
      </c>
      <c r="B2832" s="3" t="str">
        <f>VLOOKUP(C2832,'Class compilations'!A:B,2,FALSE)</f>
        <v>Small SUV 4x4</v>
      </c>
      <c r="C2832" s="3" t="s">
        <v>4597</v>
      </c>
      <c r="D2832" s="3" t="s">
        <v>10</v>
      </c>
      <c r="E2832" s="3" t="s">
        <v>5522</v>
      </c>
      <c r="F2832" s="3" t="e">
        <f>VLOOKUP(E2832,'DFW to admin'!A:B,2,FALSE)</f>
        <v>#N/A</v>
      </c>
      <c r="G2832" s="3" t="e">
        <f>VLOOKUP('Data - filter removed'!E2832,Sheet10!B:C,2,FALSE)</f>
        <v>#N/A</v>
      </c>
      <c r="H2832" s="2">
        <v>2015</v>
      </c>
      <c r="I2832" s="3" t="s">
        <v>4552</v>
      </c>
      <c r="J2832" s="3" t="s">
        <v>5460</v>
      </c>
      <c r="K2832" s="3" t="s">
        <v>4597</v>
      </c>
      <c r="L2832" s="3" t="s">
        <v>5523</v>
      </c>
      <c r="M2832" s="3" t="s">
        <v>35</v>
      </c>
    </row>
    <row r="2833" spans="1:13" x14ac:dyDescent="0.2">
      <c r="A2833" s="3" t="s">
        <v>4928</v>
      </c>
      <c r="B2833" s="3" t="str">
        <f>VLOOKUP(C2833,'Class compilations'!A:B,2,FALSE)</f>
        <v>Small SUV 4x4</v>
      </c>
      <c r="C2833" s="3" t="s">
        <v>4597</v>
      </c>
      <c r="D2833" s="3" t="s">
        <v>10</v>
      </c>
      <c r="E2833" s="3" t="s">
        <v>5524</v>
      </c>
      <c r="F2833" s="3" t="e">
        <f>VLOOKUP(E2833,'DFW to admin'!A:B,2,FALSE)</f>
        <v>#N/A</v>
      </c>
      <c r="G2833" s="3" t="e">
        <f>VLOOKUP('Data - filter removed'!E2833,Sheet10!B:C,2,FALSE)</f>
        <v>#N/A</v>
      </c>
      <c r="H2833" s="2">
        <v>2015</v>
      </c>
      <c r="I2833" s="3" t="s">
        <v>297</v>
      </c>
      <c r="J2833" s="3" t="s">
        <v>4596</v>
      </c>
      <c r="K2833" s="3" t="s">
        <v>4597</v>
      </c>
      <c r="L2833" s="3" t="s">
        <v>5525</v>
      </c>
      <c r="M2833" s="3" t="s">
        <v>35</v>
      </c>
    </row>
    <row r="2834" spans="1:13" x14ac:dyDescent="0.2">
      <c r="A2834" s="3" t="s">
        <v>4928</v>
      </c>
      <c r="B2834" s="3" t="str">
        <f>VLOOKUP(C2834,'Class compilations'!A:B,2,FALSE)</f>
        <v>Small SUV 4x4</v>
      </c>
      <c r="C2834" s="3" t="s">
        <v>4597</v>
      </c>
      <c r="D2834" s="3" t="s">
        <v>10</v>
      </c>
      <c r="E2834" s="3" t="s">
        <v>5526</v>
      </c>
      <c r="F2834" s="3" t="e">
        <f>VLOOKUP(E2834,'DFW to admin'!A:B,2,FALSE)</f>
        <v>#N/A</v>
      </c>
      <c r="G2834" s="3" t="e">
        <f>VLOOKUP('Data - filter removed'!E2834,Sheet10!B:C,2,FALSE)</f>
        <v>#N/A</v>
      </c>
      <c r="H2834" s="2">
        <v>2015</v>
      </c>
      <c r="I2834" s="3" t="s">
        <v>297</v>
      </c>
      <c r="J2834" s="3" t="s">
        <v>4596</v>
      </c>
      <c r="K2834" s="3" t="s">
        <v>4597</v>
      </c>
      <c r="L2834" s="3" t="s">
        <v>5527</v>
      </c>
      <c r="M2834" s="3" t="s">
        <v>35</v>
      </c>
    </row>
    <row r="2835" spans="1:13" x14ac:dyDescent="0.2">
      <c r="A2835" s="3" t="s">
        <v>4928</v>
      </c>
      <c r="B2835" s="3" t="str">
        <f>VLOOKUP(C2835,'Class compilations'!A:B,2,FALSE)</f>
        <v>Small SUV 4x4</v>
      </c>
      <c r="C2835" s="3" t="s">
        <v>4597</v>
      </c>
      <c r="D2835" s="3" t="s">
        <v>10</v>
      </c>
      <c r="E2835" s="3" t="s">
        <v>5528</v>
      </c>
      <c r="F2835" s="3" t="e">
        <f>VLOOKUP(E2835,'DFW to admin'!A:B,2,FALSE)</f>
        <v>#N/A</v>
      </c>
      <c r="G2835" s="3" t="e">
        <f>VLOOKUP('Data - filter removed'!E2835,Sheet10!B:C,2,FALSE)</f>
        <v>#N/A</v>
      </c>
      <c r="H2835" s="2">
        <v>2015</v>
      </c>
      <c r="I2835" s="3" t="s">
        <v>297</v>
      </c>
      <c r="J2835" s="3" t="s">
        <v>4596</v>
      </c>
      <c r="K2835" s="3" t="s">
        <v>4597</v>
      </c>
      <c r="L2835" s="3" t="s">
        <v>5529</v>
      </c>
      <c r="M2835" s="3" t="s">
        <v>35</v>
      </c>
    </row>
    <row r="2836" spans="1:13" x14ac:dyDescent="0.2">
      <c r="A2836" s="3" t="s">
        <v>4928</v>
      </c>
      <c r="B2836" s="3" t="str">
        <f>VLOOKUP(C2836,'Class compilations'!A:B,2,FALSE)</f>
        <v>Small SUV 4x4</v>
      </c>
      <c r="C2836" s="3" t="s">
        <v>4597</v>
      </c>
      <c r="D2836" s="3" t="s">
        <v>10</v>
      </c>
      <c r="E2836" s="3" t="s">
        <v>5530</v>
      </c>
      <c r="F2836" s="3" t="e">
        <f>VLOOKUP(E2836,'DFW to admin'!A:B,2,FALSE)</f>
        <v>#N/A</v>
      </c>
      <c r="G2836" s="3" t="e">
        <f>VLOOKUP('Data - filter removed'!E2836,Sheet10!B:C,2,FALSE)</f>
        <v>#N/A</v>
      </c>
      <c r="H2836" s="2">
        <v>2015</v>
      </c>
      <c r="I2836" s="3" t="s">
        <v>297</v>
      </c>
      <c r="J2836" s="3" t="s">
        <v>4596</v>
      </c>
      <c r="K2836" s="3" t="s">
        <v>4597</v>
      </c>
      <c r="L2836" s="3" t="s">
        <v>5531</v>
      </c>
      <c r="M2836" s="3" t="s">
        <v>35</v>
      </c>
    </row>
    <row r="2837" spans="1:13" x14ac:dyDescent="0.2">
      <c r="A2837" s="3" t="s">
        <v>4928</v>
      </c>
      <c r="B2837" s="3" t="str">
        <f>VLOOKUP(C2837,'Class compilations'!A:B,2,FALSE)</f>
        <v>Small SUV 4x4</v>
      </c>
      <c r="C2837" s="3" t="s">
        <v>4597</v>
      </c>
      <c r="D2837" s="3" t="s">
        <v>10</v>
      </c>
      <c r="E2837" s="3" t="s">
        <v>5532</v>
      </c>
      <c r="F2837" s="3" t="e">
        <f>VLOOKUP(E2837,'DFW to admin'!A:B,2,FALSE)</f>
        <v>#N/A</v>
      </c>
      <c r="G2837" s="3" t="e">
        <f>VLOOKUP('Data - filter removed'!E2837,Sheet10!B:C,2,FALSE)</f>
        <v>#N/A</v>
      </c>
      <c r="H2837" s="2">
        <v>2015</v>
      </c>
      <c r="I2837" s="3" t="s">
        <v>3591</v>
      </c>
      <c r="J2837" s="3" t="s">
        <v>5457</v>
      </c>
      <c r="K2837" s="3" t="s">
        <v>4597</v>
      </c>
      <c r="L2837" s="3" t="s">
        <v>5533</v>
      </c>
      <c r="M2837" s="3" t="s">
        <v>35</v>
      </c>
    </row>
    <row r="2838" spans="1:13" x14ac:dyDescent="0.2">
      <c r="A2838" s="3" t="s">
        <v>4928</v>
      </c>
      <c r="B2838" s="3" t="str">
        <f>VLOOKUP(C2838,'Class compilations'!A:B,2,FALSE)</f>
        <v>Small SUV 4x4</v>
      </c>
      <c r="C2838" s="3" t="s">
        <v>4597</v>
      </c>
      <c r="D2838" s="3" t="s">
        <v>10</v>
      </c>
      <c r="E2838" s="3" t="s">
        <v>5534</v>
      </c>
      <c r="F2838" s="3" t="e">
        <f>VLOOKUP(E2838,'DFW to admin'!A:B,2,FALSE)</f>
        <v>#N/A</v>
      </c>
      <c r="G2838" s="3" t="e">
        <f>VLOOKUP('Data - filter removed'!E2838,Sheet10!B:C,2,FALSE)</f>
        <v>#N/A</v>
      </c>
      <c r="H2838" s="2">
        <v>2015</v>
      </c>
      <c r="I2838" s="3" t="s">
        <v>3591</v>
      </c>
      <c r="J2838" s="3" t="s">
        <v>5457</v>
      </c>
      <c r="K2838" s="3" t="s">
        <v>4597</v>
      </c>
      <c r="L2838" s="3" t="s">
        <v>5535</v>
      </c>
      <c r="M2838" s="3" t="s">
        <v>35</v>
      </c>
    </row>
    <row r="2839" spans="1:13" x14ac:dyDescent="0.2">
      <c r="A2839" s="3" t="s">
        <v>4928</v>
      </c>
      <c r="B2839" s="3" t="str">
        <f>VLOOKUP(C2839,'Class compilations'!A:B,2,FALSE)</f>
        <v>Small SUV 4x4</v>
      </c>
      <c r="C2839" s="3" t="s">
        <v>4597</v>
      </c>
      <c r="D2839" s="3" t="s">
        <v>10</v>
      </c>
      <c r="E2839" s="3" t="s">
        <v>5536</v>
      </c>
      <c r="F2839" s="3" t="e">
        <f>VLOOKUP(E2839,'DFW to admin'!A:B,2,FALSE)</f>
        <v>#N/A</v>
      </c>
      <c r="G2839" s="3" t="e">
        <f>VLOOKUP('Data - filter removed'!E2839,Sheet10!B:C,2,FALSE)</f>
        <v>#N/A</v>
      </c>
      <c r="H2839" s="2">
        <v>2015</v>
      </c>
      <c r="I2839" s="3" t="s">
        <v>3591</v>
      </c>
      <c r="J2839" s="3" t="s">
        <v>5457</v>
      </c>
      <c r="K2839" s="3" t="s">
        <v>4597</v>
      </c>
      <c r="L2839" s="3" t="s">
        <v>5537</v>
      </c>
      <c r="M2839" s="3" t="s">
        <v>35</v>
      </c>
    </row>
    <row r="2840" spans="1:13" x14ac:dyDescent="0.2">
      <c r="A2840" s="3" t="s">
        <v>4928</v>
      </c>
      <c r="B2840" s="3" t="str">
        <f>VLOOKUP(C2840,'Class compilations'!A:B,2,FALSE)</f>
        <v>Small SUV 4x4</v>
      </c>
      <c r="C2840" s="3" t="s">
        <v>4597</v>
      </c>
      <c r="D2840" s="3" t="s">
        <v>10</v>
      </c>
      <c r="E2840" s="3" t="s">
        <v>5538</v>
      </c>
      <c r="F2840" s="3" t="e">
        <f>VLOOKUP(E2840,'DFW to admin'!A:B,2,FALSE)</f>
        <v>#N/A</v>
      </c>
      <c r="G2840" s="3" t="e">
        <f>VLOOKUP('Data - filter removed'!E2840,Sheet10!B:C,2,FALSE)</f>
        <v>#N/A</v>
      </c>
      <c r="H2840" s="2">
        <v>2015</v>
      </c>
      <c r="I2840" s="3" t="s">
        <v>3591</v>
      </c>
      <c r="J2840" s="3" t="s">
        <v>5457</v>
      </c>
      <c r="K2840" s="3" t="s">
        <v>4597</v>
      </c>
      <c r="L2840" s="3" t="s">
        <v>5539</v>
      </c>
      <c r="M2840" s="3" t="s">
        <v>35</v>
      </c>
    </row>
    <row r="2841" spans="1:13" x14ac:dyDescent="0.2">
      <c r="A2841" s="3" t="s">
        <v>4928</v>
      </c>
      <c r="B2841" s="3" t="str">
        <f>VLOOKUP(C2841,'Class compilations'!A:B,2,FALSE)</f>
        <v>Small SUV 4x4</v>
      </c>
      <c r="C2841" s="3" t="s">
        <v>4597</v>
      </c>
      <c r="D2841" s="3" t="s">
        <v>10</v>
      </c>
      <c r="E2841" s="3" t="s">
        <v>5540</v>
      </c>
      <c r="F2841" s="3" t="e">
        <f>VLOOKUP(E2841,'DFW to admin'!A:B,2,FALSE)</f>
        <v>#N/A</v>
      </c>
      <c r="G2841" s="3" t="e">
        <f>VLOOKUP('Data - filter removed'!E2841,Sheet10!B:C,2,FALSE)</f>
        <v>#N/A</v>
      </c>
      <c r="H2841" s="2">
        <v>2015</v>
      </c>
      <c r="I2841" s="3" t="s">
        <v>3591</v>
      </c>
      <c r="J2841" s="3" t="s">
        <v>5457</v>
      </c>
      <c r="K2841" s="3" t="s">
        <v>4597</v>
      </c>
      <c r="L2841" s="3" t="s">
        <v>5541</v>
      </c>
      <c r="M2841" s="3" t="s">
        <v>35</v>
      </c>
    </row>
    <row r="2842" spans="1:13" x14ac:dyDescent="0.2">
      <c r="A2842" s="3" t="s">
        <v>4928</v>
      </c>
      <c r="B2842" s="3" t="str">
        <f>VLOOKUP(C2842,'Class compilations'!A:B,2,FALSE)</f>
        <v>Small SUV 4x4</v>
      </c>
      <c r="C2842" s="3" t="s">
        <v>4597</v>
      </c>
      <c r="D2842" s="3" t="s">
        <v>10</v>
      </c>
      <c r="E2842" s="3" t="s">
        <v>5542</v>
      </c>
      <c r="F2842" s="3" t="e">
        <f>VLOOKUP(E2842,'DFW to admin'!A:B,2,FALSE)</f>
        <v>#N/A</v>
      </c>
      <c r="G2842" s="3" t="e">
        <f>VLOOKUP('Data - filter removed'!E2842,Sheet10!B:C,2,FALSE)</f>
        <v>#N/A</v>
      </c>
      <c r="H2842" s="2">
        <v>2015</v>
      </c>
      <c r="I2842" s="3" t="s">
        <v>3591</v>
      </c>
      <c r="J2842" s="3" t="s">
        <v>5457</v>
      </c>
      <c r="K2842" s="3" t="s">
        <v>4597</v>
      </c>
      <c r="L2842" s="3" t="s">
        <v>5543</v>
      </c>
      <c r="M2842" s="3" t="s">
        <v>35</v>
      </c>
    </row>
    <row r="2843" spans="1:13" x14ac:dyDescent="0.2">
      <c r="A2843" s="3" t="s">
        <v>4928</v>
      </c>
      <c r="B2843" s="3" t="str">
        <f>VLOOKUP(C2843,'Class compilations'!A:B,2,FALSE)</f>
        <v>Small SUV 4x4</v>
      </c>
      <c r="C2843" s="3" t="s">
        <v>4597</v>
      </c>
      <c r="D2843" s="3" t="s">
        <v>10</v>
      </c>
      <c r="E2843" s="3" t="s">
        <v>5544</v>
      </c>
      <c r="F2843" s="3" t="e">
        <f>VLOOKUP(E2843,'DFW to admin'!A:B,2,FALSE)</f>
        <v>#N/A</v>
      </c>
      <c r="G2843" s="3" t="e">
        <f>VLOOKUP('Data - filter removed'!E2843,Sheet10!B:C,2,FALSE)</f>
        <v>#N/A</v>
      </c>
      <c r="H2843" s="2">
        <v>2015</v>
      </c>
      <c r="I2843" s="3" t="s">
        <v>297</v>
      </c>
      <c r="J2843" s="3" t="s">
        <v>4596</v>
      </c>
      <c r="K2843" s="3" t="s">
        <v>4597</v>
      </c>
      <c r="L2843" s="3" t="s">
        <v>5545</v>
      </c>
      <c r="M2843" s="3" t="s">
        <v>35</v>
      </c>
    </row>
    <row r="2844" spans="1:13" x14ac:dyDescent="0.2">
      <c r="A2844" s="3" t="s">
        <v>4928</v>
      </c>
      <c r="B2844" s="3" t="str">
        <f>VLOOKUP(C2844,'Class compilations'!A:B,2,FALSE)</f>
        <v>Small SUV 4x4</v>
      </c>
      <c r="C2844" s="3" t="s">
        <v>4597</v>
      </c>
      <c r="D2844" s="3" t="s">
        <v>10</v>
      </c>
      <c r="E2844" s="3" t="s">
        <v>5546</v>
      </c>
      <c r="F2844" s="3" t="e">
        <f>VLOOKUP(E2844,'DFW to admin'!A:B,2,FALSE)</f>
        <v>#N/A</v>
      </c>
      <c r="G2844" s="3" t="e">
        <f>VLOOKUP('Data - filter removed'!E2844,Sheet10!B:C,2,FALSE)</f>
        <v>#N/A</v>
      </c>
      <c r="H2844" s="2">
        <v>2015</v>
      </c>
      <c r="I2844" s="3" t="s">
        <v>297</v>
      </c>
      <c r="J2844" s="3" t="s">
        <v>4596</v>
      </c>
      <c r="K2844" s="3" t="s">
        <v>4597</v>
      </c>
      <c r="L2844" s="3" t="s">
        <v>5547</v>
      </c>
      <c r="M2844" s="3" t="s">
        <v>35</v>
      </c>
    </row>
    <row r="2845" spans="1:13" x14ac:dyDescent="0.2">
      <c r="A2845" s="3" t="s">
        <v>4928</v>
      </c>
      <c r="B2845" s="3" t="str">
        <f>VLOOKUP(C2845,'Class compilations'!A:B,2,FALSE)</f>
        <v>Small SUV 4x4</v>
      </c>
      <c r="C2845" s="3" t="s">
        <v>4597</v>
      </c>
      <c r="D2845" s="3" t="s">
        <v>10</v>
      </c>
      <c r="E2845" s="3" t="s">
        <v>5548</v>
      </c>
      <c r="F2845" s="3" t="e">
        <f>VLOOKUP(E2845,'DFW to admin'!A:B,2,FALSE)</f>
        <v>#N/A</v>
      </c>
      <c r="G2845" s="3" t="e">
        <f>VLOOKUP('Data - filter removed'!E2845,Sheet10!B:C,2,FALSE)</f>
        <v>#N/A</v>
      </c>
      <c r="H2845" s="2">
        <v>2015</v>
      </c>
      <c r="I2845" s="3" t="s">
        <v>4552</v>
      </c>
      <c r="J2845" s="3" t="s">
        <v>5460</v>
      </c>
      <c r="K2845" s="3" t="s">
        <v>4597</v>
      </c>
      <c r="L2845" s="3" t="s">
        <v>5549</v>
      </c>
      <c r="M2845" s="3" t="s">
        <v>35</v>
      </c>
    </row>
    <row r="2846" spans="1:13" x14ac:dyDescent="0.2">
      <c r="A2846" s="3" t="s">
        <v>4928</v>
      </c>
      <c r="B2846" s="3" t="str">
        <f>VLOOKUP(C2846,'Class compilations'!A:B,2,FALSE)</f>
        <v>Small SUV 4x4</v>
      </c>
      <c r="C2846" s="3" t="s">
        <v>4597</v>
      </c>
      <c r="D2846" s="3" t="s">
        <v>10</v>
      </c>
      <c r="E2846" s="3" t="s">
        <v>5550</v>
      </c>
      <c r="F2846" s="3" t="e">
        <f>VLOOKUP(E2846,'DFW to admin'!A:B,2,FALSE)</f>
        <v>#N/A</v>
      </c>
      <c r="G2846" s="3" t="e">
        <f>VLOOKUP('Data - filter removed'!E2846,Sheet10!B:C,2,FALSE)</f>
        <v>#N/A</v>
      </c>
      <c r="H2846" s="2">
        <v>2015</v>
      </c>
      <c r="I2846" s="3" t="s">
        <v>297</v>
      </c>
      <c r="J2846" s="3" t="s">
        <v>4596</v>
      </c>
      <c r="K2846" s="3" t="s">
        <v>4597</v>
      </c>
      <c r="L2846" s="3" t="s">
        <v>5551</v>
      </c>
      <c r="M2846" s="3" t="s">
        <v>35</v>
      </c>
    </row>
    <row r="2847" spans="1:13" x14ac:dyDescent="0.2">
      <c r="A2847" s="3" t="s">
        <v>4928</v>
      </c>
      <c r="B2847" s="3" t="str">
        <f>VLOOKUP(C2847,'Class compilations'!A:B,2,FALSE)</f>
        <v>Small SUV 4x4</v>
      </c>
      <c r="C2847" s="3" t="s">
        <v>4597</v>
      </c>
      <c r="D2847" s="3" t="s">
        <v>10</v>
      </c>
      <c r="E2847" s="3" t="s">
        <v>5552</v>
      </c>
      <c r="F2847" s="3" t="e">
        <f>VLOOKUP(E2847,'DFW to admin'!A:B,2,FALSE)</f>
        <v>#N/A</v>
      </c>
      <c r="G2847" s="3" t="e">
        <f>VLOOKUP('Data - filter removed'!E2847,Sheet10!B:C,2,FALSE)</f>
        <v>#N/A</v>
      </c>
      <c r="H2847" s="2">
        <v>2015</v>
      </c>
      <c r="I2847" s="3" t="s">
        <v>297</v>
      </c>
      <c r="J2847" s="3" t="s">
        <v>4596</v>
      </c>
      <c r="K2847" s="3" t="s">
        <v>4597</v>
      </c>
      <c r="L2847" s="3" t="s">
        <v>5553</v>
      </c>
      <c r="M2847" s="3" t="s">
        <v>35</v>
      </c>
    </row>
    <row r="2848" spans="1:13" x14ac:dyDescent="0.2">
      <c r="A2848" s="3" t="s">
        <v>4928</v>
      </c>
      <c r="B2848" s="3" t="str">
        <f>VLOOKUP(C2848,'Class compilations'!A:B,2,FALSE)</f>
        <v>Small SUV 4x4</v>
      </c>
      <c r="C2848" s="3" t="s">
        <v>4597</v>
      </c>
      <c r="D2848" s="3" t="s">
        <v>10</v>
      </c>
      <c r="E2848" s="3" t="s">
        <v>5554</v>
      </c>
      <c r="F2848" s="3" t="e">
        <f>VLOOKUP(E2848,'DFW to admin'!A:B,2,FALSE)</f>
        <v>#N/A</v>
      </c>
      <c r="G2848" s="3" t="e">
        <f>VLOOKUP('Data - filter removed'!E2848,Sheet10!B:C,2,FALSE)</f>
        <v>#N/A</v>
      </c>
      <c r="H2848" s="2">
        <v>2015</v>
      </c>
      <c r="I2848" s="3" t="s">
        <v>297</v>
      </c>
      <c r="J2848" s="3" t="s">
        <v>4596</v>
      </c>
      <c r="K2848" s="3" t="s">
        <v>4597</v>
      </c>
      <c r="L2848" s="3" t="s">
        <v>5555</v>
      </c>
      <c r="M2848" s="3" t="s">
        <v>35</v>
      </c>
    </row>
    <row r="2849" spans="1:13" x14ac:dyDescent="0.2">
      <c r="A2849" s="3" t="s">
        <v>4928</v>
      </c>
      <c r="B2849" s="3" t="str">
        <f>VLOOKUP(C2849,'Class compilations'!A:B,2,FALSE)</f>
        <v>Small SUV 4x4</v>
      </c>
      <c r="C2849" s="3" t="s">
        <v>4597</v>
      </c>
      <c r="D2849" s="3" t="s">
        <v>10</v>
      </c>
      <c r="E2849" s="3" t="s">
        <v>5556</v>
      </c>
      <c r="F2849" s="3" t="e">
        <f>VLOOKUP(E2849,'DFW to admin'!A:B,2,FALSE)</f>
        <v>#N/A</v>
      </c>
      <c r="G2849" s="3" t="e">
        <f>VLOOKUP('Data - filter removed'!E2849,Sheet10!B:C,2,FALSE)</f>
        <v>#N/A</v>
      </c>
      <c r="H2849" s="2">
        <v>2015</v>
      </c>
      <c r="I2849" s="3" t="s">
        <v>297</v>
      </c>
      <c r="J2849" s="3" t="s">
        <v>4596</v>
      </c>
      <c r="K2849" s="3" t="s">
        <v>4597</v>
      </c>
      <c r="L2849" s="3" t="s">
        <v>5557</v>
      </c>
      <c r="M2849" s="3" t="s">
        <v>35</v>
      </c>
    </row>
    <row r="2850" spans="1:13" x14ac:dyDescent="0.2">
      <c r="A2850" s="3" t="s">
        <v>4928</v>
      </c>
      <c r="B2850" s="3" t="str">
        <f>VLOOKUP(C2850,'Class compilations'!A:B,2,FALSE)</f>
        <v>Small SUV 4x4</v>
      </c>
      <c r="C2850" s="3" t="s">
        <v>4597</v>
      </c>
      <c r="D2850" s="3" t="s">
        <v>10</v>
      </c>
      <c r="E2850" s="3" t="s">
        <v>5558</v>
      </c>
      <c r="F2850" s="3" t="e">
        <f>VLOOKUP(E2850,'DFW to admin'!A:B,2,FALSE)</f>
        <v>#N/A</v>
      </c>
      <c r="G2850" s="3" t="str">
        <f>VLOOKUP('Data - filter removed'!E2850,Sheet10!B:C,2,FALSE)</f>
        <v>Children's Administration</v>
      </c>
      <c r="H2850" s="2">
        <v>2015</v>
      </c>
      <c r="I2850" s="3" t="s">
        <v>297</v>
      </c>
      <c r="J2850" s="3" t="s">
        <v>4596</v>
      </c>
      <c r="K2850" s="3" t="s">
        <v>4597</v>
      </c>
      <c r="L2850" s="3" t="s">
        <v>5559</v>
      </c>
      <c r="M2850" s="3" t="s">
        <v>29</v>
      </c>
    </row>
    <row r="2851" spans="1:13" x14ac:dyDescent="0.2">
      <c r="A2851" s="3" t="s">
        <v>4928</v>
      </c>
      <c r="B2851" s="3" t="str">
        <f>VLOOKUP(C2851,'Class compilations'!A:B,2,FALSE)</f>
        <v>Small SUV 4x4</v>
      </c>
      <c r="C2851" s="3" t="s">
        <v>4597</v>
      </c>
      <c r="D2851" s="3" t="s">
        <v>10</v>
      </c>
      <c r="E2851" s="3" t="s">
        <v>5560</v>
      </c>
      <c r="F2851" s="3" t="e">
        <f>VLOOKUP(E2851,'DFW to admin'!A:B,2,FALSE)</f>
        <v>#N/A</v>
      </c>
      <c r="G2851" s="3" t="str">
        <f>VLOOKUP('Data - filter removed'!E2851,Sheet10!B:C,2,FALSE)</f>
        <v>Children's Administration</v>
      </c>
      <c r="H2851" s="2">
        <v>2015</v>
      </c>
      <c r="I2851" s="3" t="s">
        <v>297</v>
      </c>
      <c r="J2851" s="3" t="s">
        <v>4596</v>
      </c>
      <c r="K2851" s="3" t="s">
        <v>4597</v>
      </c>
      <c r="L2851" s="3" t="s">
        <v>5561</v>
      </c>
      <c r="M2851" s="3" t="s">
        <v>29</v>
      </c>
    </row>
    <row r="2852" spans="1:13" x14ac:dyDescent="0.2">
      <c r="A2852" s="3" t="s">
        <v>4928</v>
      </c>
      <c r="B2852" s="3" t="str">
        <f>VLOOKUP(C2852,'Class compilations'!A:B,2,FALSE)</f>
        <v>Small SUV 4x4</v>
      </c>
      <c r="C2852" s="3" t="s">
        <v>4597</v>
      </c>
      <c r="D2852" s="3" t="s">
        <v>10</v>
      </c>
      <c r="E2852" s="3" t="s">
        <v>5562</v>
      </c>
      <c r="F2852" s="3" t="e">
        <f>VLOOKUP(E2852,'DFW to admin'!A:B,2,FALSE)</f>
        <v>#N/A</v>
      </c>
      <c r="G2852" s="3" t="str">
        <f>VLOOKUP('Data - filter removed'!E2852,Sheet10!B:C,2,FALSE)</f>
        <v>Children's Administration</v>
      </c>
      <c r="H2852" s="2">
        <v>2015</v>
      </c>
      <c r="I2852" s="3" t="s">
        <v>297</v>
      </c>
      <c r="J2852" s="3" t="s">
        <v>4596</v>
      </c>
      <c r="K2852" s="3" t="s">
        <v>4597</v>
      </c>
      <c r="L2852" s="3" t="s">
        <v>5563</v>
      </c>
      <c r="M2852" s="3" t="s">
        <v>29</v>
      </c>
    </row>
    <row r="2853" spans="1:13" x14ac:dyDescent="0.2">
      <c r="A2853" s="3" t="s">
        <v>4928</v>
      </c>
      <c r="B2853" s="3" t="str">
        <f>VLOOKUP(C2853,'Class compilations'!A:B,2,FALSE)</f>
        <v>Small SUV 4x4</v>
      </c>
      <c r="C2853" s="3" t="s">
        <v>4597</v>
      </c>
      <c r="D2853" s="3" t="s">
        <v>10</v>
      </c>
      <c r="E2853" s="3" t="s">
        <v>5564</v>
      </c>
      <c r="F2853" s="3" t="e">
        <f>VLOOKUP(E2853,'DFW to admin'!A:B,2,FALSE)</f>
        <v>#N/A</v>
      </c>
      <c r="G2853" s="3" t="str">
        <f>VLOOKUP('Data - filter removed'!E2853,Sheet10!B:C,2,FALSE)</f>
        <v>Children's Administration</v>
      </c>
      <c r="H2853" s="2">
        <v>2015</v>
      </c>
      <c r="I2853" s="3" t="s">
        <v>297</v>
      </c>
      <c r="J2853" s="3" t="s">
        <v>4596</v>
      </c>
      <c r="K2853" s="3" t="s">
        <v>4597</v>
      </c>
      <c r="L2853" s="3" t="s">
        <v>5565</v>
      </c>
      <c r="M2853" s="3" t="s">
        <v>29</v>
      </c>
    </row>
    <row r="2854" spans="1:13" x14ac:dyDescent="0.2">
      <c r="A2854" s="3" t="s">
        <v>4928</v>
      </c>
      <c r="B2854" s="3" t="str">
        <f>VLOOKUP(C2854,'Class compilations'!A:B,2,FALSE)</f>
        <v>Small SUV 4x4</v>
      </c>
      <c r="C2854" s="3" t="s">
        <v>4597</v>
      </c>
      <c r="D2854" s="3" t="s">
        <v>10</v>
      </c>
      <c r="E2854" s="3" t="s">
        <v>5566</v>
      </c>
      <c r="F2854" s="3" t="e">
        <f>VLOOKUP(E2854,'DFW to admin'!A:B,2,FALSE)</f>
        <v>#N/A</v>
      </c>
      <c r="G2854" s="3" t="str">
        <f>VLOOKUP('Data - filter removed'!E2854,Sheet10!B:C,2,FALSE)</f>
        <v>Children's Administration</v>
      </c>
      <c r="H2854" s="2">
        <v>2015</v>
      </c>
      <c r="I2854" s="3" t="s">
        <v>297</v>
      </c>
      <c r="J2854" s="3" t="s">
        <v>4596</v>
      </c>
      <c r="K2854" s="3" t="s">
        <v>4597</v>
      </c>
      <c r="L2854" s="3" t="s">
        <v>5567</v>
      </c>
      <c r="M2854" s="3" t="s">
        <v>29</v>
      </c>
    </row>
    <row r="2855" spans="1:13" x14ac:dyDescent="0.2">
      <c r="A2855" s="3" t="s">
        <v>4928</v>
      </c>
      <c r="B2855" s="3" t="str">
        <f>VLOOKUP(C2855,'Class compilations'!A:B,2,FALSE)</f>
        <v>Small SUV 4x4</v>
      </c>
      <c r="C2855" s="3" t="s">
        <v>4597</v>
      </c>
      <c r="D2855" s="3" t="s">
        <v>10</v>
      </c>
      <c r="E2855" s="3" t="s">
        <v>5568</v>
      </c>
      <c r="F2855" s="3" t="e">
        <f>VLOOKUP(E2855,'DFW to admin'!A:B,2,FALSE)</f>
        <v>#N/A</v>
      </c>
      <c r="G2855" s="3" t="str">
        <f>VLOOKUP('Data - filter removed'!E2855,Sheet10!B:C,2,FALSE)</f>
        <v>Children's Administration</v>
      </c>
      <c r="H2855" s="2">
        <v>2015</v>
      </c>
      <c r="I2855" s="3" t="s">
        <v>297</v>
      </c>
      <c r="J2855" s="3" t="s">
        <v>4596</v>
      </c>
      <c r="K2855" s="3" t="s">
        <v>4597</v>
      </c>
      <c r="L2855" s="3" t="s">
        <v>5569</v>
      </c>
      <c r="M2855" s="3" t="s">
        <v>29</v>
      </c>
    </row>
    <row r="2856" spans="1:13" x14ac:dyDescent="0.2">
      <c r="A2856" s="3" t="s">
        <v>4928</v>
      </c>
      <c r="B2856" s="3" t="str">
        <f>VLOOKUP(C2856,'Class compilations'!A:B,2,FALSE)</f>
        <v>Small SUV 4x4</v>
      </c>
      <c r="C2856" s="3" t="s">
        <v>4597</v>
      </c>
      <c r="D2856" s="3" t="s">
        <v>10</v>
      </c>
      <c r="E2856" s="3" t="s">
        <v>5570</v>
      </c>
      <c r="F2856" s="3" t="e">
        <f>VLOOKUP(E2856,'DFW to admin'!A:B,2,FALSE)</f>
        <v>#N/A</v>
      </c>
      <c r="G2856" s="3" t="str">
        <f>VLOOKUP('Data - filter removed'!E2856,Sheet10!B:C,2,FALSE)</f>
        <v>Children's Administration</v>
      </c>
      <c r="H2856" s="2">
        <v>2015</v>
      </c>
      <c r="I2856" s="3" t="s">
        <v>297</v>
      </c>
      <c r="J2856" s="3" t="s">
        <v>4596</v>
      </c>
      <c r="K2856" s="3" t="s">
        <v>4597</v>
      </c>
      <c r="L2856" s="3" t="s">
        <v>5571</v>
      </c>
      <c r="M2856" s="3" t="s">
        <v>29</v>
      </c>
    </row>
    <row r="2857" spans="1:13" x14ac:dyDescent="0.2">
      <c r="A2857" s="3" t="s">
        <v>4928</v>
      </c>
      <c r="B2857" s="3" t="str">
        <f>VLOOKUP(C2857,'Class compilations'!A:B,2,FALSE)</f>
        <v>Small SUV 4x4</v>
      </c>
      <c r="C2857" s="3" t="s">
        <v>4597</v>
      </c>
      <c r="D2857" s="3" t="s">
        <v>10</v>
      </c>
      <c r="E2857" s="3" t="s">
        <v>5572</v>
      </c>
      <c r="F2857" s="3" t="e">
        <f>VLOOKUP(E2857,'DFW to admin'!A:B,2,FALSE)</f>
        <v>#N/A</v>
      </c>
      <c r="G2857" s="3" t="str">
        <f>VLOOKUP('Data - filter removed'!E2857,Sheet10!B:C,2,FALSE)</f>
        <v>Children's Administration</v>
      </c>
      <c r="H2857" s="2">
        <v>2015</v>
      </c>
      <c r="I2857" s="3" t="s">
        <v>297</v>
      </c>
      <c r="J2857" s="3" t="s">
        <v>4596</v>
      </c>
      <c r="K2857" s="3" t="s">
        <v>4597</v>
      </c>
      <c r="L2857" s="3" t="s">
        <v>5573</v>
      </c>
      <c r="M2857" s="3" t="s">
        <v>29</v>
      </c>
    </row>
    <row r="2858" spans="1:13" x14ac:dyDescent="0.2">
      <c r="A2858" s="3" t="s">
        <v>4928</v>
      </c>
      <c r="B2858" s="3" t="str">
        <f>VLOOKUP(C2858,'Class compilations'!A:B,2,FALSE)</f>
        <v>Small SUV 4x4</v>
      </c>
      <c r="C2858" s="3" t="s">
        <v>4597</v>
      </c>
      <c r="D2858" s="3" t="s">
        <v>10</v>
      </c>
      <c r="E2858" s="3" t="s">
        <v>5574</v>
      </c>
      <c r="F2858" s="3" t="e">
        <f>VLOOKUP(E2858,'DFW to admin'!A:B,2,FALSE)</f>
        <v>#N/A</v>
      </c>
      <c r="G2858" s="3" t="e">
        <f>VLOOKUP('Data - filter removed'!E2858,Sheet10!B:C,2,FALSE)</f>
        <v>#N/A</v>
      </c>
      <c r="H2858" s="2">
        <v>2015</v>
      </c>
      <c r="I2858" s="3" t="s">
        <v>297</v>
      </c>
      <c r="J2858" s="3" t="s">
        <v>4596</v>
      </c>
      <c r="K2858" s="3" t="s">
        <v>4597</v>
      </c>
      <c r="L2858" s="3" t="s">
        <v>5575</v>
      </c>
      <c r="M2858" s="3" t="s">
        <v>35</v>
      </c>
    </row>
    <row r="2859" spans="1:13" x14ac:dyDescent="0.2">
      <c r="A2859" s="3" t="s">
        <v>4928</v>
      </c>
      <c r="B2859" s="3" t="str">
        <f>VLOOKUP(C2859,'Class compilations'!A:B,2,FALSE)</f>
        <v>Small SUV 4x4</v>
      </c>
      <c r="C2859" s="3" t="s">
        <v>4597</v>
      </c>
      <c r="D2859" s="3" t="s">
        <v>10</v>
      </c>
      <c r="E2859" s="3" t="s">
        <v>5576</v>
      </c>
      <c r="F2859" s="3" t="e">
        <f>VLOOKUP(E2859,'DFW to admin'!A:B,2,FALSE)</f>
        <v>#N/A</v>
      </c>
      <c r="G2859" s="3" t="str">
        <f>VLOOKUP('Data - filter removed'!E2859,Sheet10!B:C,2,FALSE)</f>
        <v>Children's Administration</v>
      </c>
      <c r="H2859" s="2">
        <v>2015</v>
      </c>
      <c r="I2859" s="3" t="s">
        <v>297</v>
      </c>
      <c r="J2859" s="3" t="s">
        <v>4596</v>
      </c>
      <c r="K2859" s="3" t="s">
        <v>4597</v>
      </c>
      <c r="L2859" s="3" t="s">
        <v>5577</v>
      </c>
      <c r="M2859" s="3" t="s">
        <v>29</v>
      </c>
    </row>
    <row r="2860" spans="1:13" x14ac:dyDescent="0.2">
      <c r="A2860" s="3" t="s">
        <v>4928</v>
      </c>
      <c r="B2860" s="3" t="str">
        <f>VLOOKUP(C2860,'Class compilations'!A:B,2,FALSE)</f>
        <v>Small SUV 4x4</v>
      </c>
      <c r="C2860" s="3" t="s">
        <v>4597</v>
      </c>
      <c r="D2860" s="3" t="s">
        <v>10</v>
      </c>
      <c r="E2860" s="3" t="s">
        <v>5578</v>
      </c>
      <c r="F2860" s="3" t="e">
        <f>VLOOKUP(E2860,'DFW to admin'!A:B,2,FALSE)</f>
        <v>#N/A</v>
      </c>
      <c r="G2860" s="3" t="str">
        <f>VLOOKUP('Data - filter removed'!E2860,Sheet10!B:C,2,FALSE)</f>
        <v>Children's Administration</v>
      </c>
      <c r="H2860" s="2">
        <v>2015</v>
      </c>
      <c r="I2860" s="3" t="s">
        <v>297</v>
      </c>
      <c r="J2860" s="3" t="s">
        <v>4596</v>
      </c>
      <c r="K2860" s="3" t="s">
        <v>4597</v>
      </c>
      <c r="L2860" s="3" t="s">
        <v>5579</v>
      </c>
      <c r="M2860" s="3" t="s">
        <v>29</v>
      </c>
    </row>
    <row r="2861" spans="1:13" x14ac:dyDescent="0.2">
      <c r="A2861" s="3" t="s">
        <v>4928</v>
      </c>
      <c r="B2861" s="3" t="str">
        <f>VLOOKUP(C2861,'Class compilations'!A:B,2,FALSE)</f>
        <v>Small SUV 4x4</v>
      </c>
      <c r="C2861" s="3" t="s">
        <v>4597</v>
      </c>
      <c r="D2861" s="3" t="s">
        <v>10</v>
      </c>
      <c r="E2861" s="3" t="s">
        <v>5580</v>
      </c>
      <c r="F2861" s="3" t="e">
        <f>VLOOKUP(E2861,'DFW to admin'!A:B,2,FALSE)</f>
        <v>#N/A</v>
      </c>
      <c r="G2861" s="3" t="str">
        <f>VLOOKUP('Data - filter removed'!E2861,Sheet10!B:C,2,FALSE)</f>
        <v>Children's Administration</v>
      </c>
      <c r="H2861" s="2">
        <v>2015</v>
      </c>
      <c r="I2861" s="3" t="s">
        <v>297</v>
      </c>
      <c r="J2861" s="3" t="s">
        <v>4596</v>
      </c>
      <c r="K2861" s="3" t="s">
        <v>4597</v>
      </c>
      <c r="L2861" s="3" t="s">
        <v>5581</v>
      </c>
      <c r="M2861" s="3" t="s">
        <v>29</v>
      </c>
    </row>
    <row r="2862" spans="1:13" x14ac:dyDescent="0.2">
      <c r="A2862" s="3" t="s">
        <v>4928</v>
      </c>
      <c r="B2862" s="3" t="str">
        <f>VLOOKUP(C2862,'Class compilations'!A:B,2,FALSE)</f>
        <v>Small SUV 4x4</v>
      </c>
      <c r="C2862" s="3" t="s">
        <v>4597</v>
      </c>
      <c r="D2862" s="3" t="s">
        <v>10</v>
      </c>
      <c r="E2862" s="3" t="s">
        <v>5582</v>
      </c>
      <c r="F2862" s="3" t="e">
        <f>VLOOKUP(E2862,'DFW to admin'!A:B,2,FALSE)</f>
        <v>#N/A</v>
      </c>
      <c r="G2862" s="3" t="str">
        <f>VLOOKUP('Data - filter removed'!E2862,Sheet10!B:C,2,FALSE)</f>
        <v>Children's Administration</v>
      </c>
      <c r="H2862" s="2">
        <v>2015</v>
      </c>
      <c r="I2862" s="3" t="s">
        <v>297</v>
      </c>
      <c r="J2862" s="3" t="s">
        <v>4596</v>
      </c>
      <c r="K2862" s="3" t="s">
        <v>4597</v>
      </c>
      <c r="L2862" s="3" t="s">
        <v>5583</v>
      </c>
      <c r="M2862" s="3" t="s">
        <v>29</v>
      </c>
    </row>
    <row r="2863" spans="1:13" x14ac:dyDescent="0.2">
      <c r="A2863" s="3" t="s">
        <v>4928</v>
      </c>
      <c r="B2863" s="3" t="str">
        <f>VLOOKUP(C2863,'Class compilations'!A:B,2,FALSE)</f>
        <v>Small SUV 4x4</v>
      </c>
      <c r="C2863" s="3" t="s">
        <v>4597</v>
      </c>
      <c r="D2863" s="3" t="s">
        <v>10</v>
      </c>
      <c r="E2863" s="3" t="s">
        <v>5584</v>
      </c>
      <c r="F2863" s="3" t="e">
        <f>VLOOKUP(E2863,'DFW to admin'!A:B,2,FALSE)</f>
        <v>#N/A</v>
      </c>
      <c r="G2863" s="3" t="str">
        <f>VLOOKUP('Data - filter removed'!E2863,Sheet10!B:C,2,FALSE)</f>
        <v>Children's Administration</v>
      </c>
      <c r="H2863" s="2">
        <v>2015</v>
      </c>
      <c r="I2863" s="3" t="s">
        <v>297</v>
      </c>
      <c r="J2863" s="3" t="s">
        <v>4596</v>
      </c>
      <c r="K2863" s="3" t="s">
        <v>4597</v>
      </c>
      <c r="L2863" s="3" t="s">
        <v>5585</v>
      </c>
      <c r="M2863" s="3" t="s">
        <v>29</v>
      </c>
    </row>
    <row r="2864" spans="1:13" x14ac:dyDescent="0.2">
      <c r="A2864" s="3" t="s">
        <v>4928</v>
      </c>
      <c r="B2864" s="3" t="str">
        <f>VLOOKUP(C2864,'Class compilations'!A:B,2,FALSE)</f>
        <v>Small SUV 4x4</v>
      </c>
      <c r="C2864" s="3" t="s">
        <v>4597</v>
      </c>
      <c r="D2864" s="3" t="s">
        <v>10</v>
      </c>
      <c r="E2864" s="3" t="s">
        <v>5586</v>
      </c>
      <c r="F2864" s="3" t="e">
        <f>VLOOKUP(E2864,'DFW to admin'!A:B,2,FALSE)</f>
        <v>#N/A</v>
      </c>
      <c r="G2864" s="3" t="str">
        <f>VLOOKUP('Data - filter removed'!E2864,Sheet10!B:C,2,FALSE)</f>
        <v>Children's Administration</v>
      </c>
      <c r="H2864" s="2">
        <v>2015</v>
      </c>
      <c r="I2864" s="3" t="s">
        <v>297</v>
      </c>
      <c r="J2864" s="3" t="s">
        <v>4596</v>
      </c>
      <c r="K2864" s="3" t="s">
        <v>4597</v>
      </c>
      <c r="L2864" s="3" t="s">
        <v>5587</v>
      </c>
      <c r="M2864" s="3" t="s">
        <v>29</v>
      </c>
    </row>
    <row r="2865" spans="1:13" x14ac:dyDescent="0.2">
      <c r="A2865" s="3" t="s">
        <v>4928</v>
      </c>
      <c r="B2865" s="3" t="str">
        <f>VLOOKUP(C2865,'Class compilations'!A:B,2,FALSE)</f>
        <v>Small SUV 4x4</v>
      </c>
      <c r="C2865" s="3" t="s">
        <v>4597</v>
      </c>
      <c r="D2865" s="3" t="s">
        <v>10</v>
      </c>
      <c r="E2865" s="3" t="s">
        <v>5588</v>
      </c>
      <c r="F2865" s="3" t="e">
        <f>VLOOKUP(E2865,'DFW to admin'!A:B,2,FALSE)</f>
        <v>#N/A</v>
      </c>
      <c r="G2865" s="3" t="str">
        <f>VLOOKUP('Data - filter removed'!E2865,Sheet10!B:C,2,FALSE)</f>
        <v>Children's Administration</v>
      </c>
      <c r="H2865" s="2">
        <v>2015</v>
      </c>
      <c r="I2865" s="3" t="s">
        <v>297</v>
      </c>
      <c r="J2865" s="3" t="s">
        <v>4596</v>
      </c>
      <c r="K2865" s="3" t="s">
        <v>4597</v>
      </c>
      <c r="L2865" s="3" t="s">
        <v>5589</v>
      </c>
      <c r="M2865" s="3" t="s">
        <v>29</v>
      </c>
    </row>
    <row r="2866" spans="1:13" x14ac:dyDescent="0.2">
      <c r="A2866" s="3" t="s">
        <v>4928</v>
      </c>
      <c r="B2866" s="3" t="str">
        <f>VLOOKUP(C2866,'Class compilations'!A:B,2,FALSE)</f>
        <v>Small SUV 4x4</v>
      </c>
      <c r="C2866" s="3" t="s">
        <v>4597</v>
      </c>
      <c r="D2866" s="3" t="s">
        <v>10</v>
      </c>
      <c r="E2866" s="3" t="s">
        <v>5590</v>
      </c>
      <c r="F2866" s="3" t="e">
        <f>VLOOKUP(E2866,'DFW to admin'!A:B,2,FALSE)</f>
        <v>#N/A</v>
      </c>
      <c r="G2866" s="3" t="str">
        <f>VLOOKUP('Data - filter removed'!E2866,Sheet10!B:C,2,FALSE)</f>
        <v>Children's Administration</v>
      </c>
      <c r="H2866" s="2">
        <v>2015</v>
      </c>
      <c r="I2866" s="3" t="s">
        <v>297</v>
      </c>
      <c r="J2866" s="3" t="s">
        <v>4596</v>
      </c>
      <c r="K2866" s="3" t="s">
        <v>4597</v>
      </c>
      <c r="L2866" s="3" t="s">
        <v>5591</v>
      </c>
      <c r="M2866" s="3" t="s">
        <v>29</v>
      </c>
    </row>
    <row r="2867" spans="1:13" x14ac:dyDescent="0.2">
      <c r="A2867" s="3" t="s">
        <v>4928</v>
      </c>
      <c r="B2867" s="3" t="str">
        <f>VLOOKUP(C2867,'Class compilations'!A:B,2,FALSE)</f>
        <v>Small SUV 4x4</v>
      </c>
      <c r="C2867" s="3" t="s">
        <v>4597</v>
      </c>
      <c r="D2867" s="3" t="s">
        <v>10</v>
      </c>
      <c r="E2867" s="3" t="s">
        <v>5592</v>
      </c>
      <c r="F2867" s="3" t="e">
        <f>VLOOKUP(E2867,'DFW to admin'!A:B,2,FALSE)</f>
        <v>#N/A</v>
      </c>
      <c r="G2867" s="3" t="e">
        <f>VLOOKUP('Data - filter removed'!E2867,Sheet10!B:C,2,FALSE)</f>
        <v>#N/A</v>
      </c>
      <c r="H2867" s="2">
        <v>2015</v>
      </c>
      <c r="I2867" s="3" t="s">
        <v>297</v>
      </c>
      <c r="J2867" s="3" t="s">
        <v>4596</v>
      </c>
      <c r="K2867" s="3" t="s">
        <v>4597</v>
      </c>
      <c r="L2867" s="3" t="s">
        <v>5593</v>
      </c>
      <c r="M2867" s="3" t="s">
        <v>18</v>
      </c>
    </row>
    <row r="2868" spans="1:13" x14ac:dyDescent="0.2">
      <c r="A2868" s="3" t="s">
        <v>4928</v>
      </c>
      <c r="B2868" s="3" t="str">
        <f>VLOOKUP(C2868,'Class compilations'!A:B,2,FALSE)</f>
        <v>Small SUV 4x4</v>
      </c>
      <c r="C2868" s="3" t="s">
        <v>4597</v>
      </c>
      <c r="D2868" s="3" t="s">
        <v>10</v>
      </c>
      <c r="E2868" s="3" t="s">
        <v>5594</v>
      </c>
      <c r="F2868" s="3" t="e">
        <f>VLOOKUP(E2868,'DFW to admin'!A:B,2,FALSE)</f>
        <v>#N/A</v>
      </c>
      <c r="G2868" s="3" t="e">
        <f>VLOOKUP('Data - filter removed'!E2868,Sheet10!B:C,2,FALSE)</f>
        <v>#N/A</v>
      </c>
      <c r="H2868" s="2">
        <v>2015</v>
      </c>
      <c r="I2868" s="3" t="s">
        <v>3591</v>
      </c>
      <c r="J2868" s="3" t="s">
        <v>5457</v>
      </c>
      <c r="K2868" s="3" t="s">
        <v>4597</v>
      </c>
      <c r="L2868" s="3" t="s">
        <v>5595</v>
      </c>
      <c r="M2868" s="3" t="s">
        <v>26</v>
      </c>
    </row>
    <row r="2869" spans="1:13" x14ac:dyDescent="0.2">
      <c r="A2869" s="3" t="s">
        <v>4928</v>
      </c>
      <c r="B2869" s="3" t="str">
        <f>VLOOKUP(C2869,'Class compilations'!A:B,2,FALSE)</f>
        <v>Small SUV 4x4</v>
      </c>
      <c r="C2869" s="3" t="s">
        <v>4597</v>
      </c>
      <c r="D2869" s="3" t="s">
        <v>10</v>
      </c>
      <c r="E2869" s="3" t="s">
        <v>5596</v>
      </c>
      <c r="F2869" s="3" t="e">
        <f>VLOOKUP(E2869,'DFW to admin'!A:B,2,FALSE)</f>
        <v>#N/A</v>
      </c>
      <c r="G2869" s="3" t="e">
        <f>VLOOKUP('Data - filter removed'!E2869,Sheet10!B:C,2,FALSE)</f>
        <v>#N/A</v>
      </c>
      <c r="H2869" s="2">
        <v>2015</v>
      </c>
      <c r="I2869" s="3" t="s">
        <v>3591</v>
      </c>
      <c r="J2869" s="3" t="s">
        <v>5457</v>
      </c>
      <c r="K2869" s="3" t="s">
        <v>4597</v>
      </c>
      <c r="L2869" s="3" t="s">
        <v>5597</v>
      </c>
      <c r="M2869" s="3" t="s">
        <v>26</v>
      </c>
    </row>
    <row r="2870" spans="1:13" x14ac:dyDescent="0.2">
      <c r="A2870" s="3" t="s">
        <v>4928</v>
      </c>
      <c r="B2870" s="3" t="str">
        <f>VLOOKUP(C2870,'Class compilations'!A:B,2,FALSE)</f>
        <v>Small SUV 4x4</v>
      </c>
      <c r="C2870" s="3" t="s">
        <v>4597</v>
      </c>
      <c r="D2870" s="3" t="s">
        <v>10</v>
      </c>
      <c r="E2870" s="3" t="s">
        <v>5598</v>
      </c>
      <c r="F2870" s="3" t="e">
        <f>VLOOKUP(E2870,'DFW to admin'!A:B,2,FALSE)</f>
        <v>#N/A</v>
      </c>
      <c r="G2870" s="3" t="e">
        <f>VLOOKUP('Data - filter removed'!E2870,Sheet10!B:C,2,FALSE)</f>
        <v>#N/A</v>
      </c>
      <c r="H2870" s="2">
        <v>2015</v>
      </c>
      <c r="I2870" s="3" t="s">
        <v>3591</v>
      </c>
      <c r="J2870" s="3" t="s">
        <v>5457</v>
      </c>
      <c r="K2870" s="3" t="s">
        <v>4597</v>
      </c>
      <c r="L2870" s="3" t="s">
        <v>5599</v>
      </c>
      <c r="M2870" s="3" t="s">
        <v>26</v>
      </c>
    </row>
    <row r="2871" spans="1:13" x14ac:dyDescent="0.2">
      <c r="A2871" s="3" t="s">
        <v>4928</v>
      </c>
      <c r="B2871" s="3" t="str">
        <f>VLOOKUP(C2871,'Class compilations'!A:B,2,FALSE)</f>
        <v>Small SUV 4x4</v>
      </c>
      <c r="C2871" s="3" t="s">
        <v>4597</v>
      </c>
      <c r="D2871" s="3" t="s">
        <v>10</v>
      </c>
      <c r="E2871" s="3" t="s">
        <v>5600</v>
      </c>
      <c r="F2871" s="3" t="str">
        <f>VLOOKUP(E2871,'DFW to admin'!A:B,2,FALSE)</f>
        <v>Habitat</v>
      </c>
      <c r="G2871" s="3" t="e">
        <f>VLOOKUP('Data - filter removed'!E2871,Sheet10!B:C,2,FALSE)</f>
        <v>#N/A</v>
      </c>
      <c r="H2871" s="2">
        <v>2015</v>
      </c>
      <c r="I2871" s="3" t="s">
        <v>3591</v>
      </c>
      <c r="J2871" s="3" t="s">
        <v>5457</v>
      </c>
      <c r="K2871" s="3" t="s">
        <v>4597</v>
      </c>
      <c r="L2871" s="3" t="s">
        <v>5601</v>
      </c>
      <c r="M2871" s="3" t="s">
        <v>136</v>
      </c>
    </row>
    <row r="2872" spans="1:13" x14ac:dyDescent="0.2">
      <c r="A2872" s="3" t="s">
        <v>4928</v>
      </c>
      <c r="B2872" s="3" t="str">
        <f>VLOOKUP(C2872,'Class compilations'!A:B,2,FALSE)</f>
        <v>Small SUV 4x4</v>
      </c>
      <c r="C2872" s="3" t="s">
        <v>4597</v>
      </c>
      <c r="D2872" s="3" t="s">
        <v>10</v>
      </c>
      <c r="E2872" s="3" t="s">
        <v>5602</v>
      </c>
      <c r="F2872" s="3" t="e">
        <f>VLOOKUP(E2872,'DFW to admin'!A:B,2,FALSE)</f>
        <v>#N/A</v>
      </c>
      <c r="G2872" s="3" t="e">
        <f>VLOOKUP('Data - filter removed'!E2872,Sheet10!B:C,2,FALSE)</f>
        <v>#N/A</v>
      </c>
      <c r="H2872" s="2">
        <v>2015</v>
      </c>
      <c r="I2872" s="3" t="s">
        <v>4552</v>
      </c>
      <c r="J2872" s="3" t="s">
        <v>5460</v>
      </c>
      <c r="K2872" s="3" t="s">
        <v>4597</v>
      </c>
      <c r="L2872" s="3" t="s">
        <v>5603</v>
      </c>
      <c r="M2872" s="3" t="s">
        <v>26</v>
      </c>
    </row>
    <row r="2873" spans="1:13" x14ac:dyDescent="0.2">
      <c r="A2873" s="3" t="s">
        <v>4928</v>
      </c>
      <c r="B2873" s="3" t="str">
        <f>VLOOKUP(C2873,'Class compilations'!A:B,2,FALSE)</f>
        <v>Small SUV 4x4</v>
      </c>
      <c r="C2873" s="3" t="s">
        <v>4597</v>
      </c>
      <c r="D2873" s="3" t="s">
        <v>10</v>
      </c>
      <c r="E2873" s="3" t="s">
        <v>5604</v>
      </c>
      <c r="F2873" s="3" t="e">
        <f>VLOOKUP(E2873,'DFW to admin'!A:B,2,FALSE)</f>
        <v>#N/A</v>
      </c>
      <c r="G2873" s="3" t="e">
        <f>VLOOKUP('Data - filter removed'!E2873,Sheet10!B:C,2,FALSE)</f>
        <v>#N/A</v>
      </c>
      <c r="H2873" s="2">
        <v>2015</v>
      </c>
      <c r="I2873" s="3" t="s">
        <v>4552</v>
      </c>
      <c r="J2873" s="3" t="s">
        <v>5460</v>
      </c>
      <c r="K2873" s="3" t="s">
        <v>4597</v>
      </c>
      <c r="L2873" s="3" t="s">
        <v>5605</v>
      </c>
      <c r="M2873" s="3" t="s">
        <v>26</v>
      </c>
    </row>
    <row r="2874" spans="1:13" x14ac:dyDescent="0.2">
      <c r="A2874" s="3" t="s">
        <v>4928</v>
      </c>
      <c r="B2874" s="3" t="str">
        <f>VLOOKUP(C2874,'Class compilations'!A:B,2,FALSE)</f>
        <v>Small SUV 4x4</v>
      </c>
      <c r="C2874" s="3" t="s">
        <v>4597</v>
      </c>
      <c r="D2874" s="3" t="s">
        <v>10</v>
      </c>
      <c r="E2874" s="3" t="s">
        <v>5606</v>
      </c>
      <c r="F2874" s="3" t="str">
        <f>VLOOKUP(E2874,'DFW to admin'!A:B,2,FALSE)</f>
        <v>Admin</v>
      </c>
      <c r="G2874" s="3" t="e">
        <f>VLOOKUP('Data - filter removed'!E2874,Sheet10!B:C,2,FALSE)</f>
        <v>#N/A</v>
      </c>
      <c r="H2874" s="2">
        <v>2015</v>
      </c>
      <c r="I2874" s="3" t="s">
        <v>4552</v>
      </c>
      <c r="J2874" s="3" t="s">
        <v>5460</v>
      </c>
      <c r="K2874" s="3" t="s">
        <v>4597</v>
      </c>
      <c r="L2874" s="3" t="s">
        <v>5607</v>
      </c>
      <c r="M2874" s="3" t="s">
        <v>136</v>
      </c>
    </row>
    <row r="2875" spans="1:13" x14ac:dyDescent="0.2">
      <c r="A2875" s="3" t="s">
        <v>4928</v>
      </c>
      <c r="B2875" s="3" t="str">
        <f>VLOOKUP(C2875,'Class compilations'!A:B,2,FALSE)</f>
        <v>Small SUV 4x4</v>
      </c>
      <c r="C2875" s="3" t="s">
        <v>4597</v>
      </c>
      <c r="D2875" s="3" t="s">
        <v>10</v>
      </c>
      <c r="E2875" s="3" t="s">
        <v>5608</v>
      </c>
      <c r="F2875" s="3" t="e">
        <f>VLOOKUP(E2875,'DFW to admin'!A:B,2,FALSE)</f>
        <v>#N/A</v>
      </c>
      <c r="G2875" s="3" t="e">
        <f>VLOOKUP('Data - filter removed'!E2875,Sheet10!B:C,2,FALSE)</f>
        <v>#N/A</v>
      </c>
      <c r="H2875" s="2">
        <v>2015</v>
      </c>
      <c r="I2875" s="3" t="s">
        <v>3591</v>
      </c>
      <c r="J2875" s="3" t="s">
        <v>5457</v>
      </c>
      <c r="K2875" s="3" t="s">
        <v>4597</v>
      </c>
      <c r="L2875" s="3" t="s">
        <v>5609</v>
      </c>
      <c r="M2875" s="3" t="s">
        <v>2285</v>
      </c>
    </row>
    <row r="2876" spans="1:13" x14ac:dyDescent="0.2">
      <c r="A2876" s="3" t="s">
        <v>4928</v>
      </c>
      <c r="B2876" s="3" t="str">
        <f>VLOOKUP(C2876,'Class compilations'!A:B,2,FALSE)</f>
        <v>Small SUV 4x4</v>
      </c>
      <c r="C2876" s="3" t="s">
        <v>4597</v>
      </c>
      <c r="D2876" s="3" t="s">
        <v>10</v>
      </c>
      <c r="E2876" s="3" t="s">
        <v>5610</v>
      </c>
      <c r="F2876" s="3" t="e">
        <f>VLOOKUP(E2876,'DFW to admin'!A:B,2,FALSE)</f>
        <v>#N/A</v>
      </c>
      <c r="G2876" s="3" t="e">
        <f>VLOOKUP('Data - filter removed'!E2876,Sheet10!B:C,2,FALSE)</f>
        <v>#N/A</v>
      </c>
      <c r="H2876" s="2">
        <v>2015</v>
      </c>
      <c r="I2876" s="3" t="s">
        <v>297</v>
      </c>
      <c r="J2876" s="3" t="s">
        <v>4596</v>
      </c>
      <c r="K2876" s="3" t="s">
        <v>4597</v>
      </c>
      <c r="L2876" s="3" t="s">
        <v>5611</v>
      </c>
      <c r="M2876" s="3" t="s">
        <v>1038</v>
      </c>
    </row>
    <row r="2877" spans="1:13" x14ac:dyDescent="0.2">
      <c r="A2877" s="3" t="s">
        <v>4928</v>
      </c>
      <c r="B2877" s="3" t="str">
        <f>VLOOKUP(C2877,'Class compilations'!A:B,2,FALSE)</f>
        <v>Small SUV 4x4</v>
      </c>
      <c r="C2877" s="3" t="s">
        <v>4597</v>
      </c>
      <c r="D2877" s="3" t="s">
        <v>10</v>
      </c>
      <c r="E2877" s="3" t="s">
        <v>5612</v>
      </c>
      <c r="F2877" s="3" t="e">
        <f>VLOOKUP(E2877,'DFW to admin'!A:B,2,FALSE)</f>
        <v>#N/A</v>
      </c>
      <c r="G2877" s="3" t="e">
        <f>VLOOKUP('Data - filter removed'!E2877,Sheet10!B:C,2,FALSE)</f>
        <v>#N/A</v>
      </c>
      <c r="H2877" s="2">
        <v>2015</v>
      </c>
      <c r="I2877" s="3" t="s">
        <v>297</v>
      </c>
      <c r="J2877" s="3" t="s">
        <v>4596</v>
      </c>
      <c r="K2877" s="3" t="s">
        <v>4597</v>
      </c>
      <c r="L2877" s="3" t="s">
        <v>5613</v>
      </c>
      <c r="M2877" s="3" t="s">
        <v>1038</v>
      </c>
    </row>
    <row r="2878" spans="1:13" x14ac:dyDescent="0.2">
      <c r="A2878" s="3" t="s">
        <v>4928</v>
      </c>
      <c r="B2878" s="3" t="str">
        <f>VLOOKUP(C2878,'Class compilations'!A:B,2,FALSE)</f>
        <v>Small SUV 4x4</v>
      </c>
      <c r="C2878" s="3" t="s">
        <v>4597</v>
      </c>
      <c r="D2878" s="3" t="s">
        <v>10</v>
      </c>
      <c r="E2878" s="3" t="s">
        <v>5614</v>
      </c>
      <c r="F2878" s="3" t="e">
        <f>VLOOKUP(E2878,'DFW to admin'!A:B,2,FALSE)</f>
        <v>#N/A</v>
      </c>
      <c r="G2878" s="3" t="e">
        <f>VLOOKUP('Data - filter removed'!E2878,Sheet10!B:C,2,FALSE)</f>
        <v>#N/A</v>
      </c>
      <c r="H2878" s="2">
        <v>2015</v>
      </c>
      <c r="I2878" s="3" t="s">
        <v>3591</v>
      </c>
      <c r="J2878" s="3" t="s">
        <v>5457</v>
      </c>
      <c r="K2878" s="3" t="s">
        <v>4597</v>
      </c>
      <c r="L2878" s="3" t="s">
        <v>5615</v>
      </c>
      <c r="M2878" s="3" t="s">
        <v>35</v>
      </c>
    </row>
    <row r="2879" spans="1:13" x14ac:dyDescent="0.2">
      <c r="A2879" s="3" t="s">
        <v>4928</v>
      </c>
      <c r="B2879" s="3" t="str">
        <f>VLOOKUP(C2879,'Class compilations'!A:B,2,FALSE)</f>
        <v>Small SUV 4x4</v>
      </c>
      <c r="C2879" s="3" t="s">
        <v>4597</v>
      </c>
      <c r="D2879" s="3" t="s">
        <v>10</v>
      </c>
      <c r="E2879" s="3" t="s">
        <v>5616</v>
      </c>
      <c r="F2879" s="3" t="e">
        <f>VLOOKUP(E2879,'DFW to admin'!A:B,2,FALSE)</f>
        <v>#N/A</v>
      </c>
      <c r="G2879" s="3" t="e">
        <f>VLOOKUP('Data - filter removed'!E2879,Sheet10!B:C,2,FALSE)</f>
        <v>#N/A</v>
      </c>
      <c r="H2879" s="2">
        <v>2015</v>
      </c>
      <c r="I2879" s="3" t="s">
        <v>3591</v>
      </c>
      <c r="J2879" s="3" t="s">
        <v>5457</v>
      </c>
      <c r="K2879" s="3" t="s">
        <v>4597</v>
      </c>
      <c r="L2879" s="3" t="s">
        <v>5617</v>
      </c>
      <c r="M2879" s="3" t="s">
        <v>35</v>
      </c>
    </row>
    <row r="2880" spans="1:13" x14ac:dyDescent="0.2">
      <c r="A2880" s="3" t="s">
        <v>4928</v>
      </c>
      <c r="B2880" s="3" t="str">
        <f>VLOOKUP(C2880,'Class compilations'!A:B,2,FALSE)</f>
        <v>Small SUV 4x4</v>
      </c>
      <c r="C2880" s="3" t="s">
        <v>4597</v>
      </c>
      <c r="D2880" s="3" t="s">
        <v>10</v>
      </c>
      <c r="E2880" s="3" t="s">
        <v>5618</v>
      </c>
      <c r="F2880" s="3" t="e">
        <f>VLOOKUP(E2880,'DFW to admin'!A:B,2,FALSE)</f>
        <v>#N/A</v>
      </c>
      <c r="G2880" s="3" t="e">
        <f>VLOOKUP('Data - filter removed'!E2880,Sheet10!B:C,2,FALSE)</f>
        <v>#N/A</v>
      </c>
      <c r="H2880" s="2">
        <v>2015</v>
      </c>
      <c r="I2880" s="3" t="s">
        <v>3591</v>
      </c>
      <c r="J2880" s="3" t="s">
        <v>5457</v>
      </c>
      <c r="K2880" s="3" t="s">
        <v>4597</v>
      </c>
      <c r="L2880" s="3" t="s">
        <v>5619</v>
      </c>
      <c r="M2880" s="3" t="s">
        <v>35</v>
      </c>
    </row>
    <row r="2881" spans="1:13" x14ac:dyDescent="0.2">
      <c r="A2881" s="3" t="s">
        <v>4928</v>
      </c>
      <c r="B2881" s="3" t="str">
        <f>VLOOKUP(C2881,'Class compilations'!A:B,2,FALSE)</f>
        <v>Small SUV 4x4</v>
      </c>
      <c r="C2881" s="3" t="s">
        <v>4597</v>
      </c>
      <c r="D2881" s="3" t="s">
        <v>10</v>
      </c>
      <c r="E2881" s="3" t="s">
        <v>5620</v>
      </c>
      <c r="F2881" s="3" t="e">
        <f>VLOOKUP(E2881,'DFW to admin'!A:B,2,FALSE)</f>
        <v>#N/A</v>
      </c>
      <c r="G2881" s="3" t="str">
        <f>VLOOKUP('Data - filter removed'!E2881,Sheet10!B:C,2,FALSE)</f>
        <v>Children's Administration</v>
      </c>
      <c r="H2881" s="2">
        <v>2015</v>
      </c>
      <c r="I2881" s="3" t="s">
        <v>297</v>
      </c>
      <c r="J2881" s="3" t="s">
        <v>4596</v>
      </c>
      <c r="K2881" s="3" t="s">
        <v>4597</v>
      </c>
      <c r="L2881" s="3" t="s">
        <v>5621</v>
      </c>
      <c r="M2881" s="3" t="s">
        <v>29</v>
      </c>
    </row>
    <row r="2882" spans="1:13" x14ac:dyDescent="0.2">
      <c r="A2882" s="3" t="s">
        <v>4928</v>
      </c>
      <c r="B2882" s="3" t="str">
        <f>VLOOKUP(C2882,'Class compilations'!A:B,2,FALSE)</f>
        <v>Small SUV 4x4</v>
      </c>
      <c r="C2882" s="3" t="s">
        <v>4597</v>
      </c>
      <c r="D2882" s="3" t="s">
        <v>10</v>
      </c>
      <c r="E2882" s="3" t="s">
        <v>5622</v>
      </c>
      <c r="F2882" s="3" t="e">
        <f>VLOOKUP(E2882,'DFW to admin'!A:B,2,FALSE)</f>
        <v>#N/A</v>
      </c>
      <c r="G2882" s="3" t="str">
        <f>VLOOKUP('Data - filter removed'!E2882,Sheet10!B:C,2,FALSE)</f>
        <v>Children's Administration</v>
      </c>
      <c r="H2882" s="2">
        <v>2015</v>
      </c>
      <c r="I2882" s="3" t="s">
        <v>297</v>
      </c>
      <c r="J2882" s="3" t="s">
        <v>4596</v>
      </c>
      <c r="K2882" s="3" t="s">
        <v>4597</v>
      </c>
      <c r="L2882" s="3" t="s">
        <v>5623</v>
      </c>
      <c r="M2882" s="3" t="s">
        <v>29</v>
      </c>
    </row>
    <row r="2883" spans="1:13" x14ac:dyDescent="0.2">
      <c r="A2883" s="3" t="s">
        <v>4928</v>
      </c>
      <c r="B2883" s="3" t="str">
        <f>VLOOKUP(C2883,'Class compilations'!A:B,2,FALSE)</f>
        <v>Small SUV 4x4</v>
      </c>
      <c r="C2883" s="3" t="s">
        <v>4597</v>
      </c>
      <c r="D2883" s="3" t="s">
        <v>10</v>
      </c>
      <c r="E2883" s="3" t="s">
        <v>5624</v>
      </c>
      <c r="F2883" s="3" t="e">
        <f>VLOOKUP(E2883,'DFW to admin'!A:B,2,FALSE)</f>
        <v>#N/A</v>
      </c>
      <c r="G2883" s="3" t="str">
        <f>VLOOKUP('Data - filter removed'!E2883,Sheet10!B:C,2,FALSE)</f>
        <v>Children's Administration</v>
      </c>
      <c r="H2883" s="2">
        <v>2015</v>
      </c>
      <c r="I2883" s="3" t="s">
        <v>297</v>
      </c>
      <c r="J2883" s="3" t="s">
        <v>4596</v>
      </c>
      <c r="K2883" s="3" t="s">
        <v>4597</v>
      </c>
      <c r="L2883" s="3" t="s">
        <v>5625</v>
      </c>
      <c r="M2883" s="3" t="s">
        <v>29</v>
      </c>
    </row>
    <row r="2884" spans="1:13" x14ac:dyDescent="0.2">
      <c r="A2884" s="3" t="s">
        <v>4928</v>
      </c>
      <c r="B2884" s="3" t="str">
        <f>VLOOKUP(C2884,'Class compilations'!A:B,2,FALSE)</f>
        <v>Small SUV 4x4</v>
      </c>
      <c r="C2884" s="3" t="s">
        <v>4597</v>
      </c>
      <c r="D2884" s="3" t="s">
        <v>10</v>
      </c>
      <c r="E2884" s="3" t="s">
        <v>5626</v>
      </c>
      <c r="F2884" s="3" t="e">
        <f>VLOOKUP(E2884,'DFW to admin'!A:B,2,FALSE)</f>
        <v>#N/A</v>
      </c>
      <c r="G2884" s="3" t="str">
        <f>VLOOKUP('Data - filter removed'!E2884,Sheet10!B:C,2,FALSE)</f>
        <v>Children's Administration</v>
      </c>
      <c r="H2884" s="2">
        <v>2015</v>
      </c>
      <c r="I2884" s="3" t="s">
        <v>297</v>
      </c>
      <c r="J2884" s="3" t="s">
        <v>4596</v>
      </c>
      <c r="K2884" s="3" t="s">
        <v>4597</v>
      </c>
      <c r="L2884" s="3" t="s">
        <v>5627</v>
      </c>
      <c r="M2884" s="3" t="s">
        <v>29</v>
      </c>
    </row>
    <row r="2885" spans="1:13" x14ac:dyDescent="0.2">
      <c r="A2885" s="3" t="s">
        <v>4928</v>
      </c>
      <c r="B2885" s="3" t="str">
        <f>VLOOKUP(C2885,'Class compilations'!A:B,2,FALSE)</f>
        <v>Small SUV 4x4</v>
      </c>
      <c r="C2885" s="3" t="s">
        <v>4597</v>
      </c>
      <c r="D2885" s="3" t="s">
        <v>10</v>
      </c>
      <c r="E2885" s="3" t="s">
        <v>5628</v>
      </c>
      <c r="F2885" s="3" t="e">
        <f>VLOOKUP(E2885,'DFW to admin'!A:B,2,FALSE)</f>
        <v>#N/A</v>
      </c>
      <c r="G2885" s="3" t="str">
        <f>VLOOKUP('Data - filter removed'!E2885,Sheet10!B:C,2,FALSE)</f>
        <v>Children's Administration</v>
      </c>
      <c r="H2885" s="2">
        <v>2015</v>
      </c>
      <c r="I2885" s="3" t="s">
        <v>297</v>
      </c>
      <c r="J2885" s="3" t="s">
        <v>4596</v>
      </c>
      <c r="K2885" s="3" t="s">
        <v>4597</v>
      </c>
      <c r="L2885" s="3" t="s">
        <v>5629</v>
      </c>
      <c r="M2885" s="3" t="s">
        <v>29</v>
      </c>
    </row>
    <row r="2886" spans="1:13" x14ac:dyDescent="0.2">
      <c r="A2886" s="3" t="s">
        <v>4928</v>
      </c>
      <c r="B2886" s="3" t="str">
        <f>VLOOKUP(C2886,'Class compilations'!A:B,2,FALSE)</f>
        <v>Small SUV 4x4</v>
      </c>
      <c r="C2886" s="3" t="s">
        <v>4597</v>
      </c>
      <c r="D2886" s="3" t="s">
        <v>10</v>
      </c>
      <c r="E2886" s="3" t="s">
        <v>5630</v>
      </c>
      <c r="F2886" s="3" t="e">
        <f>VLOOKUP(E2886,'DFW to admin'!A:B,2,FALSE)</f>
        <v>#N/A</v>
      </c>
      <c r="G2886" s="3" t="str">
        <f>VLOOKUP('Data - filter removed'!E2886,Sheet10!B:C,2,FALSE)</f>
        <v>Children's Administration</v>
      </c>
      <c r="H2886" s="2">
        <v>2015</v>
      </c>
      <c r="I2886" s="3" t="s">
        <v>297</v>
      </c>
      <c r="J2886" s="3" t="s">
        <v>4596</v>
      </c>
      <c r="K2886" s="3" t="s">
        <v>4597</v>
      </c>
      <c r="L2886" s="3" t="s">
        <v>5631</v>
      </c>
      <c r="M2886" s="3" t="s">
        <v>29</v>
      </c>
    </row>
    <row r="2887" spans="1:13" x14ac:dyDescent="0.2">
      <c r="A2887" s="3" t="s">
        <v>4928</v>
      </c>
      <c r="B2887" s="3" t="str">
        <f>VLOOKUP(C2887,'Class compilations'!A:B,2,FALSE)</f>
        <v>Small SUV 4x4</v>
      </c>
      <c r="C2887" s="3" t="s">
        <v>4597</v>
      </c>
      <c r="D2887" s="3" t="s">
        <v>10</v>
      </c>
      <c r="E2887" s="3" t="s">
        <v>5632</v>
      </c>
      <c r="F2887" s="3" t="e">
        <f>VLOOKUP(E2887,'DFW to admin'!A:B,2,FALSE)</f>
        <v>#N/A</v>
      </c>
      <c r="G2887" s="3" t="str">
        <f>VLOOKUP('Data - filter removed'!E2887,Sheet10!B:C,2,FALSE)</f>
        <v>Children's Administration</v>
      </c>
      <c r="H2887" s="2">
        <v>2015</v>
      </c>
      <c r="I2887" s="3" t="s">
        <v>297</v>
      </c>
      <c r="J2887" s="3" t="s">
        <v>4596</v>
      </c>
      <c r="K2887" s="3" t="s">
        <v>4597</v>
      </c>
      <c r="L2887" s="3" t="s">
        <v>5633</v>
      </c>
      <c r="M2887" s="3" t="s">
        <v>29</v>
      </c>
    </row>
    <row r="2888" spans="1:13" x14ac:dyDescent="0.2">
      <c r="A2888" s="3" t="s">
        <v>4928</v>
      </c>
      <c r="B2888" s="3" t="str">
        <f>VLOOKUP(C2888,'Class compilations'!A:B,2,FALSE)</f>
        <v>Small SUV 4x4</v>
      </c>
      <c r="C2888" s="3" t="s">
        <v>4597</v>
      </c>
      <c r="D2888" s="3" t="s">
        <v>10</v>
      </c>
      <c r="E2888" s="3" t="s">
        <v>5634</v>
      </c>
      <c r="F2888" s="3" t="e">
        <f>VLOOKUP(E2888,'DFW to admin'!A:B,2,FALSE)</f>
        <v>#N/A</v>
      </c>
      <c r="G2888" s="3" t="e">
        <f>VLOOKUP('Data - filter removed'!E2888,Sheet10!B:C,2,FALSE)</f>
        <v>#N/A</v>
      </c>
      <c r="H2888" s="2">
        <v>2015</v>
      </c>
      <c r="I2888" s="3" t="s">
        <v>3591</v>
      </c>
      <c r="J2888" s="3" t="s">
        <v>5457</v>
      </c>
      <c r="K2888" s="3" t="s">
        <v>4597</v>
      </c>
      <c r="L2888" s="3" t="s">
        <v>5635</v>
      </c>
      <c r="M2888" s="3" t="s">
        <v>35</v>
      </c>
    </row>
    <row r="2889" spans="1:13" x14ac:dyDescent="0.2">
      <c r="A2889" s="3" t="s">
        <v>4928</v>
      </c>
      <c r="B2889" s="3" t="str">
        <f>VLOOKUP(C2889,'Class compilations'!A:B,2,FALSE)</f>
        <v>Small SUV 4x4</v>
      </c>
      <c r="C2889" s="3" t="s">
        <v>4597</v>
      </c>
      <c r="D2889" s="3" t="s">
        <v>10</v>
      </c>
      <c r="E2889" s="3" t="s">
        <v>5636</v>
      </c>
      <c r="F2889" s="3" t="e">
        <f>VLOOKUP(E2889,'DFW to admin'!A:B,2,FALSE)</f>
        <v>#N/A</v>
      </c>
      <c r="G2889" s="3" t="e">
        <f>VLOOKUP('Data - filter removed'!E2889,Sheet10!B:C,2,FALSE)</f>
        <v>#N/A</v>
      </c>
      <c r="H2889" s="2">
        <v>2015</v>
      </c>
      <c r="I2889" s="3" t="s">
        <v>3591</v>
      </c>
      <c r="J2889" s="3" t="s">
        <v>5457</v>
      </c>
      <c r="K2889" s="3" t="s">
        <v>4597</v>
      </c>
      <c r="L2889" s="3" t="s">
        <v>5637</v>
      </c>
      <c r="M2889" s="3" t="s">
        <v>35</v>
      </c>
    </row>
    <row r="2890" spans="1:13" x14ac:dyDescent="0.2">
      <c r="A2890" s="3" t="s">
        <v>4928</v>
      </c>
      <c r="B2890" s="3" t="str">
        <f>VLOOKUP(C2890,'Class compilations'!A:B,2,FALSE)</f>
        <v>Small SUV 4x4</v>
      </c>
      <c r="C2890" s="3" t="s">
        <v>4597</v>
      </c>
      <c r="D2890" s="3" t="s">
        <v>10</v>
      </c>
      <c r="E2890" s="3" t="s">
        <v>5638</v>
      </c>
      <c r="F2890" s="3" t="e">
        <f>VLOOKUP(E2890,'DFW to admin'!A:B,2,FALSE)</f>
        <v>#N/A</v>
      </c>
      <c r="G2890" s="3" t="e">
        <f>VLOOKUP('Data - filter removed'!E2890,Sheet10!B:C,2,FALSE)</f>
        <v>#N/A</v>
      </c>
      <c r="H2890" s="2">
        <v>2015</v>
      </c>
      <c r="I2890" s="3" t="s">
        <v>3591</v>
      </c>
      <c r="J2890" s="3" t="s">
        <v>5457</v>
      </c>
      <c r="K2890" s="3" t="s">
        <v>4597</v>
      </c>
      <c r="L2890" s="3" t="s">
        <v>5639</v>
      </c>
      <c r="M2890" s="3" t="s">
        <v>35</v>
      </c>
    </row>
    <row r="2891" spans="1:13" x14ac:dyDescent="0.2">
      <c r="A2891" s="3" t="s">
        <v>4928</v>
      </c>
      <c r="B2891" s="3" t="str">
        <f>VLOOKUP(C2891,'Class compilations'!A:B,2,FALSE)</f>
        <v>Small SUV 4x4</v>
      </c>
      <c r="C2891" s="3" t="s">
        <v>4597</v>
      </c>
      <c r="D2891" s="3" t="s">
        <v>10</v>
      </c>
      <c r="E2891" s="3" t="s">
        <v>5640</v>
      </c>
      <c r="F2891" s="3" t="e">
        <f>VLOOKUP(E2891,'DFW to admin'!A:B,2,FALSE)</f>
        <v>#N/A</v>
      </c>
      <c r="G2891" s="3" t="e">
        <f>VLOOKUP('Data - filter removed'!E2891,Sheet10!B:C,2,FALSE)</f>
        <v>#N/A</v>
      </c>
      <c r="H2891" s="2">
        <v>2015</v>
      </c>
      <c r="I2891" s="3" t="s">
        <v>3591</v>
      </c>
      <c r="J2891" s="3" t="s">
        <v>5457</v>
      </c>
      <c r="K2891" s="3" t="s">
        <v>4597</v>
      </c>
      <c r="L2891" s="3" t="s">
        <v>5641</v>
      </c>
      <c r="M2891" s="3" t="s">
        <v>35</v>
      </c>
    </row>
    <row r="2892" spans="1:13" x14ac:dyDescent="0.2">
      <c r="A2892" s="3" t="s">
        <v>4928</v>
      </c>
      <c r="B2892" s="3" t="str">
        <f>VLOOKUP(C2892,'Class compilations'!A:B,2,FALSE)</f>
        <v>Small SUV 4x4</v>
      </c>
      <c r="C2892" s="3" t="s">
        <v>4597</v>
      </c>
      <c r="D2892" s="3" t="s">
        <v>10</v>
      </c>
      <c r="E2892" s="3" t="s">
        <v>5642</v>
      </c>
      <c r="F2892" s="3" t="e">
        <f>VLOOKUP(E2892,'DFW to admin'!A:B,2,FALSE)</f>
        <v>#N/A</v>
      </c>
      <c r="G2892" s="3" t="e">
        <f>VLOOKUP('Data - filter removed'!E2892,Sheet10!B:C,2,FALSE)</f>
        <v>#N/A</v>
      </c>
      <c r="H2892" s="2">
        <v>2015</v>
      </c>
      <c r="I2892" s="3" t="s">
        <v>3591</v>
      </c>
      <c r="J2892" s="3" t="s">
        <v>5457</v>
      </c>
      <c r="K2892" s="3" t="s">
        <v>4597</v>
      </c>
      <c r="L2892" s="3" t="s">
        <v>5643</v>
      </c>
      <c r="M2892" s="3" t="s">
        <v>35</v>
      </c>
    </row>
    <row r="2893" spans="1:13" x14ac:dyDescent="0.2">
      <c r="A2893" s="3" t="s">
        <v>4928</v>
      </c>
      <c r="B2893" s="3" t="str">
        <f>VLOOKUP(C2893,'Class compilations'!A:B,2,FALSE)</f>
        <v>Small SUV 4x4</v>
      </c>
      <c r="C2893" s="3" t="s">
        <v>4597</v>
      </c>
      <c r="D2893" s="3" t="s">
        <v>10</v>
      </c>
      <c r="E2893" s="3" t="s">
        <v>5644</v>
      </c>
      <c r="F2893" s="3" t="e">
        <f>VLOOKUP(E2893,'DFW to admin'!A:B,2,FALSE)</f>
        <v>#N/A</v>
      </c>
      <c r="G2893" s="3" t="e">
        <f>VLOOKUP('Data - filter removed'!E2893,Sheet10!B:C,2,FALSE)</f>
        <v>#N/A</v>
      </c>
      <c r="H2893" s="2">
        <v>2015</v>
      </c>
      <c r="I2893" s="3" t="s">
        <v>3591</v>
      </c>
      <c r="J2893" s="3" t="s">
        <v>5457</v>
      </c>
      <c r="K2893" s="3" t="s">
        <v>4597</v>
      </c>
      <c r="L2893" s="3" t="s">
        <v>5645</v>
      </c>
      <c r="M2893" s="3" t="s">
        <v>35</v>
      </c>
    </row>
    <row r="2894" spans="1:13" x14ac:dyDescent="0.2">
      <c r="A2894" s="3" t="s">
        <v>4928</v>
      </c>
      <c r="B2894" s="3" t="str">
        <f>VLOOKUP(C2894,'Class compilations'!A:B,2,FALSE)</f>
        <v>Small SUV 4x4</v>
      </c>
      <c r="C2894" s="3" t="s">
        <v>4597</v>
      </c>
      <c r="D2894" s="3" t="s">
        <v>10</v>
      </c>
      <c r="E2894" s="3" t="s">
        <v>5646</v>
      </c>
      <c r="F2894" s="3" t="e">
        <f>VLOOKUP(E2894,'DFW to admin'!A:B,2,FALSE)</f>
        <v>#N/A</v>
      </c>
      <c r="G2894" s="3" t="e">
        <f>VLOOKUP('Data - filter removed'!E2894,Sheet10!B:C,2,FALSE)</f>
        <v>#N/A</v>
      </c>
      <c r="H2894" s="2">
        <v>2015</v>
      </c>
      <c r="I2894" s="3" t="s">
        <v>3591</v>
      </c>
      <c r="J2894" s="3" t="s">
        <v>5457</v>
      </c>
      <c r="K2894" s="3" t="s">
        <v>4597</v>
      </c>
      <c r="L2894" s="3" t="s">
        <v>5647</v>
      </c>
      <c r="M2894" s="3" t="s">
        <v>35</v>
      </c>
    </row>
    <row r="2895" spans="1:13" x14ac:dyDescent="0.2">
      <c r="A2895" s="3" t="s">
        <v>4928</v>
      </c>
      <c r="B2895" s="3" t="str">
        <f>VLOOKUP(C2895,'Class compilations'!A:B,2,FALSE)</f>
        <v>Small SUV 4x4</v>
      </c>
      <c r="C2895" s="3" t="s">
        <v>4597</v>
      </c>
      <c r="D2895" s="3" t="s">
        <v>10</v>
      </c>
      <c r="E2895" s="3" t="s">
        <v>5648</v>
      </c>
      <c r="F2895" s="3" t="e">
        <f>VLOOKUP(E2895,'DFW to admin'!A:B,2,FALSE)</f>
        <v>#N/A</v>
      </c>
      <c r="G2895" s="3" t="e">
        <f>VLOOKUP('Data - filter removed'!E2895,Sheet10!B:C,2,FALSE)</f>
        <v>#N/A</v>
      </c>
      <c r="H2895" s="2">
        <v>2015</v>
      </c>
      <c r="I2895" s="3" t="s">
        <v>3591</v>
      </c>
      <c r="J2895" s="3" t="s">
        <v>5457</v>
      </c>
      <c r="K2895" s="3" t="s">
        <v>4597</v>
      </c>
      <c r="L2895" s="3" t="s">
        <v>5649</v>
      </c>
      <c r="M2895" s="3" t="s">
        <v>35</v>
      </c>
    </row>
    <row r="2896" spans="1:13" x14ac:dyDescent="0.2">
      <c r="A2896" s="3" t="s">
        <v>4928</v>
      </c>
      <c r="B2896" s="3" t="str">
        <f>VLOOKUP(C2896,'Class compilations'!A:B,2,FALSE)</f>
        <v>Small SUV 4x4</v>
      </c>
      <c r="C2896" s="3" t="s">
        <v>4597</v>
      </c>
      <c r="D2896" s="3" t="s">
        <v>10</v>
      </c>
      <c r="E2896" s="3" t="s">
        <v>5650</v>
      </c>
      <c r="F2896" s="3" t="e">
        <f>VLOOKUP(E2896,'DFW to admin'!A:B,2,FALSE)</f>
        <v>#N/A</v>
      </c>
      <c r="G2896" s="3" t="e">
        <f>VLOOKUP('Data - filter removed'!E2896,Sheet10!B:C,2,FALSE)</f>
        <v>#N/A</v>
      </c>
      <c r="H2896" s="2">
        <v>2015</v>
      </c>
      <c r="I2896" s="3" t="s">
        <v>3591</v>
      </c>
      <c r="J2896" s="3" t="s">
        <v>5457</v>
      </c>
      <c r="K2896" s="3" t="s">
        <v>4597</v>
      </c>
      <c r="L2896" s="3" t="s">
        <v>5651</v>
      </c>
      <c r="M2896" s="3" t="s">
        <v>35</v>
      </c>
    </row>
    <row r="2897" spans="1:13" x14ac:dyDescent="0.2">
      <c r="A2897" s="3" t="s">
        <v>4928</v>
      </c>
      <c r="B2897" s="3" t="str">
        <f>VLOOKUP(C2897,'Class compilations'!A:B,2,FALSE)</f>
        <v>Small SUV 4x4</v>
      </c>
      <c r="C2897" s="3" t="s">
        <v>4597</v>
      </c>
      <c r="D2897" s="3" t="s">
        <v>10</v>
      </c>
      <c r="E2897" s="3" t="s">
        <v>5652</v>
      </c>
      <c r="F2897" s="3" t="e">
        <f>VLOOKUP(E2897,'DFW to admin'!A:B,2,FALSE)</f>
        <v>#N/A</v>
      </c>
      <c r="G2897" s="3" t="e">
        <f>VLOOKUP('Data - filter removed'!E2897,Sheet10!B:C,2,FALSE)</f>
        <v>#N/A</v>
      </c>
      <c r="H2897" s="2">
        <v>2015</v>
      </c>
      <c r="I2897" s="3" t="s">
        <v>3591</v>
      </c>
      <c r="J2897" s="3" t="s">
        <v>5457</v>
      </c>
      <c r="K2897" s="3" t="s">
        <v>4597</v>
      </c>
      <c r="L2897" s="3" t="s">
        <v>5653</v>
      </c>
      <c r="M2897" s="3" t="s">
        <v>35</v>
      </c>
    </row>
    <row r="2898" spans="1:13" x14ac:dyDescent="0.2">
      <c r="A2898" s="3" t="s">
        <v>4928</v>
      </c>
      <c r="B2898" s="3" t="str">
        <f>VLOOKUP(C2898,'Class compilations'!A:B,2,FALSE)</f>
        <v>Small SUV 4x4</v>
      </c>
      <c r="C2898" s="3" t="s">
        <v>4597</v>
      </c>
      <c r="D2898" s="3" t="s">
        <v>10</v>
      </c>
      <c r="E2898" s="3" t="s">
        <v>5654</v>
      </c>
      <c r="F2898" s="3" t="e">
        <f>VLOOKUP(E2898,'DFW to admin'!A:B,2,FALSE)</f>
        <v>#N/A</v>
      </c>
      <c r="G2898" s="3" t="e">
        <f>VLOOKUP('Data - filter removed'!E2898,Sheet10!B:C,2,FALSE)</f>
        <v>#N/A</v>
      </c>
      <c r="H2898" s="2">
        <v>2015</v>
      </c>
      <c r="I2898" s="3" t="s">
        <v>3591</v>
      </c>
      <c r="J2898" s="3" t="s">
        <v>5457</v>
      </c>
      <c r="K2898" s="3" t="s">
        <v>4597</v>
      </c>
      <c r="L2898" s="3" t="s">
        <v>5655</v>
      </c>
      <c r="M2898" s="3" t="s">
        <v>26</v>
      </c>
    </row>
    <row r="2899" spans="1:13" x14ac:dyDescent="0.2">
      <c r="A2899" s="3" t="s">
        <v>4928</v>
      </c>
      <c r="B2899" s="3" t="str">
        <f>VLOOKUP(C2899,'Class compilations'!A:B,2,FALSE)</f>
        <v>Small SUV 4x4</v>
      </c>
      <c r="C2899" s="3" t="s">
        <v>4597</v>
      </c>
      <c r="D2899" s="3" t="s">
        <v>10</v>
      </c>
      <c r="E2899" s="3" t="s">
        <v>5656</v>
      </c>
      <c r="F2899" s="3" t="e">
        <f>VLOOKUP(E2899,'DFW to admin'!A:B,2,FALSE)</f>
        <v>#N/A</v>
      </c>
      <c r="G2899" s="3" t="e">
        <f>VLOOKUP('Data - filter removed'!E2899,Sheet10!B:C,2,FALSE)</f>
        <v>#N/A</v>
      </c>
      <c r="H2899" s="2">
        <v>2015</v>
      </c>
      <c r="I2899" s="3" t="s">
        <v>3591</v>
      </c>
      <c r="J2899" s="3" t="s">
        <v>5457</v>
      </c>
      <c r="K2899" s="3" t="s">
        <v>4597</v>
      </c>
      <c r="L2899" s="3" t="s">
        <v>5657</v>
      </c>
      <c r="M2899" s="3" t="s">
        <v>26</v>
      </c>
    </row>
    <row r="2900" spans="1:13" x14ac:dyDescent="0.2">
      <c r="A2900" s="3" t="s">
        <v>4928</v>
      </c>
      <c r="B2900" s="3" t="str">
        <f>VLOOKUP(C2900,'Class compilations'!A:B,2,FALSE)</f>
        <v>Small SUV 4x4</v>
      </c>
      <c r="C2900" s="3" t="s">
        <v>4597</v>
      </c>
      <c r="D2900" s="3" t="s">
        <v>10</v>
      </c>
      <c r="E2900" s="3" t="s">
        <v>5658</v>
      </c>
      <c r="F2900" s="3" t="e">
        <f>VLOOKUP(E2900,'DFW to admin'!A:B,2,FALSE)</f>
        <v>#N/A</v>
      </c>
      <c r="G2900" s="3" t="e">
        <f>VLOOKUP('Data - filter removed'!E2900,Sheet10!B:C,2,FALSE)</f>
        <v>#N/A</v>
      </c>
      <c r="H2900" s="2">
        <v>2015</v>
      </c>
      <c r="I2900" s="3" t="s">
        <v>3591</v>
      </c>
      <c r="J2900" s="3" t="s">
        <v>5457</v>
      </c>
      <c r="K2900" s="3" t="s">
        <v>4597</v>
      </c>
      <c r="L2900" s="3" t="s">
        <v>5659</v>
      </c>
      <c r="M2900" s="3" t="s">
        <v>1038</v>
      </c>
    </row>
    <row r="2901" spans="1:13" x14ac:dyDescent="0.2">
      <c r="A2901" s="3" t="s">
        <v>4928</v>
      </c>
      <c r="B2901" s="3" t="str">
        <f>VLOOKUP(C2901,'Class compilations'!A:B,2,FALSE)</f>
        <v>Small SUV 4x4</v>
      </c>
      <c r="C2901" s="3" t="s">
        <v>4597</v>
      </c>
      <c r="D2901" s="3" t="s">
        <v>10</v>
      </c>
      <c r="E2901" s="3" t="s">
        <v>5660</v>
      </c>
      <c r="F2901" s="3" t="e">
        <f>VLOOKUP(E2901,'DFW to admin'!A:B,2,FALSE)</f>
        <v>#N/A</v>
      </c>
      <c r="G2901" s="3" t="e">
        <f>VLOOKUP('Data - filter removed'!E2901,Sheet10!B:C,2,FALSE)</f>
        <v>#N/A</v>
      </c>
      <c r="H2901" s="2">
        <v>2015</v>
      </c>
      <c r="I2901" s="3" t="s">
        <v>3591</v>
      </c>
      <c r="J2901" s="3" t="s">
        <v>5457</v>
      </c>
      <c r="K2901" s="3" t="s">
        <v>4597</v>
      </c>
      <c r="L2901" s="3" t="s">
        <v>5661</v>
      </c>
      <c r="M2901" s="3" t="s">
        <v>1038</v>
      </c>
    </row>
    <row r="2902" spans="1:13" x14ac:dyDescent="0.2">
      <c r="A2902" s="3" t="s">
        <v>4928</v>
      </c>
      <c r="B2902" s="3" t="str">
        <f>VLOOKUP(C2902,'Class compilations'!A:B,2,FALSE)</f>
        <v>Small SUV 4x4</v>
      </c>
      <c r="C2902" s="3" t="s">
        <v>4597</v>
      </c>
      <c r="D2902" s="3" t="s">
        <v>10</v>
      </c>
      <c r="E2902" s="3" t="s">
        <v>5662</v>
      </c>
      <c r="F2902" s="3" t="str">
        <f>VLOOKUP(E2902,'DFW to admin'!A:B,2,FALSE)</f>
        <v>Admin</v>
      </c>
      <c r="G2902" s="3" t="e">
        <f>VLOOKUP('Data - filter removed'!E2902,Sheet10!B:C,2,FALSE)</f>
        <v>#N/A</v>
      </c>
      <c r="H2902" s="2">
        <v>2015</v>
      </c>
      <c r="I2902" s="3" t="s">
        <v>3591</v>
      </c>
      <c r="J2902" s="3" t="s">
        <v>5457</v>
      </c>
      <c r="K2902" s="3" t="s">
        <v>4597</v>
      </c>
      <c r="L2902" s="3" t="s">
        <v>5663</v>
      </c>
      <c r="M2902" s="3" t="s">
        <v>136</v>
      </c>
    </row>
    <row r="2903" spans="1:13" x14ac:dyDescent="0.2">
      <c r="A2903" s="3" t="s">
        <v>4928</v>
      </c>
      <c r="B2903" s="3" t="str">
        <f>VLOOKUP(C2903,'Class compilations'!A:B,2,FALSE)</f>
        <v>Small SUV 4x4</v>
      </c>
      <c r="C2903" s="3" t="s">
        <v>4597</v>
      </c>
      <c r="D2903" s="3" t="s">
        <v>10</v>
      </c>
      <c r="E2903" s="3" t="s">
        <v>5664</v>
      </c>
      <c r="F2903" s="3" t="e">
        <f>VLOOKUP(E2903,'DFW to admin'!A:B,2,FALSE)</f>
        <v>#N/A</v>
      </c>
      <c r="G2903" s="3" t="e">
        <f>VLOOKUP('Data - filter removed'!E2903,Sheet10!B:C,2,FALSE)</f>
        <v>#N/A</v>
      </c>
      <c r="H2903" s="2">
        <v>2015</v>
      </c>
      <c r="I2903" s="3" t="s">
        <v>4552</v>
      </c>
      <c r="J2903" s="3" t="s">
        <v>5460</v>
      </c>
      <c r="K2903" s="3" t="s">
        <v>4597</v>
      </c>
      <c r="L2903" s="3" t="s">
        <v>5665</v>
      </c>
      <c r="M2903" s="3" t="s">
        <v>203</v>
      </c>
    </row>
    <row r="2904" spans="1:13" x14ac:dyDescent="0.2">
      <c r="A2904" s="3" t="s">
        <v>4928</v>
      </c>
      <c r="B2904" s="3" t="str">
        <f>VLOOKUP(C2904,'Class compilations'!A:B,2,FALSE)</f>
        <v>Small SUV 4x4</v>
      </c>
      <c r="C2904" s="3" t="s">
        <v>4597</v>
      </c>
      <c r="D2904" s="3" t="s">
        <v>10</v>
      </c>
      <c r="E2904" s="3" t="s">
        <v>5666</v>
      </c>
      <c r="F2904" s="3" t="e">
        <f>VLOOKUP(E2904,'DFW to admin'!A:B,2,FALSE)</f>
        <v>#N/A</v>
      </c>
      <c r="G2904" s="3" t="e">
        <f>VLOOKUP('Data - filter removed'!E2904,Sheet10!B:C,2,FALSE)</f>
        <v>#N/A</v>
      </c>
      <c r="H2904" s="2">
        <v>2015</v>
      </c>
      <c r="I2904" s="3" t="s">
        <v>297</v>
      </c>
      <c r="J2904" s="3" t="s">
        <v>4596</v>
      </c>
      <c r="K2904" s="3" t="s">
        <v>4597</v>
      </c>
      <c r="L2904" s="3" t="s">
        <v>5667</v>
      </c>
      <c r="M2904" s="3" t="s">
        <v>18</v>
      </c>
    </row>
    <row r="2905" spans="1:13" x14ac:dyDescent="0.2">
      <c r="A2905" s="3" t="s">
        <v>4928</v>
      </c>
      <c r="B2905" s="3" t="str">
        <f>VLOOKUP(C2905,'Class compilations'!A:B,2,FALSE)</f>
        <v>Small SUV 4x4</v>
      </c>
      <c r="C2905" s="3" t="s">
        <v>4597</v>
      </c>
      <c r="D2905" s="3" t="s">
        <v>10</v>
      </c>
      <c r="E2905" s="3" t="s">
        <v>5668</v>
      </c>
      <c r="F2905" s="3" t="e">
        <f>VLOOKUP(E2905,'DFW to admin'!A:B,2,FALSE)</f>
        <v>#N/A</v>
      </c>
      <c r="G2905" s="3" t="str">
        <f>VLOOKUP('Data - filter removed'!E2905,Sheet10!B:C,2,FALSE)</f>
        <v>Aging and Disability Services Administration</v>
      </c>
      <c r="H2905" s="2">
        <v>2015</v>
      </c>
      <c r="I2905" s="3" t="s">
        <v>3591</v>
      </c>
      <c r="J2905" s="3" t="s">
        <v>5457</v>
      </c>
      <c r="K2905" s="3" t="s">
        <v>4597</v>
      </c>
      <c r="L2905" s="3" t="s">
        <v>5669</v>
      </c>
      <c r="M2905" s="3" t="s">
        <v>29</v>
      </c>
    </row>
    <row r="2906" spans="1:13" x14ac:dyDescent="0.2">
      <c r="A2906" s="3" t="s">
        <v>4928</v>
      </c>
      <c r="B2906" s="3" t="str">
        <f>VLOOKUP(C2906,'Class compilations'!A:B,2,FALSE)</f>
        <v>Small SUV 4x4</v>
      </c>
      <c r="C2906" s="3" t="s">
        <v>4597</v>
      </c>
      <c r="D2906" s="3" t="s">
        <v>10</v>
      </c>
      <c r="E2906" s="3" t="s">
        <v>5670</v>
      </c>
      <c r="F2906" s="3" t="e">
        <f>VLOOKUP(E2906,'DFW to admin'!A:B,2,FALSE)</f>
        <v>#N/A</v>
      </c>
      <c r="G2906" s="3" t="e">
        <f>VLOOKUP('Data - filter removed'!E2906,Sheet10!B:C,2,FALSE)</f>
        <v>#N/A</v>
      </c>
      <c r="H2906" s="2">
        <v>2015</v>
      </c>
      <c r="I2906" s="3" t="s">
        <v>4552</v>
      </c>
      <c r="J2906" s="3" t="s">
        <v>5460</v>
      </c>
      <c r="K2906" s="3" t="s">
        <v>4597</v>
      </c>
      <c r="L2906" s="3" t="s">
        <v>5671</v>
      </c>
      <c r="M2906" s="3" t="s">
        <v>18</v>
      </c>
    </row>
    <row r="2907" spans="1:13" x14ac:dyDescent="0.2">
      <c r="A2907" s="3" t="s">
        <v>4928</v>
      </c>
      <c r="B2907" s="3" t="str">
        <f>VLOOKUP(C2907,'Class compilations'!A:B,2,FALSE)</f>
        <v>Small SUV 4x4</v>
      </c>
      <c r="C2907" s="3" t="s">
        <v>4597</v>
      </c>
      <c r="D2907" s="3" t="s">
        <v>10</v>
      </c>
      <c r="E2907" s="3" t="s">
        <v>5672</v>
      </c>
      <c r="F2907" s="3" t="e">
        <f>VLOOKUP(E2907,'DFW to admin'!A:B,2,FALSE)</f>
        <v>#N/A</v>
      </c>
      <c r="G2907" s="3" t="e">
        <f>VLOOKUP('Data - filter removed'!E2907,Sheet10!B:C,2,FALSE)</f>
        <v>#N/A</v>
      </c>
      <c r="H2907" s="2">
        <v>2015</v>
      </c>
      <c r="I2907" s="3" t="s">
        <v>3591</v>
      </c>
      <c r="J2907" s="3" t="s">
        <v>5457</v>
      </c>
      <c r="K2907" s="3" t="s">
        <v>4597</v>
      </c>
      <c r="L2907" s="3" t="s">
        <v>5673</v>
      </c>
      <c r="M2907" s="3" t="s">
        <v>35</v>
      </c>
    </row>
    <row r="2908" spans="1:13" x14ac:dyDescent="0.2">
      <c r="A2908" s="3" t="s">
        <v>4928</v>
      </c>
      <c r="B2908" s="3" t="str">
        <f>VLOOKUP(C2908,'Class compilations'!A:B,2,FALSE)</f>
        <v>Small SUV 4x4</v>
      </c>
      <c r="C2908" s="3" t="s">
        <v>4597</v>
      </c>
      <c r="D2908" s="3" t="s">
        <v>10</v>
      </c>
      <c r="E2908" s="3" t="s">
        <v>5674</v>
      </c>
      <c r="F2908" s="3" t="e">
        <f>VLOOKUP(E2908,'DFW to admin'!A:B,2,FALSE)</f>
        <v>#N/A</v>
      </c>
      <c r="G2908" s="3" t="str">
        <f>VLOOKUP('Data - filter removed'!E2908,Sheet10!B:C,2,FALSE)</f>
        <v>Children's Administration</v>
      </c>
      <c r="H2908" s="2">
        <v>2015</v>
      </c>
      <c r="I2908" s="3" t="s">
        <v>297</v>
      </c>
      <c r="J2908" s="3" t="s">
        <v>4596</v>
      </c>
      <c r="K2908" s="3" t="s">
        <v>4597</v>
      </c>
      <c r="L2908" s="3" t="s">
        <v>5675</v>
      </c>
      <c r="M2908" s="3" t="s">
        <v>29</v>
      </c>
    </row>
    <row r="2909" spans="1:13" x14ac:dyDescent="0.2">
      <c r="A2909" s="3" t="s">
        <v>4928</v>
      </c>
      <c r="B2909" s="3" t="str">
        <f>VLOOKUP(C2909,'Class compilations'!A:B,2,FALSE)</f>
        <v>Small SUV 4x4</v>
      </c>
      <c r="C2909" s="3" t="s">
        <v>4597</v>
      </c>
      <c r="D2909" s="3" t="s">
        <v>10</v>
      </c>
      <c r="E2909" s="3" t="s">
        <v>5676</v>
      </c>
      <c r="F2909" s="3" t="e">
        <f>VLOOKUP(E2909,'DFW to admin'!A:B,2,FALSE)</f>
        <v>#N/A</v>
      </c>
      <c r="G2909" s="3" t="str">
        <f>VLOOKUP('Data - filter removed'!E2909,Sheet10!B:C,2,FALSE)</f>
        <v>Children's Administration</v>
      </c>
      <c r="H2909" s="2">
        <v>2015</v>
      </c>
      <c r="I2909" s="3" t="s">
        <v>297</v>
      </c>
      <c r="J2909" s="3" t="s">
        <v>4596</v>
      </c>
      <c r="K2909" s="3" t="s">
        <v>4597</v>
      </c>
      <c r="L2909" s="3" t="s">
        <v>5677</v>
      </c>
      <c r="M2909" s="3" t="s">
        <v>29</v>
      </c>
    </row>
    <row r="2910" spans="1:13" x14ac:dyDescent="0.2">
      <c r="A2910" s="3" t="s">
        <v>4928</v>
      </c>
      <c r="B2910" s="3" t="str">
        <f>VLOOKUP(C2910,'Class compilations'!A:B,2,FALSE)</f>
        <v>Small SUV 4x4</v>
      </c>
      <c r="C2910" s="3" t="s">
        <v>4597</v>
      </c>
      <c r="D2910" s="3" t="s">
        <v>10</v>
      </c>
      <c r="E2910" s="3" t="s">
        <v>5678</v>
      </c>
      <c r="F2910" s="3" t="e">
        <f>VLOOKUP(E2910,'DFW to admin'!A:B,2,FALSE)</f>
        <v>#N/A</v>
      </c>
      <c r="G2910" s="3" t="str">
        <f>VLOOKUP('Data - filter removed'!E2910,Sheet10!B:C,2,FALSE)</f>
        <v>Children's Administration</v>
      </c>
      <c r="H2910" s="2">
        <v>2015</v>
      </c>
      <c r="I2910" s="3" t="s">
        <v>297</v>
      </c>
      <c r="J2910" s="3" t="s">
        <v>4596</v>
      </c>
      <c r="K2910" s="3" t="s">
        <v>4597</v>
      </c>
      <c r="L2910" s="3" t="s">
        <v>5679</v>
      </c>
      <c r="M2910" s="3" t="s">
        <v>29</v>
      </c>
    </row>
    <row r="2911" spans="1:13" x14ac:dyDescent="0.2">
      <c r="A2911" s="3" t="s">
        <v>4928</v>
      </c>
      <c r="B2911" s="3" t="str">
        <f>VLOOKUP(C2911,'Class compilations'!A:B,2,FALSE)</f>
        <v>Small SUV 4x4</v>
      </c>
      <c r="C2911" s="3" t="s">
        <v>4597</v>
      </c>
      <c r="D2911" s="3" t="s">
        <v>10</v>
      </c>
      <c r="E2911" s="3" t="s">
        <v>5680</v>
      </c>
      <c r="F2911" s="3" t="e">
        <f>VLOOKUP(E2911,'DFW to admin'!A:B,2,FALSE)</f>
        <v>#N/A</v>
      </c>
      <c r="G2911" s="3" t="str">
        <f>VLOOKUP('Data - filter removed'!E2911,Sheet10!B:C,2,FALSE)</f>
        <v>Children's Administration</v>
      </c>
      <c r="H2911" s="2">
        <v>2015</v>
      </c>
      <c r="I2911" s="3" t="s">
        <v>297</v>
      </c>
      <c r="J2911" s="3" t="s">
        <v>4596</v>
      </c>
      <c r="K2911" s="3" t="s">
        <v>4597</v>
      </c>
      <c r="L2911" s="3" t="s">
        <v>5681</v>
      </c>
      <c r="M2911" s="3" t="s">
        <v>29</v>
      </c>
    </row>
    <row r="2912" spans="1:13" x14ac:dyDescent="0.2">
      <c r="A2912" s="3" t="s">
        <v>4928</v>
      </c>
      <c r="B2912" s="3" t="str">
        <f>VLOOKUP(C2912,'Class compilations'!A:B,2,FALSE)</f>
        <v>Small SUV 4x4</v>
      </c>
      <c r="C2912" s="3" t="s">
        <v>4597</v>
      </c>
      <c r="D2912" s="3" t="s">
        <v>10</v>
      </c>
      <c r="E2912" s="3" t="s">
        <v>5682</v>
      </c>
      <c r="F2912" s="3" t="e">
        <f>VLOOKUP(E2912,'DFW to admin'!A:B,2,FALSE)</f>
        <v>#N/A</v>
      </c>
      <c r="G2912" s="3" t="str">
        <f>VLOOKUP('Data - filter removed'!E2912,Sheet10!B:C,2,FALSE)</f>
        <v>Children's Administration</v>
      </c>
      <c r="H2912" s="2">
        <v>2015</v>
      </c>
      <c r="I2912" s="3" t="s">
        <v>297</v>
      </c>
      <c r="J2912" s="3" t="s">
        <v>4596</v>
      </c>
      <c r="K2912" s="3" t="s">
        <v>4597</v>
      </c>
      <c r="L2912" s="3" t="s">
        <v>5683</v>
      </c>
      <c r="M2912" s="3" t="s">
        <v>29</v>
      </c>
    </row>
    <row r="2913" spans="1:13" x14ac:dyDescent="0.2">
      <c r="A2913" s="3" t="s">
        <v>4928</v>
      </c>
      <c r="B2913" s="3" t="str">
        <f>VLOOKUP(C2913,'Class compilations'!A:B,2,FALSE)</f>
        <v>Small SUV 4x4</v>
      </c>
      <c r="C2913" s="3" t="s">
        <v>4597</v>
      </c>
      <c r="D2913" s="3" t="s">
        <v>10</v>
      </c>
      <c r="E2913" s="3" t="s">
        <v>5684</v>
      </c>
      <c r="F2913" s="3" t="e">
        <f>VLOOKUP(E2913,'DFW to admin'!A:B,2,FALSE)</f>
        <v>#N/A</v>
      </c>
      <c r="G2913" s="3" t="str">
        <f>VLOOKUP('Data - filter removed'!E2913,Sheet10!B:C,2,FALSE)</f>
        <v>Children's Administration</v>
      </c>
      <c r="H2913" s="2">
        <v>2015</v>
      </c>
      <c r="I2913" s="3" t="s">
        <v>297</v>
      </c>
      <c r="J2913" s="3" t="s">
        <v>4596</v>
      </c>
      <c r="K2913" s="3" t="s">
        <v>4597</v>
      </c>
      <c r="L2913" s="3" t="s">
        <v>5685</v>
      </c>
      <c r="M2913" s="3" t="s">
        <v>29</v>
      </c>
    </row>
    <row r="2914" spans="1:13" x14ac:dyDescent="0.2">
      <c r="A2914" s="3" t="s">
        <v>4928</v>
      </c>
      <c r="B2914" s="3" t="str">
        <f>VLOOKUP(C2914,'Class compilations'!A:B,2,FALSE)</f>
        <v>Small SUV 4x4</v>
      </c>
      <c r="C2914" s="3" t="s">
        <v>4597</v>
      </c>
      <c r="D2914" s="3" t="s">
        <v>10</v>
      </c>
      <c r="E2914" s="3" t="s">
        <v>5686</v>
      </c>
      <c r="F2914" s="3" t="e">
        <f>VLOOKUP(E2914,'DFW to admin'!A:B,2,FALSE)</f>
        <v>#N/A</v>
      </c>
      <c r="G2914" s="3" t="str">
        <f>VLOOKUP('Data - filter removed'!E2914,Sheet10!B:C,2,FALSE)</f>
        <v>Children's Administration</v>
      </c>
      <c r="H2914" s="2">
        <v>2015</v>
      </c>
      <c r="I2914" s="3" t="s">
        <v>297</v>
      </c>
      <c r="J2914" s="3" t="s">
        <v>4596</v>
      </c>
      <c r="K2914" s="3" t="s">
        <v>4597</v>
      </c>
      <c r="L2914" s="3" t="s">
        <v>5687</v>
      </c>
      <c r="M2914" s="3" t="s">
        <v>29</v>
      </c>
    </row>
    <row r="2915" spans="1:13" x14ac:dyDescent="0.2">
      <c r="A2915" s="3" t="s">
        <v>4928</v>
      </c>
      <c r="B2915" s="3" t="str">
        <f>VLOOKUP(C2915,'Class compilations'!A:B,2,FALSE)</f>
        <v>Small SUV 4x4</v>
      </c>
      <c r="C2915" s="3" t="s">
        <v>4597</v>
      </c>
      <c r="D2915" s="3" t="s">
        <v>10</v>
      </c>
      <c r="E2915" s="3" t="s">
        <v>5688</v>
      </c>
      <c r="F2915" s="3" t="e">
        <f>VLOOKUP(E2915,'DFW to admin'!A:B,2,FALSE)</f>
        <v>#N/A</v>
      </c>
      <c r="G2915" s="3" t="str">
        <f>VLOOKUP('Data - filter removed'!E2915,Sheet10!B:C,2,FALSE)</f>
        <v>Children's Administration</v>
      </c>
      <c r="H2915" s="2">
        <v>2015</v>
      </c>
      <c r="I2915" s="3" t="s">
        <v>297</v>
      </c>
      <c r="J2915" s="3" t="s">
        <v>4596</v>
      </c>
      <c r="K2915" s="3" t="s">
        <v>4597</v>
      </c>
      <c r="L2915" s="3" t="s">
        <v>5689</v>
      </c>
      <c r="M2915" s="3" t="s">
        <v>29</v>
      </c>
    </row>
    <row r="2916" spans="1:13" x14ac:dyDescent="0.2">
      <c r="A2916" s="3" t="s">
        <v>4928</v>
      </c>
      <c r="B2916" s="3" t="str">
        <f>VLOOKUP(C2916,'Class compilations'!A:B,2,FALSE)</f>
        <v>Small SUV 4x4</v>
      </c>
      <c r="C2916" s="3" t="s">
        <v>4597</v>
      </c>
      <c r="D2916" s="3" t="s">
        <v>10</v>
      </c>
      <c r="E2916" s="3" t="s">
        <v>5690</v>
      </c>
      <c r="F2916" s="3" t="e">
        <f>VLOOKUP(E2916,'DFW to admin'!A:B,2,FALSE)</f>
        <v>#N/A</v>
      </c>
      <c r="G2916" s="3" t="str">
        <f>VLOOKUP('Data - filter removed'!E2916,Sheet10!B:C,2,FALSE)</f>
        <v>Children's Administration</v>
      </c>
      <c r="H2916" s="2">
        <v>2015</v>
      </c>
      <c r="I2916" s="3" t="s">
        <v>297</v>
      </c>
      <c r="J2916" s="3" t="s">
        <v>4596</v>
      </c>
      <c r="K2916" s="3" t="s">
        <v>4597</v>
      </c>
      <c r="L2916" s="3" t="s">
        <v>5691</v>
      </c>
      <c r="M2916" s="3" t="s">
        <v>29</v>
      </c>
    </row>
    <row r="2917" spans="1:13" x14ac:dyDescent="0.2">
      <c r="A2917" s="3" t="s">
        <v>4928</v>
      </c>
      <c r="B2917" s="3" t="str">
        <f>VLOOKUP(C2917,'Class compilations'!A:B,2,FALSE)</f>
        <v>Small SUV 4x4</v>
      </c>
      <c r="C2917" s="3" t="s">
        <v>4597</v>
      </c>
      <c r="D2917" s="3" t="s">
        <v>10</v>
      </c>
      <c r="E2917" s="3" t="s">
        <v>5692</v>
      </c>
      <c r="F2917" s="3" t="e">
        <f>VLOOKUP(E2917,'DFW to admin'!A:B,2,FALSE)</f>
        <v>#N/A</v>
      </c>
      <c r="G2917" s="3" t="str">
        <f>VLOOKUP('Data - filter removed'!E2917,Sheet10!B:C,2,FALSE)</f>
        <v>Children's Administration</v>
      </c>
      <c r="H2917" s="2">
        <v>2015</v>
      </c>
      <c r="I2917" s="3" t="s">
        <v>297</v>
      </c>
      <c r="J2917" s="3" t="s">
        <v>4596</v>
      </c>
      <c r="K2917" s="3" t="s">
        <v>4597</v>
      </c>
      <c r="L2917" s="3" t="s">
        <v>5693</v>
      </c>
      <c r="M2917" s="3" t="s">
        <v>29</v>
      </c>
    </row>
    <row r="2918" spans="1:13" x14ac:dyDescent="0.2">
      <c r="A2918" s="3" t="s">
        <v>4928</v>
      </c>
      <c r="B2918" s="3" t="str">
        <f>VLOOKUP(C2918,'Class compilations'!A:B,2,FALSE)</f>
        <v>Small SUV 4x4</v>
      </c>
      <c r="C2918" s="3" t="s">
        <v>4597</v>
      </c>
      <c r="D2918" s="3" t="s">
        <v>10</v>
      </c>
      <c r="E2918" s="3" t="s">
        <v>5694</v>
      </c>
      <c r="F2918" s="3" t="e">
        <f>VLOOKUP(E2918,'DFW to admin'!A:B,2,FALSE)</f>
        <v>#N/A</v>
      </c>
      <c r="G2918" s="3" t="str">
        <f>VLOOKUP('Data - filter removed'!E2918,Sheet10!B:C,2,FALSE)</f>
        <v>Children's Administration</v>
      </c>
      <c r="H2918" s="2">
        <v>2015</v>
      </c>
      <c r="I2918" s="3" t="s">
        <v>297</v>
      </c>
      <c r="J2918" s="3" t="s">
        <v>4596</v>
      </c>
      <c r="K2918" s="3" t="s">
        <v>4597</v>
      </c>
      <c r="L2918" s="3" t="s">
        <v>5695</v>
      </c>
      <c r="M2918" s="3" t="s">
        <v>29</v>
      </c>
    </row>
    <row r="2919" spans="1:13" x14ac:dyDescent="0.2">
      <c r="A2919" s="3" t="s">
        <v>4928</v>
      </c>
      <c r="B2919" s="3" t="str">
        <f>VLOOKUP(C2919,'Class compilations'!A:B,2,FALSE)</f>
        <v>Small SUV 4x4</v>
      </c>
      <c r="C2919" s="3" t="s">
        <v>4597</v>
      </c>
      <c r="D2919" s="3" t="s">
        <v>10</v>
      </c>
      <c r="E2919" s="3" t="s">
        <v>5696</v>
      </c>
      <c r="F2919" s="3" t="e">
        <f>VLOOKUP(E2919,'DFW to admin'!A:B,2,FALSE)</f>
        <v>#N/A</v>
      </c>
      <c r="G2919" s="3" t="str">
        <f>VLOOKUP('Data - filter removed'!E2919,Sheet10!B:C,2,FALSE)</f>
        <v>Children's Administration</v>
      </c>
      <c r="H2919" s="2">
        <v>2015</v>
      </c>
      <c r="I2919" s="3" t="s">
        <v>297</v>
      </c>
      <c r="J2919" s="3" t="s">
        <v>4596</v>
      </c>
      <c r="K2919" s="3" t="s">
        <v>4597</v>
      </c>
      <c r="L2919" s="3" t="s">
        <v>5697</v>
      </c>
      <c r="M2919" s="3" t="s">
        <v>29</v>
      </c>
    </row>
    <row r="2920" spans="1:13" x14ac:dyDescent="0.2">
      <c r="A2920" s="3" t="s">
        <v>4928</v>
      </c>
      <c r="B2920" s="3" t="str">
        <f>VLOOKUP(C2920,'Class compilations'!A:B,2,FALSE)</f>
        <v>Small SUV 4x4</v>
      </c>
      <c r="C2920" s="3" t="s">
        <v>4597</v>
      </c>
      <c r="D2920" s="3" t="s">
        <v>10</v>
      </c>
      <c r="E2920" s="3" t="s">
        <v>5698</v>
      </c>
      <c r="F2920" s="3" t="e">
        <f>VLOOKUP(E2920,'DFW to admin'!A:B,2,FALSE)</f>
        <v>#N/A</v>
      </c>
      <c r="G2920" s="3" t="str">
        <f>VLOOKUP('Data - filter removed'!E2920,Sheet10!B:C,2,FALSE)</f>
        <v>Children's Administration</v>
      </c>
      <c r="H2920" s="2">
        <v>2015</v>
      </c>
      <c r="I2920" s="3" t="s">
        <v>297</v>
      </c>
      <c r="J2920" s="3" t="s">
        <v>4596</v>
      </c>
      <c r="K2920" s="3" t="s">
        <v>4597</v>
      </c>
      <c r="L2920" s="3" t="s">
        <v>5699</v>
      </c>
      <c r="M2920" s="3" t="s">
        <v>29</v>
      </c>
    </row>
    <row r="2921" spans="1:13" x14ac:dyDescent="0.2">
      <c r="A2921" s="3" t="s">
        <v>4928</v>
      </c>
      <c r="B2921" s="3" t="str">
        <f>VLOOKUP(C2921,'Class compilations'!A:B,2,FALSE)</f>
        <v>Small SUV 4x4</v>
      </c>
      <c r="C2921" s="3" t="s">
        <v>4597</v>
      </c>
      <c r="D2921" s="3" t="s">
        <v>10</v>
      </c>
      <c r="E2921" s="3" t="s">
        <v>5700</v>
      </c>
      <c r="F2921" s="3" t="e">
        <f>VLOOKUP(E2921,'DFW to admin'!A:B,2,FALSE)</f>
        <v>#N/A</v>
      </c>
      <c r="G2921" s="3" t="str">
        <f>VLOOKUP('Data - filter removed'!E2921,Sheet10!B:C,2,FALSE)</f>
        <v>Children's Administration</v>
      </c>
      <c r="H2921" s="2">
        <v>2015</v>
      </c>
      <c r="I2921" s="3" t="s">
        <v>3591</v>
      </c>
      <c r="J2921" s="3" t="s">
        <v>5457</v>
      </c>
      <c r="K2921" s="3" t="s">
        <v>4597</v>
      </c>
      <c r="L2921" s="3" t="s">
        <v>5701</v>
      </c>
      <c r="M2921" s="3" t="s">
        <v>29</v>
      </c>
    </row>
    <row r="2922" spans="1:13" x14ac:dyDescent="0.2">
      <c r="A2922" s="3" t="s">
        <v>4928</v>
      </c>
      <c r="B2922" s="3" t="str">
        <f>VLOOKUP(C2922,'Class compilations'!A:B,2,FALSE)</f>
        <v>Small SUV 4x4</v>
      </c>
      <c r="C2922" s="3" t="s">
        <v>4597</v>
      </c>
      <c r="D2922" s="3" t="s">
        <v>10</v>
      </c>
      <c r="E2922" s="3" t="s">
        <v>5702</v>
      </c>
      <c r="F2922" s="3" t="e">
        <f>VLOOKUP(E2922,'DFW to admin'!A:B,2,FALSE)</f>
        <v>#N/A</v>
      </c>
      <c r="G2922" s="3" t="e">
        <f>VLOOKUP('Data - filter removed'!E2922,Sheet10!B:C,2,FALSE)</f>
        <v>#N/A</v>
      </c>
      <c r="H2922" s="2">
        <v>2015</v>
      </c>
      <c r="I2922" s="3" t="s">
        <v>3591</v>
      </c>
      <c r="J2922" s="3" t="s">
        <v>5457</v>
      </c>
      <c r="K2922" s="3" t="s">
        <v>4597</v>
      </c>
      <c r="L2922" s="3" t="s">
        <v>5703</v>
      </c>
      <c r="M2922" s="3" t="s">
        <v>81</v>
      </c>
    </row>
    <row r="2923" spans="1:13" x14ac:dyDescent="0.2">
      <c r="A2923" s="3" t="s">
        <v>4928</v>
      </c>
      <c r="B2923" s="3" t="str">
        <f>VLOOKUP(C2923,'Class compilations'!A:B,2,FALSE)</f>
        <v>Small SUV 4x4</v>
      </c>
      <c r="C2923" s="3" t="s">
        <v>4597</v>
      </c>
      <c r="D2923" s="3" t="s">
        <v>10</v>
      </c>
      <c r="E2923" s="3" t="s">
        <v>5704</v>
      </c>
      <c r="F2923" s="3" t="e">
        <f>VLOOKUP(E2923,'DFW to admin'!A:B,2,FALSE)</f>
        <v>#N/A</v>
      </c>
      <c r="G2923" s="3" t="e">
        <f>VLOOKUP('Data - filter removed'!E2923,Sheet10!B:C,2,FALSE)</f>
        <v>#N/A</v>
      </c>
      <c r="H2923" s="2">
        <v>2015</v>
      </c>
      <c r="I2923" s="3" t="s">
        <v>4552</v>
      </c>
      <c r="J2923" s="3" t="s">
        <v>5460</v>
      </c>
      <c r="K2923" s="3" t="s">
        <v>4597</v>
      </c>
      <c r="L2923" s="3" t="s">
        <v>5705</v>
      </c>
      <c r="M2923" s="3" t="s">
        <v>599</v>
      </c>
    </row>
    <row r="2924" spans="1:13" x14ac:dyDescent="0.2">
      <c r="A2924" s="3" t="s">
        <v>4928</v>
      </c>
      <c r="B2924" s="3" t="str">
        <f>VLOOKUP(C2924,'Class compilations'!A:B,2,FALSE)</f>
        <v>Small SUV 4x4</v>
      </c>
      <c r="C2924" s="3" t="s">
        <v>4597</v>
      </c>
      <c r="D2924" s="3" t="s">
        <v>10</v>
      </c>
      <c r="E2924" s="3" t="s">
        <v>5706</v>
      </c>
      <c r="F2924" s="3" t="e">
        <f>VLOOKUP(E2924,'DFW to admin'!A:B,2,FALSE)</f>
        <v>#N/A</v>
      </c>
      <c r="G2924" s="3" t="e">
        <f>VLOOKUP('Data - filter removed'!E2924,Sheet10!B:C,2,FALSE)</f>
        <v>#N/A</v>
      </c>
      <c r="H2924" s="2">
        <v>2015</v>
      </c>
      <c r="I2924" s="3" t="s">
        <v>3591</v>
      </c>
      <c r="J2924" s="3" t="s">
        <v>5457</v>
      </c>
      <c r="K2924" s="3" t="s">
        <v>4597</v>
      </c>
      <c r="L2924" s="3" t="s">
        <v>5707</v>
      </c>
      <c r="M2924" s="3" t="s">
        <v>26</v>
      </c>
    </row>
    <row r="2925" spans="1:13" x14ac:dyDescent="0.2">
      <c r="A2925" s="3" t="s">
        <v>4928</v>
      </c>
      <c r="B2925" s="3" t="str">
        <f>VLOOKUP(C2925,'Class compilations'!A:B,2,FALSE)</f>
        <v>Small SUV 4x4</v>
      </c>
      <c r="C2925" s="3" t="s">
        <v>4597</v>
      </c>
      <c r="D2925" s="3" t="s">
        <v>10</v>
      </c>
      <c r="E2925" s="3" t="s">
        <v>5708</v>
      </c>
      <c r="F2925" s="3" t="e">
        <f>VLOOKUP(E2925,'DFW to admin'!A:B,2,FALSE)</f>
        <v>#N/A</v>
      </c>
      <c r="G2925" s="3" t="e">
        <f>VLOOKUP('Data - filter removed'!E2925,Sheet10!B:C,2,FALSE)</f>
        <v>#N/A</v>
      </c>
      <c r="H2925" s="2">
        <v>2015</v>
      </c>
      <c r="I2925" s="3" t="s">
        <v>297</v>
      </c>
      <c r="J2925" s="3" t="s">
        <v>4596</v>
      </c>
      <c r="K2925" s="3" t="s">
        <v>4597</v>
      </c>
      <c r="L2925" s="3" t="s">
        <v>5709</v>
      </c>
      <c r="M2925" s="3" t="s">
        <v>35</v>
      </c>
    </row>
    <row r="2926" spans="1:13" x14ac:dyDescent="0.2">
      <c r="A2926" s="3" t="s">
        <v>4928</v>
      </c>
      <c r="B2926" s="3" t="str">
        <f>VLOOKUP(C2926,'Class compilations'!A:B,2,FALSE)</f>
        <v>Small SUV 4x4</v>
      </c>
      <c r="C2926" s="3" t="s">
        <v>4597</v>
      </c>
      <c r="D2926" s="3" t="s">
        <v>10</v>
      </c>
      <c r="E2926" s="3" t="s">
        <v>5710</v>
      </c>
      <c r="F2926" s="3" t="e">
        <f>VLOOKUP(E2926,'DFW to admin'!A:B,2,FALSE)</f>
        <v>#N/A</v>
      </c>
      <c r="G2926" s="3" t="e">
        <f>VLOOKUP('Data - filter removed'!E2926,Sheet10!B:C,2,FALSE)</f>
        <v>#N/A</v>
      </c>
      <c r="H2926" s="2">
        <v>2015</v>
      </c>
      <c r="I2926" s="3" t="s">
        <v>3591</v>
      </c>
      <c r="J2926" s="3" t="s">
        <v>5457</v>
      </c>
      <c r="K2926" s="3" t="s">
        <v>4597</v>
      </c>
      <c r="L2926" s="3" t="s">
        <v>5711</v>
      </c>
      <c r="M2926" s="3" t="s">
        <v>35</v>
      </c>
    </row>
    <row r="2927" spans="1:13" x14ac:dyDescent="0.2">
      <c r="A2927" s="3" t="s">
        <v>4928</v>
      </c>
      <c r="B2927" s="3" t="str">
        <f>VLOOKUP(C2927,'Class compilations'!A:B,2,FALSE)</f>
        <v>Small SUV 4x4</v>
      </c>
      <c r="C2927" s="3" t="s">
        <v>4597</v>
      </c>
      <c r="D2927" s="3" t="s">
        <v>10</v>
      </c>
      <c r="E2927" s="3" t="s">
        <v>5712</v>
      </c>
      <c r="F2927" s="3" t="e">
        <f>VLOOKUP(E2927,'DFW to admin'!A:B,2,FALSE)</f>
        <v>#N/A</v>
      </c>
      <c r="G2927" s="3" t="e">
        <f>VLOOKUP('Data - filter removed'!E2927,Sheet10!B:C,2,FALSE)</f>
        <v>#N/A</v>
      </c>
      <c r="H2927" s="2">
        <v>2015</v>
      </c>
      <c r="I2927" s="3" t="s">
        <v>3591</v>
      </c>
      <c r="J2927" s="3" t="s">
        <v>5457</v>
      </c>
      <c r="K2927" s="3" t="s">
        <v>4597</v>
      </c>
      <c r="L2927" s="3" t="s">
        <v>5713</v>
      </c>
      <c r="M2927" s="3" t="s">
        <v>35</v>
      </c>
    </row>
    <row r="2928" spans="1:13" x14ac:dyDescent="0.2">
      <c r="A2928" s="3" t="s">
        <v>4928</v>
      </c>
      <c r="B2928" s="3" t="str">
        <f>VLOOKUP(C2928,'Class compilations'!A:B,2,FALSE)</f>
        <v>Small SUV 4x4</v>
      </c>
      <c r="C2928" s="3" t="s">
        <v>4597</v>
      </c>
      <c r="D2928" s="3" t="s">
        <v>10</v>
      </c>
      <c r="E2928" s="3" t="s">
        <v>5714</v>
      </c>
      <c r="F2928" s="3" t="e">
        <f>VLOOKUP(E2928,'DFW to admin'!A:B,2,FALSE)</f>
        <v>#N/A</v>
      </c>
      <c r="G2928" s="3" t="str">
        <f>VLOOKUP('Data - filter removed'!E2928,Sheet10!B:C,2,FALSE)</f>
        <v>Economic Services Administration</v>
      </c>
      <c r="H2928" s="2">
        <v>2015</v>
      </c>
      <c r="I2928" s="3" t="s">
        <v>3591</v>
      </c>
      <c r="J2928" s="3" t="s">
        <v>5457</v>
      </c>
      <c r="K2928" s="3" t="s">
        <v>4597</v>
      </c>
      <c r="L2928" s="3" t="s">
        <v>5715</v>
      </c>
      <c r="M2928" s="3" t="s">
        <v>29</v>
      </c>
    </row>
    <row r="2929" spans="1:13" x14ac:dyDescent="0.2">
      <c r="A2929" s="3" t="s">
        <v>4928</v>
      </c>
      <c r="B2929" s="3" t="str">
        <f>VLOOKUP(C2929,'Class compilations'!A:B,2,FALSE)</f>
        <v>Small SUV 4x4</v>
      </c>
      <c r="C2929" s="3" t="s">
        <v>4597</v>
      </c>
      <c r="D2929" s="3" t="s">
        <v>10</v>
      </c>
      <c r="E2929" s="3" t="s">
        <v>5716</v>
      </c>
      <c r="F2929" s="3" t="e">
        <f>VLOOKUP(E2929,'DFW to admin'!A:B,2,FALSE)</f>
        <v>#N/A</v>
      </c>
      <c r="G2929" s="3" t="str">
        <f>VLOOKUP('Data - filter removed'!E2929,Sheet10!B:C,2,FALSE)</f>
        <v>Economic Services Administration</v>
      </c>
      <c r="H2929" s="2">
        <v>2015</v>
      </c>
      <c r="I2929" s="3" t="s">
        <v>3591</v>
      </c>
      <c r="J2929" s="3" t="s">
        <v>5457</v>
      </c>
      <c r="K2929" s="3" t="s">
        <v>4597</v>
      </c>
      <c r="L2929" s="3" t="s">
        <v>5717</v>
      </c>
      <c r="M2929" s="3" t="s">
        <v>29</v>
      </c>
    </row>
    <row r="2930" spans="1:13" x14ac:dyDescent="0.2">
      <c r="A2930" s="3" t="s">
        <v>4928</v>
      </c>
      <c r="B2930" s="3" t="str">
        <f>VLOOKUP(C2930,'Class compilations'!A:B,2,FALSE)</f>
        <v>Small SUV 4x4</v>
      </c>
      <c r="C2930" s="3" t="s">
        <v>4597</v>
      </c>
      <c r="D2930" s="3" t="s">
        <v>10</v>
      </c>
      <c r="E2930" s="3" t="s">
        <v>5718</v>
      </c>
      <c r="F2930" s="3" t="e">
        <f>VLOOKUP(E2930,'DFW to admin'!A:B,2,FALSE)</f>
        <v>#N/A</v>
      </c>
      <c r="G2930" s="3" t="str">
        <f>VLOOKUP('Data - filter removed'!E2930,Sheet10!B:C,2,FALSE)</f>
        <v>Economic Services Administration</v>
      </c>
      <c r="H2930" s="2">
        <v>2015</v>
      </c>
      <c r="I2930" s="3" t="s">
        <v>3591</v>
      </c>
      <c r="J2930" s="3" t="s">
        <v>5457</v>
      </c>
      <c r="K2930" s="3" t="s">
        <v>4597</v>
      </c>
      <c r="L2930" s="3" t="s">
        <v>5719</v>
      </c>
      <c r="M2930" s="3" t="s">
        <v>29</v>
      </c>
    </row>
    <row r="2931" spans="1:13" x14ac:dyDescent="0.2">
      <c r="A2931" s="3" t="s">
        <v>4928</v>
      </c>
      <c r="B2931" s="3" t="str">
        <f>VLOOKUP(C2931,'Class compilations'!A:B,2,FALSE)</f>
        <v>Small SUV 4x4</v>
      </c>
      <c r="C2931" s="3" t="s">
        <v>4597</v>
      </c>
      <c r="D2931" s="3" t="s">
        <v>10</v>
      </c>
      <c r="E2931" s="3" t="s">
        <v>5720</v>
      </c>
      <c r="F2931" s="3" t="e">
        <f>VLOOKUP(E2931,'DFW to admin'!A:B,2,FALSE)</f>
        <v>#N/A</v>
      </c>
      <c r="G2931" s="3" t="str">
        <f>VLOOKUP('Data - filter removed'!E2931,Sheet10!B:C,2,FALSE)</f>
        <v>Economic Services Administration</v>
      </c>
      <c r="H2931" s="2">
        <v>2015</v>
      </c>
      <c r="I2931" s="3" t="s">
        <v>3591</v>
      </c>
      <c r="J2931" s="3" t="s">
        <v>5457</v>
      </c>
      <c r="K2931" s="3" t="s">
        <v>4597</v>
      </c>
      <c r="L2931" s="3" t="s">
        <v>5721</v>
      </c>
      <c r="M2931" s="3" t="s">
        <v>29</v>
      </c>
    </row>
    <row r="2932" spans="1:13" x14ac:dyDescent="0.2">
      <c r="A2932" s="3" t="s">
        <v>4928</v>
      </c>
      <c r="B2932" s="3" t="str">
        <f>VLOOKUP(C2932,'Class compilations'!A:B,2,FALSE)</f>
        <v>Small SUV 4x4</v>
      </c>
      <c r="C2932" s="3" t="s">
        <v>4597</v>
      </c>
      <c r="D2932" s="3" t="s">
        <v>10</v>
      </c>
      <c r="E2932" s="3" t="s">
        <v>5722</v>
      </c>
      <c r="F2932" s="3" t="str">
        <f>VLOOKUP(E2932,'DFW to admin'!A:B,2,FALSE)</f>
        <v>Camp</v>
      </c>
      <c r="G2932" s="3" t="e">
        <f>VLOOKUP('Data - filter removed'!E2932,Sheet10!B:C,2,FALSE)</f>
        <v>#N/A</v>
      </c>
      <c r="H2932" s="2">
        <v>2015</v>
      </c>
      <c r="I2932" s="3" t="s">
        <v>3591</v>
      </c>
      <c r="J2932" s="3" t="s">
        <v>5457</v>
      </c>
      <c r="K2932" s="3" t="s">
        <v>4597</v>
      </c>
      <c r="L2932" s="3" t="s">
        <v>5723</v>
      </c>
      <c r="M2932" s="3" t="s">
        <v>136</v>
      </c>
    </row>
    <row r="2933" spans="1:13" x14ac:dyDescent="0.2">
      <c r="A2933" s="3" t="s">
        <v>4928</v>
      </c>
      <c r="B2933" s="3" t="str">
        <f>VLOOKUP(C2933,'Class compilations'!A:B,2,FALSE)</f>
        <v>Small SUV 4x4</v>
      </c>
      <c r="C2933" s="3" t="s">
        <v>4597</v>
      </c>
      <c r="D2933" s="3" t="s">
        <v>10</v>
      </c>
      <c r="E2933" s="3" t="s">
        <v>5724</v>
      </c>
      <c r="F2933" s="3" t="e">
        <f>VLOOKUP(E2933,'DFW to admin'!A:B,2,FALSE)</f>
        <v>#N/A</v>
      </c>
      <c r="G2933" s="3" t="e">
        <f>VLOOKUP('Data - filter removed'!E2933,Sheet10!B:C,2,FALSE)</f>
        <v>#N/A</v>
      </c>
      <c r="H2933" s="2">
        <v>2016</v>
      </c>
      <c r="I2933" s="3" t="s">
        <v>297</v>
      </c>
      <c r="J2933" s="3" t="s">
        <v>4596</v>
      </c>
      <c r="K2933" s="3" t="s">
        <v>4597</v>
      </c>
      <c r="L2933" s="3" t="s">
        <v>5725</v>
      </c>
      <c r="M2933" s="3" t="s">
        <v>74</v>
      </c>
    </row>
    <row r="2934" spans="1:13" x14ac:dyDescent="0.2">
      <c r="A2934" s="3" t="s">
        <v>4928</v>
      </c>
      <c r="B2934" s="3" t="str">
        <f>VLOOKUP(C2934,'Class compilations'!A:B,2,FALSE)</f>
        <v>Small SUV 4x4</v>
      </c>
      <c r="C2934" s="3" t="s">
        <v>4597</v>
      </c>
      <c r="D2934" s="3" t="s">
        <v>10</v>
      </c>
      <c r="E2934" s="3" t="s">
        <v>5726</v>
      </c>
      <c r="F2934" s="3" t="e">
        <f>VLOOKUP(E2934,'DFW to admin'!A:B,2,FALSE)</f>
        <v>#N/A</v>
      </c>
      <c r="G2934" s="3" t="e">
        <f>VLOOKUP('Data - filter removed'!E2934,Sheet10!B:C,2,FALSE)</f>
        <v>#N/A</v>
      </c>
      <c r="H2934" s="2">
        <v>2016</v>
      </c>
      <c r="I2934" s="3" t="s">
        <v>297</v>
      </c>
      <c r="J2934" s="3" t="s">
        <v>4596</v>
      </c>
      <c r="K2934" s="3" t="s">
        <v>4597</v>
      </c>
      <c r="L2934" s="3" t="s">
        <v>5727</v>
      </c>
      <c r="M2934" s="3" t="s">
        <v>74</v>
      </c>
    </row>
    <row r="2935" spans="1:13" x14ac:dyDescent="0.2">
      <c r="A2935" s="3" t="s">
        <v>4928</v>
      </c>
      <c r="B2935" s="3" t="str">
        <f>VLOOKUP(C2935,'Class compilations'!A:B,2,FALSE)</f>
        <v>Small SUV 4x4</v>
      </c>
      <c r="C2935" s="3" t="s">
        <v>4597</v>
      </c>
      <c r="D2935" s="3" t="s">
        <v>10</v>
      </c>
      <c r="E2935" s="3" t="s">
        <v>5728</v>
      </c>
      <c r="F2935" s="3" t="e">
        <f>VLOOKUP(E2935,'DFW to admin'!A:B,2,FALSE)</f>
        <v>#N/A</v>
      </c>
      <c r="G2935" s="3" t="e">
        <f>VLOOKUP('Data - filter removed'!E2935,Sheet10!B:C,2,FALSE)</f>
        <v>#N/A</v>
      </c>
      <c r="H2935" s="2">
        <v>2016</v>
      </c>
      <c r="I2935" s="3" t="s">
        <v>297</v>
      </c>
      <c r="J2935" s="3" t="s">
        <v>4596</v>
      </c>
      <c r="K2935" s="3" t="s">
        <v>4597</v>
      </c>
      <c r="L2935" s="3" t="s">
        <v>5729</v>
      </c>
      <c r="M2935" s="3" t="s">
        <v>74</v>
      </c>
    </row>
    <row r="2936" spans="1:13" x14ac:dyDescent="0.2">
      <c r="A2936" s="3" t="s">
        <v>4928</v>
      </c>
      <c r="B2936" s="3" t="str">
        <f>VLOOKUP(C2936,'Class compilations'!A:B,2,FALSE)</f>
        <v>Small SUV 4x4</v>
      </c>
      <c r="C2936" s="3" t="s">
        <v>4597</v>
      </c>
      <c r="D2936" s="3" t="s">
        <v>10</v>
      </c>
      <c r="E2936" s="3" t="s">
        <v>5730</v>
      </c>
      <c r="F2936" s="3" t="e">
        <f>VLOOKUP(E2936,'DFW to admin'!A:B,2,FALSE)</f>
        <v>#N/A</v>
      </c>
      <c r="G2936" s="3" t="e">
        <f>VLOOKUP('Data - filter removed'!E2936,Sheet10!B:C,2,FALSE)</f>
        <v>#N/A</v>
      </c>
      <c r="H2936" s="2">
        <v>2016</v>
      </c>
      <c r="I2936" s="3" t="s">
        <v>297</v>
      </c>
      <c r="J2936" s="3" t="s">
        <v>4596</v>
      </c>
      <c r="K2936" s="3" t="s">
        <v>4597</v>
      </c>
      <c r="L2936" s="3" t="s">
        <v>5731</v>
      </c>
      <c r="M2936" s="3" t="s">
        <v>74</v>
      </c>
    </row>
    <row r="2937" spans="1:13" x14ac:dyDescent="0.2">
      <c r="A2937" s="3" t="s">
        <v>4928</v>
      </c>
      <c r="B2937" s="3" t="str">
        <f>VLOOKUP(C2937,'Class compilations'!A:B,2,FALSE)</f>
        <v>Small SUV 4x4</v>
      </c>
      <c r="C2937" s="3" t="s">
        <v>4597</v>
      </c>
      <c r="D2937" s="3" t="s">
        <v>10</v>
      </c>
      <c r="E2937" s="3" t="s">
        <v>8115</v>
      </c>
      <c r="F2937" s="3" t="e">
        <f>VLOOKUP(E2937,'DFW to admin'!A:B,2,FALSE)</f>
        <v>#N/A</v>
      </c>
      <c r="G2937" s="3" t="e">
        <f>VLOOKUP('Data - filter removed'!E2937,Sheet10!B:C,2,FALSE)</f>
        <v>#N/A</v>
      </c>
      <c r="H2937" s="2">
        <v>2016</v>
      </c>
      <c r="I2937" s="3" t="s">
        <v>297</v>
      </c>
      <c r="J2937" s="3" t="s">
        <v>4596</v>
      </c>
      <c r="K2937" s="3" t="s">
        <v>4597</v>
      </c>
      <c r="L2937" s="3" t="s">
        <v>8116</v>
      </c>
      <c r="M2937" s="3" t="s">
        <v>74</v>
      </c>
    </row>
    <row r="2938" spans="1:13" x14ac:dyDescent="0.2">
      <c r="A2938" s="3" t="s">
        <v>4928</v>
      </c>
      <c r="B2938" s="3" t="str">
        <f>VLOOKUP(C2938,'Class compilations'!A:B,2,FALSE)</f>
        <v>Small SUV 4x4</v>
      </c>
      <c r="C2938" s="3" t="s">
        <v>4597</v>
      </c>
      <c r="D2938" s="3" t="s">
        <v>10</v>
      </c>
      <c r="E2938" s="3" t="s">
        <v>5732</v>
      </c>
      <c r="F2938" s="3" t="e">
        <f>VLOOKUP(E2938,'DFW to admin'!A:B,2,FALSE)</f>
        <v>#N/A</v>
      </c>
      <c r="G2938" s="3" t="e">
        <f>VLOOKUP('Data - filter removed'!E2938,Sheet10!B:C,2,FALSE)</f>
        <v>#N/A</v>
      </c>
      <c r="H2938" s="2">
        <v>2016</v>
      </c>
      <c r="I2938" s="3" t="s">
        <v>297</v>
      </c>
      <c r="J2938" s="3" t="s">
        <v>4596</v>
      </c>
      <c r="K2938" s="3" t="s">
        <v>4597</v>
      </c>
      <c r="L2938" s="3" t="s">
        <v>5733</v>
      </c>
      <c r="M2938" s="3" t="s">
        <v>35</v>
      </c>
    </row>
    <row r="2939" spans="1:13" x14ac:dyDescent="0.2">
      <c r="A2939" s="3" t="s">
        <v>4928</v>
      </c>
      <c r="B2939" s="3" t="str">
        <f>VLOOKUP(C2939,'Class compilations'!A:B,2,FALSE)</f>
        <v>Small SUV 4x4</v>
      </c>
      <c r="C2939" s="3" t="s">
        <v>4597</v>
      </c>
      <c r="D2939" s="3" t="s">
        <v>10</v>
      </c>
      <c r="E2939" s="3" t="s">
        <v>5734</v>
      </c>
      <c r="F2939" s="3" t="e">
        <f>VLOOKUP(E2939,'DFW to admin'!A:B,2,FALSE)</f>
        <v>#N/A</v>
      </c>
      <c r="G2939" s="3" t="e">
        <f>VLOOKUP('Data - filter removed'!E2939,Sheet10!B:C,2,FALSE)</f>
        <v>#N/A</v>
      </c>
      <c r="H2939" s="2">
        <v>2015</v>
      </c>
      <c r="I2939" s="3" t="s">
        <v>4552</v>
      </c>
      <c r="J2939" s="3" t="s">
        <v>5460</v>
      </c>
      <c r="K2939" s="3" t="s">
        <v>4597</v>
      </c>
      <c r="L2939" s="3" t="s">
        <v>5735</v>
      </c>
      <c r="M2939" s="3" t="s">
        <v>21</v>
      </c>
    </row>
    <row r="2940" spans="1:13" x14ac:dyDescent="0.2">
      <c r="A2940" s="3" t="s">
        <v>4928</v>
      </c>
      <c r="B2940" s="3" t="str">
        <f>VLOOKUP(C2940,'Class compilations'!A:B,2,FALSE)</f>
        <v>Small SUV 4x4</v>
      </c>
      <c r="C2940" s="3" t="s">
        <v>4597</v>
      </c>
      <c r="D2940" s="3" t="s">
        <v>10</v>
      </c>
      <c r="E2940" s="3" t="s">
        <v>5736</v>
      </c>
      <c r="F2940" s="3" t="e">
        <f>VLOOKUP(E2940,'DFW to admin'!A:B,2,FALSE)</f>
        <v>#N/A</v>
      </c>
      <c r="G2940" s="3" t="e">
        <f>VLOOKUP('Data - filter removed'!E2940,Sheet10!B:C,2,FALSE)</f>
        <v>#N/A</v>
      </c>
      <c r="H2940" s="2">
        <v>2016</v>
      </c>
      <c r="I2940" s="3" t="s">
        <v>297</v>
      </c>
      <c r="J2940" s="3" t="s">
        <v>4596</v>
      </c>
      <c r="K2940" s="3" t="s">
        <v>4597</v>
      </c>
      <c r="L2940" s="3" t="s">
        <v>5737</v>
      </c>
      <c r="M2940" s="3" t="s">
        <v>5738</v>
      </c>
    </row>
    <row r="2941" spans="1:13" x14ac:dyDescent="0.2">
      <c r="A2941" s="3" t="s">
        <v>4928</v>
      </c>
      <c r="B2941" s="3" t="str">
        <f>VLOOKUP(C2941,'Class compilations'!A:B,2,FALSE)</f>
        <v>Small SUV 4x4</v>
      </c>
      <c r="C2941" s="3" t="s">
        <v>4597</v>
      </c>
      <c r="D2941" s="3" t="s">
        <v>10</v>
      </c>
      <c r="E2941" s="3" t="s">
        <v>5739</v>
      </c>
      <c r="F2941" s="3" t="e">
        <f>VLOOKUP(E2941,'DFW to admin'!A:B,2,FALSE)</f>
        <v>#N/A</v>
      </c>
      <c r="G2941" s="3" t="e">
        <f>VLOOKUP('Data - filter removed'!E2941,Sheet10!B:C,2,FALSE)</f>
        <v>#N/A</v>
      </c>
      <c r="H2941" s="2">
        <v>2016</v>
      </c>
      <c r="I2941" s="3" t="s">
        <v>297</v>
      </c>
      <c r="J2941" s="3" t="s">
        <v>4596</v>
      </c>
      <c r="K2941" s="3" t="s">
        <v>4597</v>
      </c>
      <c r="L2941" s="3" t="s">
        <v>5740</v>
      </c>
      <c r="M2941" s="3" t="s">
        <v>2492</v>
      </c>
    </row>
    <row r="2942" spans="1:13" x14ac:dyDescent="0.2">
      <c r="A2942" s="3" t="s">
        <v>4928</v>
      </c>
      <c r="B2942" s="3" t="str">
        <f>VLOOKUP(C2942,'Class compilations'!A:B,2,FALSE)</f>
        <v>Small SUV 4x4</v>
      </c>
      <c r="C2942" s="3" t="s">
        <v>4597</v>
      </c>
      <c r="D2942" s="3" t="s">
        <v>10</v>
      </c>
      <c r="E2942" s="3" t="s">
        <v>5741</v>
      </c>
      <c r="F2942" s="3" t="e">
        <f>VLOOKUP(E2942,'DFW to admin'!A:B,2,FALSE)</f>
        <v>#N/A</v>
      </c>
      <c r="G2942" s="3" t="e">
        <f>VLOOKUP('Data - filter removed'!E2942,Sheet10!B:C,2,FALSE)</f>
        <v>#N/A</v>
      </c>
      <c r="H2942" s="2">
        <v>2016</v>
      </c>
      <c r="I2942" s="3" t="s">
        <v>297</v>
      </c>
      <c r="J2942" s="3" t="s">
        <v>4596</v>
      </c>
      <c r="K2942" s="3" t="s">
        <v>4597</v>
      </c>
      <c r="L2942" s="3" t="s">
        <v>5742</v>
      </c>
      <c r="M2942" s="3" t="s">
        <v>2492</v>
      </c>
    </row>
    <row r="2943" spans="1:13" x14ac:dyDescent="0.2">
      <c r="A2943" s="3" t="s">
        <v>4928</v>
      </c>
      <c r="B2943" s="3" t="str">
        <f>VLOOKUP(C2943,'Class compilations'!A:B,2,FALSE)</f>
        <v>Small SUV 4x4</v>
      </c>
      <c r="C2943" s="3" t="s">
        <v>4597</v>
      </c>
      <c r="D2943" s="3" t="s">
        <v>10</v>
      </c>
      <c r="E2943" s="3" t="s">
        <v>8117</v>
      </c>
      <c r="F2943" s="3" t="e">
        <f>VLOOKUP(E2943,'DFW to admin'!A:B,2,FALSE)</f>
        <v>#N/A</v>
      </c>
      <c r="G2943" s="3" t="e">
        <f>VLOOKUP('Data - filter removed'!E2943,Sheet10!B:C,2,FALSE)</f>
        <v>#N/A</v>
      </c>
      <c r="H2943" s="2">
        <v>2016</v>
      </c>
      <c r="I2943" s="3" t="s">
        <v>297</v>
      </c>
      <c r="J2943" s="3" t="s">
        <v>4596</v>
      </c>
      <c r="K2943" s="3" t="s">
        <v>4597</v>
      </c>
      <c r="L2943" s="3" t="s">
        <v>8118</v>
      </c>
      <c r="M2943" s="3" t="s">
        <v>2492</v>
      </c>
    </row>
    <row r="2944" spans="1:13" x14ac:dyDescent="0.2">
      <c r="A2944" s="3" t="s">
        <v>4928</v>
      </c>
      <c r="B2944" s="3" t="str">
        <f>VLOOKUP(C2944,'Class compilations'!A:B,2,FALSE)</f>
        <v>Small SUV 4x4</v>
      </c>
      <c r="C2944" s="3" t="s">
        <v>4597</v>
      </c>
      <c r="D2944" s="3" t="s">
        <v>10</v>
      </c>
      <c r="E2944" s="3" t="s">
        <v>8119</v>
      </c>
      <c r="F2944" s="3" t="e">
        <f>VLOOKUP(E2944,'DFW to admin'!A:B,2,FALSE)</f>
        <v>#N/A</v>
      </c>
      <c r="G2944" s="3" t="e">
        <f>VLOOKUP('Data - filter removed'!E2944,Sheet10!B:C,2,FALSE)</f>
        <v>#N/A</v>
      </c>
      <c r="H2944" s="2">
        <v>2016</v>
      </c>
      <c r="I2944" s="3" t="s">
        <v>297</v>
      </c>
      <c r="J2944" s="3" t="s">
        <v>4596</v>
      </c>
      <c r="K2944" s="3" t="s">
        <v>4597</v>
      </c>
      <c r="L2944" s="3" t="s">
        <v>8120</v>
      </c>
      <c r="M2944" s="3" t="s">
        <v>35</v>
      </c>
    </row>
    <row r="2945" spans="1:13" x14ac:dyDescent="0.2">
      <c r="A2945" s="3" t="s">
        <v>4928</v>
      </c>
      <c r="B2945" s="3" t="str">
        <f>VLOOKUP(C2945,'Class compilations'!A:B,2,FALSE)</f>
        <v>Small SUV 4x4</v>
      </c>
      <c r="C2945" s="3" t="s">
        <v>4597</v>
      </c>
      <c r="D2945" s="3" t="s">
        <v>10</v>
      </c>
      <c r="E2945" s="3" t="s">
        <v>8121</v>
      </c>
      <c r="F2945" s="3" t="e">
        <f>VLOOKUP(E2945,'DFW to admin'!A:B,2,FALSE)</f>
        <v>#N/A</v>
      </c>
      <c r="G2945" s="3" t="e">
        <f>VLOOKUP('Data - filter removed'!E2945,Sheet10!B:C,2,FALSE)</f>
        <v>#N/A</v>
      </c>
      <c r="H2945" s="2">
        <v>2016</v>
      </c>
      <c r="I2945" s="3" t="s">
        <v>297</v>
      </c>
      <c r="J2945" s="3" t="s">
        <v>4596</v>
      </c>
      <c r="K2945" s="3" t="s">
        <v>4597</v>
      </c>
      <c r="L2945" s="3" t="s">
        <v>8122</v>
      </c>
      <c r="M2945" s="3" t="s">
        <v>2130</v>
      </c>
    </row>
    <row r="2946" spans="1:13" x14ac:dyDescent="0.2">
      <c r="A2946" s="3" t="s">
        <v>4928</v>
      </c>
      <c r="B2946" s="3" t="str">
        <f>VLOOKUP(C2946,'Class compilations'!A:B,2,FALSE)</f>
        <v>Small SUV 4x4</v>
      </c>
      <c r="C2946" s="3" t="s">
        <v>4597</v>
      </c>
      <c r="D2946" s="3" t="s">
        <v>10</v>
      </c>
      <c r="E2946" s="3" t="s">
        <v>8123</v>
      </c>
      <c r="F2946" s="3" t="e">
        <f>VLOOKUP(E2946,'DFW to admin'!A:B,2,FALSE)</f>
        <v>#N/A</v>
      </c>
      <c r="G2946" s="3" t="e">
        <f>VLOOKUP('Data - filter removed'!E2946,Sheet10!B:C,2,FALSE)</f>
        <v>#N/A</v>
      </c>
      <c r="H2946" s="2">
        <v>2016</v>
      </c>
      <c r="I2946" s="3" t="s">
        <v>297</v>
      </c>
      <c r="J2946" s="3" t="s">
        <v>4596</v>
      </c>
      <c r="K2946" s="3" t="s">
        <v>4597</v>
      </c>
      <c r="L2946" s="3" t="s">
        <v>8124</v>
      </c>
      <c r="M2946" s="3" t="s">
        <v>81</v>
      </c>
    </row>
    <row r="2947" spans="1:13" x14ac:dyDescent="0.2">
      <c r="A2947" s="3" t="s">
        <v>4928</v>
      </c>
      <c r="B2947" s="3" t="str">
        <f>VLOOKUP(C2947,'Class compilations'!A:B,2,FALSE)</f>
        <v>Small SUV 4x4</v>
      </c>
      <c r="C2947" s="3" t="s">
        <v>4597</v>
      </c>
      <c r="D2947" s="3" t="s">
        <v>10</v>
      </c>
      <c r="E2947" s="3" t="s">
        <v>8125</v>
      </c>
      <c r="F2947" s="3" t="e">
        <f>VLOOKUP(E2947,'DFW to admin'!A:B,2,FALSE)</f>
        <v>#N/A</v>
      </c>
      <c r="G2947" s="3" t="e">
        <f>VLOOKUP('Data - filter removed'!E2947,Sheet10!B:C,2,FALSE)</f>
        <v>#N/A</v>
      </c>
      <c r="H2947" s="2">
        <v>2016</v>
      </c>
      <c r="I2947" s="3" t="s">
        <v>297</v>
      </c>
      <c r="J2947" s="3" t="s">
        <v>4596</v>
      </c>
      <c r="K2947" s="3" t="s">
        <v>4597</v>
      </c>
      <c r="L2947" s="3" t="s">
        <v>8126</v>
      </c>
      <c r="M2947" s="3" t="s">
        <v>81</v>
      </c>
    </row>
    <row r="2948" spans="1:13" x14ac:dyDescent="0.2">
      <c r="A2948" s="3" t="s">
        <v>4928</v>
      </c>
      <c r="B2948" s="3" t="str">
        <f>VLOOKUP(C2948,'Class compilations'!A:B,2,FALSE)</f>
        <v>Small SUV 4x4</v>
      </c>
      <c r="C2948" s="3" t="s">
        <v>4597</v>
      </c>
      <c r="D2948" s="3" t="s">
        <v>10</v>
      </c>
      <c r="E2948" s="3" t="s">
        <v>8127</v>
      </c>
      <c r="F2948" s="3" t="e">
        <f>VLOOKUP(E2948,'DFW to admin'!A:B,2,FALSE)</f>
        <v>#N/A</v>
      </c>
      <c r="G2948" s="3" t="str">
        <f>VLOOKUP('Data - filter removed'!E2948,Sheet10!B:C,2,FALSE)</f>
        <v>Aging and Disability Services Administration</v>
      </c>
      <c r="H2948" s="2">
        <v>2016</v>
      </c>
      <c r="I2948" s="3" t="s">
        <v>297</v>
      </c>
      <c r="J2948" s="3" t="s">
        <v>4596</v>
      </c>
      <c r="K2948" s="3" t="s">
        <v>4597</v>
      </c>
      <c r="L2948" s="3" t="s">
        <v>8128</v>
      </c>
      <c r="M2948" s="3" t="s">
        <v>29</v>
      </c>
    </row>
    <row r="2949" spans="1:13" x14ac:dyDescent="0.2">
      <c r="A2949" s="3" t="s">
        <v>4928</v>
      </c>
      <c r="B2949" s="3" t="str">
        <f>VLOOKUP(C2949,'Class compilations'!A:B,2,FALSE)</f>
        <v>Small SUV 4x4</v>
      </c>
      <c r="C2949" s="3" t="s">
        <v>4597</v>
      </c>
      <c r="D2949" s="3" t="s">
        <v>10</v>
      </c>
      <c r="E2949" s="3" t="s">
        <v>8129</v>
      </c>
      <c r="F2949" s="3" t="e">
        <f>VLOOKUP(E2949,'DFW to admin'!A:B,2,FALSE)</f>
        <v>#N/A</v>
      </c>
      <c r="G2949" s="3" t="str">
        <f>VLOOKUP('Data - filter removed'!E2949,Sheet10!B:C,2,FALSE)</f>
        <v>Aging and Disability Services Administration</v>
      </c>
      <c r="H2949" s="2">
        <v>2016</v>
      </c>
      <c r="I2949" s="3" t="s">
        <v>297</v>
      </c>
      <c r="J2949" s="3" t="s">
        <v>4596</v>
      </c>
      <c r="K2949" s="3" t="s">
        <v>4597</v>
      </c>
      <c r="L2949" s="3" t="s">
        <v>8130</v>
      </c>
      <c r="M2949" s="3" t="s">
        <v>29</v>
      </c>
    </row>
    <row r="2950" spans="1:13" x14ac:dyDescent="0.2">
      <c r="A2950" s="3" t="s">
        <v>4928</v>
      </c>
      <c r="B2950" s="3" t="str">
        <f>VLOOKUP(C2950,'Class compilations'!A:B,2,FALSE)</f>
        <v>Small SUV 4x4</v>
      </c>
      <c r="C2950" s="3" t="s">
        <v>4597</v>
      </c>
      <c r="D2950" s="3" t="s">
        <v>10</v>
      </c>
      <c r="E2950" s="3" t="s">
        <v>8131</v>
      </c>
      <c r="F2950" s="3" t="e">
        <f>VLOOKUP(E2950,'DFW to admin'!A:B,2,FALSE)</f>
        <v>#N/A</v>
      </c>
      <c r="G2950" s="3" t="e">
        <f>VLOOKUP('Data - filter removed'!E2950,Sheet10!B:C,2,FALSE)</f>
        <v>#N/A</v>
      </c>
      <c r="H2950" s="2">
        <v>2016</v>
      </c>
      <c r="I2950" s="3" t="s">
        <v>297</v>
      </c>
      <c r="J2950" s="3" t="s">
        <v>4596</v>
      </c>
      <c r="K2950" s="3" t="s">
        <v>4597</v>
      </c>
      <c r="L2950" s="3" t="s">
        <v>8132</v>
      </c>
      <c r="M2950" s="3" t="s">
        <v>18</v>
      </c>
    </row>
    <row r="2951" spans="1:13" x14ac:dyDescent="0.2">
      <c r="A2951" s="3" t="s">
        <v>4928</v>
      </c>
      <c r="B2951" s="3" t="str">
        <f>VLOOKUP(C2951,'Class compilations'!A:B,2,FALSE)</f>
        <v>Small SUV 4x4</v>
      </c>
      <c r="C2951" s="3" t="s">
        <v>4597</v>
      </c>
      <c r="D2951" s="3" t="s">
        <v>10</v>
      </c>
      <c r="E2951" s="3" t="s">
        <v>8133</v>
      </c>
      <c r="F2951" s="3" t="e">
        <f>VLOOKUP(E2951,'DFW to admin'!A:B,2,FALSE)</f>
        <v>#N/A</v>
      </c>
      <c r="G2951" s="3" t="e">
        <f>VLOOKUP('Data - filter removed'!E2951,Sheet10!B:C,2,FALSE)</f>
        <v>#N/A</v>
      </c>
      <c r="H2951" s="2">
        <v>2016</v>
      </c>
      <c r="I2951" s="3" t="s">
        <v>297</v>
      </c>
      <c r="J2951" s="3" t="s">
        <v>4596</v>
      </c>
      <c r="K2951" s="3" t="s">
        <v>4597</v>
      </c>
      <c r="L2951" s="3" t="s">
        <v>8134</v>
      </c>
      <c r="M2951" s="3" t="s">
        <v>916</v>
      </c>
    </row>
    <row r="2952" spans="1:13" x14ac:dyDescent="0.2">
      <c r="A2952" s="3" t="s">
        <v>4928</v>
      </c>
      <c r="B2952" s="3" t="str">
        <f>VLOOKUP(C2952,'Class compilations'!A:B,2,FALSE)</f>
        <v>Small SUV 4x4</v>
      </c>
      <c r="C2952" s="3" t="s">
        <v>4597</v>
      </c>
      <c r="D2952" s="3" t="s">
        <v>10</v>
      </c>
      <c r="E2952" s="3" t="s">
        <v>8135</v>
      </c>
      <c r="F2952" s="3" t="e">
        <f>VLOOKUP(E2952,'DFW to admin'!A:B,2,FALSE)</f>
        <v>#N/A</v>
      </c>
      <c r="G2952" s="3" t="e">
        <f>VLOOKUP('Data - filter removed'!E2952,Sheet10!B:C,2,FALSE)</f>
        <v>#N/A</v>
      </c>
      <c r="H2952" s="2">
        <v>2016</v>
      </c>
      <c r="I2952" s="3" t="s">
        <v>297</v>
      </c>
      <c r="J2952" s="3" t="s">
        <v>4596</v>
      </c>
      <c r="K2952" s="3" t="s">
        <v>4597</v>
      </c>
      <c r="L2952" s="3" t="s">
        <v>8136</v>
      </c>
      <c r="M2952" s="3" t="s">
        <v>81</v>
      </c>
    </row>
    <row r="2953" spans="1:13" x14ac:dyDescent="0.2">
      <c r="A2953" s="3" t="s">
        <v>4928</v>
      </c>
      <c r="B2953" s="3" t="str">
        <f>VLOOKUP(C2953,'Class compilations'!A:B,2,FALSE)</f>
        <v>Small SUV 4x4</v>
      </c>
      <c r="C2953" s="3" t="s">
        <v>4597</v>
      </c>
      <c r="D2953" s="3" t="s">
        <v>10</v>
      </c>
      <c r="E2953" s="3" t="s">
        <v>8137</v>
      </c>
      <c r="F2953" s="3" t="e">
        <f>VLOOKUP(E2953,'DFW to admin'!A:B,2,FALSE)</f>
        <v>#N/A</v>
      </c>
      <c r="G2953" s="3" t="e">
        <f>VLOOKUP('Data - filter removed'!E2953,Sheet10!B:C,2,FALSE)</f>
        <v>#N/A</v>
      </c>
      <c r="H2953" s="2">
        <v>2016</v>
      </c>
      <c r="I2953" s="3" t="s">
        <v>297</v>
      </c>
      <c r="J2953" s="3" t="s">
        <v>4596</v>
      </c>
      <c r="K2953" s="3" t="s">
        <v>4597</v>
      </c>
      <c r="L2953" s="3" t="s">
        <v>8138</v>
      </c>
      <c r="M2953" s="3" t="s">
        <v>81</v>
      </c>
    </row>
    <row r="2954" spans="1:13" x14ac:dyDescent="0.2">
      <c r="A2954" s="3" t="s">
        <v>4928</v>
      </c>
      <c r="B2954" s="3" t="str">
        <f>VLOOKUP(C2954,'Class compilations'!A:B,2,FALSE)</f>
        <v>Small SUV 4x4</v>
      </c>
      <c r="C2954" s="3" t="s">
        <v>4597</v>
      </c>
      <c r="D2954" s="3" t="s">
        <v>10</v>
      </c>
      <c r="E2954" s="3" t="s">
        <v>8139</v>
      </c>
      <c r="F2954" s="3" t="e">
        <f>VLOOKUP(E2954,'DFW to admin'!A:B,2,FALSE)</f>
        <v>#N/A</v>
      </c>
      <c r="G2954" s="3" t="e">
        <f>VLOOKUP('Data - filter removed'!E2954,Sheet10!B:C,2,FALSE)</f>
        <v>#N/A</v>
      </c>
      <c r="H2954" s="2">
        <v>2016</v>
      </c>
      <c r="I2954" s="3" t="s">
        <v>297</v>
      </c>
      <c r="J2954" s="3" t="s">
        <v>4596</v>
      </c>
      <c r="K2954" s="3" t="s">
        <v>4597</v>
      </c>
      <c r="L2954" s="3" t="s">
        <v>8140</v>
      </c>
      <c r="M2954" s="3" t="s">
        <v>74</v>
      </c>
    </row>
    <row r="2955" spans="1:13" x14ac:dyDescent="0.2">
      <c r="A2955" s="3" t="s">
        <v>4928</v>
      </c>
      <c r="B2955" s="3" t="str">
        <f>VLOOKUP(C2955,'Class compilations'!A:B,2,FALSE)</f>
        <v>Small SUV 4x4</v>
      </c>
      <c r="C2955" s="3" t="s">
        <v>4597</v>
      </c>
      <c r="D2955" s="3" t="s">
        <v>10</v>
      </c>
      <c r="E2955" s="3" t="s">
        <v>8141</v>
      </c>
      <c r="F2955" s="3" t="e">
        <f>VLOOKUP(E2955,'DFW to admin'!A:B,2,FALSE)</f>
        <v>#N/A</v>
      </c>
      <c r="G2955" s="3" t="e">
        <f>VLOOKUP('Data - filter removed'!E2955,Sheet10!B:C,2,FALSE)</f>
        <v>#N/A</v>
      </c>
      <c r="H2955" s="2">
        <v>2016</v>
      </c>
      <c r="I2955" s="3" t="s">
        <v>297</v>
      </c>
      <c r="J2955" s="3" t="s">
        <v>4596</v>
      </c>
      <c r="K2955" s="3" t="s">
        <v>4597</v>
      </c>
      <c r="L2955" s="3" t="s">
        <v>8142</v>
      </c>
      <c r="M2955" s="3" t="s">
        <v>74</v>
      </c>
    </row>
    <row r="2956" spans="1:13" x14ac:dyDescent="0.2">
      <c r="A2956" s="3" t="s">
        <v>4928</v>
      </c>
      <c r="B2956" s="3" t="str">
        <f>VLOOKUP(C2956,'Class compilations'!A:B,2,FALSE)</f>
        <v>Small SUV 4x4</v>
      </c>
      <c r="C2956" s="3" t="s">
        <v>4597</v>
      </c>
      <c r="D2956" s="3" t="s">
        <v>10</v>
      </c>
      <c r="E2956" s="3" t="s">
        <v>8143</v>
      </c>
      <c r="F2956" s="3" t="e">
        <f>VLOOKUP(E2956,'DFW to admin'!A:B,2,FALSE)</f>
        <v>#N/A</v>
      </c>
      <c r="G2956" s="3" t="e">
        <f>VLOOKUP('Data - filter removed'!E2956,Sheet10!B:C,2,FALSE)</f>
        <v>#N/A</v>
      </c>
      <c r="H2956" s="2">
        <v>2015</v>
      </c>
      <c r="I2956" s="3" t="s">
        <v>3591</v>
      </c>
      <c r="J2956" s="3" t="s">
        <v>5457</v>
      </c>
      <c r="K2956" s="3" t="s">
        <v>4597</v>
      </c>
      <c r="L2956" s="3" t="s">
        <v>8144</v>
      </c>
      <c r="M2956" s="3" t="s">
        <v>2492</v>
      </c>
    </row>
    <row r="2957" spans="1:13" x14ac:dyDescent="0.2">
      <c r="B2957" s="3" t="e">
        <f>VLOOKUP(C2957,'Class compilations'!A:B,2,FALSE)</f>
        <v>#N/A</v>
      </c>
      <c r="D2957" s="5" t="s">
        <v>7969</v>
      </c>
      <c r="E2957" s="3">
        <f>SUBTOTAL(3,E2537:E2956)</f>
        <v>420</v>
      </c>
      <c r="F2957" s="3" t="e">
        <f>VLOOKUP(E2957,'DFW to admin'!A:B,2,FALSE)</f>
        <v>#N/A</v>
      </c>
      <c r="G2957" s="3" t="e">
        <f>VLOOKUP('Data - filter removed'!E2957,Sheet10!B:C,2,FALSE)</f>
        <v>#N/A</v>
      </c>
    </row>
    <row r="2958" spans="1:13" x14ac:dyDescent="0.2">
      <c r="A2958" s="3" t="s">
        <v>4928</v>
      </c>
      <c r="B2958" s="3" t="str">
        <f>VLOOKUP(C2958,'Class compilations'!A:B,2,FALSE)</f>
        <v>Small SUV 4x4</v>
      </c>
      <c r="C2958" s="3" t="s">
        <v>4597</v>
      </c>
      <c r="D2958" s="3" t="s">
        <v>1301</v>
      </c>
      <c r="E2958" s="3" t="s">
        <v>5743</v>
      </c>
      <c r="F2958" s="3" t="e">
        <f>VLOOKUP(E2958,'DFW to admin'!A:B,2,FALSE)</f>
        <v>#N/A</v>
      </c>
      <c r="G2958" s="3" t="e">
        <f>VLOOKUP('Data - filter removed'!E2958,Sheet10!B:C,2,FALSE)</f>
        <v>#N/A</v>
      </c>
      <c r="H2958" s="2">
        <v>2013</v>
      </c>
      <c r="I2958" s="3" t="s">
        <v>297</v>
      </c>
      <c r="J2958" s="3" t="s">
        <v>4596</v>
      </c>
      <c r="K2958" s="3" t="s">
        <v>4597</v>
      </c>
      <c r="L2958" s="3" t="s">
        <v>5744</v>
      </c>
      <c r="M2958" s="3" t="s">
        <v>1302</v>
      </c>
    </row>
    <row r="2959" spans="1:13" x14ac:dyDescent="0.2">
      <c r="A2959" s="3" t="s">
        <v>4928</v>
      </c>
      <c r="B2959" s="3" t="str">
        <f>VLOOKUP(C2959,'Class compilations'!A:B,2,FALSE)</f>
        <v>Small SUV 4x4</v>
      </c>
      <c r="C2959" s="3" t="s">
        <v>4597</v>
      </c>
      <c r="D2959" s="3" t="s">
        <v>1301</v>
      </c>
      <c r="E2959" s="3" t="s">
        <v>5745</v>
      </c>
      <c r="F2959" s="3" t="e">
        <f>VLOOKUP(E2959,'DFW to admin'!A:B,2,FALSE)</f>
        <v>#N/A</v>
      </c>
      <c r="G2959" s="3" t="e">
        <f>VLOOKUP('Data - filter removed'!E2959,Sheet10!B:C,2,FALSE)</f>
        <v>#N/A</v>
      </c>
      <c r="H2959" s="2">
        <v>2013</v>
      </c>
      <c r="I2959" s="3" t="s">
        <v>297</v>
      </c>
      <c r="J2959" s="3" t="s">
        <v>4596</v>
      </c>
      <c r="K2959" s="3" t="s">
        <v>4597</v>
      </c>
      <c r="L2959" s="3" t="s">
        <v>5746</v>
      </c>
      <c r="M2959" s="3" t="s">
        <v>1302</v>
      </c>
    </row>
    <row r="2960" spans="1:13" x14ac:dyDescent="0.2">
      <c r="A2960" s="3" t="s">
        <v>4928</v>
      </c>
      <c r="B2960" s="3" t="str">
        <f>VLOOKUP(C2960,'Class compilations'!A:B,2,FALSE)</f>
        <v>Small SUV 4x4</v>
      </c>
      <c r="C2960" s="3" t="s">
        <v>4597</v>
      </c>
      <c r="D2960" s="3" t="s">
        <v>1301</v>
      </c>
      <c r="E2960" s="3" t="s">
        <v>5747</v>
      </c>
      <c r="F2960" s="3" t="e">
        <f>VLOOKUP(E2960,'DFW to admin'!A:B,2,FALSE)</f>
        <v>#N/A</v>
      </c>
      <c r="G2960" s="3" t="e">
        <f>VLOOKUP('Data - filter removed'!E2960,Sheet10!B:C,2,FALSE)</f>
        <v>#N/A</v>
      </c>
      <c r="H2960" s="2">
        <v>2013</v>
      </c>
      <c r="I2960" s="3" t="s">
        <v>297</v>
      </c>
      <c r="J2960" s="3" t="s">
        <v>4596</v>
      </c>
      <c r="K2960" s="3" t="s">
        <v>4597</v>
      </c>
      <c r="L2960" s="3" t="s">
        <v>5748</v>
      </c>
      <c r="M2960" s="3" t="s">
        <v>1302</v>
      </c>
    </row>
    <row r="2961" spans="1:13" x14ac:dyDescent="0.2">
      <c r="A2961" s="3" t="s">
        <v>4928</v>
      </c>
      <c r="B2961" s="3" t="str">
        <f>VLOOKUP(C2961,'Class compilations'!A:B,2,FALSE)</f>
        <v>Small SUV 4x4</v>
      </c>
      <c r="C2961" s="3" t="s">
        <v>4597</v>
      </c>
      <c r="D2961" s="3" t="s">
        <v>1301</v>
      </c>
      <c r="E2961" s="3" t="s">
        <v>5749</v>
      </c>
      <c r="F2961" s="3" t="e">
        <f>VLOOKUP(E2961,'DFW to admin'!A:B,2,FALSE)</f>
        <v>#N/A</v>
      </c>
      <c r="G2961" s="3" t="e">
        <f>VLOOKUP('Data - filter removed'!E2961,Sheet10!B:C,2,FALSE)</f>
        <v>#N/A</v>
      </c>
      <c r="H2961" s="2">
        <v>2013</v>
      </c>
      <c r="I2961" s="3" t="s">
        <v>297</v>
      </c>
      <c r="J2961" s="3" t="s">
        <v>4596</v>
      </c>
      <c r="K2961" s="3" t="s">
        <v>4597</v>
      </c>
      <c r="L2961" s="3" t="s">
        <v>5750</v>
      </c>
      <c r="M2961" s="3" t="s">
        <v>1302</v>
      </c>
    </row>
    <row r="2962" spans="1:13" x14ac:dyDescent="0.2">
      <c r="A2962" s="3" t="s">
        <v>4928</v>
      </c>
      <c r="B2962" s="3" t="str">
        <f>VLOOKUP(C2962,'Class compilations'!A:B,2,FALSE)</f>
        <v>Small SUV 4x4</v>
      </c>
      <c r="C2962" s="3" t="s">
        <v>4597</v>
      </c>
      <c r="D2962" s="3" t="s">
        <v>1301</v>
      </c>
      <c r="E2962" s="3" t="s">
        <v>5751</v>
      </c>
      <c r="F2962" s="3" t="e">
        <f>VLOOKUP(E2962,'DFW to admin'!A:B,2,FALSE)</f>
        <v>#N/A</v>
      </c>
      <c r="G2962" s="3" t="e">
        <f>VLOOKUP('Data - filter removed'!E2962,Sheet10!B:C,2,FALSE)</f>
        <v>#N/A</v>
      </c>
      <c r="H2962" s="2">
        <v>2014</v>
      </c>
      <c r="I2962" s="3" t="s">
        <v>297</v>
      </c>
      <c r="J2962" s="3" t="s">
        <v>4596</v>
      </c>
      <c r="K2962" s="3" t="s">
        <v>4597</v>
      </c>
      <c r="L2962" s="3" t="s">
        <v>5752</v>
      </c>
      <c r="M2962" s="3" t="s">
        <v>1302</v>
      </c>
    </row>
    <row r="2963" spans="1:13" x14ac:dyDescent="0.2">
      <c r="A2963" s="3" t="s">
        <v>4928</v>
      </c>
      <c r="B2963" s="3" t="str">
        <f>VLOOKUP(C2963,'Class compilations'!A:B,2,FALSE)</f>
        <v>Small SUV 4x4</v>
      </c>
      <c r="C2963" s="3" t="s">
        <v>4597</v>
      </c>
      <c r="D2963" s="3" t="s">
        <v>1301</v>
      </c>
      <c r="E2963" s="3" t="s">
        <v>5753</v>
      </c>
      <c r="F2963" s="3" t="e">
        <f>VLOOKUP(E2963,'DFW to admin'!A:B,2,FALSE)</f>
        <v>#N/A</v>
      </c>
      <c r="G2963" s="3" t="e">
        <f>VLOOKUP('Data - filter removed'!E2963,Sheet10!B:C,2,FALSE)</f>
        <v>#N/A</v>
      </c>
      <c r="H2963" s="2">
        <v>2014</v>
      </c>
      <c r="I2963" s="3" t="s">
        <v>297</v>
      </c>
      <c r="J2963" s="3" t="s">
        <v>4596</v>
      </c>
      <c r="K2963" s="3" t="s">
        <v>4597</v>
      </c>
      <c r="L2963" s="3" t="s">
        <v>5754</v>
      </c>
      <c r="M2963" s="3" t="s">
        <v>1302</v>
      </c>
    </row>
    <row r="2964" spans="1:13" x14ac:dyDescent="0.2">
      <c r="A2964" s="3" t="s">
        <v>4928</v>
      </c>
      <c r="B2964" s="3" t="str">
        <f>VLOOKUP(C2964,'Class compilations'!A:B,2,FALSE)</f>
        <v>Small SUV 4x4</v>
      </c>
      <c r="C2964" s="3" t="s">
        <v>4597</v>
      </c>
      <c r="D2964" s="3" t="s">
        <v>1301</v>
      </c>
      <c r="E2964" s="3" t="s">
        <v>5755</v>
      </c>
      <c r="F2964" s="3" t="e">
        <f>VLOOKUP(E2964,'DFW to admin'!A:B,2,FALSE)</f>
        <v>#N/A</v>
      </c>
      <c r="G2964" s="3" t="e">
        <f>VLOOKUP('Data - filter removed'!E2964,Sheet10!B:C,2,FALSE)</f>
        <v>#N/A</v>
      </c>
      <c r="H2964" s="2">
        <v>2014</v>
      </c>
      <c r="I2964" s="3" t="s">
        <v>297</v>
      </c>
      <c r="J2964" s="3" t="s">
        <v>4596</v>
      </c>
      <c r="K2964" s="3" t="s">
        <v>4597</v>
      </c>
      <c r="L2964" s="3" t="s">
        <v>5756</v>
      </c>
      <c r="M2964" s="3" t="s">
        <v>1302</v>
      </c>
    </row>
    <row r="2965" spans="1:13" x14ac:dyDescent="0.2">
      <c r="A2965" s="3" t="s">
        <v>4928</v>
      </c>
      <c r="B2965" s="3" t="str">
        <f>VLOOKUP(C2965,'Class compilations'!A:B,2,FALSE)</f>
        <v>Small SUV 4x4</v>
      </c>
      <c r="C2965" s="3" t="s">
        <v>4597</v>
      </c>
      <c r="D2965" s="3" t="s">
        <v>1301</v>
      </c>
      <c r="E2965" s="3" t="s">
        <v>5757</v>
      </c>
      <c r="F2965" s="3" t="e">
        <f>VLOOKUP(E2965,'DFW to admin'!A:B,2,FALSE)</f>
        <v>#N/A</v>
      </c>
      <c r="G2965" s="3" t="e">
        <f>VLOOKUP('Data - filter removed'!E2965,Sheet10!B:C,2,FALSE)</f>
        <v>#N/A</v>
      </c>
      <c r="H2965" s="2">
        <v>2014</v>
      </c>
      <c r="I2965" s="3" t="s">
        <v>297</v>
      </c>
      <c r="J2965" s="3" t="s">
        <v>4596</v>
      </c>
      <c r="K2965" s="3" t="s">
        <v>4597</v>
      </c>
      <c r="L2965" s="3" t="s">
        <v>5758</v>
      </c>
      <c r="M2965" s="3" t="s">
        <v>1302</v>
      </c>
    </row>
    <row r="2966" spans="1:13" x14ac:dyDescent="0.2">
      <c r="A2966" s="3" t="s">
        <v>4928</v>
      </c>
      <c r="B2966" s="3" t="str">
        <f>VLOOKUP(C2966,'Class compilations'!A:B,2,FALSE)</f>
        <v>Small SUV 4x4</v>
      </c>
      <c r="C2966" s="3" t="s">
        <v>4597</v>
      </c>
      <c r="D2966" s="3" t="s">
        <v>1301</v>
      </c>
      <c r="E2966" s="3" t="s">
        <v>5759</v>
      </c>
      <c r="F2966" s="3" t="e">
        <f>VLOOKUP(E2966,'DFW to admin'!A:B,2,FALSE)</f>
        <v>#N/A</v>
      </c>
      <c r="G2966" s="3" t="e">
        <f>VLOOKUP('Data - filter removed'!E2966,Sheet10!B:C,2,FALSE)</f>
        <v>#N/A</v>
      </c>
      <c r="H2966" s="2">
        <v>2014</v>
      </c>
      <c r="I2966" s="3" t="s">
        <v>297</v>
      </c>
      <c r="J2966" s="3" t="s">
        <v>4596</v>
      </c>
      <c r="K2966" s="3" t="s">
        <v>4597</v>
      </c>
      <c r="L2966" s="3" t="s">
        <v>5760</v>
      </c>
      <c r="M2966" s="3" t="s">
        <v>1302</v>
      </c>
    </row>
    <row r="2967" spans="1:13" x14ac:dyDescent="0.2">
      <c r="A2967" s="3" t="s">
        <v>4928</v>
      </c>
      <c r="B2967" s="3" t="str">
        <f>VLOOKUP(C2967,'Class compilations'!A:B,2,FALSE)</f>
        <v>Small SUV 4x4</v>
      </c>
      <c r="C2967" s="3" t="s">
        <v>4597</v>
      </c>
      <c r="D2967" s="3" t="s">
        <v>1301</v>
      </c>
      <c r="E2967" s="3" t="s">
        <v>5761</v>
      </c>
      <c r="F2967" s="3" t="e">
        <f>VLOOKUP(E2967,'DFW to admin'!A:B,2,FALSE)</f>
        <v>#N/A</v>
      </c>
      <c r="G2967" s="3" t="e">
        <f>VLOOKUP('Data - filter removed'!E2967,Sheet10!B:C,2,FALSE)</f>
        <v>#N/A</v>
      </c>
      <c r="H2967" s="2">
        <v>2014</v>
      </c>
      <c r="I2967" s="3" t="s">
        <v>297</v>
      </c>
      <c r="J2967" s="3" t="s">
        <v>4596</v>
      </c>
      <c r="K2967" s="3" t="s">
        <v>4597</v>
      </c>
      <c r="L2967" s="3" t="s">
        <v>5762</v>
      </c>
      <c r="M2967" s="3" t="s">
        <v>1302</v>
      </c>
    </row>
    <row r="2968" spans="1:13" x14ac:dyDescent="0.2">
      <c r="A2968" s="3" t="s">
        <v>4928</v>
      </c>
      <c r="B2968" s="3" t="str">
        <f>VLOOKUP(C2968,'Class compilations'!A:B,2,FALSE)</f>
        <v>Small SUV 4x4</v>
      </c>
      <c r="C2968" s="3" t="s">
        <v>4597</v>
      </c>
      <c r="D2968" s="3" t="s">
        <v>1301</v>
      </c>
      <c r="E2968" s="3" t="s">
        <v>5763</v>
      </c>
      <c r="F2968" s="3" t="e">
        <f>VLOOKUP(E2968,'DFW to admin'!A:B,2,FALSE)</f>
        <v>#N/A</v>
      </c>
      <c r="G2968" s="3" t="e">
        <f>VLOOKUP('Data - filter removed'!E2968,Sheet10!B:C,2,FALSE)</f>
        <v>#N/A</v>
      </c>
      <c r="H2968" s="2">
        <v>2014</v>
      </c>
      <c r="I2968" s="3" t="s">
        <v>297</v>
      </c>
      <c r="J2968" s="3" t="s">
        <v>4596</v>
      </c>
      <c r="K2968" s="3" t="s">
        <v>4597</v>
      </c>
      <c r="L2968" s="3" t="s">
        <v>5764</v>
      </c>
      <c r="M2968" s="3" t="s">
        <v>1302</v>
      </c>
    </row>
    <row r="2969" spans="1:13" x14ac:dyDescent="0.2">
      <c r="A2969" s="3" t="s">
        <v>4928</v>
      </c>
      <c r="B2969" s="3" t="str">
        <f>VLOOKUP(C2969,'Class compilations'!A:B,2,FALSE)</f>
        <v>Small SUV 4x4</v>
      </c>
      <c r="C2969" s="3" t="s">
        <v>4597</v>
      </c>
      <c r="D2969" s="3" t="s">
        <v>1301</v>
      </c>
      <c r="E2969" s="3" t="s">
        <v>5765</v>
      </c>
      <c r="F2969" s="3" t="e">
        <f>VLOOKUP(E2969,'DFW to admin'!A:B,2,FALSE)</f>
        <v>#N/A</v>
      </c>
      <c r="G2969" s="3" t="e">
        <f>VLOOKUP('Data - filter removed'!E2969,Sheet10!B:C,2,FALSE)</f>
        <v>#N/A</v>
      </c>
      <c r="H2969" s="2">
        <v>2015</v>
      </c>
      <c r="I2969" s="3" t="s">
        <v>297</v>
      </c>
      <c r="J2969" s="3" t="s">
        <v>4596</v>
      </c>
      <c r="K2969" s="3" t="s">
        <v>4597</v>
      </c>
      <c r="L2969" s="3" t="s">
        <v>5766</v>
      </c>
      <c r="M2969" s="3" t="s">
        <v>1302</v>
      </c>
    </row>
    <row r="2970" spans="1:13" x14ac:dyDescent="0.2">
      <c r="A2970" s="3" t="s">
        <v>4928</v>
      </c>
      <c r="B2970" s="3" t="str">
        <f>VLOOKUP(C2970,'Class compilations'!A:B,2,FALSE)</f>
        <v>Small SUV 4x4</v>
      </c>
      <c r="C2970" s="3" t="s">
        <v>4597</v>
      </c>
      <c r="D2970" s="3" t="s">
        <v>1301</v>
      </c>
      <c r="E2970" s="3" t="s">
        <v>5767</v>
      </c>
      <c r="F2970" s="3" t="e">
        <f>VLOOKUP(E2970,'DFW to admin'!A:B,2,FALSE)</f>
        <v>#N/A</v>
      </c>
      <c r="G2970" s="3" t="e">
        <f>VLOOKUP('Data - filter removed'!E2970,Sheet10!B:C,2,FALSE)</f>
        <v>#N/A</v>
      </c>
      <c r="H2970" s="2">
        <v>2015</v>
      </c>
      <c r="I2970" s="3" t="s">
        <v>4552</v>
      </c>
      <c r="J2970" s="3" t="s">
        <v>5460</v>
      </c>
      <c r="K2970" s="3" t="s">
        <v>4597</v>
      </c>
      <c r="L2970" s="3" t="s">
        <v>5768</v>
      </c>
      <c r="M2970" s="3" t="s">
        <v>1302</v>
      </c>
    </row>
    <row r="2971" spans="1:13" x14ac:dyDescent="0.2">
      <c r="A2971" s="3" t="s">
        <v>4928</v>
      </c>
      <c r="B2971" s="3" t="str">
        <f>VLOOKUP(C2971,'Class compilations'!A:B,2,FALSE)</f>
        <v>Small SUV 4x4</v>
      </c>
      <c r="C2971" s="3" t="s">
        <v>4597</v>
      </c>
      <c r="D2971" s="3" t="s">
        <v>1301</v>
      </c>
      <c r="E2971" s="3" t="s">
        <v>5769</v>
      </c>
      <c r="F2971" s="3" t="e">
        <f>VLOOKUP(E2971,'DFW to admin'!A:B,2,FALSE)</f>
        <v>#N/A</v>
      </c>
      <c r="G2971" s="3" t="e">
        <f>VLOOKUP('Data - filter removed'!E2971,Sheet10!B:C,2,FALSE)</f>
        <v>#N/A</v>
      </c>
      <c r="H2971" s="2">
        <v>2015</v>
      </c>
      <c r="I2971" s="3" t="s">
        <v>4552</v>
      </c>
      <c r="J2971" s="3" t="s">
        <v>5460</v>
      </c>
      <c r="K2971" s="3" t="s">
        <v>4597</v>
      </c>
      <c r="L2971" s="3" t="s">
        <v>5770</v>
      </c>
      <c r="M2971" s="3" t="s">
        <v>1302</v>
      </c>
    </row>
    <row r="2972" spans="1:13" x14ac:dyDescent="0.2">
      <c r="B2972" s="3" t="e">
        <f>VLOOKUP(C2972,'Class compilations'!A:B,2,FALSE)</f>
        <v>#N/A</v>
      </c>
      <c r="D2972" s="5" t="s">
        <v>7971</v>
      </c>
      <c r="E2972" s="3">
        <f>SUBTOTAL(3,E2958:E2971)</f>
        <v>14</v>
      </c>
      <c r="F2972" s="3" t="e">
        <f>VLOOKUP(E2972,'DFW to admin'!A:B,2,FALSE)</f>
        <v>#N/A</v>
      </c>
      <c r="G2972" s="3" t="e">
        <f>VLOOKUP('Data - filter removed'!E2972,Sheet10!B:C,2,FALSE)</f>
        <v>#N/A</v>
      </c>
    </row>
    <row r="2973" spans="1:13" x14ac:dyDescent="0.2">
      <c r="A2973" s="5" t="s">
        <v>7939</v>
      </c>
      <c r="B2973" s="3" t="e">
        <f>VLOOKUP(C2973,'Class compilations'!A:B,2,FALSE)</f>
        <v>#N/A</v>
      </c>
      <c r="E2973" s="3">
        <f>SUBTOTAL(3,E2537:E2971)</f>
        <v>434</v>
      </c>
      <c r="F2973" s="3" t="e">
        <f>VLOOKUP(E2973,'DFW to admin'!A:B,2,FALSE)</f>
        <v>#N/A</v>
      </c>
      <c r="G2973" s="3" t="e">
        <f>VLOOKUP('Data - filter removed'!E2973,Sheet10!B:C,2,FALSE)</f>
        <v>#N/A</v>
      </c>
    </row>
    <row r="2974" spans="1:13" x14ac:dyDescent="0.2">
      <c r="A2974" s="3" t="s">
        <v>5771</v>
      </c>
      <c r="B2974" s="3" t="str">
        <f>VLOOKUP(C2974,'Class compilations'!A:B,2,FALSE)</f>
        <v>Small SUV Hybrid</v>
      </c>
      <c r="C2974" s="3" t="s">
        <v>5772</v>
      </c>
      <c r="D2974" s="3" t="s">
        <v>10</v>
      </c>
      <c r="E2974" s="3" t="s">
        <v>5773</v>
      </c>
      <c r="F2974" s="3" t="e">
        <f>VLOOKUP(E2974,'DFW to admin'!A:B,2,FALSE)</f>
        <v>#N/A</v>
      </c>
      <c r="G2974" s="3" t="str">
        <f>VLOOKUP('Data - filter removed'!E2974,Sheet10!B:C,2,FALSE)</f>
        <v>Office of Fraud Accountability</v>
      </c>
      <c r="H2974" s="2">
        <v>2006</v>
      </c>
      <c r="I2974" s="3" t="s">
        <v>297</v>
      </c>
      <c r="J2974" s="3" t="s">
        <v>4596</v>
      </c>
      <c r="K2974" s="3" t="s">
        <v>5772</v>
      </c>
      <c r="L2974" s="3" t="s">
        <v>5774</v>
      </c>
      <c r="M2974" s="3" t="s">
        <v>29</v>
      </c>
    </row>
    <row r="2975" spans="1:13" x14ac:dyDescent="0.2">
      <c r="A2975" s="3" t="s">
        <v>5771</v>
      </c>
      <c r="B2975" s="3" t="str">
        <f>VLOOKUP(C2975,'Class compilations'!A:B,2,FALSE)</f>
        <v>Small SUV Hybrid</v>
      </c>
      <c r="C2975" s="3" t="s">
        <v>5772</v>
      </c>
      <c r="D2975" s="3" t="s">
        <v>10</v>
      </c>
      <c r="E2975" s="3" t="s">
        <v>5775</v>
      </c>
      <c r="F2975" s="3" t="e">
        <f>VLOOKUP(E2975,'DFW to admin'!A:B,2,FALSE)</f>
        <v>#N/A</v>
      </c>
      <c r="G2975" s="3" t="e">
        <f>VLOOKUP('Data - filter removed'!E2975,Sheet10!B:C,2,FALSE)</f>
        <v>#N/A</v>
      </c>
      <c r="H2975" s="2">
        <v>2006</v>
      </c>
      <c r="I2975" s="3" t="s">
        <v>297</v>
      </c>
      <c r="J2975" s="3" t="s">
        <v>4596</v>
      </c>
      <c r="K2975" s="3" t="s">
        <v>5772</v>
      </c>
      <c r="L2975" s="3" t="s">
        <v>5776</v>
      </c>
      <c r="M2975" s="3" t="s">
        <v>35</v>
      </c>
    </row>
    <row r="2976" spans="1:13" x14ac:dyDescent="0.2">
      <c r="A2976" s="3" t="s">
        <v>5771</v>
      </c>
      <c r="B2976" s="3" t="str">
        <f>VLOOKUP(C2976,'Class compilations'!A:B,2,FALSE)</f>
        <v>Small SUV Hybrid</v>
      </c>
      <c r="C2976" s="3" t="s">
        <v>5772</v>
      </c>
      <c r="D2976" s="3" t="s">
        <v>10</v>
      </c>
      <c r="E2976" s="3" t="s">
        <v>5777</v>
      </c>
      <c r="F2976" s="3" t="e">
        <f>VLOOKUP(E2976,'DFW to admin'!A:B,2,FALSE)</f>
        <v>#N/A</v>
      </c>
      <c r="G2976" s="3" t="str">
        <f>VLOOKUP('Data - filter removed'!E2976,Sheet10!B:C,2,FALSE)</f>
        <v>Office of Fraud Accountability</v>
      </c>
      <c r="H2976" s="2">
        <v>2006</v>
      </c>
      <c r="I2976" s="3" t="s">
        <v>297</v>
      </c>
      <c r="J2976" s="3" t="s">
        <v>4596</v>
      </c>
      <c r="K2976" s="3" t="s">
        <v>5772</v>
      </c>
      <c r="L2976" s="3" t="s">
        <v>5778</v>
      </c>
      <c r="M2976" s="3" t="s">
        <v>29</v>
      </c>
    </row>
    <row r="2977" spans="1:13" x14ac:dyDescent="0.2">
      <c r="A2977" s="3" t="s">
        <v>5771</v>
      </c>
      <c r="B2977" s="3" t="str">
        <f>VLOOKUP(C2977,'Class compilations'!A:B,2,FALSE)</f>
        <v>Small SUV Hybrid</v>
      </c>
      <c r="C2977" s="3" t="s">
        <v>5772</v>
      </c>
      <c r="D2977" s="3" t="s">
        <v>10</v>
      </c>
      <c r="E2977" s="3" t="s">
        <v>5779</v>
      </c>
      <c r="F2977" s="3" t="e">
        <f>VLOOKUP(E2977,'DFW to admin'!A:B,2,FALSE)</f>
        <v>#N/A</v>
      </c>
      <c r="G2977" s="3" t="str">
        <f>VLOOKUP('Data - filter removed'!E2977,Sheet10!B:C,2,FALSE)</f>
        <v>Office of Fraud Accountability</v>
      </c>
      <c r="H2977" s="2">
        <v>2006</v>
      </c>
      <c r="I2977" s="3" t="s">
        <v>297</v>
      </c>
      <c r="J2977" s="3" t="s">
        <v>4596</v>
      </c>
      <c r="K2977" s="3" t="s">
        <v>5772</v>
      </c>
      <c r="L2977" s="3" t="s">
        <v>5780</v>
      </c>
      <c r="M2977" s="3" t="s">
        <v>29</v>
      </c>
    </row>
    <row r="2978" spans="1:13" x14ac:dyDescent="0.2">
      <c r="A2978" s="3" t="s">
        <v>5771</v>
      </c>
      <c r="B2978" s="3" t="str">
        <f>VLOOKUP(C2978,'Class compilations'!A:B,2,FALSE)</f>
        <v>Small SUV Hybrid</v>
      </c>
      <c r="C2978" s="3" t="s">
        <v>5772</v>
      </c>
      <c r="D2978" s="3" t="s">
        <v>10</v>
      </c>
      <c r="E2978" s="3" t="s">
        <v>5781</v>
      </c>
      <c r="F2978" s="3" t="e">
        <f>VLOOKUP(E2978,'DFW to admin'!A:B,2,FALSE)</f>
        <v>#N/A</v>
      </c>
      <c r="G2978" s="3" t="e">
        <f>VLOOKUP('Data - filter removed'!E2978,Sheet10!B:C,2,FALSE)</f>
        <v>#N/A</v>
      </c>
      <c r="H2978" s="2">
        <v>2006</v>
      </c>
      <c r="I2978" s="3" t="s">
        <v>297</v>
      </c>
      <c r="J2978" s="3" t="s">
        <v>4596</v>
      </c>
      <c r="K2978" s="3" t="s">
        <v>5772</v>
      </c>
      <c r="L2978" s="3" t="s">
        <v>5782</v>
      </c>
      <c r="M2978" s="3" t="s">
        <v>21</v>
      </c>
    </row>
    <row r="2979" spans="1:13" x14ac:dyDescent="0.2">
      <c r="A2979" s="3" t="s">
        <v>5771</v>
      </c>
      <c r="B2979" s="3" t="str">
        <f>VLOOKUP(C2979,'Class compilations'!A:B,2,FALSE)</f>
        <v>Small SUV Hybrid</v>
      </c>
      <c r="C2979" s="3" t="s">
        <v>5772</v>
      </c>
      <c r="D2979" s="3" t="s">
        <v>10</v>
      </c>
      <c r="E2979" s="3" t="s">
        <v>5783</v>
      </c>
      <c r="F2979" s="3" t="e">
        <f>VLOOKUP(E2979,'DFW to admin'!A:B,2,FALSE)</f>
        <v>#N/A</v>
      </c>
      <c r="G2979" s="3" t="str">
        <f>VLOOKUP('Data - filter removed'!E2979,Sheet10!B:C,2,FALSE)</f>
        <v>Office of Fraud Accountability</v>
      </c>
      <c r="H2979" s="2">
        <v>2006</v>
      </c>
      <c r="I2979" s="3" t="s">
        <v>297</v>
      </c>
      <c r="J2979" s="3" t="s">
        <v>4596</v>
      </c>
      <c r="K2979" s="3" t="s">
        <v>5772</v>
      </c>
      <c r="L2979" s="3" t="s">
        <v>5784</v>
      </c>
      <c r="M2979" s="3" t="s">
        <v>29</v>
      </c>
    </row>
    <row r="2980" spans="1:13" x14ac:dyDescent="0.2">
      <c r="A2980" s="3" t="s">
        <v>5771</v>
      </c>
      <c r="B2980" s="3" t="str">
        <f>VLOOKUP(C2980,'Class compilations'!A:B,2,FALSE)</f>
        <v>Small SUV Hybrid</v>
      </c>
      <c r="C2980" s="3" t="s">
        <v>5772</v>
      </c>
      <c r="D2980" s="3" t="s">
        <v>10</v>
      </c>
      <c r="E2980" s="3" t="s">
        <v>5785</v>
      </c>
      <c r="F2980" s="3" t="e">
        <f>VLOOKUP(E2980,'DFW to admin'!A:B,2,FALSE)</f>
        <v>#N/A</v>
      </c>
      <c r="G2980" s="3" t="e">
        <f>VLOOKUP('Data - filter removed'!E2980,Sheet10!B:C,2,FALSE)</f>
        <v>#N/A</v>
      </c>
      <c r="H2980" s="2">
        <v>2006</v>
      </c>
      <c r="I2980" s="3" t="s">
        <v>297</v>
      </c>
      <c r="J2980" s="3" t="s">
        <v>4596</v>
      </c>
      <c r="K2980" s="3" t="s">
        <v>5772</v>
      </c>
      <c r="L2980" s="3" t="s">
        <v>5786</v>
      </c>
      <c r="M2980" s="3" t="s">
        <v>35</v>
      </c>
    </row>
    <row r="2981" spans="1:13" x14ac:dyDescent="0.2">
      <c r="A2981" s="3" t="s">
        <v>5771</v>
      </c>
      <c r="B2981" s="3" t="str">
        <f>VLOOKUP(C2981,'Class compilations'!A:B,2,FALSE)</f>
        <v>Small SUV Hybrid</v>
      </c>
      <c r="C2981" s="3" t="s">
        <v>5772</v>
      </c>
      <c r="D2981" s="3" t="s">
        <v>10</v>
      </c>
      <c r="E2981" s="3" t="s">
        <v>5787</v>
      </c>
      <c r="F2981" s="3" t="e">
        <f>VLOOKUP(E2981,'DFW to admin'!A:B,2,FALSE)</f>
        <v>#N/A</v>
      </c>
      <c r="G2981" s="3" t="e">
        <f>VLOOKUP('Data - filter removed'!E2981,Sheet10!B:C,2,FALSE)</f>
        <v>#N/A</v>
      </c>
      <c r="H2981" s="2">
        <v>2006</v>
      </c>
      <c r="I2981" s="3" t="s">
        <v>297</v>
      </c>
      <c r="J2981" s="3" t="s">
        <v>4596</v>
      </c>
      <c r="K2981" s="3" t="s">
        <v>5772</v>
      </c>
      <c r="L2981" s="3" t="s">
        <v>5788</v>
      </c>
      <c r="M2981" s="3" t="s">
        <v>35</v>
      </c>
    </row>
    <row r="2982" spans="1:13" x14ac:dyDescent="0.2">
      <c r="A2982" s="3" t="s">
        <v>5771</v>
      </c>
      <c r="B2982" s="3" t="str">
        <f>VLOOKUP(C2982,'Class compilations'!A:B,2,FALSE)</f>
        <v>Small SUV Hybrid</v>
      </c>
      <c r="C2982" s="3" t="s">
        <v>5772</v>
      </c>
      <c r="D2982" s="3" t="s">
        <v>10</v>
      </c>
      <c r="E2982" s="3" t="s">
        <v>5789</v>
      </c>
      <c r="F2982" s="3" t="e">
        <f>VLOOKUP(E2982,'DFW to admin'!A:B,2,FALSE)</f>
        <v>#N/A</v>
      </c>
      <c r="G2982" s="3" t="e">
        <f>VLOOKUP('Data - filter removed'!E2982,Sheet10!B:C,2,FALSE)</f>
        <v>#N/A</v>
      </c>
      <c r="H2982" s="2">
        <v>2006</v>
      </c>
      <c r="I2982" s="3" t="s">
        <v>297</v>
      </c>
      <c r="J2982" s="3" t="s">
        <v>4596</v>
      </c>
      <c r="K2982" s="3" t="s">
        <v>5772</v>
      </c>
      <c r="L2982" s="3" t="s">
        <v>5790</v>
      </c>
      <c r="M2982" s="3" t="s">
        <v>35</v>
      </c>
    </row>
    <row r="2983" spans="1:13" x14ac:dyDescent="0.2">
      <c r="A2983" s="3" t="s">
        <v>5771</v>
      </c>
      <c r="B2983" s="3" t="str">
        <f>VLOOKUP(C2983,'Class compilations'!A:B,2,FALSE)</f>
        <v>Small SUV Hybrid</v>
      </c>
      <c r="C2983" s="3" t="s">
        <v>5772</v>
      </c>
      <c r="D2983" s="3" t="s">
        <v>10</v>
      </c>
      <c r="E2983" s="3" t="s">
        <v>5791</v>
      </c>
      <c r="F2983" s="3" t="e">
        <f>VLOOKUP(E2983,'DFW to admin'!A:B,2,FALSE)</f>
        <v>#N/A</v>
      </c>
      <c r="G2983" s="3" t="e">
        <f>VLOOKUP('Data - filter removed'!E2983,Sheet10!B:C,2,FALSE)</f>
        <v>#N/A</v>
      </c>
      <c r="H2983" s="2">
        <v>2006</v>
      </c>
      <c r="I2983" s="3" t="s">
        <v>297</v>
      </c>
      <c r="J2983" s="3" t="s">
        <v>4596</v>
      </c>
      <c r="K2983" s="3" t="s">
        <v>5772</v>
      </c>
      <c r="L2983" s="3" t="s">
        <v>5792</v>
      </c>
      <c r="M2983" s="3" t="s">
        <v>35</v>
      </c>
    </row>
    <row r="2984" spans="1:13" x14ac:dyDescent="0.2">
      <c r="A2984" s="3" t="s">
        <v>5771</v>
      </c>
      <c r="B2984" s="3" t="str">
        <f>VLOOKUP(C2984,'Class compilations'!A:B,2,FALSE)</f>
        <v>Small SUV Hybrid</v>
      </c>
      <c r="C2984" s="3" t="s">
        <v>5772</v>
      </c>
      <c r="D2984" s="3" t="s">
        <v>10</v>
      </c>
      <c r="E2984" s="3" t="s">
        <v>5793</v>
      </c>
      <c r="F2984" s="3" t="e">
        <f>VLOOKUP(E2984,'DFW to admin'!A:B,2,FALSE)</f>
        <v>#N/A</v>
      </c>
      <c r="G2984" s="3" t="e">
        <f>VLOOKUP('Data - filter removed'!E2984,Sheet10!B:C,2,FALSE)</f>
        <v>#N/A</v>
      </c>
      <c r="H2984" s="2">
        <v>2006</v>
      </c>
      <c r="I2984" s="3" t="s">
        <v>297</v>
      </c>
      <c r="J2984" s="3" t="s">
        <v>4596</v>
      </c>
      <c r="K2984" s="3" t="s">
        <v>5772</v>
      </c>
      <c r="L2984" s="3" t="s">
        <v>5794</v>
      </c>
      <c r="M2984" s="3" t="s">
        <v>35</v>
      </c>
    </row>
    <row r="2985" spans="1:13" x14ac:dyDescent="0.2">
      <c r="A2985" s="3" t="s">
        <v>5771</v>
      </c>
      <c r="B2985" s="3" t="str">
        <f>VLOOKUP(C2985,'Class compilations'!A:B,2,FALSE)</f>
        <v>Small SUV Hybrid</v>
      </c>
      <c r="C2985" s="3" t="s">
        <v>5772</v>
      </c>
      <c r="D2985" s="3" t="s">
        <v>10</v>
      </c>
      <c r="E2985" s="3" t="s">
        <v>5795</v>
      </c>
      <c r="F2985" s="3" t="e">
        <f>VLOOKUP(E2985,'DFW to admin'!A:B,2,FALSE)</f>
        <v>#N/A</v>
      </c>
      <c r="G2985" s="3" t="e">
        <f>VLOOKUP('Data - filter removed'!E2985,Sheet10!B:C,2,FALSE)</f>
        <v>#N/A</v>
      </c>
      <c r="H2985" s="2">
        <v>2006</v>
      </c>
      <c r="I2985" s="3" t="s">
        <v>297</v>
      </c>
      <c r="J2985" s="3" t="s">
        <v>4596</v>
      </c>
      <c r="K2985" s="3" t="s">
        <v>5772</v>
      </c>
      <c r="L2985" s="3" t="s">
        <v>5796</v>
      </c>
      <c r="M2985" s="3" t="s">
        <v>35</v>
      </c>
    </row>
    <row r="2986" spans="1:13" x14ac:dyDescent="0.2">
      <c r="A2986" s="3" t="s">
        <v>5771</v>
      </c>
      <c r="B2986" s="3" t="str">
        <f>VLOOKUP(C2986,'Class compilations'!A:B,2,FALSE)</f>
        <v>Small SUV Hybrid</v>
      </c>
      <c r="C2986" s="3" t="s">
        <v>5772</v>
      </c>
      <c r="D2986" s="3" t="s">
        <v>10</v>
      </c>
      <c r="E2986" s="3" t="s">
        <v>5797</v>
      </c>
      <c r="F2986" s="3" t="e">
        <f>VLOOKUP(E2986,'DFW to admin'!A:B,2,FALSE)</f>
        <v>#N/A</v>
      </c>
      <c r="G2986" s="3" t="e">
        <f>VLOOKUP('Data - filter removed'!E2986,Sheet10!B:C,2,FALSE)</f>
        <v>#N/A</v>
      </c>
      <c r="H2986" s="2">
        <v>2006</v>
      </c>
      <c r="I2986" s="3" t="s">
        <v>297</v>
      </c>
      <c r="J2986" s="3" t="s">
        <v>4596</v>
      </c>
      <c r="K2986" s="3" t="s">
        <v>5772</v>
      </c>
      <c r="L2986" s="3" t="s">
        <v>5798</v>
      </c>
      <c r="M2986" s="3" t="s">
        <v>35</v>
      </c>
    </row>
    <row r="2987" spans="1:13" x14ac:dyDescent="0.2">
      <c r="A2987" s="3" t="s">
        <v>5771</v>
      </c>
      <c r="B2987" s="3" t="str">
        <f>VLOOKUP(C2987,'Class compilations'!A:B,2,FALSE)</f>
        <v>Small SUV Hybrid</v>
      </c>
      <c r="C2987" s="3" t="s">
        <v>5772</v>
      </c>
      <c r="D2987" s="3" t="s">
        <v>10</v>
      </c>
      <c r="E2987" s="3" t="s">
        <v>5799</v>
      </c>
      <c r="F2987" s="3" t="e">
        <f>VLOOKUP(E2987,'DFW to admin'!A:B,2,FALSE)</f>
        <v>#N/A</v>
      </c>
      <c r="G2987" s="3" t="e">
        <f>VLOOKUP('Data - filter removed'!E2987,Sheet10!B:C,2,FALSE)</f>
        <v>#N/A</v>
      </c>
      <c r="H2987" s="2">
        <v>2006</v>
      </c>
      <c r="I2987" s="3" t="s">
        <v>297</v>
      </c>
      <c r="J2987" s="3" t="s">
        <v>4596</v>
      </c>
      <c r="K2987" s="3" t="s">
        <v>5772</v>
      </c>
      <c r="L2987" s="3" t="s">
        <v>5800</v>
      </c>
      <c r="M2987" s="3" t="s">
        <v>35</v>
      </c>
    </row>
    <row r="2988" spans="1:13" x14ac:dyDescent="0.2">
      <c r="A2988" s="3" t="s">
        <v>5771</v>
      </c>
      <c r="B2988" s="3" t="str">
        <f>VLOOKUP(C2988,'Class compilations'!A:B,2,FALSE)</f>
        <v>Small SUV Hybrid</v>
      </c>
      <c r="C2988" s="3" t="s">
        <v>5772</v>
      </c>
      <c r="D2988" s="3" t="s">
        <v>10</v>
      </c>
      <c r="E2988" s="3" t="s">
        <v>5801</v>
      </c>
      <c r="F2988" s="3" t="e">
        <f>VLOOKUP(E2988,'DFW to admin'!A:B,2,FALSE)</f>
        <v>#N/A</v>
      </c>
      <c r="G2988" s="3" t="str">
        <f>VLOOKUP('Data - filter removed'!E2988,Sheet10!B:C,2,FALSE)</f>
        <v>Children's Administration</v>
      </c>
      <c r="H2988" s="2">
        <v>2007</v>
      </c>
      <c r="I2988" s="3" t="s">
        <v>297</v>
      </c>
      <c r="J2988" s="3" t="s">
        <v>4596</v>
      </c>
      <c r="K2988" s="3" t="s">
        <v>5772</v>
      </c>
      <c r="L2988" s="3" t="s">
        <v>5802</v>
      </c>
      <c r="M2988" s="3" t="s">
        <v>29</v>
      </c>
    </row>
    <row r="2989" spans="1:13" x14ac:dyDescent="0.2">
      <c r="A2989" s="3" t="s">
        <v>5771</v>
      </c>
      <c r="B2989" s="3" t="str">
        <f>VLOOKUP(C2989,'Class compilations'!A:B,2,FALSE)</f>
        <v>Small SUV Hybrid</v>
      </c>
      <c r="C2989" s="3" t="s">
        <v>5772</v>
      </c>
      <c r="D2989" s="3" t="s">
        <v>10</v>
      </c>
      <c r="E2989" s="3" t="s">
        <v>5803</v>
      </c>
      <c r="F2989" s="3" t="e">
        <f>VLOOKUP(E2989,'DFW to admin'!A:B,2,FALSE)</f>
        <v>#N/A</v>
      </c>
      <c r="G2989" s="3" t="e">
        <f>VLOOKUP('Data - filter removed'!E2989,Sheet10!B:C,2,FALSE)</f>
        <v>#N/A</v>
      </c>
      <c r="H2989" s="2">
        <v>2007</v>
      </c>
      <c r="I2989" s="3" t="s">
        <v>297</v>
      </c>
      <c r="J2989" s="3" t="s">
        <v>4596</v>
      </c>
      <c r="K2989" s="3" t="s">
        <v>5772</v>
      </c>
      <c r="L2989" s="3" t="s">
        <v>5804</v>
      </c>
      <c r="M2989" s="3" t="s">
        <v>35</v>
      </c>
    </row>
    <row r="2990" spans="1:13" x14ac:dyDescent="0.2">
      <c r="A2990" s="3" t="s">
        <v>5771</v>
      </c>
      <c r="B2990" s="3" t="str">
        <f>VLOOKUP(C2990,'Class compilations'!A:B,2,FALSE)</f>
        <v>Small SUV Hybrid</v>
      </c>
      <c r="C2990" s="3" t="s">
        <v>5772</v>
      </c>
      <c r="D2990" s="3" t="s">
        <v>10</v>
      </c>
      <c r="E2990" s="3" t="s">
        <v>5805</v>
      </c>
      <c r="F2990" s="3" t="e">
        <f>VLOOKUP(E2990,'DFW to admin'!A:B,2,FALSE)</f>
        <v>#N/A</v>
      </c>
      <c r="G2990" s="3" t="str">
        <f>VLOOKUP('Data - filter removed'!E2990,Sheet10!B:C,2,FALSE)</f>
        <v>Aging and Disability Services Administration</v>
      </c>
      <c r="H2990" s="2">
        <v>2007</v>
      </c>
      <c r="I2990" s="3" t="s">
        <v>297</v>
      </c>
      <c r="J2990" s="3" t="s">
        <v>4596</v>
      </c>
      <c r="K2990" s="3" t="s">
        <v>5772</v>
      </c>
      <c r="L2990" s="3" t="s">
        <v>5806</v>
      </c>
      <c r="M2990" s="3" t="s">
        <v>29</v>
      </c>
    </row>
    <row r="2991" spans="1:13" x14ac:dyDescent="0.2">
      <c r="A2991" s="3" t="s">
        <v>5771</v>
      </c>
      <c r="B2991" s="3" t="str">
        <f>VLOOKUP(C2991,'Class compilations'!A:B,2,FALSE)</f>
        <v>Small SUV Hybrid</v>
      </c>
      <c r="C2991" s="3" t="s">
        <v>5772</v>
      </c>
      <c r="D2991" s="3" t="s">
        <v>10</v>
      </c>
      <c r="E2991" s="3" t="s">
        <v>5807</v>
      </c>
      <c r="F2991" s="3" t="e">
        <f>VLOOKUP(E2991,'DFW to admin'!A:B,2,FALSE)</f>
        <v>#N/A</v>
      </c>
      <c r="G2991" s="3" t="str">
        <f>VLOOKUP('Data - filter removed'!E2991,Sheet10!B:C,2,FALSE)</f>
        <v>Aging and Disability Services Administration</v>
      </c>
      <c r="H2991" s="2">
        <v>2007</v>
      </c>
      <c r="I2991" s="3" t="s">
        <v>297</v>
      </c>
      <c r="J2991" s="3" t="s">
        <v>4596</v>
      </c>
      <c r="K2991" s="3" t="s">
        <v>5772</v>
      </c>
      <c r="L2991" s="3" t="s">
        <v>5808</v>
      </c>
      <c r="M2991" s="3" t="s">
        <v>29</v>
      </c>
    </row>
    <row r="2992" spans="1:13" x14ac:dyDescent="0.2">
      <c r="A2992" s="3" t="s">
        <v>5771</v>
      </c>
      <c r="B2992" s="3" t="str">
        <f>VLOOKUP(C2992,'Class compilations'!A:B,2,FALSE)</f>
        <v>Small SUV Hybrid</v>
      </c>
      <c r="C2992" s="3" t="s">
        <v>5772</v>
      </c>
      <c r="D2992" s="3" t="s">
        <v>10</v>
      </c>
      <c r="E2992" s="3" t="s">
        <v>5809</v>
      </c>
      <c r="F2992" s="3" t="e">
        <f>VLOOKUP(E2992,'DFW to admin'!A:B,2,FALSE)</f>
        <v>#N/A</v>
      </c>
      <c r="G2992" s="3" t="e">
        <f>VLOOKUP('Data - filter removed'!E2992,Sheet10!B:C,2,FALSE)</f>
        <v>#N/A</v>
      </c>
      <c r="H2992" s="2">
        <v>2007</v>
      </c>
      <c r="I2992" s="3" t="s">
        <v>297</v>
      </c>
      <c r="J2992" s="3" t="s">
        <v>4596</v>
      </c>
      <c r="K2992" s="3" t="s">
        <v>5772</v>
      </c>
      <c r="L2992" s="3" t="s">
        <v>5810</v>
      </c>
      <c r="M2992" s="3" t="s">
        <v>26</v>
      </c>
    </row>
    <row r="2993" spans="1:13" x14ac:dyDescent="0.2">
      <c r="A2993" s="3" t="s">
        <v>5771</v>
      </c>
      <c r="B2993" s="3" t="str">
        <f>VLOOKUP(C2993,'Class compilations'!A:B,2,FALSE)</f>
        <v>Small SUV Hybrid</v>
      </c>
      <c r="C2993" s="3" t="s">
        <v>5772</v>
      </c>
      <c r="D2993" s="3" t="s">
        <v>10</v>
      </c>
      <c r="E2993" s="3" t="s">
        <v>5811</v>
      </c>
      <c r="F2993" s="3" t="e">
        <f>VLOOKUP(E2993,'DFW to admin'!A:B,2,FALSE)</f>
        <v>#N/A</v>
      </c>
      <c r="G2993" s="3" t="e">
        <f>VLOOKUP('Data - filter removed'!E2993,Sheet10!B:C,2,FALSE)</f>
        <v>#N/A</v>
      </c>
      <c r="H2993" s="2">
        <v>2007</v>
      </c>
      <c r="I2993" s="3" t="s">
        <v>297</v>
      </c>
      <c r="J2993" s="3" t="s">
        <v>4596</v>
      </c>
      <c r="K2993" s="3" t="s">
        <v>5772</v>
      </c>
      <c r="L2993" s="3" t="s">
        <v>5812</v>
      </c>
      <c r="M2993" s="3" t="s">
        <v>32</v>
      </c>
    </row>
    <row r="2994" spans="1:13" x14ac:dyDescent="0.2">
      <c r="A2994" s="3" t="s">
        <v>5771</v>
      </c>
      <c r="B2994" s="3" t="str">
        <f>VLOOKUP(C2994,'Class compilations'!A:B,2,FALSE)</f>
        <v>Small SUV Hybrid</v>
      </c>
      <c r="C2994" s="3" t="s">
        <v>5772</v>
      </c>
      <c r="D2994" s="3" t="s">
        <v>10</v>
      </c>
      <c r="E2994" s="3" t="s">
        <v>5813</v>
      </c>
      <c r="F2994" s="3" t="e">
        <f>VLOOKUP(E2994,'DFW to admin'!A:B,2,FALSE)</f>
        <v>#N/A</v>
      </c>
      <c r="G2994" s="3" t="e">
        <f>VLOOKUP('Data - filter removed'!E2994,Sheet10!B:C,2,FALSE)</f>
        <v>#N/A</v>
      </c>
      <c r="H2994" s="2">
        <v>2007</v>
      </c>
      <c r="I2994" s="3" t="s">
        <v>297</v>
      </c>
      <c r="J2994" s="3" t="s">
        <v>4596</v>
      </c>
      <c r="K2994" s="3" t="s">
        <v>5772</v>
      </c>
      <c r="L2994" s="3" t="s">
        <v>5814</v>
      </c>
      <c r="M2994" s="3" t="s">
        <v>26</v>
      </c>
    </row>
    <row r="2995" spans="1:13" x14ac:dyDescent="0.2">
      <c r="A2995" s="3" t="s">
        <v>5771</v>
      </c>
      <c r="B2995" s="3" t="str">
        <f>VLOOKUP(C2995,'Class compilations'!A:B,2,FALSE)</f>
        <v>Small SUV Hybrid</v>
      </c>
      <c r="C2995" s="3" t="s">
        <v>5772</v>
      </c>
      <c r="D2995" s="3" t="s">
        <v>10</v>
      </c>
      <c r="E2995" s="3" t="s">
        <v>5815</v>
      </c>
      <c r="F2995" s="3" t="e">
        <f>VLOOKUP(E2995,'DFW to admin'!A:B,2,FALSE)</f>
        <v>#N/A</v>
      </c>
      <c r="G2995" s="3" t="str">
        <f>VLOOKUP('Data - filter removed'!E2995,Sheet10!B:C,2,FALSE)</f>
        <v>Economic Services Administration</v>
      </c>
      <c r="H2995" s="2">
        <v>2007</v>
      </c>
      <c r="I2995" s="3" t="s">
        <v>297</v>
      </c>
      <c r="J2995" s="3" t="s">
        <v>4596</v>
      </c>
      <c r="K2995" s="3" t="s">
        <v>5772</v>
      </c>
      <c r="L2995" s="3" t="s">
        <v>5816</v>
      </c>
      <c r="M2995" s="3" t="s">
        <v>29</v>
      </c>
    </row>
    <row r="2996" spans="1:13" x14ac:dyDescent="0.2">
      <c r="A2996" s="3" t="s">
        <v>5771</v>
      </c>
      <c r="B2996" s="3" t="str">
        <f>VLOOKUP(C2996,'Class compilations'!A:B,2,FALSE)</f>
        <v>Small SUV Hybrid</v>
      </c>
      <c r="C2996" s="3" t="s">
        <v>5772</v>
      </c>
      <c r="D2996" s="3" t="s">
        <v>10</v>
      </c>
      <c r="E2996" s="3" t="s">
        <v>5817</v>
      </c>
      <c r="F2996" s="3" t="e">
        <f>VLOOKUP(E2996,'DFW to admin'!A:B,2,FALSE)</f>
        <v>#N/A</v>
      </c>
      <c r="G2996" s="3" t="str">
        <f>VLOOKUP('Data - filter removed'!E2996,Sheet10!B:C,2,FALSE)</f>
        <v>Children's Administration</v>
      </c>
      <c r="H2996" s="2">
        <v>2007</v>
      </c>
      <c r="I2996" s="3" t="s">
        <v>297</v>
      </c>
      <c r="J2996" s="3" t="s">
        <v>4596</v>
      </c>
      <c r="K2996" s="3" t="s">
        <v>5772</v>
      </c>
      <c r="L2996" s="3" t="s">
        <v>5818</v>
      </c>
      <c r="M2996" s="3" t="s">
        <v>29</v>
      </c>
    </row>
    <row r="2997" spans="1:13" x14ac:dyDescent="0.2">
      <c r="A2997" s="3" t="s">
        <v>5771</v>
      </c>
      <c r="B2997" s="3" t="str">
        <f>VLOOKUP(C2997,'Class compilations'!A:B,2,FALSE)</f>
        <v>Small SUV Hybrid</v>
      </c>
      <c r="C2997" s="3" t="s">
        <v>5772</v>
      </c>
      <c r="D2997" s="3" t="s">
        <v>10</v>
      </c>
      <c r="E2997" s="3" t="s">
        <v>5819</v>
      </c>
      <c r="F2997" s="3" t="e">
        <f>VLOOKUP(E2997,'DFW to admin'!A:B,2,FALSE)</f>
        <v>#N/A</v>
      </c>
      <c r="G2997" s="3" t="str">
        <f>VLOOKUP('Data - filter removed'!E2997,Sheet10!B:C,2,FALSE)</f>
        <v>Economic Services Administration</v>
      </c>
      <c r="H2997" s="2">
        <v>2007</v>
      </c>
      <c r="I2997" s="3" t="s">
        <v>297</v>
      </c>
      <c r="J2997" s="3" t="s">
        <v>4596</v>
      </c>
      <c r="K2997" s="3" t="s">
        <v>5772</v>
      </c>
      <c r="L2997" s="3" t="s">
        <v>5820</v>
      </c>
      <c r="M2997" s="3" t="s">
        <v>29</v>
      </c>
    </row>
    <row r="2998" spans="1:13" x14ac:dyDescent="0.2">
      <c r="A2998" s="3" t="s">
        <v>5771</v>
      </c>
      <c r="B2998" s="3" t="str">
        <f>VLOOKUP(C2998,'Class compilations'!A:B,2,FALSE)</f>
        <v>Small SUV Hybrid</v>
      </c>
      <c r="C2998" s="3" t="s">
        <v>5772</v>
      </c>
      <c r="D2998" s="3" t="s">
        <v>10</v>
      </c>
      <c r="E2998" s="3" t="s">
        <v>5823</v>
      </c>
      <c r="F2998" s="3" t="e">
        <f>VLOOKUP(E2998,'DFW to admin'!A:B,2,FALSE)</f>
        <v>#N/A</v>
      </c>
      <c r="G2998" s="3" t="e">
        <f>VLOOKUP('Data - filter removed'!E2998,Sheet10!B:C,2,FALSE)</f>
        <v>#N/A</v>
      </c>
      <c r="H2998" s="2">
        <v>2007</v>
      </c>
      <c r="I2998" s="3" t="s">
        <v>297</v>
      </c>
      <c r="J2998" s="3" t="s">
        <v>4596</v>
      </c>
      <c r="K2998" s="3" t="s">
        <v>5772</v>
      </c>
      <c r="L2998" s="3" t="s">
        <v>5824</v>
      </c>
      <c r="M2998" s="3" t="s">
        <v>35</v>
      </c>
    </row>
    <row r="2999" spans="1:13" x14ac:dyDescent="0.2">
      <c r="A2999" s="3" t="s">
        <v>5771</v>
      </c>
      <c r="B2999" s="3" t="str">
        <f>VLOOKUP(C2999,'Class compilations'!A:B,2,FALSE)</f>
        <v>Small SUV Hybrid</v>
      </c>
      <c r="C2999" s="3" t="s">
        <v>5772</v>
      </c>
      <c r="D2999" s="3" t="s">
        <v>10</v>
      </c>
      <c r="E2999" s="3" t="s">
        <v>5825</v>
      </c>
      <c r="F2999" s="3" t="e">
        <f>VLOOKUP(E2999,'DFW to admin'!A:B,2,FALSE)</f>
        <v>#N/A</v>
      </c>
      <c r="G2999" s="3" t="e">
        <f>VLOOKUP('Data - filter removed'!E2999,Sheet10!B:C,2,FALSE)</f>
        <v>#N/A</v>
      </c>
      <c r="H2999" s="2">
        <v>2007</v>
      </c>
      <c r="I2999" s="3" t="s">
        <v>297</v>
      </c>
      <c r="J2999" s="3" t="s">
        <v>4596</v>
      </c>
      <c r="K2999" s="3" t="s">
        <v>5772</v>
      </c>
      <c r="L2999" s="3" t="s">
        <v>5826</v>
      </c>
      <c r="M2999" s="3" t="s">
        <v>35</v>
      </c>
    </row>
    <row r="3000" spans="1:13" x14ac:dyDescent="0.2">
      <c r="A3000" s="3" t="s">
        <v>5771</v>
      </c>
      <c r="B3000" s="3" t="str">
        <f>VLOOKUP(C3000,'Class compilations'!A:B,2,FALSE)</f>
        <v>Small SUV Hybrid</v>
      </c>
      <c r="C3000" s="3" t="s">
        <v>5772</v>
      </c>
      <c r="D3000" s="3" t="s">
        <v>10</v>
      </c>
      <c r="E3000" s="3" t="s">
        <v>5827</v>
      </c>
      <c r="F3000" s="3" t="e">
        <f>VLOOKUP(E3000,'DFW to admin'!A:B,2,FALSE)</f>
        <v>#N/A</v>
      </c>
      <c r="G3000" s="3" t="e">
        <f>VLOOKUP('Data - filter removed'!E3000,Sheet10!B:C,2,FALSE)</f>
        <v>#N/A</v>
      </c>
      <c r="H3000" s="2">
        <v>2007</v>
      </c>
      <c r="I3000" s="3" t="s">
        <v>297</v>
      </c>
      <c r="J3000" s="3" t="s">
        <v>4596</v>
      </c>
      <c r="K3000" s="3" t="s">
        <v>5772</v>
      </c>
      <c r="L3000" s="3" t="s">
        <v>5828</v>
      </c>
      <c r="M3000" s="3" t="s">
        <v>35</v>
      </c>
    </row>
    <row r="3001" spans="1:13" x14ac:dyDescent="0.2">
      <c r="A3001" s="3" t="s">
        <v>5771</v>
      </c>
      <c r="B3001" s="3" t="str">
        <f>VLOOKUP(C3001,'Class compilations'!A:B,2,FALSE)</f>
        <v>Small SUV Hybrid</v>
      </c>
      <c r="C3001" s="3" t="s">
        <v>5772</v>
      </c>
      <c r="D3001" s="3" t="s">
        <v>10</v>
      </c>
      <c r="E3001" s="3" t="s">
        <v>5829</v>
      </c>
      <c r="F3001" s="3" t="e">
        <f>VLOOKUP(E3001,'DFW to admin'!A:B,2,FALSE)</f>
        <v>#N/A</v>
      </c>
      <c r="G3001" s="3" t="e">
        <f>VLOOKUP('Data - filter removed'!E3001,Sheet10!B:C,2,FALSE)</f>
        <v>#N/A</v>
      </c>
      <c r="H3001" s="2">
        <v>2007</v>
      </c>
      <c r="I3001" s="3" t="s">
        <v>297</v>
      </c>
      <c r="J3001" s="3" t="s">
        <v>4596</v>
      </c>
      <c r="K3001" s="3" t="s">
        <v>5772</v>
      </c>
      <c r="L3001" s="3" t="s">
        <v>5830</v>
      </c>
      <c r="M3001" s="3" t="s">
        <v>74</v>
      </c>
    </row>
    <row r="3002" spans="1:13" x14ac:dyDescent="0.2">
      <c r="A3002" s="3" t="s">
        <v>5771</v>
      </c>
      <c r="B3002" s="3" t="str">
        <f>VLOOKUP(C3002,'Class compilations'!A:B,2,FALSE)</f>
        <v>Small SUV Hybrid</v>
      </c>
      <c r="C3002" s="3" t="s">
        <v>5772</v>
      </c>
      <c r="D3002" s="3" t="s">
        <v>10</v>
      </c>
      <c r="E3002" s="3" t="s">
        <v>5831</v>
      </c>
      <c r="F3002" s="3" t="e">
        <f>VLOOKUP(E3002,'DFW to admin'!A:B,2,FALSE)</f>
        <v>#N/A</v>
      </c>
      <c r="G3002" s="3" t="e">
        <f>VLOOKUP('Data - filter removed'!E3002,Sheet10!B:C,2,FALSE)</f>
        <v>#N/A</v>
      </c>
      <c r="H3002" s="2">
        <v>2007</v>
      </c>
      <c r="I3002" s="3" t="s">
        <v>297</v>
      </c>
      <c r="J3002" s="3" t="s">
        <v>4596</v>
      </c>
      <c r="K3002" s="3" t="s">
        <v>5772</v>
      </c>
      <c r="L3002" s="3" t="s">
        <v>5832</v>
      </c>
      <c r="M3002" s="3" t="s">
        <v>2285</v>
      </c>
    </row>
    <row r="3003" spans="1:13" x14ac:dyDescent="0.2">
      <c r="A3003" s="3" t="s">
        <v>5771</v>
      </c>
      <c r="B3003" s="3" t="str">
        <f>VLOOKUP(C3003,'Class compilations'!A:B,2,FALSE)</f>
        <v>Small SUV Hybrid</v>
      </c>
      <c r="C3003" s="3" t="s">
        <v>5772</v>
      </c>
      <c r="D3003" s="3" t="s">
        <v>10</v>
      </c>
      <c r="E3003" s="3" t="s">
        <v>5833</v>
      </c>
      <c r="F3003" s="3" t="e">
        <f>VLOOKUP(E3003,'DFW to admin'!A:B,2,FALSE)</f>
        <v>#N/A</v>
      </c>
      <c r="G3003" s="3" t="e">
        <f>VLOOKUP('Data - filter removed'!E3003,Sheet10!B:C,2,FALSE)</f>
        <v>#N/A</v>
      </c>
      <c r="H3003" s="2">
        <v>2007</v>
      </c>
      <c r="I3003" s="3" t="s">
        <v>297</v>
      </c>
      <c r="J3003" s="3" t="s">
        <v>4596</v>
      </c>
      <c r="K3003" s="3" t="s">
        <v>5772</v>
      </c>
      <c r="L3003" s="3" t="s">
        <v>5834</v>
      </c>
      <c r="M3003" s="3" t="s">
        <v>128</v>
      </c>
    </row>
    <row r="3004" spans="1:13" x14ac:dyDescent="0.2">
      <c r="A3004" s="3" t="s">
        <v>5771</v>
      </c>
      <c r="B3004" s="3" t="str">
        <f>VLOOKUP(C3004,'Class compilations'!A:B,2,FALSE)</f>
        <v>Small SUV Hybrid</v>
      </c>
      <c r="C3004" s="3" t="s">
        <v>5772</v>
      </c>
      <c r="D3004" s="3" t="s">
        <v>10</v>
      </c>
      <c r="E3004" s="3" t="s">
        <v>5835</v>
      </c>
      <c r="F3004" s="3" t="e">
        <f>VLOOKUP(E3004,'DFW to admin'!A:B,2,FALSE)</f>
        <v>#N/A</v>
      </c>
      <c r="G3004" s="3" t="str">
        <f>VLOOKUP('Data - filter removed'!E3004,Sheet10!B:C,2,FALSE)</f>
        <v>Aging and Disability Services Administration</v>
      </c>
      <c r="H3004" s="2">
        <v>2007</v>
      </c>
      <c r="I3004" s="3" t="s">
        <v>297</v>
      </c>
      <c r="J3004" s="3" t="s">
        <v>4596</v>
      </c>
      <c r="K3004" s="3" t="s">
        <v>5772</v>
      </c>
      <c r="L3004" s="3" t="s">
        <v>5836</v>
      </c>
      <c r="M3004" s="3" t="s">
        <v>29</v>
      </c>
    </row>
    <row r="3005" spans="1:13" x14ac:dyDescent="0.2">
      <c r="A3005" s="3" t="s">
        <v>5771</v>
      </c>
      <c r="B3005" s="3" t="str">
        <f>VLOOKUP(C3005,'Class compilations'!A:B,2,FALSE)</f>
        <v>Small SUV Hybrid</v>
      </c>
      <c r="C3005" s="3" t="s">
        <v>5772</v>
      </c>
      <c r="D3005" s="3" t="s">
        <v>10</v>
      </c>
      <c r="E3005" s="3" t="s">
        <v>5837</v>
      </c>
      <c r="F3005" s="3" t="e">
        <f>VLOOKUP(E3005,'DFW to admin'!A:B,2,FALSE)</f>
        <v>#N/A</v>
      </c>
      <c r="G3005" s="3" t="e">
        <f>VLOOKUP('Data - filter removed'!E3005,Sheet10!B:C,2,FALSE)</f>
        <v>#N/A</v>
      </c>
      <c r="H3005" s="2">
        <v>2007</v>
      </c>
      <c r="I3005" s="3" t="s">
        <v>297</v>
      </c>
      <c r="J3005" s="3" t="s">
        <v>4596</v>
      </c>
      <c r="K3005" s="3" t="s">
        <v>5772</v>
      </c>
      <c r="L3005" s="3" t="s">
        <v>5838</v>
      </c>
      <c r="M3005" s="3" t="s">
        <v>35</v>
      </c>
    </row>
    <row r="3006" spans="1:13" x14ac:dyDescent="0.2">
      <c r="A3006" s="3" t="s">
        <v>5771</v>
      </c>
      <c r="B3006" s="3" t="str">
        <f>VLOOKUP(C3006,'Class compilations'!A:B,2,FALSE)</f>
        <v>Small SUV Hybrid</v>
      </c>
      <c r="C3006" s="3" t="s">
        <v>5772</v>
      </c>
      <c r="D3006" s="3" t="s">
        <v>10</v>
      </c>
      <c r="E3006" s="3" t="s">
        <v>5839</v>
      </c>
      <c r="F3006" s="3" t="e">
        <f>VLOOKUP(E3006,'DFW to admin'!A:B,2,FALSE)</f>
        <v>#N/A</v>
      </c>
      <c r="G3006" s="3" t="e">
        <f>VLOOKUP('Data - filter removed'!E3006,Sheet10!B:C,2,FALSE)</f>
        <v>#N/A</v>
      </c>
      <c r="H3006" s="2">
        <v>2007</v>
      </c>
      <c r="I3006" s="3" t="s">
        <v>297</v>
      </c>
      <c r="J3006" s="3" t="s">
        <v>4596</v>
      </c>
      <c r="K3006" s="3" t="s">
        <v>5772</v>
      </c>
      <c r="L3006" s="3" t="s">
        <v>5840</v>
      </c>
      <c r="M3006" s="3" t="s">
        <v>35</v>
      </c>
    </row>
    <row r="3007" spans="1:13" x14ac:dyDescent="0.2">
      <c r="A3007" s="3" t="s">
        <v>5771</v>
      </c>
      <c r="B3007" s="3" t="str">
        <f>VLOOKUP(C3007,'Class compilations'!A:B,2,FALSE)</f>
        <v>Small SUV Hybrid</v>
      </c>
      <c r="C3007" s="3" t="s">
        <v>5772</v>
      </c>
      <c r="D3007" s="3" t="s">
        <v>10</v>
      </c>
      <c r="E3007" s="3" t="s">
        <v>5841</v>
      </c>
      <c r="F3007" s="3" t="e">
        <f>VLOOKUP(E3007,'DFW to admin'!A:B,2,FALSE)</f>
        <v>#N/A</v>
      </c>
      <c r="G3007" s="3" t="e">
        <f>VLOOKUP('Data - filter removed'!E3007,Sheet10!B:C,2,FALSE)</f>
        <v>#N/A</v>
      </c>
      <c r="H3007" s="2">
        <v>2006</v>
      </c>
      <c r="I3007" s="3" t="s">
        <v>297</v>
      </c>
      <c r="J3007" s="3" t="s">
        <v>4596</v>
      </c>
      <c r="K3007" s="3" t="s">
        <v>5772</v>
      </c>
      <c r="L3007" s="3" t="s">
        <v>5842</v>
      </c>
      <c r="M3007" s="3" t="s">
        <v>1038</v>
      </c>
    </row>
    <row r="3008" spans="1:13" x14ac:dyDescent="0.2">
      <c r="A3008" s="3" t="s">
        <v>5771</v>
      </c>
      <c r="B3008" s="3" t="str">
        <f>VLOOKUP(C3008,'Class compilations'!A:B,2,FALSE)</f>
        <v>Small SUV Hybrid</v>
      </c>
      <c r="C3008" s="3" t="s">
        <v>5772</v>
      </c>
      <c r="D3008" s="3" t="s">
        <v>10</v>
      </c>
      <c r="E3008" s="3" t="s">
        <v>5843</v>
      </c>
      <c r="F3008" s="3" t="e">
        <f>VLOOKUP(E3008,'DFW to admin'!A:B,2,FALSE)</f>
        <v>#N/A</v>
      </c>
      <c r="G3008" s="3" t="e">
        <f>VLOOKUP('Data - filter removed'!E3008,Sheet10!B:C,2,FALSE)</f>
        <v>#N/A</v>
      </c>
      <c r="H3008" s="2">
        <v>2007</v>
      </c>
      <c r="I3008" s="3" t="s">
        <v>297</v>
      </c>
      <c r="J3008" s="3" t="s">
        <v>4596</v>
      </c>
      <c r="K3008" s="3" t="s">
        <v>5772</v>
      </c>
      <c r="L3008" s="3" t="s">
        <v>5844</v>
      </c>
      <c r="M3008" s="3" t="s">
        <v>35</v>
      </c>
    </row>
    <row r="3009" spans="1:13" x14ac:dyDescent="0.2">
      <c r="A3009" s="3" t="s">
        <v>5771</v>
      </c>
      <c r="B3009" s="3" t="str">
        <f>VLOOKUP(C3009,'Class compilations'!A:B,2,FALSE)</f>
        <v>Small SUV Hybrid</v>
      </c>
      <c r="C3009" s="3" t="s">
        <v>5772</v>
      </c>
      <c r="D3009" s="3" t="s">
        <v>10</v>
      </c>
      <c r="E3009" s="3" t="s">
        <v>5845</v>
      </c>
      <c r="F3009" s="3" t="e">
        <f>VLOOKUP(E3009,'DFW to admin'!A:B,2,FALSE)</f>
        <v>#N/A</v>
      </c>
      <c r="G3009" s="3" t="str">
        <f>VLOOKUP('Data - filter removed'!E3009,Sheet10!B:C,2,FALSE)</f>
        <v>Office of Fraud Accountability</v>
      </c>
      <c r="H3009" s="2">
        <v>2008</v>
      </c>
      <c r="I3009" s="3" t="s">
        <v>297</v>
      </c>
      <c r="J3009" s="3" t="s">
        <v>4596</v>
      </c>
      <c r="K3009" s="3" t="s">
        <v>5772</v>
      </c>
      <c r="L3009" s="3" t="s">
        <v>5846</v>
      </c>
      <c r="M3009" s="3" t="s">
        <v>29</v>
      </c>
    </row>
    <row r="3010" spans="1:13" x14ac:dyDescent="0.2">
      <c r="A3010" s="3" t="s">
        <v>5771</v>
      </c>
      <c r="B3010" s="3" t="str">
        <f>VLOOKUP(C3010,'Class compilations'!A:B,2,FALSE)</f>
        <v>Small SUV Hybrid</v>
      </c>
      <c r="C3010" s="3" t="s">
        <v>5772</v>
      </c>
      <c r="D3010" s="3" t="s">
        <v>10</v>
      </c>
      <c r="E3010" s="3" t="s">
        <v>5847</v>
      </c>
      <c r="F3010" s="3" t="e">
        <f>VLOOKUP(E3010,'DFW to admin'!A:B,2,FALSE)</f>
        <v>#N/A</v>
      </c>
      <c r="G3010" s="3" t="str">
        <f>VLOOKUP('Data - filter removed'!E3010,Sheet10!B:C,2,FALSE)</f>
        <v>Aging and Disability Services Administration</v>
      </c>
      <c r="H3010" s="2">
        <v>2008</v>
      </c>
      <c r="I3010" s="3" t="s">
        <v>297</v>
      </c>
      <c r="J3010" s="3" t="s">
        <v>4596</v>
      </c>
      <c r="K3010" s="3" t="s">
        <v>5772</v>
      </c>
      <c r="L3010" s="3" t="s">
        <v>5848</v>
      </c>
      <c r="M3010" s="3" t="s">
        <v>29</v>
      </c>
    </row>
    <row r="3011" spans="1:13" x14ac:dyDescent="0.2">
      <c r="A3011" s="3" t="s">
        <v>5771</v>
      </c>
      <c r="B3011" s="3" t="str">
        <f>VLOOKUP(C3011,'Class compilations'!A:B,2,FALSE)</f>
        <v>Small SUV Hybrid</v>
      </c>
      <c r="C3011" s="3" t="s">
        <v>5772</v>
      </c>
      <c r="D3011" s="3" t="s">
        <v>10</v>
      </c>
      <c r="E3011" s="3" t="s">
        <v>5849</v>
      </c>
      <c r="F3011" s="3" t="e">
        <f>VLOOKUP(E3011,'DFW to admin'!A:B,2,FALSE)</f>
        <v>#N/A</v>
      </c>
      <c r="G3011" s="3" t="str">
        <f>VLOOKUP('Data - filter removed'!E3011,Sheet10!B:C,2,FALSE)</f>
        <v>Aging and Disability Services Administration</v>
      </c>
      <c r="H3011" s="2">
        <v>2008</v>
      </c>
      <c r="I3011" s="3" t="s">
        <v>297</v>
      </c>
      <c r="J3011" s="3" t="s">
        <v>4596</v>
      </c>
      <c r="K3011" s="3" t="s">
        <v>5772</v>
      </c>
      <c r="L3011" s="3" t="s">
        <v>5850</v>
      </c>
      <c r="M3011" s="3" t="s">
        <v>29</v>
      </c>
    </row>
    <row r="3012" spans="1:13" x14ac:dyDescent="0.2">
      <c r="A3012" s="3" t="s">
        <v>5771</v>
      </c>
      <c r="B3012" s="3" t="str">
        <f>VLOOKUP(C3012,'Class compilations'!A:B,2,FALSE)</f>
        <v>Small SUV Hybrid</v>
      </c>
      <c r="C3012" s="3" t="s">
        <v>5772</v>
      </c>
      <c r="D3012" s="3" t="s">
        <v>10</v>
      </c>
      <c r="E3012" s="3" t="s">
        <v>5851</v>
      </c>
      <c r="F3012" s="3" t="e">
        <f>VLOOKUP(E3012,'DFW to admin'!A:B,2,FALSE)</f>
        <v>#N/A</v>
      </c>
      <c r="G3012" s="3" t="str">
        <f>VLOOKUP('Data - filter removed'!E3012,Sheet10!B:C,2,FALSE)</f>
        <v>Economic Services Administration</v>
      </c>
      <c r="H3012" s="2">
        <v>2008</v>
      </c>
      <c r="I3012" s="3" t="s">
        <v>297</v>
      </c>
      <c r="J3012" s="3" t="s">
        <v>4596</v>
      </c>
      <c r="K3012" s="3" t="s">
        <v>5772</v>
      </c>
      <c r="L3012" s="3" t="s">
        <v>5852</v>
      </c>
      <c r="M3012" s="3" t="s">
        <v>29</v>
      </c>
    </row>
    <row r="3013" spans="1:13" x14ac:dyDescent="0.2">
      <c r="A3013" s="3" t="s">
        <v>5771</v>
      </c>
      <c r="B3013" s="3" t="str">
        <f>VLOOKUP(C3013,'Class compilations'!A:B,2,FALSE)</f>
        <v>Small SUV Hybrid</v>
      </c>
      <c r="C3013" s="3" t="s">
        <v>5772</v>
      </c>
      <c r="D3013" s="3" t="s">
        <v>10</v>
      </c>
      <c r="E3013" s="3" t="s">
        <v>5853</v>
      </c>
      <c r="F3013" s="3" t="e">
        <f>VLOOKUP(E3013,'DFW to admin'!A:B,2,FALSE)</f>
        <v>#N/A</v>
      </c>
      <c r="G3013" s="3" t="str">
        <f>VLOOKUP('Data - filter removed'!E3013,Sheet10!B:C,2,FALSE)</f>
        <v>Children's Administration</v>
      </c>
      <c r="H3013" s="2">
        <v>2008</v>
      </c>
      <c r="I3013" s="3" t="s">
        <v>297</v>
      </c>
      <c r="J3013" s="3" t="s">
        <v>4596</v>
      </c>
      <c r="K3013" s="3" t="s">
        <v>5772</v>
      </c>
      <c r="L3013" s="3" t="s">
        <v>5854</v>
      </c>
      <c r="M3013" s="3" t="s">
        <v>29</v>
      </c>
    </row>
    <row r="3014" spans="1:13" x14ac:dyDescent="0.2">
      <c r="A3014" s="3" t="s">
        <v>5771</v>
      </c>
      <c r="B3014" s="3" t="str">
        <f>VLOOKUP(C3014,'Class compilations'!A:B,2,FALSE)</f>
        <v>Small SUV Hybrid</v>
      </c>
      <c r="C3014" s="3" t="s">
        <v>5772</v>
      </c>
      <c r="D3014" s="3" t="s">
        <v>10</v>
      </c>
      <c r="E3014" s="3" t="s">
        <v>5855</v>
      </c>
      <c r="F3014" s="3" t="e">
        <f>VLOOKUP(E3014,'DFW to admin'!A:B,2,FALSE)</f>
        <v>#N/A</v>
      </c>
      <c r="G3014" s="3" t="str">
        <f>VLOOKUP('Data - filter removed'!E3014,Sheet10!B:C,2,FALSE)</f>
        <v>Aging and Disability Services Administration</v>
      </c>
      <c r="H3014" s="2">
        <v>2007</v>
      </c>
      <c r="I3014" s="3" t="s">
        <v>297</v>
      </c>
      <c r="J3014" s="3" t="s">
        <v>4596</v>
      </c>
      <c r="K3014" s="3" t="s">
        <v>5772</v>
      </c>
      <c r="L3014" s="3" t="s">
        <v>5856</v>
      </c>
      <c r="M3014" s="3" t="s">
        <v>29</v>
      </c>
    </row>
    <row r="3015" spans="1:13" x14ac:dyDescent="0.2">
      <c r="A3015" s="3" t="s">
        <v>5771</v>
      </c>
      <c r="B3015" s="3" t="str">
        <f>VLOOKUP(C3015,'Class compilations'!A:B,2,FALSE)</f>
        <v>Small SUV Hybrid</v>
      </c>
      <c r="C3015" s="3" t="s">
        <v>5772</v>
      </c>
      <c r="D3015" s="3" t="s">
        <v>10</v>
      </c>
      <c r="E3015" s="3" t="s">
        <v>5857</v>
      </c>
      <c r="F3015" s="3" t="str">
        <f>VLOOKUP(E3015,'DFW to admin'!A:B,2,FALSE)</f>
        <v>Admin</v>
      </c>
      <c r="G3015" s="3" t="e">
        <f>VLOOKUP('Data - filter removed'!E3015,Sheet10!B:C,2,FALSE)</f>
        <v>#N/A</v>
      </c>
      <c r="H3015" s="2">
        <v>2008</v>
      </c>
      <c r="I3015" s="3" t="s">
        <v>297</v>
      </c>
      <c r="J3015" s="3" t="s">
        <v>4596</v>
      </c>
      <c r="K3015" s="3" t="s">
        <v>5772</v>
      </c>
      <c r="L3015" s="3" t="s">
        <v>5858</v>
      </c>
      <c r="M3015" s="3" t="s">
        <v>136</v>
      </c>
    </row>
    <row r="3016" spans="1:13" x14ac:dyDescent="0.2">
      <c r="A3016" s="3" t="s">
        <v>5771</v>
      </c>
      <c r="B3016" s="3" t="str">
        <f>VLOOKUP(C3016,'Class compilations'!A:B,2,FALSE)</f>
        <v>Small SUV Hybrid</v>
      </c>
      <c r="C3016" s="3" t="s">
        <v>5772</v>
      </c>
      <c r="D3016" s="3" t="s">
        <v>10</v>
      </c>
      <c r="E3016" s="3" t="s">
        <v>5859</v>
      </c>
      <c r="F3016" s="3" t="str">
        <f>VLOOKUP(E3016,'DFW to admin'!A:B,2,FALSE)</f>
        <v>Fish</v>
      </c>
      <c r="G3016" s="3" t="e">
        <f>VLOOKUP('Data - filter removed'!E3016,Sheet10!B:C,2,FALSE)</f>
        <v>#N/A</v>
      </c>
      <c r="H3016" s="2">
        <v>2008</v>
      </c>
      <c r="I3016" s="3" t="s">
        <v>297</v>
      </c>
      <c r="J3016" s="3" t="s">
        <v>4596</v>
      </c>
      <c r="K3016" s="3" t="s">
        <v>5772</v>
      </c>
      <c r="L3016" s="3" t="s">
        <v>5860</v>
      </c>
      <c r="M3016" s="3" t="s">
        <v>136</v>
      </c>
    </row>
    <row r="3017" spans="1:13" x14ac:dyDescent="0.2">
      <c r="A3017" s="3" t="s">
        <v>5771</v>
      </c>
      <c r="B3017" s="3" t="str">
        <f>VLOOKUP(C3017,'Class compilations'!A:B,2,FALSE)</f>
        <v>Small SUV Hybrid</v>
      </c>
      <c r="C3017" s="3" t="s">
        <v>5772</v>
      </c>
      <c r="D3017" s="3" t="s">
        <v>10</v>
      </c>
      <c r="E3017" s="3" t="s">
        <v>5861</v>
      </c>
      <c r="F3017" s="3" t="str">
        <f>VLOOKUP(E3017,'DFW to admin'!A:B,2,FALSE)</f>
        <v>Habitat</v>
      </c>
      <c r="G3017" s="3" t="e">
        <f>VLOOKUP('Data - filter removed'!E3017,Sheet10!B:C,2,FALSE)</f>
        <v>#N/A</v>
      </c>
      <c r="H3017" s="2">
        <v>2008</v>
      </c>
      <c r="I3017" s="3" t="s">
        <v>297</v>
      </c>
      <c r="J3017" s="3" t="s">
        <v>4596</v>
      </c>
      <c r="K3017" s="3" t="s">
        <v>5772</v>
      </c>
      <c r="L3017" s="3" t="s">
        <v>5862</v>
      </c>
      <c r="M3017" s="3" t="s">
        <v>136</v>
      </c>
    </row>
    <row r="3018" spans="1:13" x14ac:dyDescent="0.2">
      <c r="A3018" s="3" t="s">
        <v>5771</v>
      </c>
      <c r="B3018" s="3" t="str">
        <f>VLOOKUP(C3018,'Class compilations'!A:B,2,FALSE)</f>
        <v>Small SUV Hybrid</v>
      </c>
      <c r="C3018" s="3" t="s">
        <v>5772</v>
      </c>
      <c r="D3018" s="3" t="s">
        <v>10</v>
      </c>
      <c r="E3018" s="3" t="s">
        <v>5863</v>
      </c>
      <c r="F3018" s="3" t="e">
        <f>VLOOKUP(E3018,'DFW to admin'!A:B,2,FALSE)</f>
        <v>#N/A</v>
      </c>
      <c r="G3018" s="3" t="e">
        <f>VLOOKUP('Data - filter removed'!E3018,Sheet10!B:C,2,FALSE)</f>
        <v>#N/A</v>
      </c>
      <c r="H3018" s="2">
        <v>2008</v>
      </c>
      <c r="I3018" s="3" t="s">
        <v>297</v>
      </c>
      <c r="J3018" s="3" t="s">
        <v>4596</v>
      </c>
      <c r="K3018" s="3" t="s">
        <v>5772</v>
      </c>
      <c r="L3018" s="3" t="s">
        <v>5864</v>
      </c>
      <c r="M3018" s="3" t="s">
        <v>35</v>
      </c>
    </row>
    <row r="3019" spans="1:13" x14ac:dyDescent="0.2">
      <c r="A3019" s="3" t="s">
        <v>5771</v>
      </c>
      <c r="B3019" s="3" t="str">
        <f>VLOOKUP(C3019,'Class compilations'!A:B,2,FALSE)</f>
        <v>Small SUV Hybrid</v>
      </c>
      <c r="C3019" s="3" t="s">
        <v>5772</v>
      </c>
      <c r="D3019" s="3" t="s">
        <v>10</v>
      </c>
      <c r="E3019" s="3" t="s">
        <v>5865</v>
      </c>
      <c r="F3019" s="3" t="e">
        <f>VLOOKUP(E3019,'DFW to admin'!A:B,2,FALSE)</f>
        <v>#N/A</v>
      </c>
      <c r="G3019" s="3" t="e">
        <f>VLOOKUP('Data - filter removed'!E3019,Sheet10!B:C,2,FALSE)</f>
        <v>#N/A</v>
      </c>
      <c r="H3019" s="2">
        <v>2008</v>
      </c>
      <c r="I3019" s="3" t="s">
        <v>297</v>
      </c>
      <c r="J3019" s="3" t="s">
        <v>4596</v>
      </c>
      <c r="K3019" s="3" t="s">
        <v>5772</v>
      </c>
      <c r="L3019" s="3" t="s">
        <v>5866</v>
      </c>
      <c r="M3019" s="3" t="s">
        <v>5867</v>
      </c>
    </row>
    <row r="3020" spans="1:13" x14ac:dyDescent="0.2">
      <c r="A3020" s="3" t="s">
        <v>5771</v>
      </c>
      <c r="B3020" s="3" t="str">
        <f>VLOOKUP(C3020,'Class compilations'!A:B,2,FALSE)</f>
        <v>Small SUV Hybrid</v>
      </c>
      <c r="C3020" s="3" t="s">
        <v>5772</v>
      </c>
      <c r="D3020" s="3" t="s">
        <v>10</v>
      </c>
      <c r="E3020" s="3" t="s">
        <v>5868</v>
      </c>
      <c r="F3020" s="3" t="e">
        <f>VLOOKUP(E3020,'DFW to admin'!A:B,2,FALSE)</f>
        <v>#N/A</v>
      </c>
      <c r="G3020" s="3" t="e">
        <f>VLOOKUP('Data - filter removed'!E3020,Sheet10!B:C,2,FALSE)</f>
        <v>#N/A</v>
      </c>
      <c r="H3020" s="2">
        <v>2008</v>
      </c>
      <c r="I3020" s="3" t="s">
        <v>297</v>
      </c>
      <c r="J3020" s="3" t="s">
        <v>4596</v>
      </c>
      <c r="K3020" s="3" t="s">
        <v>5772</v>
      </c>
      <c r="L3020" s="3" t="s">
        <v>5869</v>
      </c>
      <c r="M3020" s="3" t="s">
        <v>81</v>
      </c>
    </row>
    <row r="3021" spans="1:13" x14ac:dyDescent="0.2">
      <c r="A3021" s="3" t="s">
        <v>5771</v>
      </c>
      <c r="B3021" s="3" t="str">
        <f>VLOOKUP(C3021,'Class compilations'!A:B,2,FALSE)</f>
        <v>Small SUV Hybrid</v>
      </c>
      <c r="C3021" s="3" t="s">
        <v>5772</v>
      </c>
      <c r="D3021" s="3" t="s">
        <v>10</v>
      </c>
      <c r="E3021" s="3" t="s">
        <v>5870</v>
      </c>
      <c r="F3021" s="3" t="e">
        <f>VLOOKUP(E3021,'DFW to admin'!A:B,2,FALSE)</f>
        <v>#N/A</v>
      </c>
      <c r="G3021" s="3" t="str">
        <f>VLOOKUP('Data - filter removed'!E3021,Sheet10!B:C,2,FALSE)</f>
        <v>Aging and Disability Services Administration</v>
      </c>
      <c r="H3021" s="2">
        <v>2008</v>
      </c>
      <c r="I3021" s="3" t="s">
        <v>297</v>
      </c>
      <c r="J3021" s="3" t="s">
        <v>4596</v>
      </c>
      <c r="K3021" s="3" t="s">
        <v>5772</v>
      </c>
      <c r="L3021" s="3" t="s">
        <v>5871</v>
      </c>
      <c r="M3021" s="3" t="s">
        <v>29</v>
      </c>
    </row>
    <row r="3022" spans="1:13" x14ac:dyDescent="0.2">
      <c r="A3022" s="3" t="s">
        <v>5771</v>
      </c>
      <c r="B3022" s="3" t="str">
        <f>VLOOKUP(C3022,'Class compilations'!A:B,2,FALSE)</f>
        <v>Small SUV Hybrid</v>
      </c>
      <c r="C3022" s="3" t="s">
        <v>5772</v>
      </c>
      <c r="D3022" s="3" t="s">
        <v>10</v>
      </c>
      <c r="E3022" s="3" t="s">
        <v>5872</v>
      </c>
      <c r="F3022" s="3" t="e">
        <f>VLOOKUP(E3022,'DFW to admin'!A:B,2,FALSE)</f>
        <v>#N/A</v>
      </c>
      <c r="G3022" s="3" t="e">
        <f>VLOOKUP('Data - filter removed'!E3022,Sheet10!B:C,2,FALSE)</f>
        <v>#N/A</v>
      </c>
      <c r="H3022" s="2">
        <v>2010</v>
      </c>
      <c r="I3022" s="3" t="s">
        <v>297</v>
      </c>
      <c r="J3022" s="3" t="s">
        <v>4596</v>
      </c>
      <c r="K3022" s="3" t="s">
        <v>5772</v>
      </c>
      <c r="L3022" s="3" t="s">
        <v>5873</v>
      </c>
      <c r="M3022" s="3" t="s">
        <v>35</v>
      </c>
    </row>
    <row r="3023" spans="1:13" x14ac:dyDescent="0.2">
      <c r="A3023" s="3" t="s">
        <v>5771</v>
      </c>
      <c r="B3023" s="3" t="str">
        <f>VLOOKUP(C3023,'Class compilations'!A:B,2,FALSE)</f>
        <v>Small SUV Hybrid</v>
      </c>
      <c r="C3023" s="3" t="s">
        <v>5772</v>
      </c>
      <c r="D3023" s="3" t="s">
        <v>10</v>
      </c>
      <c r="E3023" s="3" t="s">
        <v>5874</v>
      </c>
      <c r="F3023" s="3" t="e">
        <f>VLOOKUP(E3023,'DFW to admin'!A:B,2,FALSE)</f>
        <v>#N/A</v>
      </c>
      <c r="G3023" s="3" t="str">
        <f>VLOOKUP('Data - filter removed'!E3023,Sheet10!B:C,2,FALSE)</f>
        <v>Economic Services Administration</v>
      </c>
      <c r="H3023" s="2">
        <v>2008</v>
      </c>
      <c r="I3023" s="3" t="s">
        <v>297</v>
      </c>
      <c r="J3023" s="3" t="s">
        <v>4596</v>
      </c>
      <c r="K3023" s="3" t="s">
        <v>5772</v>
      </c>
      <c r="L3023" s="3" t="s">
        <v>5875</v>
      </c>
      <c r="M3023" s="3" t="s">
        <v>29</v>
      </c>
    </row>
    <row r="3024" spans="1:13" x14ac:dyDescent="0.2">
      <c r="A3024" s="3" t="s">
        <v>5771</v>
      </c>
      <c r="B3024" s="3" t="str">
        <f>VLOOKUP(C3024,'Class compilations'!A:B,2,FALSE)</f>
        <v>Small SUV Hybrid</v>
      </c>
      <c r="C3024" s="3" t="s">
        <v>5772</v>
      </c>
      <c r="D3024" s="3" t="s">
        <v>10</v>
      </c>
      <c r="E3024" s="3" t="s">
        <v>5876</v>
      </c>
      <c r="F3024" s="3" t="e">
        <f>VLOOKUP(E3024,'DFW to admin'!A:B,2,FALSE)</f>
        <v>#N/A</v>
      </c>
      <c r="G3024" s="3" t="str">
        <f>VLOOKUP('Data - filter removed'!E3024,Sheet10!B:C,2,FALSE)</f>
        <v>Children's Administration</v>
      </c>
      <c r="H3024" s="2">
        <v>2008</v>
      </c>
      <c r="I3024" s="3" t="s">
        <v>297</v>
      </c>
      <c r="J3024" s="3" t="s">
        <v>4596</v>
      </c>
      <c r="K3024" s="3" t="s">
        <v>5772</v>
      </c>
      <c r="L3024" s="3" t="s">
        <v>5877</v>
      </c>
      <c r="M3024" s="3" t="s">
        <v>29</v>
      </c>
    </row>
    <row r="3025" spans="1:13" x14ac:dyDescent="0.2">
      <c r="A3025" s="3" t="s">
        <v>5771</v>
      </c>
      <c r="B3025" s="3" t="str">
        <f>VLOOKUP(C3025,'Class compilations'!A:B,2,FALSE)</f>
        <v>Small SUV Hybrid</v>
      </c>
      <c r="C3025" s="3" t="s">
        <v>5772</v>
      </c>
      <c r="D3025" s="3" t="s">
        <v>10</v>
      </c>
      <c r="E3025" s="3" t="s">
        <v>5878</v>
      </c>
      <c r="F3025" s="3" t="e">
        <f>VLOOKUP(E3025,'DFW to admin'!A:B,2,FALSE)</f>
        <v>#N/A</v>
      </c>
      <c r="G3025" s="3" t="str">
        <f>VLOOKUP('Data - filter removed'!E3025,Sheet10!B:C,2,FALSE)</f>
        <v>Aging and Disability Services Administration</v>
      </c>
      <c r="H3025" s="2">
        <v>2008</v>
      </c>
      <c r="I3025" s="3" t="s">
        <v>297</v>
      </c>
      <c r="J3025" s="3" t="s">
        <v>4596</v>
      </c>
      <c r="K3025" s="3" t="s">
        <v>5772</v>
      </c>
      <c r="L3025" s="3" t="s">
        <v>5879</v>
      </c>
      <c r="M3025" s="3" t="s">
        <v>29</v>
      </c>
    </row>
    <row r="3026" spans="1:13" x14ac:dyDescent="0.2">
      <c r="A3026" s="3" t="s">
        <v>5771</v>
      </c>
      <c r="B3026" s="3" t="str">
        <f>VLOOKUP(C3026,'Class compilations'!A:B,2,FALSE)</f>
        <v>Small SUV Hybrid</v>
      </c>
      <c r="C3026" s="3" t="s">
        <v>5772</v>
      </c>
      <c r="D3026" s="3" t="s">
        <v>10</v>
      </c>
      <c r="E3026" s="3" t="s">
        <v>5880</v>
      </c>
      <c r="F3026" s="3" t="e">
        <f>VLOOKUP(E3026,'DFW to admin'!A:B,2,FALSE)</f>
        <v>#N/A</v>
      </c>
      <c r="G3026" s="3" t="str">
        <f>VLOOKUP('Data - filter removed'!E3026,Sheet10!B:C,2,FALSE)</f>
        <v>Children's Administration</v>
      </c>
      <c r="H3026" s="2">
        <v>2008</v>
      </c>
      <c r="I3026" s="3" t="s">
        <v>297</v>
      </c>
      <c r="J3026" s="3" t="s">
        <v>4596</v>
      </c>
      <c r="K3026" s="3" t="s">
        <v>5772</v>
      </c>
      <c r="L3026" s="3" t="s">
        <v>5881</v>
      </c>
      <c r="M3026" s="3" t="s">
        <v>29</v>
      </c>
    </row>
    <row r="3027" spans="1:13" x14ac:dyDescent="0.2">
      <c r="A3027" s="3" t="s">
        <v>5771</v>
      </c>
      <c r="B3027" s="3" t="str">
        <f>VLOOKUP(C3027,'Class compilations'!A:B,2,FALSE)</f>
        <v>Small SUV Hybrid</v>
      </c>
      <c r="C3027" s="3" t="s">
        <v>5772</v>
      </c>
      <c r="D3027" s="3" t="s">
        <v>10</v>
      </c>
      <c r="E3027" s="3" t="s">
        <v>5882</v>
      </c>
      <c r="F3027" s="3" t="e">
        <f>VLOOKUP(E3027,'DFW to admin'!A:B,2,FALSE)</f>
        <v>#N/A</v>
      </c>
      <c r="G3027" s="3" t="str">
        <f>VLOOKUP('Data - filter removed'!E3027,Sheet10!B:C,2,FALSE)</f>
        <v>Children's Administration</v>
      </c>
      <c r="H3027" s="2">
        <v>2008</v>
      </c>
      <c r="I3027" s="3" t="s">
        <v>297</v>
      </c>
      <c r="J3027" s="3" t="s">
        <v>4596</v>
      </c>
      <c r="K3027" s="3" t="s">
        <v>5772</v>
      </c>
      <c r="L3027" s="3" t="s">
        <v>5883</v>
      </c>
      <c r="M3027" s="3" t="s">
        <v>29</v>
      </c>
    </row>
    <row r="3028" spans="1:13" x14ac:dyDescent="0.2">
      <c r="A3028" s="3" t="s">
        <v>5771</v>
      </c>
      <c r="B3028" s="3" t="str">
        <f>VLOOKUP(C3028,'Class compilations'!A:B,2,FALSE)</f>
        <v>Small SUV Hybrid</v>
      </c>
      <c r="C3028" s="3" t="s">
        <v>5772</v>
      </c>
      <c r="D3028" s="3" t="s">
        <v>10</v>
      </c>
      <c r="E3028" s="3" t="s">
        <v>5884</v>
      </c>
      <c r="F3028" s="3" t="e">
        <f>VLOOKUP(E3028,'DFW to admin'!A:B,2,FALSE)</f>
        <v>#N/A</v>
      </c>
      <c r="G3028" s="3" t="str">
        <f>VLOOKUP('Data - filter removed'!E3028,Sheet10!B:C,2,FALSE)</f>
        <v>Office of Fraud Accountability</v>
      </c>
      <c r="H3028" s="2">
        <v>2008</v>
      </c>
      <c r="I3028" s="3" t="s">
        <v>297</v>
      </c>
      <c r="J3028" s="3" t="s">
        <v>4596</v>
      </c>
      <c r="K3028" s="3" t="s">
        <v>5772</v>
      </c>
      <c r="L3028" s="3" t="s">
        <v>5885</v>
      </c>
      <c r="M3028" s="3" t="s">
        <v>29</v>
      </c>
    </row>
    <row r="3029" spans="1:13" x14ac:dyDescent="0.2">
      <c r="A3029" s="3" t="s">
        <v>5771</v>
      </c>
      <c r="B3029" s="3" t="str">
        <f>VLOOKUP(C3029,'Class compilations'!A:B,2,FALSE)</f>
        <v>Small SUV Hybrid</v>
      </c>
      <c r="C3029" s="3" t="s">
        <v>5772</v>
      </c>
      <c r="D3029" s="3" t="s">
        <v>10</v>
      </c>
      <c r="E3029" s="3" t="s">
        <v>5886</v>
      </c>
      <c r="F3029" s="3" t="e">
        <f>VLOOKUP(E3029,'DFW to admin'!A:B,2,FALSE)</f>
        <v>#N/A</v>
      </c>
      <c r="G3029" s="3" t="str">
        <f>VLOOKUP('Data - filter removed'!E3029,Sheet10!B:C,2,FALSE)</f>
        <v>Office of Fraud Accountability</v>
      </c>
      <c r="H3029" s="2">
        <v>2008</v>
      </c>
      <c r="I3029" s="3" t="s">
        <v>297</v>
      </c>
      <c r="J3029" s="3" t="s">
        <v>4596</v>
      </c>
      <c r="K3029" s="3" t="s">
        <v>5772</v>
      </c>
      <c r="L3029" s="3" t="s">
        <v>5887</v>
      </c>
      <c r="M3029" s="3" t="s">
        <v>29</v>
      </c>
    </row>
    <row r="3030" spans="1:13" x14ac:dyDescent="0.2">
      <c r="A3030" s="3" t="s">
        <v>5771</v>
      </c>
      <c r="B3030" s="3" t="str">
        <f>VLOOKUP(C3030,'Class compilations'!A:B,2,FALSE)</f>
        <v>Small SUV Hybrid</v>
      </c>
      <c r="C3030" s="3" t="s">
        <v>5772</v>
      </c>
      <c r="D3030" s="3" t="s">
        <v>10</v>
      </c>
      <c r="E3030" s="3" t="s">
        <v>5888</v>
      </c>
      <c r="F3030" s="3" t="e">
        <f>VLOOKUP(E3030,'DFW to admin'!A:B,2,FALSE)</f>
        <v>#N/A</v>
      </c>
      <c r="G3030" s="3" t="e">
        <f>VLOOKUP('Data - filter removed'!E3030,Sheet10!B:C,2,FALSE)</f>
        <v>#N/A</v>
      </c>
      <c r="H3030" s="2">
        <v>2008</v>
      </c>
      <c r="I3030" s="3" t="s">
        <v>297</v>
      </c>
      <c r="J3030" s="3" t="s">
        <v>4596</v>
      </c>
      <c r="K3030" s="3" t="s">
        <v>5772</v>
      </c>
      <c r="L3030" s="3" t="s">
        <v>5889</v>
      </c>
      <c r="M3030" s="3" t="s">
        <v>5890</v>
      </c>
    </row>
    <row r="3031" spans="1:13" x14ac:dyDescent="0.2">
      <c r="A3031" s="3" t="s">
        <v>5771</v>
      </c>
      <c r="B3031" s="3" t="str">
        <f>VLOOKUP(C3031,'Class compilations'!A:B,2,FALSE)</f>
        <v>Small SUV Hybrid</v>
      </c>
      <c r="C3031" s="3" t="s">
        <v>5772</v>
      </c>
      <c r="D3031" s="3" t="s">
        <v>10</v>
      </c>
      <c r="E3031" s="3" t="s">
        <v>5891</v>
      </c>
      <c r="F3031" s="3" t="e">
        <f>VLOOKUP(E3031,'DFW to admin'!A:B,2,FALSE)</f>
        <v>#N/A</v>
      </c>
      <c r="G3031" s="3" t="e">
        <f>VLOOKUP('Data - filter removed'!E3031,Sheet10!B:C,2,FALSE)</f>
        <v>#N/A</v>
      </c>
      <c r="H3031" s="2">
        <v>2008</v>
      </c>
      <c r="I3031" s="3" t="s">
        <v>297</v>
      </c>
      <c r="J3031" s="3" t="s">
        <v>4596</v>
      </c>
      <c r="K3031" s="3" t="s">
        <v>5772</v>
      </c>
      <c r="L3031" s="3" t="s">
        <v>5892</v>
      </c>
      <c r="M3031" s="3" t="s">
        <v>123</v>
      </c>
    </row>
    <row r="3032" spans="1:13" x14ac:dyDescent="0.2">
      <c r="A3032" s="3" t="s">
        <v>5771</v>
      </c>
      <c r="B3032" s="3" t="str">
        <f>VLOOKUP(C3032,'Class compilations'!A:B,2,FALSE)</f>
        <v>Small SUV Hybrid</v>
      </c>
      <c r="C3032" s="3" t="s">
        <v>5772</v>
      </c>
      <c r="D3032" s="3" t="s">
        <v>10</v>
      </c>
      <c r="E3032" s="3" t="s">
        <v>5893</v>
      </c>
      <c r="F3032" s="3" t="e">
        <f>VLOOKUP(E3032,'DFW to admin'!A:B,2,FALSE)</f>
        <v>#N/A</v>
      </c>
      <c r="G3032" s="3" t="e">
        <f>VLOOKUP('Data - filter removed'!E3032,Sheet10!B:C,2,FALSE)</f>
        <v>#N/A</v>
      </c>
      <c r="H3032" s="2">
        <v>2008</v>
      </c>
      <c r="I3032" s="3" t="s">
        <v>297</v>
      </c>
      <c r="J3032" s="3" t="s">
        <v>4596</v>
      </c>
      <c r="K3032" s="3" t="s">
        <v>5772</v>
      </c>
      <c r="L3032" s="3" t="s">
        <v>5894</v>
      </c>
      <c r="M3032" s="3" t="s">
        <v>123</v>
      </c>
    </row>
    <row r="3033" spans="1:13" x14ac:dyDescent="0.2">
      <c r="A3033" s="3" t="s">
        <v>5771</v>
      </c>
      <c r="B3033" s="3" t="str">
        <f>VLOOKUP(C3033,'Class compilations'!A:B,2,FALSE)</f>
        <v>Small SUV Hybrid</v>
      </c>
      <c r="C3033" s="3" t="s">
        <v>5772</v>
      </c>
      <c r="D3033" s="3" t="s">
        <v>10</v>
      </c>
      <c r="E3033" s="3" t="s">
        <v>5895</v>
      </c>
      <c r="F3033" s="3" t="e">
        <f>VLOOKUP(E3033,'DFW to admin'!A:B,2,FALSE)</f>
        <v>#N/A</v>
      </c>
      <c r="G3033" s="3" t="str">
        <f>VLOOKUP('Data - filter removed'!E3033,Sheet10!B:C,2,FALSE)</f>
        <v>Economic Services Administration</v>
      </c>
      <c r="H3033" s="2">
        <v>2008</v>
      </c>
      <c r="I3033" s="3" t="s">
        <v>297</v>
      </c>
      <c r="J3033" s="3" t="s">
        <v>4596</v>
      </c>
      <c r="K3033" s="3" t="s">
        <v>5772</v>
      </c>
      <c r="L3033" s="3" t="s">
        <v>5896</v>
      </c>
      <c r="M3033" s="3" t="s">
        <v>29</v>
      </c>
    </row>
    <row r="3034" spans="1:13" x14ac:dyDescent="0.2">
      <c r="A3034" s="3" t="s">
        <v>5771</v>
      </c>
      <c r="B3034" s="3" t="str">
        <f>VLOOKUP(C3034,'Class compilations'!A:B,2,FALSE)</f>
        <v>Small SUV Hybrid</v>
      </c>
      <c r="C3034" s="3" t="s">
        <v>5772</v>
      </c>
      <c r="D3034" s="3" t="s">
        <v>10</v>
      </c>
      <c r="E3034" s="3" t="s">
        <v>5897</v>
      </c>
      <c r="F3034" s="3" t="e">
        <f>VLOOKUP(E3034,'DFW to admin'!A:B,2,FALSE)</f>
        <v>#N/A</v>
      </c>
      <c r="G3034" s="3" t="str">
        <f>VLOOKUP('Data - filter removed'!E3034,Sheet10!B:C,2,FALSE)</f>
        <v>Children's Administration</v>
      </c>
      <c r="H3034" s="2">
        <v>2008</v>
      </c>
      <c r="I3034" s="3" t="s">
        <v>297</v>
      </c>
      <c r="J3034" s="3" t="s">
        <v>4596</v>
      </c>
      <c r="K3034" s="3" t="s">
        <v>5772</v>
      </c>
      <c r="L3034" s="3" t="s">
        <v>5898</v>
      </c>
      <c r="M3034" s="3" t="s">
        <v>29</v>
      </c>
    </row>
    <row r="3035" spans="1:13" x14ac:dyDescent="0.2">
      <c r="A3035" s="3" t="s">
        <v>5771</v>
      </c>
      <c r="B3035" s="3" t="str">
        <f>VLOOKUP(C3035,'Class compilations'!A:B,2,FALSE)</f>
        <v>Small SUV Hybrid</v>
      </c>
      <c r="C3035" s="3" t="s">
        <v>5772</v>
      </c>
      <c r="D3035" s="3" t="s">
        <v>10</v>
      </c>
      <c r="E3035" s="3" t="s">
        <v>5899</v>
      </c>
      <c r="F3035" s="3" t="e">
        <f>VLOOKUP(E3035,'DFW to admin'!A:B,2,FALSE)</f>
        <v>#N/A</v>
      </c>
      <c r="G3035" s="3" t="str">
        <f>VLOOKUP('Data - filter removed'!E3035,Sheet10!B:C,2,FALSE)</f>
        <v>Aging and Disability Services Administration</v>
      </c>
      <c r="H3035" s="2">
        <v>2008</v>
      </c>
      <c r="I3035" s="3" t="s">
        <v>297</v>
      </c>
      <c r="J3035" s="3" t="s">
        <v>4596</v>
      </c>
      <c r="K3035" s="3" t="s">
        <v>5772</v>
      </c>
      <c r="L3035" s="3" t="s">
        <v>5900</v>
      </c>
      <c r="M3035" s="3" t="s">
        <v>29</v>
      </c>
    </row>
    <row r="3036" spans="1:13" x14ac:dyDescent="0.2">
      <c r="A3036" s="3" t="s">
        <v>5771</v>
      </c>
      <c r="B3036" s="3" t="str">
        <f>VLOOKUP(C3036,'Class compilations'!A:B,2,FALSE)</f>
        <v>Small SUV Hybrid</v>
      </c>
      <c r="C3036" s="3" t="s">
        <v>5772</v>
      </c>
      <c r="D3036" s="3" t="s">
        <v>10</v>
      </c>
      <c r="E3036" s="3" t="s">
        <v>5901</v>
      </c>
      <c r="F3036" s="3" t="e">
        <f>VLOOKUP(E3036,'DFW to admin'!A:B,2,FALSE)</f>
        <v>#N/A</v>
      </c>
      <c r="G3036" s="3" t="str">
        <f>VLOOKUP('Data - filter removed'!E3036,Sheet10!B:C,2,FALSE)</f>
        <v>Aging and Disability Services Administration</v>
      </c>
      <c r="H3036" s="2">
        <v>2008</v>
      </c>
      <c r="I3036" s="3" t="s">
        <v>297</v>
      </c>
      <c r="J3036" s="3" t="s">
        <v>4596</v>
      </c>
      <c r="K3036" s="3" t="s">
        <v>5772</v>
      </c>
      <c r="L3036" s="3" t="s">
        <v>5902</v>
      </c>
      <c r="M3036" s="3" t="s">
        <v>29</v>
      </c>
    </row>
    <row r="3037" spans="1:13" x14ac:dyDescent="0.2">
      <c r="A3037" s="3" t="s">
        <v>5771</v>
      </c>
      <c r="B3037" s="3" t="str">
        <f>VLOOKUP(C3037,'Class compilations'!A:B,2,FALSE)</f>
        <v>Small SUV Hybrid</v>
      </c>
      <c r="C3037" s="3" t="s">
        <v>5772</v>
      </c>
      <c r="D3037" s="3" t="s">
        <v>10</v>
      </c>
      <c r="E3037" s="3" t="s">
        <v>5903</v>
      </c>
      <c r="F3037" s="3" t="e">
        <f>VLOOKUP(E3037,'DFW to admin'!A:B,2,FALSE)</f>
        <v>#N/A</v>
      </c>
      <c r="G3037" s="3" t="str">
        <f>VLOOKUP('Data - filter removed'!E3037,Sheet10!B:C,2,FALSE)</f>
        <v>Economic Services Administration</v>
      </c>
      <c r="H3037" s="2">
        <v>2008</v>
      </c>
      <c r="I3037" s="3" t="s">
        <v>297</v>
      </c>
      <c r="J3037" s="3" t="s">
        <v>4596</v>
      </c>
      <c r="K3037" s="3" t="s">
        <v>5772</v>
      </c>
      <c r="L3037" s="3" t="s">
        <v>5904</v>
      </c>
      <c r="M3037" s="3" t="s">
        <v>29</v>
      </c>
    </row>
    <row r="3038" spans="1:13" x14ac:dyDescent="0.2">
      <c r="A3038" s="3" t="s">
        <v>5771</v>
      </c>
      <c r="B3038" s="3" t="str">
        <f>VLOOKUP(C3038,'Class compilations'!A:B,2,FALSE)</f>
        <v>Small SUV Hybrid</v>
      </c>
      <c r="C3038" s="3" t="s">
        <v>5772</v>
      </c>
      <c r="D3038" s="3" t="s">
        <v>10</v>
      </c>
      <c r="E3038" s="3" t="s">
        <v>5905</v>
      </c>
      <c r="F3038" s="3" t="e">
        <f>VLOOKUP(E3038,'DFW to admin'!A:B,2,FALSE)</f>
        <v>#N/A</v>
      </c>
      <c r="G3038" s="3" t="e">
        <f>VLOOKUP('Data - filter removed'!E3038,Sheet10!B:C,2,FALSE)</f>
        <v>#N/A</v>
      </c>
      <c r="H3038" s="2">
        <v>2008</v>
      </c>
      <c r="I3038" s="3" t="s">
        <v>297</v>
      </c>
      <c r="J3038" s="3" t="s">
        <v>4596</v>
      </c>
      <c r="K3038" s="3" t="s">
        <v>5772</v>
      </c>
      <c r="L3038" s="3" t="s">
        <v>5906</v>
      </c>
      <c r="M3038" s="3" t="s">
        <v>35</v>
      </c>
    </row>
    <row r="3039" spans="1:13" x14ac:dyDescent="0.2">
      <c r="A3039" s="3" t="s">
        <v>5771</v>
      </c>
      <c r="B3039" s="3" t="str">
        <f>VLOOKUP(C3039,'Class compilations'!A:B,2,FALSE)</f>
        <v>Small SUV Hybrid</v>
      </c>
      <c r="C3039" s="3" t="s">
        <v>5772</v>
      </c>
      <c r="D3039" s="3" t="s">
        <v>10</v>
      </c>
      <c r="E3039" s="3" t="s">
        <v>5907</v>
      </c>
      <c r="F3039" s="3" t="e">
        <f>VLOOKUP(E3039,'DFW to admin'!A:B,2,FALSE)</f>
        <v>#N/A</v>
      </c>
      <c r="G3039" s="3" t="str">
        <f>VLOOKUP('Data - filter removed'!E3039,Sheet10!B:C,2,FALSE)</f>
        <v>Children's Administration</v>
      </c>
      <c r="H3039" s="2">
        <v>2008</v>
      </c>
      <c r="I3039" s="3" t="s">
        <v>297</v>
      </c>
      <c r="J3039" s="3" t="s">
        <v>4596</v>
      </c>
      <c r="K3039" s="3" t="s">
        <v>5772</v>
      </c>
      <c r="L3039" s="3" t="s">
        <v>5908</v>
      </c>
      <c r="M3039" s="3" t="s">
        <v>29</v>
      </c>
    </row>
    <row r="3040" spans="1:13" x14ac:dyDescent="0.2">
      <c r="A3040" s="3" t="s">
        <v>5771</v>
      </c>
      <c r="B3040" s="3" t="str">
        <f>VLOOKUP(C3040,'Class compilations'!A:B,2,FALSE)</f>
        <v>Small SUV Hybrid</v>
      </c>
      <c r="C3040" s="3" t="s">
        <v>5772</v>
      </c>
      <c r="D3040" s="3" t="s">
        <v>10</v>
      </c>
      <c r="E3040" s="3" t="s">
        <v>5909</v>
      </c>
      <c r="F3040" s="3" t="e">
        <f>VLOOKUP(E3040,'DFW to admin'!A:B,2,FALSE)</f>
        <v>#N/A</v>
      </c>
      <c r="G3040" s="3" t="e">
        <f>VLOOKUP('Data - filter removed'!E3040,Sheet10!B:C,2,FALSE)</f>
        <v>#N/A</v>
      </c>
      <c r="H3040" s="2">
        <v>2008</v>
      </c>
      <c r="I3040" s="3" t="s">
        <v>297</v>
      </c>
      <c r="J3040" s="3" t="s">
        <v>4596</v>
      </c>
      <c r="K3040" s="3" t="s">
        <v>5772</v>
      </c>
      <c r="L3040" s="3" t="s">
        <v>5910</v>
      </c>
      <c r="M3040" s="3" t="s">
        <v>35</v>
      </c>
    </row>
    <row r="3041" spans="1:13" x14ac:dyDescent="0.2">
      <c r="A3041" s="3" t="s">
        <v>5771</v>
      </c>
      <c r="B3041" s="3" t="str">
        <f>VLOOKUP(C3041,'Class compilations'!A:B,2,FALSE)</f>
        <v>Small SUV Hybrid</v>
      </c>
      <c r="C3041" s="3" t="s">
        <v>5772</v>
      </c>
      <c r="D3041" s="3" t="s">
        <v>10</v>
      </c>
      <c r="E3041" s="3" t="s">
        <v>5911</v>
      </c>
      <c r="F3041" s="3" t="e">
        <f>VLOOKUP(E3041,'DFW to admin'!A:B,2,FALSE)</f>
        <v>#N/A</v>
      </c>
      <c r="G3041" s="3" t="e">
        <f>VLOOKUP('Data - filter removed'!E3041,Sheet10!B:C,2,FALSE)</f>
        <v>#N/A</v>
      </c>
      <c r="H3041" s="2">
        <v>2008</v>
      </c>
      <c r="I3041" s="3" t="s">
        <v>297</v>
      </c>
      <c r="J3041" s="3" t="s">
        <v>4596</v>
      </c>
      <c r="K3041" s="3" t="s">
        <v>5772</v>
      </c>
      <c r="L3041" s="3" t="s">
        <v>5912</v>
      </c>
      <c r="M3041" s="3" t="s">
        <v>287</v>
      </c>
    </row>
    <row r="3042" spans="1:13" x14ac:dyDescent="0.2">
      <c r="A3042" s="3" t="s">
        <v>5771</v>
      </c>
      <c r="B3042" s="3" t="str">
        <f>VLOOKUP(C3042,'Class compilations'!A:B,2,FALSE)</f>
        <v>Small SUV Hybrid</v>
      </c>
      <c r="C3042" s="3" t="s">
        <v>5772</v>
      </c>
      <c r="D3042" s="3" t="s">
        <v>10</v>
      </c>
      <c r="E3042" s="3" t="s">
        <v>5913</v>
      </c>
      <c r="F3042" s="3" t="e">
        <f>VLOOKUP(E3042,'DFW to admin'!A:B,2,FALSE)</f>
        <v>#N/A</v>
      </c>
      <c r="G3042" s="3" t="e">
        <f>VLOOKUP('Data - filter removed'!E3042,Sheet10!B:C,2,FALSE)</f>
        <v>#N/A</v>
      </c>
      <c r="H3042" s="2">
        <v>2008</v>
      </c>
      <c r="I3042" s="3" t="s">
        <v>297</v>
      </c>
      <c r="J3042" s="3" t="s">
        <v>4596</v>
      </c>
      <c r="K3042" s="3" t="s">
        <v>5772</v>
      </c>
      <c r="L3042" s="3" t="s">
        <v>5914</v>
      </c>
      <c r="M3042" s="3" t="s">
        <v>287</v>
      </c>
    </row>
    <row r="3043" spans="1:13" x14ac:dyDescent="0.2">
      <c r="A3043" s="3" t="s">
        <v>5771</v>
      </c>
      <c r="B3043" s="3" t="str">
        <f>VLOOKUP(C3043,'Class compilations'!A:B,2,FALSE)</f>
        <v>Small SUV Hybrid</v>
      </c>
      <c r="C3043" s="3" t="s">
        <v>5772</v>
      </c>
      <c r="D3043" s="3" t="s">
        <v>10</v>
      </c>
      <c r="E3043" s="3" t="s">
        <v>5915</v>
      </c>
      <c r="F3043" s="3" t="e">
        <f>VLOOKUP(E3043,'DFW to admin'!A:B,2,FALSE)</f>
        <v>#N/A</v>
      </c>
      <c r="G3043" s="3" t="str">
        <f>VLOOKUP('Data - filter removed'!E3043,Sheet10!B:C,2,FALSE)</f>
        <v>Office of Fraud Accountability</v>
      </c>
      <c r="H3043" s="2">
        <v>2008</v>
      </c>
      <c r="I3043" s="3" t="s">
        <v>297</v>
      </c>
      <c r="J3043" s="3" t="s">
        <v>4596</v>
      </c>
      <c r="K3043" s="3" t="s">
        <v>5772</v>
      </c>
      <c r="L3043" s="3" t="s">
        <v>5916</v>
      </c>
      <c r="M3043" s="3" t="s">
        <v>29</v>
      </c>
    </row>
    <row r="3044" spans="1:13" x14ac:dyDescent="0.2">
      <c r="A3044" s="3" t="s">
        <v>5771</v>
      </c>
      <c r="B3044" s="3" t="str">
        <f>VLOOKUP(C3044,'Class compilations'!A:B,2,FALSE)</f>
        <v>Small SUV Hybrid</v>
      </c>
      <c r="C3044" s="3" t="s">
        <v>5772</v>
      </c>
      <c r="D3044" s="3" t="s">
        <v>10</v>
      </c>
      <c r="E3044" s="3" t="s">
        <v>5917</v>
      </c>
      <c r="F3044" s="3" t="e">
        <f>VLOOKUP(E3044,'DFW to admin'!A:B,2,FALSE)</f>
        <v>#N/A</v>
      </c>
      <c r="G3044" s="3" t="e">
        <f>VLOOKUP('Data - filter removed'!E3044,Sheet10!B:C,2,FALSE)</f>
        <v>#N/A</v>
      </c>
      <c r="H3044" s="2">
        <v>2008</v>
      </c>
      <c r="I3044" s="3" t="s">
        <v>297</v>
      </c>
      <c r="J3044" s="3" t="s">
        <v>4596</v>
      </c>
      <c r="K3044" s="3" t="s">
        <v>5772</v>
      </c>
      <c r="L3044" s="3" t="s">
        <v>5918</v>
      </c>
      <c r="M3044" s="3" t="s">
        <v>35</v>
      </c>
    </row>
    <row r="3045" spans="1:13" x14ac:dyDescent="0.2">
      <c r="A3045" s="3" t="s">
        <v>5771</v>
      </c>
      <c r="B3045" s="3" t="str">
        <f>VLOOKUP(C3045,'Class compilations'!A:B,2,FALSE)</f>
        <v>Small SUV Hybrid</v>
      </c>
      <c r="C3045" s="3" t="s">
        <v>5772</v>
      </c>
      <c r="D3045" s="3" t="s">
        <v>10</v>
      </c>
      <c r="E3045" s="3" t="s">
        <v>5919</v>
      </c>
      <c r="F3045" s="3" t="e">
        <f>VLOOKUP(E3045,'DFW to admin'!A:B,2,FALSE)</f>
        <v>#N/A</v>
      </c>
      <c r="G3045" s="3" t="e">
        <f>VLOOKUP('Data - filter removed'!E3045,Sheet10!B:C,2,FALSE)</f>
        <v>#N/A</v>
      </c>
      <c r="H3045" s="2">
        <v>2008</v>
      </c>
      <c r="I3045" s="3" t="s">
        <v>297</v>
      </c>
      <c r="J3045" s="3" t="s">
        <v>4596</v>
      </c>
      <c r="K3045" s="3" t="s">
        <v>5772</v>
      </c>
      <c r="L3045" s="3" t="s">
        <v>5920</v>
      </c>
      <c r="M3045" s="3" t="s">
        <v>5867</v>
      </c>
    </row>
    <row r="3046" spans="1:13" x14ac:dyDescent="0.2">
      <c r="A3046" s="3" t="s">
        <v>5771</v>
      </c>
      <c r="B3046" s="3" t="str">
        <f>VLOOKUP(C3046,'Class compilations'!A:B,2,FALSE)</f>
        <v>Small SUV Hybrid</v>
      </c>
      <c r="C3046" s="3" t="s">
        <v>5772</v>
      </c>
      <c r="D3046" s="3" t="s">
        <v>10</v>
      </c>
      <c r="E3046" s="3" t="s">
        <v>5921</v>
      </c>
      <c r="F3046" s="3" t="e">
        <f>VLOOKUP(E3046,'DFW to admin'!A:B,2,FALSE)</f>
        <v>#N/A</v>
      </c>
      <c r="G3046" s="3" t="e">
        <f>VLOOKUP('Data - filter removed'!E3046,Sheet10!B:C,2,FALSE)</f>
        <v>#N/A</v>
      </c>
      <c r="H3046" s="2">
        <v>2008</v>
      </c>
      <c r="I3046" s="3" t="s">
        <v>297</v>
      </c>
      <c r="J3046" s="3" t="s">
        <v>4596</v>
      </c>
      <c r="K3046" s="3" t="s">
        <v>5772</v>
      </c>
      <c r="L3046" s="3" t="s">
        <v>5922</v>
      </c>
      <c r="M3046" s="3" t="s">
        <v>123</v>
      </c>
    </row>
    <row r="3047" spans="1:13" x14ac:dyDescent="0.2">
      <c r="A3047" s="3" t="s">
        <v>5771</v>
      </c>
      <c r="B3047" s="3" t="str">
        <f>VLOOKUP(C3047,'Class compilations'!A:B,2,FALSE)</f>
        <v>Small SUV Hybrid</v>
      </c>
      <c r="C3047" s="3" t="s">
        <v>5772</v>
      </c>
      <c r="D3047" s="3" t="s">
        <v>10</v>
      </c>
      <c r="E3047" s="3" t="s">
        <v>5923</v>
      </c>
      <c r="F3047" s="3" t="e">
        <f>VLOOKUP(E3047,'DFW to admin'!A:B,2,FALSE)</f>
        <v>#N/A</v>
      </c>
      <c r="G3047" s="3" t="e">
        <f>VLOOKUP('Data - filter removed'!E3047,Sheet10!B:C,2,FALSE)</f>
        <v>#N/A</v>
      </c>
      <c r="H3047" s="2">
        <v>2008</v>
      </c>
      <c r="I3047" s="3" t="s">
        <v>297</v>
      </c>
      <c r="J3047" s="3" t="s">
        <v>4596</v>
      </c>
      <c r="K3047" s="3" t="s">
        <v>5772</v>
      </c>
      <c r="L3047" s="3" t="s">
        <v>5924</v>
      </c>
      <c r="M3047" s="3" t="s">
        <v>18</v>
      </c>
    </row>
    <row r="3048" spans="1:13" x14ac:dyDescent="0.2">
      <c r="A3048" s="3" t="s">
        <v>5771</v>
      </c>
      <c r="B3048" s="3" t="str">
        <f>VLOOKUP(C3048,'Class compilations'!A:B,2,FALSE)</f>
        <v>Small SUV Hybrid</v>
      </c>
      <c r="C3048" s="3" t="s">
        <v>5772</v>
      </c>
      <c r="D3048" s="3" t="s">
        <v>10</v>
      </c>
      <c r="E3048" s="3" t="s">
        <v>5925</v>
      </c>
      <c r="F3048" s="3" t="e">
        <f>VLOOKUP(E3048,'DFW to admin'!A:B,2,FALSE)</f>
        <v>#N/A</v>
      </c>
      <c r="G3048" s="3" t="e">
        <f>VLOOKUP('Data - filter removed'!E3048,Sheet10!B:C,2,FALSE)</f>
        <v>#N/A</v>
      </c>
      <c r="H3048" s="2">
        <v>2008</v>
      </c>
      <c r="I3048" s="3" t="s">
        <v>297</v>
      </c>
      <c r="J3048" s="3" t="s">
        <v>4596</v>
      </c>
      <c r="K3048" s="3" t="s">
        <v>5772</v>
      </c>
      <c r="L3048" s="3" t="s">
        <v>5926</v>
      </c>
      <c r="M3048" s="3" t="s">
        <v>18</v>
      </c>
    </row>
    <row r="3049" spans="1:13" x14ac:dyDescent="0.2">
      <c r="A3049" s="3" t="s">
        <v>5771</v>
      </c>
      <c r="B3049" s="3" t="str">
        <f>VLOOKUP(C3049,'Class compilations'!A:B,2,FALSE)</f>
        <v>Small SUV Hybrid</v>
      </c>
      <c r="C3049" s="3" t="s">
        <v>5772</v>
      </c>
      <c r="D3049" s="3" t="s">
        <v>10</v>
      </c>
      <c r="E3049" s="3" t="s">
        <v>5927</v>
      </c>
      <c r="F3049" s="3" t="e">
        <f>VLOOKUP(E3049,'DFW to admin'!A:B,2,FALSE)</f>
        <v>#N/A</v>
      </c>
      <c r="G3049" s="3" t="e">
        <f>VLOOKUP('Data - filter removed'!E3049,Sheet10!B:C,2,FALSE)</f>
        <v>#N/A</v>
      </c>
      <c r="H3049" s="2">
        <v>2008</v>
      </c>
      <c r="I3049" s="3" t="s">
        <v>297</v>
      </c>
      <c r="J3049" s="3" t="s">
        <v>4596</v>
      </c>
      <c r="K3049" s="3" t="s">
        <v>5772</v>
      </c>
      <c r="L3049" s="3" t="s">
        <v>5928</v>
      </c>
      <c r="M3049" s="3" t="s">
        <v>21</v>
      </c>
    </row>
    <row r="3050" spans="1:13" x14ac:dyDescent="0.2">
      <c r="A3050" s="3" t="s">
        <v>5771</v>
      </c>
      <c r="B3050" s="3" t="str">
        <f>VLOOKUP(C3050,'Class compilations'!A:B,2,FALSE)</f>
        <v>Small SUV Hybrid</v>
      </c>
      <c r="C3050" s="3" t="s">
        <v>5772</v>
      </c>
      <c r="D3050" s="3" t="s">
        <v>10</v>
      </c>
      <c r="E3050" s="3" t="s">
        <v>5929</v>
      </c>
      <c r="F3050" s="3" t="e">
        <f>VLOOKUP(E3050,'DFW to admin'!A:B,2,FALSE)</f>
        <v>#N/A</v>
      </c>
      <c r="G3050" s="3" t="e">
        <f>VLOOKUP('Data - filter removed'!E3050,Sheet10!B:C,2,FALSE)</f>
        <v>#N/A</v>
      </c>
      <c r="H3050" s="2">
        <v>2008</v>
      </c>
      <c r="I3050" s="3" t="s">
        <v>297</v>
      </c>
      <c r="J3050" s="3" t="s">
        <v>4596</v>
      </c>
      <c r="K3050" s="3" t="s">
        <v>5772</v>
      </c>
      <c r="L3050" s="3" t="s">
        <v>5930</v>
      </c>
      <c r="M3050" s="3" t="s">
        <v>35</v>
      </c>
    </row>
    <row r="3051" spans="1:13" x14ac:dyDescent="0.2">
      <c r="A3051" s="3" t="s">
        <v>5771</v>
      </c>
      <c r="B3051" s="3" t="str">
        <f>VLOOKUP(C3051,'Class compilations'!A:B,2,FALSE)</f>
        <v>Small SUV Hybrid</v>
      </c>
      <c r="C3051" s="3" t="s">
        <v>5772</v>
      </c>
      <c r="D3051" s="3" t="s">
        <v>10</v>
      </c>
      <c r="E3051" s="3" t="s">
        <v>5931</v>
      </c>
      <c r="F3051" s="3" t="e">
        <f>VLOOKUP(E3051,'DFW to admin'!A:B,2,FALSE)</f>
        <v>#N/A</v>
      </c>
      <c r="G3051" s="3" t="e">
        <f>VLOOKUP('Data - filter removed'!E3051,Sheet10!B:C,2,FALSE)</f>
        <v>#N/A</v>
      </c>
      <c r="H3051" s="2">
        <v>2008</v>
      </c>
      <c r="I3051" s="3" t="s">
        <v>297</v>
      </c>
      <c r="J3051" s="3" t="s">
        <v>4596</v>
      </c>
      <c r="K3051" s="3" t="s">
        <v>5772</v>
      </c>
      <c r="L3051" s="3" t="s">
        <v>5932</v>
      </c>
      <c r="M3051" s="3" t="s">
        <v>21</v>
      </c>
    </row>
    <row r="3052" spans="1:13" x14ac:dyDescent="0.2">
      <c r="A3052" s="3" t="s">
        <v>5771</v>
      </c>
      <c r="B3052" s="3" t="str">
        <f>VLOOKUP(C3052,'Class compilations'!A:B,2,FALSE)</f>
        <v>Small SUV Hybrid</v>
      </c>
      <c r="C3052" s="3" t="s">
        <v>5772</v>
      </c>
      <c r="D3052" s="3" t="s">
        <v>10</v>
      </c>
      <c r="E3052" s="3" t="s">
        <v>5933</v>
      </c>
      <c r="F3052" s="3" t="e">
        <f>VLOOKUP(E3052,'DFW to admin'!A:B,2,FALSE)</f>
        <v>#N/A</v>
      </c>
      <c r="G3052" s="3" t="e">
        <f>VLOOKUP('Data - filter removed'!E3052,Sheet10!B:C,2,FALSE)</f>
        <v>#N/A</v>
      </c>
      <c r="H3052" s="2">
        <v>2008</v>
      </c>
      <c r="I3052" s="3" t="s">
        <v>297</v>
      </c>
      <c r="J3052" s="3" t="s">
        <v>4596</v>
      </c>
      <c r="K3052" s="3" t="s">
        <v>5772</v>
      </c>
      <c r="L3052" s="3" t="s">
        <v>5934</v>
      </c>
      <c r="M3052" s="3" t="s">
        <v>21</v>
      </c>
    </row>
    <row r="3053" spans="1:13" x14ac:dyDescent="0.2">
      <c r="A3053" s="3" t="s">
        <v>5771</v>
      </c>
      <c r="B3053" s="3" t="str">
        <f>VLOOKUP(C3053,'Class compilations'!A:B,2,FALSE)</f>
        <v>Small SUV Hybrid</v>
      </c>
      <c r="C3053" s="3" t="s">
        <v>5772</v>
      </c>
      <c r="D3053" s="3" t="s">
        <v>10</v>
      </c>
      <c r="E3053" s="3" t="s">
        <v>5935</v>
      </c>
      <c r="F3053" s="3" t="e">
        <f>VLOOKUP(E3053,'DFW to admin'!A:B,2,FALSE)</f>
        <v>#N/A</v>
      </c>
      <c r="G3053" s="3" t="e">
        <f>VLOOKUP('Data - filter removed'!E3053,Sheet10!B:C,2,FALSE)</f>
        <v>#N/A</v>
      </c>
      <c r="H3053" s="2">
        <v>2008</v>
      </c>
      <c r="I3053" s="3" t="s">
        <v>297</v>
      </c>
      <c r="J3053" s="3" t="s">
        <v>4596</v>
      </c>
      <c r="K3053" s="3" t="s">
        <v>5772</v>
      </c>
      <c r="L3053" s="3" t="s">
        <v>5936</v>
      </c>
      <c r="M3053" s="3" t="s">
        <v>123</v>
      </c>
    </row>
    <row r="3054" spans="1:13" x14ac:dyDescent="0.2">
      <c r="A3054" s="3" t="s">
        <v>5771</v>
      </c>
      <c r="B3054" s="3" t="str">
        <f>VLOOKUP(C3054,'Class compilations'!A:B,2,FALSE)</f>
        <v>Small SUV Hybrid</v>
      </c>
      <c r="C3054" s="3" t="s">
        <v>5772</v>
      </c>
      <c r="D3054" s="3" t="s">
        <v>10</v>
      </c>
      <c r="E3054" s="3" t="s">
        <v>5937</v>
      </c>
      <c r="F3054" s="3" t="e">
        <f>VLOOKUP(E3054,'DFW to admin'!A:B,2,FALSE)</f>
        <v>#N/A</v>
      </c>
      <c r="G3054" s="3" t="e">
        <f>VLOOKUP('Data - filter removed'!E3054,Sheet10!B:C,2,FALSE)</f>
        <v>#N/A</v>
      </c>
      <c r="H3054" s="2">
        <v>2008</v>
      </c>
      <c r="I3054" s="3" t="s">
        <v>297</v>
      </c>
      <c r="J3054" s="3" t="s">
        <v>4596</v>
      </c>
      <c r="K3054" s="3" t="s">
        <v>5772</v>
      </c>
      <c r="L3054" s="3" t="s">
        <v>5938</v>
      </c>
      <c r="M3054" s="3" t="s">
        <v>123</v>
      </c>
    </row>
    <row r="3055" spans="1:13" x14ac:dyDescent="0.2">
      <c r="A3055" s="3" t="s">
        <v>5771</v>
      </c>
      <c r="B3055" s="3" t="str">
        <f>VLOOKUP(C3055,'Class compilations'!A:B,2,FALSE)</f>
        <v>Small SUV Hybrid</v>
      </c>
      <c r="C3055" s="3" t="s">
        <v>5772</v>
      </c>
      <c r="D3055" s="3" t="s">
        <v>10</v>
      </c>
      <c r="E3055" s="3" t="s">
        <v>5939</v>
      </c>
      <c r="F3055" s="3" t="str">
        <f>VLOOKUP(E3055,'DFW to admin'!A:B,2,FALSE)</f>
        <v>Habitat</v>
      </c>
      <c r="G3055" s="3" t="e">
        <f>VLOOKUP('Data - filter removed'!E3055,Sheet10!B:C,2,FALSE)</f>
        <v>#N/A</v>
      </c>
      <c r="H3055" s="2">
        <v>2008</v>
      </c>
      <c r="I3055" s="3" t="s">
        <v>297</v>
      </c>
      <c r="J3055" s="3" t="s">
        <v>4596</v>
      </c>
      <c r="K3055" s="3" t="s">
        <v>5772</v>
      </c>
      <c r="L3055" s="3" t="s">
        <v>5940</v>
      </c>
      <c r="M3055" s="3" t="s">
        <v>136</v>
      </c>
    </row>
    <row r="3056" spans="1:13" x14ac:dyDescent="0.2">
      <c r="A3056" s="3" t="s">
        <v>5771</v>
      </c>
      <c r="B3056" s="3" t="str">
        <f>VLOOKUP(C3056,'Class compilations'!A:B,2,FALSE)</f>
        <v>Small SUV Hybrid</v>
      </c>
      <c r="C3056" s="3" t="s">
        <v>5772</v>
      </c>
      <c r="D3056" s="3" t="s">
        <v>10</v>
      </c>
      <c r="E3056" s="3" t="s">
        <v>5941</v>
      </c>
      <c r="F3056" s="3" t="e">
        <f>VLOOKUP(E3056,'DFW to admin'!A:B,2,FALSE)</f>
        <v>#N/A</v>
      </c>
      <c r="G3056" s="3" t="e">
        <f>VLOOKUP('Data - filter removed'!E3056,Sheet10!B:C,2,FALSE)</f>
        <v>#N/A</v>
      </c>
      <c r="H3056" s="2">
        <v>2008</v>
      </c>
      <c r="I3056" s="3" t="s">
        <v>297</v>
      </c>
      <c r="J3056" s="3" t="s">
        <v>4596</v>
      </c>
      <c r="K3056" s="3" t="s">
        <v>5772</v>
      </c>
      <c r="L3056" s="3" t="s">
        <v>5942</v>
      </c>
      <c r="M3056" s="3" t="s">
        <v>35</v>
      </c>
    </row>
    <row r="3057" spans="1:13" x14ac:dyDescent="0.2">
      <c r="A3057" s="3" t="s">
        <v>5771</v>
      </c>
      <c r="B3057" s="3" t="str">
        <f>VLOOKUP(C3057,'Class compilations'!A:B,2,FALSE)</f>
        <v>Small SUV Hybrid</v>
      </c>
      <c r="C3057" s="3" t="s">
        <v>5772</v>
      </c>
      <c r="D3057" s="3" t="s">
        <v>10</v>
      </c>
      <c r="E3057" s="3" t="s">
        <v>5943</v>
      </c>
      <c r="F3057" s="3" t="e">
        <f>VLOOKUP(E3057,'DFW to admin'!A:B,2,FALSE)</f>
        <v>#N/A</v>
      </c>
      <c r="G3057" s="3" t="e">
        <f>VLOOKUP('Data - filter removed'!E3057,Sheet10!B:C,2,FALSE)</f>
        <v>#N/A</v>
      </c>
      <c r="H3057" s="2">
        <v>2008</v>
      </c>
      <c r="I3057" s="3" t="s">
        <v>297</v>
      </c>
      <c r="J3057" s="3" t="s">
        <v>4596</v>
      </c>
      <c r="K3057" s="3" t="s">
        <v>5772</v>
      </c>
      <c r="L3057" s="3" t="s">
        <v>5944</v>
      </c>
      <c r="M3057" s="3" t="s">
        <v>35</v>
      </c>
    </row>
    <row r="3058" spans="1:13" x14ac:dyDescent="0.2">
      <c r="A3058" s="3" t="s">
        <v>5771</v>
      </c>
      <c r="B3058" s="3" t="str">
        <f>VLOOKUP(C3058,'Class compilations'!A:B,2,FALSE)</f>
        <v>Small SUV Hybrid</v>
      </c>
      <c r="C3058" s="3" t="s">
        <v>5772</v>
      </c>
      <c r="D3058" s="3" t="s">
        <v>10</v>
      </c>
      <c r="E3058" s="3" t="s">
        <v>5945</v>
      </c>
      <c r="F3058" s="3" t="e">
        <f>VLOOKUP(E3058,'DFW to admin'!A:B,2,FALSE)</f>
        <v>#N/A</v>
      </c>
      <c r="G3058" s="3" t="e">
        <f>VLOOKUP('Data - filter removed'!E3058,Sheet10!B:C,2,FALSE)</f>
        <v>#N/A</v>
      </c>
      <c r="H3058" s="2">
        <v>2008</v>
      </c>
      <c r="I3058" s="3" t="s">
        <v>297</v>
      </c>
      <c r="J3058" s="3" t="s">
        <v>4596</v>
      </c>
      <c r="K3058" s="3" t="s">
        <v>5772</v>
      </c>
      <c r="L3058" s="3" t="s">
        <v>5946</v>
      </c>
      <c r="M3058" s="3" t="s">
        <v>35</v>
      </c>
    </row>
    <row r="3059" spans="1:13" x14ac:dyDescent="0.2">
      <c r="A3059" s="3" t="s">
        <v>5771</v>
      </c>
      <c r="B3059" s="3" t="str">
        <f>VLOOKUP(C3059,'Class compilations'!A:B,2,FALSE)</f>
        <v>Small SUV Hybrid</v>
      </c>
      <c r="C3059" s="3" t="s">
        <v>5772</v>
      </c>
      <c r="D3059" s="3" t="s">
        <v>10</v>
      </c>
      <c r="E3059" s="3" t="s">
        <v>5947</v>
      </c>
      <c r="F3059" s="3" t="e">
        <f>VLOOKUP(E3059,'DFW to admin'!A:B,2,FALSE)</f>
        <v>#N/A</v>
      </c>
      <c r="G3059" s="3" t="e">
        <f>VLOOKUP('Data - filter removed'!E3059,Sheet10!B:C,2,FALSE)</f>
        <v>#N/A</v>
      </c>
      <c r="H3059" s="2">
        <v>2008</v>
      </c>
      <c r="I3059" s="3" t="s">
        <v>297</v>
      </c>
      <c r="J3059" s="3" t="s">
        <v>4596</v>
      </c>
      <c r="K3059" s="3" t="s">
        <v>5772</v>
      </c>
      <c r="L3059" s="3" t="s">
        <v>5948</v>
      </c>
      <c r="M3059" s="3" t="s">
        <v>35</v>
      </c>
    </row>
    <row r="3060" spans="1:13" x14ac:dyDescent="0.2">
      <c r="A3060" s="3" t="s">
        <v>5771</v>
      </c>
      <c r="B3060" s="3" t="str">
        <f>VLOOKUP(C3060,'Class compilations'!A:B,2,FALSE)</f>
        <v>Small SUV Hybrid</v>
      </c>
      <c r="C3060" s="3" t="s">
        <v>5772</v>
      </c>
      <c r="D3060" s="3" t="s">
        <v>10</v>
      </c>
      <c r="E3060" s="3" t="s">
        <v>5949</v>
      </c>
      <c r="F3060" s="3" t="e">
        <f>VLOOKUP(E3060,'DFW to admin'!A:B,2,FALSE)</f>
        <v>#N/A</v>
      </c>
      <c r="G3060" s="3" t="e">
        <f>VLOOKUP('Data - filter removed'!E3060,Sheet10!B:C,2,FALSE)</f>
        <v>#N/A</v>
      </c>
      <c r="H3060" s="2">
        <v>2008</v>
      </c>
      <c r="I3060" s="3" t="s">
        <v>297</v>
      </c>
      <c r="J3060" s="3" t="s">
        <v>4596</v>
      </c>
      <c r="K3060" s="3" t="s">
        <v>5772</v>
      </c>
      <c r="L3060" s="3" t="s">
        <v>5950</v>
      </c>
      <c r="M3060" s="3" t="s">
        <v>35</v>
      </c>
    </row>
    <row r="3061" spans="1:13" x14ac:dyDescent="0.2">
      <c r="A3061" s="3" t="s">
        <v>5771</v>
      </c>
      <c r="B3061" s="3" t="str">
        <f>VLOOKUP(C3061,'Class compilations'!A:B,2,FALSE)</f>
        <v>Small SUV Hybrid</v>
      </c>
      <c r="C3061" s="3" t="s">
        <v>5772</v>
      </c>
      <c r="D3061" s="3" t="s">
        <v>10</v>
      </c>
      <c r="E3061" s="3" t="s">
        <v>5951</v>
      </c>
      <c r="F3061" s="3" t="e">
        <f>VLOOKUP(E3061,'DFW to admin'!A:B,2,FALSE)</f>
        <v>#N/A</v>
      </c>
      <c r="G3061" s="3" t="e">
        <f>VLOOKUP('Data - filter removed'!E3061,Sheet10!B:C,2,FALSE)</f>
        <v>#N/A</v>
      </c>
      <c r="H3061" s="2">
        <v>2008</v>
      </c>
      <c r="I3061" s="3" t="s">
        <v>297</v>
      </c>
      <c r="J3061" s="3" t="s">
        <v>4596</v>
      </c>
      <c r="K3061" s="3" t="s">
        <v>5772</v>
      </c>
      <c r="L3061" s="3" t="s">
        <v>5952</v>
      </c>
      <c r="M3061" s="3" t="s">
        <v>35</v>
      </c>
    </row>
    <row r="3062" spans="1:13" x14ac:dyDescent="0.2">
      <c r="A3062" s="3" t="s">
        <v>5771</v>
      </c>
      <c r="B3062" s="3" t="str">
        <f>VLOOKUP(C3062,'Class compilations'!A:B,2,FALSE)</f>
        <v>Small SUV Hybrid</v>
      </c>
      <c r="C3062" s="3" t="s">
        <v>5772</v>
      </c>
      <c r="D3062" s="3" t="s">
        <v>10</v>
      </c>
      <c r="E3062" s="3" t="s">
        <v>5953</v>
      </c>
      <c r="F3062" s="3" t="e">
        <f>VLOOKUP(E3062,'DFW to admin'!A:B,2,FALSE)</f>
        <v>#N/A</v>
      </c>
      <c r="G3062" s="3" t="e">
        <f>VLOOKUP('Data - filter removed'!E3062,Sheet10!B:C,2,FALSE)</f>
        <v>#N/A</v>
      </c>
      <c r="H3062" s="2">
        <v>2008</v>
      </c>
      <c r="I3062" s="3" t="s">
        <v>297</v>
      </c>
      <c r="J3062" s="3" t="s">
        <v>4596</v>
      </c>
      <c r="K3062" s="3" t="s">
        <v>5772</v>
      </c>
      <c r="L3062" s="3" t="s">
        <v>5954</v>
      </c>
      <c r="M3062" s="3" t="s">
        <v>35</v>
      </c>
    </row>
    <row r="3063" spans="1:13" x14ac:dyDescent="0.2">
      <c r="A3063" s="3" t="s">
        <v>5771</v>
      </c>
      <c r="B3063" s="3" t="str">
        <f>VLOOKUP(C3063,'Class compilations'!A:B,2,FALSE)</f>
        <v>Small SUV Hybrid</v>
      </c>
      <c r="C3063" s="3" t="s">
        <v>5772</v>
      </c>
      <c r="D3063" s="3" t="s">
        <v>10</v>
      </c>
      <c r="E3063" s="3" t="s">
        <v>5955</v>
      </c>
      <c r="F3063" s="3" t="e">
        <f>VLOOKUP(E3063,'DFW to admin'!A:B,2,FALSE)</f>
        <v>#N/A</v>
      </c>
      <c r="G3063" s="3" t="e">
        <f>VLOOKUP('Data - filter removed'!E3063,Sheet10!B:C,2,FALSE)</f>
        <v>#N/A</v>
      </c>
      <c r="H3063" s="2">
        <v>2008</v>
      </c>
      <c r="I3063" s="3" t="s">
        <v>297</v>
      </c>
      <c r="J3063" s="3" t="s">
        <v>4596</v>
      </c>
      <c r="K3063" s="3" t="s">
        <v>5772</v>
      </c>
      <c r="L3063" s="3" t="s">
        <v>5956</v>
      </c>
      <c r="M3063" s="3" t="s">
        <v>35</v>
      </c>
    </row>
    <row r="3064" spans="1:13" x14ac:dyDescent="0.2">
      <c r="A3064" s="3" t="s">
        <v>5771</v>
      </c>
      <c r="B3064" s="3" t="str">
        <f>VLOOKUP(C3064,'Class compilations'!A:B,2,FALSE)</f>
        <v>Small SUV Hybrid</v>
      </c>
      <c r="C3064" s="3" t="s">
        <v>5772</v>
      </c>
      <c r="D3064" s="3" t="s">
        <v>10</v>
      </c>
      <c r="E3064" s="3" t="s">
        <v>5957</v>
      </c>
      <c r="F3064" s="3" t="e">
        <f>VLOOKUP(E3064,'DFW to admin'!A:B,2,FALSE)</f>
        <v>#N/A</v>
      </c>
      <c r="G3064" s="3" t="e">
        <f>VLOOKUP('Data - filter removed'!E3064,Sheet10!B:C,2,FALSE)</f>
        <v>#N/A</v>
      </c>
      <c r="H3064" s="2">
        <v>2008</v>
      </c>
      <c r="I3064" s="3" t="s">
        <v>297</v>
      </c>
      <c r="J3064" s="3" t="s">
        <v>4596</v>
      </c>
      <c r="K3064" s="3" t="s">
        <v>5772</v>
      </c>
      <c r="L3064" s="3" t="s">
        <v>5958</v>
      </c>
      <c r="M3064" s="3" t="s">
        <v>35</v>
      </c>
    </row>
    <row r="3065" spans="1:13" x14ac:dyDescent="0.2">
      <c r="A3065" s="3" t="s">
        <v>5771</v>
      </c>
      <c r="B3065" s="3" t="str">
        <f>VLOOKUP(C3065,'Class compilations'!A:B,2,FALSE)</f>
        <v>Small SUV Hybrid</v>
      </c>
      <c r="C3065" s="3" t="s">
        <v>5772</v>
      </c>
      <c r="D3065" s="3" t="s">
        <v>10</v>
      </c>
      <c r="E3065" s="3" t="s">
        <v>5959</v>
      </c>
      <c r="F3065" s="3" t="e">
        <f>VLOOKUP(E3065,'DFW to admin'!A:B,2,FALSE)</f>
        <v>#N/A</v>
      </c>
      <c r="G3065" s="3" t="e">
        <f>VLOOKUP('Data - filter removed'!E3065,Sheet10!B:C,2,FALSE)</f>
        <v>#N/A</v>
      </c>
      <c r="H3065" s="2">
        <v>2008</v>
      </c>
      <c r="I3065" s="3" t="s">
        <v>297</v>
      </c>
      <c r="J3065" s="3" t="s">
        <v>4596</v>
      </c>
      <c r="K3065" s="3" t="s">
        <v>5772</v>
      </c>
      <c r="L3065" s="3" t="s">
        <v>5960</v>
      </c>
      <c r="M3065" s="3" t="s">
        <v>35</v>
      </c>
    </row>
    <row r="3066" spans="1:13" x14ac:dyDescent="0.2">
      <c r="A3066" s="3" t="s">
        <v>5771</v>
      </c>
      <c r="B3066" s="3" t="str">
        <f>VLOOKUP(C3066,'Class compilations'!A:B,2,FALSE)</f>
        <v>Small SUV Hybrid</v>
      </c>
      <c r="C3066" s="3" t="s">
        <v>5772</v>
      </c>
      <c r="D3066" s="3" t="s">
        <v>10</v>
      </c>
      <c r="E3066" s="3" t="s">
        <v>5961</v>
      </c>
      <c r="F3066" s="3" t="e">
        <f>VLOOKUP(E3066,'DFW to admin'!A:B,2,FALSE)</f>
        <v>#N/A</v>
      </c>
      <c r="G3066" s="3" t="e">
        <f>VLOOKUP('Data - filter removed'!E3066,Sheet10!B:C,2,FALSE)</f>
        <v>#N/A</v>
      </c>
      <c r="H3066" s="2">
        <v>2008</v>
      </c>
      <c r="I3066" s="3" t="s">
        <v>297</v>
      </c>
      <c r="J3066" s="3" t="s">
        <v>4596</v>
      </c>
      <c r="K3066" s="3" t="s">
        <v>5772</v>
      </c>
      <c r="L3066" s="3" t="s">
        <v>5962</v>
      </c>
      <c r="M3066" s="3" t="s">
        <v>35</v>
      </c>
    </row>
    <row r="3067" spans="1:13" x14ac:dyDescent="0.2">
      <c r="A3067" s="3" t="s">
        <v>5771</v>
      </c>
      <c r="B3067" s="3" t="str">
        <f>VLOOKUP(C3067,'Class compilations'!A:B,2,FALSE)</f>
        <v>Small SUV Hybrid</v>
      </c>
      <c r="C3067" s="3" t="s">
        <v>5772</v>
      </c>
      <c r="D3067" s="3" t="s">
        <v>10</v>
      </c>
      <c r="E3067" s="3" t="s">
        <v>5963</v>
      </c>
      <c r="F3067" s="3" t="e">
        <f>VLOOKUP(E3067,'DFW to admin'!A:B,2,FALSE)</f>
        <v>#N/A</v>
      </c>
      <c r="G3067" s="3" t="e">
        <f>VLOOKUP('Data - filter removed'!E3067,Sheet10!B:C,2,FALSE)</f>
        <v>#N/A</v>
      </c>
      <c r="H3067" s="2">
        <v>2008</v>
      </c>
      <c r="I3067" s="3" t="s">
        <v>297</v>
      </c>
      <c r="J3067" s="3" t="s">
        <v>4596</v>
      </c>
      <c r="K3067" s="3" t="s">
        <v>5772</v>
      </c>
      <c r="L3067" s="3" t="s">
        <v>5964</v>
      </c>
      <c r="M3067" s="3" t="s">
        <v>35</v>
      </c>
    </row>
    <row r="3068" spans="1:13" x14ac:dyDescent="0.2">
      <c r="A3068" s="3" t="s">
        <v>5771</v>
      </c>
      <c r="B3068" s="3" t="str">
        <f>VLOOKUP(C3068,'Class compilations'!A:B,2,FALSE)</f>
        <v>Small SUV Hybrid</v>
      </c>
      <c r="C3068" s="3" t="s">
        <v>5772</v>
      </c>
      <c r="D3068" s="3" t="s">
        <v>10</v>
      </c>
      <c r="E3068" s="3" t="s">
        <v>5965</v>
      </c>
      <c r="F3068" s="3" t="e">
        <f>VLOOKUP(E3068,'DFW to admin'!A:B,2,FALSE)</f>
        <v>#N/A</v>
      </c>
      <c r="G3068" s="3" t="e">
        <f>VLOOKUP('Data - filter removed'!E3068,Sheet10!B:C,2,FALSE)</f>
        <v>#N/A</v>
      </c>
      <c r="H3068" s="2">
        <v>2008</v>
      </c>
      <c r="I3068" s="3" t="s">
        <v>297</v>
      </c>
      <c r="J3068" s="3" t="s">
        <v>4596</v>
      </c>
      <c r="K3068" s="3" t="s">
        <v>5772</v>
      </c>
      <c r="L3068" s="3" t="s">
        <v>5966</v>
      </c>
      <c r="M3068" s="3" t="s">
        <v>81</v>
      </c>
    </row>
    <row r="3069" spans="1:13" x14ac:dyDescent="0.2">
      <c r="A3069" s="3" t="s">
        <v>5771</v>
      </c>
      <c r="B3069" s="3" t="str">
        <f>VLOOKUP(C3069,'Class compilations'!A:B,2,FALSE)</f>
        <v>Small SUV Hybrid</v>
      </c>
      <c r="C3069" s="3" t="s">
        <v>5772</v>
      </c>
      <c r="D3069" s="3" t="s">
        <v>10</v>
      </c>
      <c r="E3069" s="3" t="s">
        <v>5967</v>
      </c>
      <c r="F3069" s="3" t="e">
        <f>VLOOKUP(E3069,'DFW to admin'!A:B,2,FALSE)</f>
        <v>#N/A</v>
      </c>
      <c r="G3069" s="3" t="e">
        <f>VLOOKUP('Data - filter removed'!E3069,Sheet10!B:C,2,FALSE)</f>
        <v>#N/A</v>
      </c>
      <c r="H3069" s="2">
        <v>2008</v>
      </c>
      <c r="I3069" s="3" t="s">
        <v>297</v>
      </c>
      <c r="J3069" s="3" t="s">
        <v>4596</v>
      </c>
      <c r="K3069" s="3" t="s">
        <v>5772</v>
      </c>
      <c r="L3069" s="3" t="s">
        <v>5968</v>
      </c>
      <c r="M3069" s="3" t="s">
        <v>15</v>
      </c>
    </row>
    <row r="3070" spans="1:13" x14ac:dyDescent="0.2">
      <c r="A3070" s="3" t="s">
        <v>5771</v>
      </c>
      <c r="B3070" s="3" t="str">
        <f>VLOOKUP(C3070,'Class compilations'!A:B,2,FALSE)</f>
        <v>Small SUV Hybrid</v>
      </c>
      <c r="C3070" s="3" t="s">
        <v>5772</v>
      </c>
      <c r="D3070" s="3" t="s">
        <v>10</v>
      </c>
      <c r="E3070" s="3" t="s">
        <v>5969</v>
      </c>
      <c r="F3070" s="3" t="e">
        <f>VLOOKUP(E3070,'DFW to admin'!A:B,2,FALSE)</f>
        <v>#N/A</v>
      </c>
      <c r="G3070" s="3" t="e">
        <f>VLOOKUP('Data - filter removed'!E3070,Sheet10!B:C,2,FALSE)</f>
        <v>#N/A</v>
      </c>
      <c r="H3070" s="2">
        <v>2008</v>
      </c>
      <c r="I3070" s="3" t="s">
        <v>297</v>
      </c>
      <c r="J3070" s="3" t="s">
        <v>4596</v>
      </c>
      <c r="K3070" s="3" t="s">
        <v>5772</v>
      </c>
      <c r="L3070" s="3" t="s">
        <v>5970</v>
      </c>
      <c r="M3070" s="3" t="s">
        <v>35</v>
      </c>
    </row>
    <row r="3071" spans="1:13" x14ac:dyDescent="0.2">
      <c r="A3071" s="3" t="s">
        <v>5771</v>
      </c>
      <c r="B3071" s="3" t="str">
        <f>VLOOKUP(C3071,'Class compilations'!A:B,2,FALSE)</f>
        <v>Small SUV Hybrid</v>
      </c>
      <c r="C3071" s="3" t="s">
        <v>5772</v>
      </c>
      <c r="D3071" s="3" t="s">
        <v>10</v>
      </c>
      <c r="E3071" s="3" t="s">
        <v>5971</v>
      </c>
      <c r="F3071" s="3" t="e">
        <f>VLOOKUP(E3071,'DFW to admin'!A:B,2,FALSE)</f>
        <v>#N/A</v>
      </c>
      <c r="G3071" s="3" t="e">
        <f>VLOOKUP('Data - filter removed'!E3071,Sheet10!B:C,2,FALSE)</f>
        <v>#N/A</v>
      </c>
      <c r="H3071" s="2">
        <v>2010</v>
      </c>
      <c r="I3071" s="3" t="s">
        <v>297</v>
      </c>
      <c r="J3071" s="3" t="s">
        <v>4596</v>
      </c>
      <c r="K3071" s="3" t="s">
        <v>5772</v>
      </c>
      <c r="L3071" s="3" t="s">
        <v>5972</v>
      </c>
      <c r="M3071" s="3" t="s">
        <v>223</v>
      </c>
    </row>
    <row r="3072" spans="1:13" x14ac:dyDescent="0.2">
      <c r="A3072" s="3" t="s">
        <v>5771</v>
      </c>
      <c r="B3072" s="3" t="str">
        <f>VLOOKUP(C3072,'Class compilations'!A:B,2,FALSE)</f>
        <v>Small SUV Hybrid</v>
      </c>
      <c r="C3072" s="3" t="s">
        <v>5772</v>
      </c>
      <c r="D3072" s="3" t="s">
        <v>10</v>
      </c>
      <c r="E3072" s="3" t="s">
        <v>5975</v>
      </c>
      <c r="F3072" s="3" t="e">
        <f>VLOOKUP(E3072,'DFW to admin'!A:B,2,FALSE)</f>
        <v>#N/A</v>
      </c>
      <c r="G3072" s="3" t="e">
        <f>VLOOKUP('Data - filter removed'!E3072,Sheet10!B:C,2,FALSE)</f>
        <v>#N/A</v>
      </c>
      <c r="H3072" s="2">
        <v>2012</v>
      </c>
      <c r="I3072" s="3" t="s">
        <v>297</v>
      </c>
      <c r="J3072" s="3" t="s">
        <v>4596</v>
      </c>
      <c r="K3072" s="3" t="s">
        <v>5772</v>
      </c>
      <c r="L3072" s="3" t="s">
        <v>5976</v>
      </c>
      <c r="M3072" s="3" t="s">
        <v>35</v>
      </c>
    </row>
    <row r="3073" spans="1:13" x14ac:dyDescent="0.2">
      <c r="A3073" s="3" t="s">
        <v>5771</v>
      </c>
      <c r="B3073" s="3" t="str">
        <f>VLOOKUP(C3073,'Class compilations'!A:B,2,FALSE)</f>
        <v>Small SUV Hybrid</v>
      </c>
      <c r="C3073" s="3" t="s">
        <v>5772</v>
      </c>
      <c r="D3073" s="3" t="s">
        <v>10</v>
      </c>
      <c r="E3073" s="3" t="s">
        <v>5977</v>
      </c>
      <c r="F3073" s="3" t="e">
        <f>VLOOKUP(E3073,'DFW to admin'!A:B,2,FALSE)</f>
        <v>#N/A</v>
      </c>
      <c r="G3073" s="3" t="e">
        <f>VLOOKUP('Data - filter removed'!E3073,Sheet10!B:C,2,FALSE)</f>
        <v>#N/A</v>
      </c>
      <c r="H3073" s="2">
        <v>2012</v>
      </c>
      <c r="I3073" s="3" t="s">
        <v>297</v>
      </c>
      <c r="J3073" s="3" t="s">
        <v>4596</v>
      </c>
      <c r="K3073" s="3" t="s">
        <v>5772</v>
      </c>
      <c r="L3073" s="3" t="s">
        <v>5978</v>
      </c>
      <c r="M3073" s="3" t="s">
        <v>40</v>
      </c>
    </row>
    <row r="3074" spans="1:13" x14ac:dyDescent="0.2">
      <c r="A3074" s="3" t="s">
        <v>5771</v>
      </c>
      <c r="B3074" s="3" t="str">
        <f>VLOOKUP(C3074,'Class compilations'!A:B,2,FALSE)</f>
        <v>Small SUV Hybrid</v>
      </c>
      <c r="C3074" s="3" t="s">
        <v>5772</v>
      </c>
      <c r="D3074" s="3" t="s">
        <v>10</v>
      </c>
      <c r="E3074" s="3" t="s">
        <v>5979</v>
      </c>
      <c r="F3074" s="3" t="str">
        <f>VLOOKUP(E3074,'DFW to admin'!A:B,2,FALSE)</f>
        <v>Admin</v>
      </c>
      <c r="G3074" s="3" t="e">
        <f>VLOOKUP('Data - filter removed'!E3074,Sheet10!B:C,2,FALSE)</f>
        <v>#N/A</v>
      </c>
      <c r="H3074" s="2">
        <v>2012</v>
      </c>
      <c r="I3074" s="3" t="s">
        <v>297</v>
      </c>
      <c r="J3074" s="3" t="s">
        <v>4596</v>
      </c>
      <c r="K3074" s="3" t="s">
        <v>5772</v>
      </c>
      <c r="L3074" s="3" t="s">
        <v>5980</v>
      </c>
      <c r="M3074" s="3" t="s">
        <v>136</v>
      </c>
    </row>
    <row r="3075" spans="1:13" x14ac:dyDescent="0.2">
      <c r="A3075" s="3" t="s">
        <v>5771</v>
      </c>
      <c r="B3075" s="3" t="str">
        <f>VLOOKUP(C3075,'Class compilations'!A:B,2,FALSE)</f>
        <v>Small SUV Hybrid</v>
      </c>
      <c r="C3075" s="3" t="s">
        <v>5772</v>
      </c>
      <c r="D3075" s="3" t="s">
        <v>10</v>
      </c>
      <c r="E3075" s="3" t="s">
        <v>5981</v>
      </c>
      <c r="F3075" s="3" t="e">
        <f>VLOOKUP(E3075,'DFW to admin'!A:B,2,FALSE)</f>
        <v>#N/A</v>
      </c>
      <c r="G3075" s="3" t="e">
        <f>VLOOKUP('Data - filter removed'!E3075,Sheet10!B:C,2,FALSE)</f>
        <v>#N/A</v>
      </c>
      <c r="H3075" s="2">
        <v>2012</v>
      </c>
      <c r="I3075" s="3" t="s">
        <v>297</v>
      </c>
      <c r="J3075" s="3" t="s">
        <v>4596</v>
      </c>
      <c r="K3075" s="3" t="s">
        <v>5772</v>
      </c>
      <c r="L3075" s="3" t="s">
        <v>5982</v>
      </c>
      <c r="M3075" s="3" t="s">
        <v>35</v>
      </c>
    </row>
    <row r="3076" spans="1:13" x14ac:dyDescent="0.2">
      <c r="A3076" s="3" t="s">
        <v>5771</v>
      </c>
      <c r="B3076" s="3" t="str">
        <f>VLOOKUP(C3076,'Class compilations'!A:B,2,FALSE)</f>
        <v>Small SUV Hybrid</v>
      </c>
      <c r="C3076" s="3" t="s">
        <v>5772</v>
      </c>
      <c r="D3076" s="3" t="s">
        <v>10</v>
      </c>
      <c r="E3076" s="3" t="s">
        <v>5983</v>
      </c>
      <c r="F3076" s="3" t="e">
        <f>VLOOKUP(E3076,'DFW to admin'!A:B,2,FALSE)</f>
        <v>#N/A</v>
      </c>
      <c r="G3076" s="3" t="e">
        <f>VLOOKUP('Data - filter removed'!E3076,Sheet10!B:C,2,FALSE)</f>
        <v>#N/A</v>
      </c>
      <c r="H3076" s="2">
        <v>2009</v>
      </c>
      <c r="I3076" s="3" t="s">
        <v>297</v>
      </c>
      <c r="J3076" s="3" t="s">
        <v>4596</v>
      </c>
      <c r="K3076" s="3" t="s">
        <v>5772</v>
      </c>
      <c r="L3076" s="3" t="s">
        <v>5984</v>
      </c>
      <c r="M3076" s="3" t="s">
        <v>203</v>
      </c>
    </row>
    <row r="3077" spans="1:13" x14ac:dyDescent="0.2">
      <c r="A3077" s="3" t="s">
        <v>5771</v>
      </c>
      <c r="B3077" s="3" t="str">
        <f>VLOOKUP(C3077,'Class compilations'!A:B,2,FALSE)</f>
        <v>Small SUV Hybrid</v>
      </c>
      <c r="C3077" s="3" t="s">
        <v>5772</v>
      </c>
      <c r="D3077" s="3" t="s">
        <v>10</v>
      </c>
      <c r="E3077" s="3" t="s">
        <v>5985</v>
      </c>
      <c r="F3077" s="3" t="e">
        <f>VLOOKUP(E3077,'DFW to admin'!A:B,2,FALSE)</f>
        <v>#N/A</v>
      </c>
      <c r="G3077" s="3" t="e">
        <f>VLOOKUP('Data - filter removed'!E3077,Sheet10!B:C,2,FALSE)</f>
        <v>#N/A</v>
      </c>
      <c r="H3077" s="2">
        <v>2009</v>
      </c>
      <c r="I3077" s="3" t="s">
        <v>297</v>
      </c>
      <c r="J3077" s="3" t="s">
        <v>4596</v>
      </c>
      <c r="K3077" s="3" t="s">
        <v>5772</v>
      </c>
      <c r="L3077" s="3" t="s">
        <v>5986</v>
      </c>
      <c r="M3077" s="3" t="s">
        <v>35</v>
      </c>
    </row>
    <row r="3078" spans="1:13" x14ac:dyDescent="0.2">
      <c r="A3078" s="3" t="s">
        <v>5771</v>
      </c>
      <c r="B3078" s="3" t="str">
        <f>VLOOKUP(C3078,'Class compilations'!A:B,2,FALSE)</f>
        <v>Small SUV Hybrid</v>
      </c>
      <c r="C3078" s="3" t="s">
        <v>5772</v>
      </c>
      <c r="D3078" s="3" t="s">
        <v>10</v>
      </c>
      <c r="E3078" s="3" t="s">
        <v>5987</v>
      </c>
      <c r="F3078" s="3" t="e">
        <f>VLOOKUP(E3078,'DFW to admin'!A:B,2,FALSE)</f>
        <v>#N/A</v>
      </c>
      <c r="G3078" s="3" t="e">
        <f>VLOOKUP('Data - filter removed'!E3078,Sheet10!B:C,2,FALSE)</f>
        <v>#N/A</v>
      </c>
      <c r="H3078" s="2">
        <v>2009</v>
      </c>
      <c r="I3078" s="3" t="s">
        <v>297</v>
      </c>
      <c r="J3078" s="3" t="s">
        <v>4596</v>
      </c>
      <c r="K3078" s="3" t="s">
        <v>5772</v>
      </c>
      <c r="L3078" s="3" t="s">
        <v>5988</v>
      </c>
      <c r="M3078" s="3" t="s">
        <v>35</v>
      </c>
    </row>
    <row r="3079" spans="1:13" x14ac:dyDescent="0.2">
      <c r="A3079" s="3" t="s">
        <v>5771</v>
      </c>
      <c r="B3079" s="3" t="str">
        <f>VLOOKUP(C3079,'Class compilations'!A:B,2,FALSE)</f>
        <v>Small SUV Hybrid</v>
      </c>
      <c r="C3079" s="3" t="s">
        <v>5772</v>
      </c>
      <c r="D3079" s="3" t="s">
        <v>10</v>
      </c>
      <c r="E3079" s="3" t="s">
        <v>5989</v>
      </c>
      <c r="F3079" s="3" t="e">
        <f>VLOOKUP(E3079,'DFW to admin'!A:B,2,FALSE)</f>
        <v>#N/A</v>
      </c>
      <c r="G3079" s="3" t="e">
        <f>VLOOKUP('Data - filter removed'!E3079,Sheet10!B:C,2,FALSE)</f>
        <v>#N/A</v>
      </c>
      <c r="H3079" s="2">
        <v>2008</v>
      </c>
      <c r="I3079" s="3" t="s">
        <v>297</v>
      </c>
      <c r="J3079" s="3" t="s">
        <v>4596</v>
      </c>
      <c r="K3079" s="3" t="s">
        <v>5772</v>
      </c>
      <c r="L3079" s="3" t="s">
        <v>5990</v>
      </c>
      <c r="M3079" s="3" t="s">
        <v>35</v>
      </c>
    </row>
    <row r="3080" spans="1:13" x14ac:dyDescent="0.2">
      <c r="A3080" s="3" t="s">
        <v>5771</v>
      </c>
      <c r="B3080" s="3" t="str">
        <f>VLOOKUP(C3080,'Class compilations'!A:B,2,FALSE)</f>
        <v>Small SUV Hybrid</v>
      </c>
      <c r="C3080" s="3" t="s">
        <v>5772</v>
      </c>
      <c r="D3080" s="3" t="s">
        <v>10</v>
      </c>
      <c r="E3080" s="3" t="s">
        <v>5991</v>
      </c>
      <c r="F3080" s="3" t="e">
        <f>VLOOKUP(E3080,'DFW to admin'!A:B,2,FALSE)</f>
        <v>#N/A</v>
      </c>
      <c r="G3080" s="3" t="e">
        <f>VLOOKUP('Data - filter removed'!E3080,Sheet10!B:C,2,FALSE)</f>
        <v>#N/A</v>
      </c>
      <c r="H3080" s="2">
        <v>2009</v>
      </c>
      <c r="I3080" s="3" t="s">
        <v>297</v>
      </c>
      <c r="J3080" s="3" t="s">
        <v>4596</v>
      </c>
      <c r="K3080" s="3" t="s">
        <v>5772</v>
      </c>
      <c r="L3080" s="3" t="s">
        <v>5992</v>
      </c>
      <c r="M3080" s="3" t="s">
        <v>35</v>
      </c>
    </row>
    <row r="3081" spans="1:13" x14ac:dyDescent="0.2">
      <c r="A3081" s="3" t="s">
        <v>5771</v>
      </c>
      <c r="B3081" s="3" t="str">
        <f>VLOOKUP(C3081,'Class compilations'!A:B,2,FALSE)</f>
        <v>Small SUV Hybrid</v>
      </c>
      <c r="C3081" s="3" t="s">
        <v>5772</v>
      </c>
      <c r="D3081" s="3" t="s">
        <v>10</v>
      </c>
      <c r="E3081" s="3" t="s">
        <v>5993</v>
      </c>
      <c r="F3081" s="3" t="e">
        <f>VLOOKUP(E3081,'DFW to admin'!A:B,2,FALSE)</f>
        <v>#N/A</v>
      </c>
      <c r="G3081" s="3" t="e">
        <f>VLOOKUP('Data - filter removed'!E3081,Sheet10!B:C,2,FALSE)</f>
        <v>#N/A</v>
      </c>
      <c r="H3081" s="2">
        <v>2009</v>
      </c>
      <c r="I3081" s="3" t="s">
        <v>297</v>
      </c>
      <c r="J3081" s="3" t="s">
        <v>4596</v>
      </c>
      <c r="K3081" s="3" t="s">
        <v>5772</v>
      </c>
      <c r="L3081" s="3" t="s">
        <v>5994</v>
      </c>
      <c r="M3081" s="3" t="s">
        <v>35</v>
      </c>
    </row>
    <row r="3082" spans="1:13" x14ac:dyDescent="0.2">
      <c r="A3082" s="3" t="s">
        <v>5771</v>
      </c>
      <c r="B3082" s="3" t="str">
        <f>VLOOKUP(C3082,'Class compilations'!A:B,2,FALSE)</f>
        <v>Small SUV Hybrid</v>
      </c>
      <c r="C3082" s="3" t="s">
        <v>5772</v>
      </c>
      <c r="D3082" s="3" t="s">
        <v>10</v>
      </c>
      <c r="E3082" s="3" t="s">
        <v>5995</v>
      </c>
      <c r="F3082" s="3" t="e">
        <f>VLOOKUP(E3082,'DFW to admin'!A:B,2,FALSE)</f>
        <v>#N/A</v>
      </c>
      <c r="G3082" s="3" t="e">
        <f>VLOOKUP('Data - filter removed'!E3082,Sheet10!B:C,2,FALSE)</f>
        <v>#N/A</v>
      </c>
      <c r="H3082" s="2">
        <v>2009</v>
      </c>
      <c r="I3082" s="3" t="s">
        <v>297</v>
      </c>
      <c r="J3082" s="3" t="s">
        <v>4596</v>
      </c>
      <c r="K3082" s="3" t="s">
        <v>5772</v>
      </c>
      <c r="L3082" s="3" t="s">
        <v>5996</v>
      </c>
      <c r="M3082" s="3" t="s">
        <v>35</v>
      </c>
    </row>
    <row r="3083" spans="1:13" x14ac:dyDescent="0.2">
      <c r="A3083" s="3" t="s">
        <v>5771</v>
      </c>
      <c r="B3083" s="3" t="str">
        <f>VLOOKUP(C3083,'Class compilations'!A:B,2,FALSE)</f>
        <v>Small SUV Hybrid</v>
      </c>
      <c r="C3083" s="3" t="s">
        <v>5772</v>
      </c>
      <c r="D3083" s="3" t="s">
        <v>10</v>
      </c>
      <c r="E3083" s="3" t="s">
        <v>5997</v>
      </c>
      <c r="F3083" s="3" t="e">
        <f>VLOOKUP(E3083,'DFW to admin'!A:B,2,FALSE)</f>
        <v>#N/A</v>
      </c>
      <c r="G3083" s="3" t="e">
        <f>VLOOKUP('Data - filter removed'!E3083,Sheet10!B:C,2,FALSE)</f>
        <v>#N/A</v>
      </c>
      <c r="H3083" s="2">
        <v>2009</v>
      </c>
      <c r="I3083" s="3" t="s">
        <v>297</v>
      </c>
      <c r="J3083" s="3" t="s">
        <v>4596</v>
      </c>
      <c r="K3083" s="3" t="s">
        <v>5772</v>
      </c>
      <c r="L3083" s="3" t="s">
        <v>5998</v>
      </c>
      <c r="M3083" s="3" t="s">
        <v>35</v>
      </c>
    </row>
    <row r="3084" spans="1:13" x14ac:dyDescent="0.2">
      <c r="A3084" s="3" t="s">
        <v>5771</v>
      </c>
      <c r="B3084" s="3" t="str">
        <f>VLOOKUP(C3084,'Class compilations'!A:B,2,FALSE)</f>
        <v>Small SUV Hybrid</v>
      </c>
      <c r="C3084" s="3" t="s">
        <v>5772</v>
      </c>
      <c r="D3084" s="3" t="s">
        <v>10</v>
      </c>
      <c r="E3084" s="3" t="s">
        <v>5999</v>
      </c>
      <c r="F3084" s="3" t="e">
        <f>VLOOKUP(E3084,'DFW to admin'!A:B,2,FALSE)</f>
        <v>#N/A</v>
      </c>
      <c r="G3084" s="3" t="e">
        <f>VLOOKUP('Data - filter removed'!E3084,Sheet10!B:C,2,FALSE)</f>
        <v>#N/A</v>
      </c>
      <c r="H3084" s="2">
        <v>2009</v>
      </c>
      <c r="I3084" s="3" t="s">
        <v>297</v>
      </c>
      <c r="J3084" s="3" t="s">
        <v>4596</v>
      </c>
      <c r="K3084" s="3" t="s">
        <v>5772</v>
      </c>
      <c r="L3084" s="3" t="s">
        <v>6000</v>
      </c>
      <c r="M3084" s="3" t="s">
        <v>35</v>
      </c>
    </row>
    <row r="3085" spans="1:13" x14ac:dyDescent="0.2">
      <c r="A3085" s="3" t="s">
        <v>5771</v>
      </c>
      <c r="B3085" s="3" t="str">
        <f>VLOOKUP(C3085,'Class compilations'!A:B,2,FALSE)</f>
        <v>Small SUV Hybrid</v>
      </c>
      <c r="C3085" s="3" t="s">
        <v>5772</v>
      </c>
      <c r="D3085" s="3" t="s">
        <v>10</v>
      </c>
      <c r="E3085" s="3" t="s">
        <v>6001</v>
      </c>
      <c r="F3085" s="3" t="e">
        <f>VLOOKUP(E3085,'DFW to admin'!A:B,2,FALSE)</f>
        <v>#N/A</v>
      </c>
      <c r="G3085" s="3" t="e">
        <f>VLOOKUP('Data - filter removed'!E3085,Sheet10!B:C,2,FALSE)</f>
        <v>#N/A</v>
      </c>
      <c r="H3085" s="2">
        <v>2009</v>
      </c>
      <c r="I3085" s="3" t="s">
        <v>297</v>
      </c>
      <c r="J3085" s="3" t="s">
        <v>4596</v>
      </c>
      <c r="K3085" s="3" t="s">
        <v>5772</v>
      </c>
      <c r="L3085" s="3" t="s">
        <v>6002</v>
      </c>
      <c r="M3085" s="3" t="s">
        <v>32</v>
      </c>
    </row>
    <row r="3086" spans="1:13" x14ac:dyDescent="0.2">
      <c r="A3086" s="3" t="s">
        <v>5771</v>
      </c>
      <c r="B3086" s="3" t="str">
        <f>VLOOKUP(C3086,'Class compilations'!A:B,2,FALSE)</f>
        <v>Small SUV Hybrid</v>
      </c>
      <c r="C3086" s="3" t="s">
        <v>5772</v>
      </c>
      <c r="D3086" s="3" t="s">
        <v>10</v>
      </c>
      <c r="E3086" s="3" t="s">
        <v>6003</v>
      </c>
      <c r="F3086" s="3" t="e">
        <f>VLOOKUP(E3086,'DFW to admin'!A:B,2,FALSE)</f>
        <v>#N/A</v>
      </c>
      <c r="G3086" s="3" t="e">
        <f>VLOOKUP('Data - filter removed'!E3086,Sheet10!B:C,2,FALSE)</f>
        <v>#N/A</v>
      </c>
      <c r="H3086" s="2">
        <v>2009</v>
      </c>
      <c r="I3086" s="3" t="s">
        <v>297</v>
      </c>
      <c r="J3086" s="3" t="s">
        <v>4596</v>
      </c>
      <c r="K3086" s="3" t="s">
        <v>5772</v>
      </c>
      <c r="L3086" s="3" t="s">
        <v>6004</v>
      </c>
      <c r="M3086" s="3" t="s">
        <v>32</v>
      </c>
    </row>
    <row r="3087" spans="1:13" x14ac:dyDescent="0.2">
      <c r="A3087" s="3" t="s">
        <v>5771</v>
      </c>
      <c r="B3087" s="3" t="str">
        <f>VLOOKUP(C3087,'Class compilations'!A:B,2,FALSE)</f>
        <v>Small SUV Hybrid</v>
      </c>
      <c r="C3087" s="3" t="s">
        <v>5772</v>
      </c>
      <c r="D3087" s="3" t="s">
        <v>10</v>
      </c>
      <c r="E3087" s="3" t="s">
        <v>6005</v>
      </c>
      <c r="F3087" s="3" t="e">
        <f>VLOOKUP(E3087,'DFW to admin'!A:B,2,FALSE)</f>
        <v>#N/A</v>
      </c>
      <c r="G3087" s="3" t="e">
        <f>VLOOKUP('Data - filter removed'!E3087,Sheet10!B:C,2,FALSE)</f>
        <v>#N/A</v>
      </c>
      <c r="H3087" s="2">
        <v>2009</v>
      </c>
      <c r="I3087" s="3" t="s">
        <v>297</v>
      </c>
      <c r="J3087" s="3" t="s">
        <v>4596</v>
      </c>
      <c r="K3087" s="3" t="s">
        <v>5772</v>
      </c>
      <c r="L3087" s="3" t="s">
        <v>6006</v>
      </c>
      <c r="M3087" s="3" t="s">
        <v>32</v>
      </c>
    </row>
    <row r="3088" spans="1:13" x14ac:dyDescent="0.2">
      <c r="A3088" s="3" t="s">
        <v>5771</v>
      </c>
      <c r="B3088" s="3" t="str">
        <f>VLOOKUP(C3088,'Class compilations'!A:B,2,FALSE)</f>
        <v>Small SUV Hybrid</v>
      </c>
      <c r="C3088" s="3" t="s">
        <v>5772</v>
      </c>
      <c r="D3088" s="3" t="s">
        <v>10</v>
      </c>
      <c r="E3088" s="3" t="s">
        <v>6007</v>
      </c>
      <c r="F3088" s="3" t="e">
        <f>VLOOKUP(E3088,'DFW to admin'!A:B,2,FALSE)</f>
        <v>#N/A</v>
      </c>
      <c r="G3088" s="3" t="e">
        <f>VLOOKUP('Data - filter removed'!E3088,Sheet10!B:C,2,FALSE)</f>
        <v>#N/A</v>
      </c>
      <c r="H3088" s="2">
        <v>2009</v>
      </c>
      <c r="I3088" s="3" t="s">
        <v>297</v>
      </c>
      <c r="J3088" s="3" t="s">
        <v>4596</v>
      </c>
      <c r="K3088" s="3" t="s">
        <v>5772</v>
      </c>
      <c r="L3088" s="3" t="s">
        <v>6008</v>
      </c>
      <c r="M3088" s="3" t="s">
        <v>35</v>
      </c>
    </row>
    <row r="3089" spans="1:13" x14ac:dyDescent="0.2">
      <c r="A3089" s="3" t="s">
        <v>5771</v>
      </c>
      <c r="B3089" s="3" t="str">
        <f>VLOOKUP(C3089,'Class compilations'!A:B,2,FALSE)</f>
        <v>Small SUV Hybrid</v>
      </c>
      <c r="C3089" s="3" t="s">
        <v>5772</v>
      </c>
      <c r="D3089" s="3" t="s">
        <v>10</v>
      </c>
      <c r="E3089" s="3" t="s">
        <v>6009</v>
      </c>
      <c r="F3089" s="3" t="e">
        <f>VLOOKUP(E3089,'DFW to admin'!A:B,2,FALSE)</f>
        <v>#N/A</v>
      </c>
      <c r="G3089" s="3" t="str">
        <f>VLOOKUP('Data - filter removed'!E3089,Sheet10!B:C,2,FALSE)</f>
        <v>Aging and Disability Services Administration</v>
      </c>
      <c r="H3089" s="2">
        <v>2009</v>
      </c>
      <c r="I3089" s="3" t="s">
        <v>297</v>
      </c>
      <c r="J3089" s="3" t="s">
        <v>4596</v>
      </c>
      <c r="K3089" s="3" t="s">
        <v>5772</v>
      </c>
      <c r="L3089" s="3" t="s">
        <v>6010</v>
      </c>
      <c r="M3089" s="3" t="s">
        <v>29</v>
      </c>
    </row>
    <row r="3090" spans="1:13" x14ac:dyDescent="0.2">
      <c r="A3090" s="3" t="s">
        <v>5771</v>
      </c>
      <c r="B3090" s="3" t="str">
        <f>VLOOKUP(C3090,'Class compilations'!A:B,2,FALSE)</f>
        <v>Small SUV Hybrid</v>
      </c>
      <c r="C3090" s="3" t="s">
        <v>5772</v>
      </c>
      <c r="D3090" s="3" t="s">
        <v>10</v>
      </c>
      <c r="E3090" s="3" t="s">
        <v>6013</v>
      </c>
      <c r="F3090" s="3" t="e">
        <f>VLOOKUP(E3090,'DFW to admin'!A:B,2,FALSE)</f>
        <v>#N/A</v>
      </c>
      <c r="G3090" s="3" t="e">
        <f>VLOOKUP('Data - filter removed'!E3090,Sheet10!B:C,2,FALSE)</f>
        <v>#N/A</v>
      </c>
      <c r="H3090" s="2">
        <v>2009</v>
      </c>
      <c r="I3090" s="3" t="s">
        <v>297</v>
      </c>
      <c r="J3090" s="3" t="s">
        <v>4596</v>
      </c>
      <c r="K3090" s="3" t="s">
        <v>5772</v>
      </c>
      <c r="L3090" s="3" t="s">
        <v>6014</v>
      </c>
      <c r="M3090" s="3" t="s">
        <v>35</v>
      </c>
    </row>
    <row r="3091" spans="1:13" x14ac:dyDescent="0.2">
      <c r="A3091" s="3" t="s">
        <v>5771</v>
      </c>
      <c r="B3091" s="3" t="str">
        <f>VLOOKUP(C3091,'Class compilations'!A:B,2,FALSE)</f>
        <v>Small SUV Hybrid</v>
      </c>
      <c r="C3091" s="3" t="s">
        <v>5772</v>
      </c>
      <c r="D3091" s="3" t="s">
        <v>10</v>
      </c>
      <c r="E3091" s="3" t="s">
        <v>6015</v>
      </c>
      <c r="F3091" s="3" t="e">
        <f>VLOOKUP(E3091,'DFW to admin'!A:B,2,FALSE)</f>
        <v>#N/A</v>
      </c>
      <c r="G3091" s="3" t="e">
        <f>VLOOKUP('Data - filter removed'!E3091,Sheet10!B:C,2,FALSE)</f>
        <v>#N/A</v>
      </c>
      <c r="H3091" s="2">
        <v>2009</v>
      </c>
      <c r="I3091" s="3" t="s">
        <v>297</v>
      </c>
      <c r="J3091" s="3" t="s">
        <v>4596</v>
      </c>
      <c r="K3091" s="3" t="s">
        <v>5772</v>
      </c>
      <c r="L3091" s="3" t="s">
        <v>6016</v>
      </c>
      <c r="M3091" s="3" t="s">
        <v>35</v>
      </c>
    </row>
    <row r="3092" spans="1:13" x14ac:dyDescent="0.2">
      <c r="A3092" s="3" t="s">
        <v>5771</v>
      </c>
      <c r="B3092" s="3" t="str">
        <f>VLOOKUP(C3092,'Class compilations'!A:B,2,FALSE)</f>
        <v>Small SUV Hybrid</v>
      </c>
      <c r="C3092" s="3" t="s">
        <v>5772</v>
      </c>
      <c r="D3092" s="3" t="s">
        <v>10</v>
      </c>
      <c r="E3092" s="3" t="s">
        <v>6017</v>
      </c>
      <c r="F3092" s="3" t="e">
        <f>VLOOKUP(E3092,'DFW to admin'!A:B,2,FALSE)</f>
        <v>#N/A</v>
      </c>
      <c r="G3092" s="3" t="e">
        <f>VLOOKUP('Data - filter removed'!E3092,Sheet10!B:C,2,FALSE)</f>
        <v>#N/A</v>
      </c>
      <c r="H3092" s="2">
        <v>2009</v>
      </c>
      <c r="I3092" s="3" t="s">
        <v>297</v>
      </c>
      <c r="J3092" s="3" t="s">
        <v>4596</v>
      </c>
      <c r="K3092" s="3" t="s">
        <v>5772</v>
      </c>
      <c r="L3092" s="3" t="s">
        <v>6018</v>
      </c>
      <c r="M3092" s="3" t="s">
        <v>35</v>
      </c>
    </row>
    <row r="3093" spans="1:13" x14ac:dyDescent="0.2">
      <c r="A3093" s="3" t="s">
        <v>5771</v>
      </c>
      <c r="B3093" s="3" t="str">
        <f>VLOOKUP(C3093,'Class compilations'!A:B,2,FALSE)</f>
        <v>Small SUV Hybrid</v>
      </c>
      <c r="C3093" s="3" t="s">
        <v>5772</v>
      </c>
      <c r="D3093" s="3" t="s">
        <v>10</v>
      </c>
      <c r="E3093" s="3" t="s">
        <v>6019</v>
      </c>
      <c r="F3093" s="3" t="e">
        <f>VLOOKUP(E3093,'DFW to admin'!A:B,2,FALSE)</f>
        <v>#N/A</v>
      </c>
      <c r="G3093" s="3" t="e">
        <f>VLOOKUP('Data - filter removed'!E3093,Sheet10!B:C,2,FALSE)</f>
        <v>#N/A</v>
      </c>
      <c r="H3093" s="2">
        <v>2009</v>
      </c>
      <c r="I3093" s="3" t="s">
        <v>297</v>
      </c>
      <c r="J3093" s="3" t="s">
        <v>4596</v>
      </c>
      <c r="K3093" s="3" t="s">
        <v>5772</v>
      </c>
      <c r="L3093" s="3" t="s">
        <v>6020</v>
      </c>
      <c r="M3093" s="3" t="s">
        <v>35</v>
      </c>
    </row>
    <row r="3094" spans="1:13" x14ac:dyDescent="0.2">
      <c r="A3094" s="3" t="s">
        <v>5771</v>
      </c>
      <c r="B3094" s="3" t="str">
        <f>VLOOKUP(C3094,'Class compilations'!A:B,2,FALSE)</f>
        <v>Small SUV Hybrid</v>
      </c>
      <c r="C3094" s="3" t="s">
        <v>5772</v>
      </c>
      <c r="D3094" s="3" t="s">
        <v>10</v>
      </c>
      <c r="E3094" s="3" t="s">
        <v>6021</v>
      </c>
      <c r="F3094" s="3" t="e">
        <f>VLOOKUP(E3094,'DFW to admin'!A:B,2,FALSE)</f>
        <v>#N/A</v>
      </c>
      <c r="G3094" s="3" t="e">
        <f>VLOOKUP('Data - filter removed'!E3094,Sheet10!B:C,2,FALSE)</f>
        <v>#N/A</v>
      </c>
      <c r="H3094" s="2">
        <v>2009</v>
      </c>
      <c r="I3094" s="3" t="s">
        <v>297</v>
      </c>
      <c r="J3094" s="3" t="s">
        <v>4596</v>
      </c>
      <c r="K3094" s="3" t="s">
        <v>5772</v>
      </c>
      <c r="L3094" s="3" t="s">
        <v>6022</v>
      </c>
      <c r="M3094" s="3" t="s">
        <v>35</v>
      </c>
    </row>
    <row r="3095" spans="1:13" x14ac:dyDescent="0.2">
      <c r="A3095" s="3" t="s">
        <v>5771</v>
      </c>
      <c r="B3095" s="3" t="str">
        <f>VLOOKUP(C3095,'Class compilations'!A:B,2,FALSE)</f>
        <v>Small SUV Hybrid</v>
      </c>
      <c r="C3095" s="3" t="s">
        <v>5772</v>
      </c>
      <c r="D3095" s="3" t="s">
        <v>10</v>
      </c>
      <c r="E3095" s="3" t="s">
        <v>6023</v>
      </c>
      <c r="F3095" s="3" t="e">
        <f>VLOOKUP(E3095,'DFW to admin'!A:B,2,FALSE)</f>
        <v>#N/A</v>
      </c>
      <c r="G3095" s="3" t="str">
        <f>VLOOKUP('Data - filter removed'!E3095,Sheet10!B:C,2,FALSE)</f>
        <v>Children's Administration</v>
      </c>
      <c r="H3095" s="2">
        <v>2009</v>
      </c>
      <c r="I3095" s="3" t="s">
        <v>297</v>
      </c>
      <c r="J3095" s="3" t="s">
        <v>4596</v>
      </c>
      <c r="K3095" s="3" t="s">
        <v>5772</v>
      </c>
      <c r="L3095" s="3" t="s">
        <v>6024</v>
      </c>
      <c r="M3095" s="3" t="s">
        <v>29</v>
      </c>
    </row>
    <row r="3096" spans="1:13" x14ac:dyDescent="0.2">
      <c r="A3096" s="3" t="s">
        <v>5771</v>
      </c>
      <c r="B3096" s="3" t="str">
        <f>VLOOKUP(C3096,'Class compilations'!A:B,2,FALSE)</f>
        <v>Small SUV Hybrid</v>
      </c>
      <c r="C3096" s="3" t="s">
        <v>5772</v>
      </c>
      <c r="D3096" s="3" t="s">
        <v>10</v>
      </c>
      <c r="E3096" s="3" t="s">
        <v>6025</v>
      </c>
      <c r="F3096" s="3" t="e">
        <f>VLOOKUP(E3096,'DFW to admin'!A:B,2,FALSE)</f>
        <v>#N/A</v>
      </c>
      <c r="G3096" s="3" t="str">
        <f>VLOOKUP('Data - filter removed'!E3096,Sheet10!B:C,2,FALSE)</f>
        <v>Children's Administration</v>
      </c>
      <c r="H3096" s="2">
        <v>2009</v>
      </c>
      <c r="I3096" s="3" t="s">
        <v>297</v>
      </c>
      <c r="J3096" s="3" t="s">
        <v>4596</v>
      </c>
      <c r="K3096" s="3" t="s">
        <v>5772</v>
      </c>
      <c r="L3096" s="3" t="s">
        <v>6026</v>
      </c>
      <c r="M3096" s="3" t="s">
        <v>29</v>
      </c>
    </row>
    <row r="3097" spans="1:13" x14ac:dyDescent="0.2">
      <c r="A3097" s="3" t="s">
        <v>5771</v>
      </c>
      <c r="B3097" s="3" t="str">
        <f>VLOOKUP(C3097,'Class compilations'!A:B,2,FALSE)</f>
        <v>Small SUV Hybrid</v>
      </c>
      <c r="C3097" s="3" t="s">
        <v>5772</v>
      </c>
      <c r="D3097" s="3" t="s">
        <v>10</v>
      </c>
      <c r="E3097" s="3" t="s">
        <v>6027</v>
      </c>
      <c r="F3097" s="3" t="e">
        <f>VLOOKUP(E3097,'DFW to admin'!A:B,2,FALSE)</f>
        <v>#N/A</v>
      </c>
      <c r="G3097" s="3" t="str">
        <f>VLOOKUP('Data - filter removed'!E3097,Sheet10!B:C,2,FALSE)</f>
        <v>Children's Administration</v>
      </c>
      <c r="H3097" s="2">
        <v>2009</v>
      </c>
      <c r="I3097" s="3" t="s">
        <v>297</v>
      </c>
      <c r="J3097" s="3" t="s">
        <v>4596</v>
      </c>
      <c r="K3097" s="3" t="s">
        <v>5772</v>
      </c>
      <c r="L3097" s="3" t="s">
        <v>6028</v>
      </c>
      <c r="M3097" s="3" t="s">
        <v>29</v>
      </c>
    </row>
    <row r="3098" spans="1:13" x14ac:dyDescent="0.2">
      <c r="A3098" s="3" t="s">
        <v>5771</v>
      </c>
      <c r="B3098" s="3" t="str">
        <f>VLOOKUP(C3098,'Class compilations'!A:B,2,FALSE)</f>
        <v>Small SUV Hybrid</v>
      </c>
      <c r="C3098" s="3" t="s">
        <v>5772</v>
      </c>
      <c r="D3098" s="3" t="s">
        <v>10</v>
      </c>
      <c r="E3098" s="3" t="s">
        <v>6029</v>
      </c>
      <c r="F3098" s="3" t="e">
        <f>VLOOKUP(E3098,'DFW to admin'!A:B,2,FALSE)</f>
        <v>#N/A</v>
      </c>
      <c r="G3098" s="3" t="str">
        <f>VLOOKUP('Data - filter removed'!E3098,Sheet10!B:C,2,FALSE)</f>
        <v>Children's Administration</v>
      </c>
      <c r="H3098" s="2">
        <v>2009</v>
      </c>
      <c r="I3098" s="3" t="s">
        <v>297</v>
      </c>
      <c r="J3098" s="3" t="s">
        <v>4596</v>
      </c>
      <c r="K3098" s="3" t="s">
        <v>5772</v>
      </c>
      <c r="L3098" s="3" t="s">
        <v>6030</v>
      </c>
      <c r="M3098" s="3" t="s">
        <v>29</v>
      </c>
    </row>
    <row r="3099" spans="1:13" x14ac:dyDescent="0.2">
      <c r="A3099" s="3" t="s">
        <v>5771</v>
      </c>
      <c r="B3099" s="3" t="str">
        <f>VLOOKUP(C3099,'Class compilations'!A:B,2,FALSE)</f>
        <v>Small SUV Hybrid</v>
      </c>
      <c r="C3099" s="3" t="s">
        <v>5772</v>
      </c>
      <c r="D3099" s="3" t="s">
        <v>10</v>
      </c>
      <c r="E3099" s="3" t="s">
        <v>6031</v>
      </c>
      <c r="F3099" s="3" t="e">
        <f>VLOOKUP(E3099,'DFW to admin'!A:B,2,FALSE)</f>
        <v>#N/A</v>
      </c>
      <c r="G3099" s="3" t="str">
        <f>VLOOKUP('Data - filter removed'!E3099,Sheet10!B:C,2,FALSE)</f>
        <v>Children's Administration</v>
      </c>
      <c r="H3099" s="2">
        <v>2009</v>
      </c>
      <c r="I3099" s="3" t="s">
        <v>297</v>
      </c>
      <c r="J3099" s="3" t="s">
        <v>4596</v>
      </c>
      <c r="K3099" s="3" t="s">
        <v>5772</v>
      </c>
      <c r="L3099" s="3" t="s">
        <v>6032</v>
      </c>
      <c r="M3099" s="3" t="s">
        <v>29</v>
      </c>
    </row>
    <row r="3100" spans="1:13" x14ac:dyDescent="0.2">
      <c r="A3100" s="3" t="s">
        <v>5771</v>
      </c>
      <c r="B3100" s="3" t="str">
        <f>VLOOKUP(C3100,'Class compilations'!A:B,2,FALSE)</f>
        <v>Small SUV Hybrid</v>
      </c>
      <c r="C3100" s="3" t="s">
        <v>5772</v>
      </c>
      <c r="D3100" s="3" t="s">
        <v>10</v>
      </c>
      <c r="E3100" s="3" t="s">
        <v>6033</v>
      </c>
      <c r="F3100" s="3" t="e">
        <f>VLOOKUP(E3100,'DFW to admin'!A:B,2,FALSE)</f>
        <v>#N/A</v>
      </c>
      <c r="G3100" s="3" t="str">
        <f>VLOOKUP('Data - filter removed'!E3100,Sheet10!B:C,2,FALSE)</f>
        <v>Children's Administration</v>
      </c>
      <c r="H3100" s="2">
        <v>2009</v>
      </c>
      <c r="I3100" s="3" t="s">
        <v>297</v>
      </c>
      <c r="J3100" s="3" t="s">
        <v>4596</v>
      </c>
      <c r="K3100" s="3" t="s">
        <v>5772</v>
      </c>
      <c r="L3100" s="3" t="s">
        <v>6034</v>
      </c>
      <c r="M3100" s="3" t="s">
        <v>29</v>
      </c>
    </row>
    <row r="3101" spans="1:13" x14ac:dyDescent="0.2">
      <c r="A3101" s="3" t="s">
        <v>5771</v>
      </c>
      <c r="B3101" s="3" t="str">
        <f>VLOOKUP(C3101,'Class compilations'!A:B,2,FALSE)</f>
        <v>Small SUV Hybrid</v>
      </c>
      <c r="C3101" s="3" t="s">
        <v>5772</v>
      </c>
      <c r="D3101" s="3" t="s">
        <v>10</v>
      </c>
      <c r="E3101" s="3" t="s">
        <v>6035</v>
      </c>
      <c r="F3101" s="3" t="e">
        <f>VLOOKUP(E3101,'DFW to admin'!A:B,2,FALSE)</f>
        <v>#N/A</v>
      </c>
      <c r="G3101" s="3" t="str">
        <f>VLOOKUP('Data - filter removed'!E3101,Sheet10!B:C,2,FALSE)</f>
        <v>Children's Administration</v>
      </c>
      <c r="H3101" s="2">
        <v>2009</v>
      </c>
      <c r="I3101" s="3" t="s">
        <v>297</v>
      </c>
      <c r="J3101" s="3" t="s">
        <v>4596</v>
      </c>
      <c r="K3101" s="3" t="s">
        <v>5772</v>
      </c>
      <c r="L3101" s="3" t="s">
        <v>6036</v>
      </c>
      <c r="M3101" s="3" t="s">
        <v>29</v>
      </c>
    </row>
    <row r="3102" spans="1:13" x14ac:dyDescent="0.2">
      <c r="A3102" s="3" t="s">
        <v>5771</v>
      </c>
      <c r="B3102" s="3" t="str">
        <f>VLOOKUP(C3102,'Class compilations'!A:B,2,FALSE)</f>
        <v>Small SUV Hybrid</v>
      </c>
      <c r="C3102" s="3" t="s">
        <v>5772</v>
      </c>
      <c r="D3102" s="3" t="s">
        <v>10</v>
      </c>
      <c r="E3102" s="3" t="s">
        <v>6037</v>
      </c>
      <c r="F3102" s="3" t="e">
        <f>VLOOKUP(E3102,'DFW to admin'!A:B,2,FALSE)</f>
        <v>#N/A</v>
      </c>
      <c r="G3102" s="3" t="str">
        <f>VLOOKUP('Data - filter removed'!E3102,Sheet10!B:C,2,FALSE)</f>
        <v>Children's Administration</v>
      </c>
      <c r="H3102" s="2">
        <v>2009</v>
      </c>
      <c r="I3102" s="3" t="s">
        <v>297</v>
      </c>
      <c r="J3102" s="3" t="s">
        <v>4596</v>
      </c>
      <c r="K3102" s="3" t="s">
        <v>5772</v>
      </c>
      <c r="L3102" s="3" t="s">
        <v>6038</v>
      </c>
      <c r="M3102" s="3" t="s">
        <v>29</v>
      </c>
    </row>
    <row r="3103" spans="1:13" x14ac:dyDescent="0.2">
      <c r="A3103" s="3" t="s">
        <v>5771</v>
      </c>
      <c r="B3103" s="3" t="str">
        <f>VLOOKUP(C3103,'Class compilations'!A:B,2,FALSE)</f>
        <v>Small SUV Hybrid</v>
      </c>
      <c r="C3103" s="3" t="s">
        <v>5772</v>
      </c>
      <c r="D3103" s="3" t="s">
        <v>10</v>
      </c>
      <c r="E3103" s="3" t="s">
        <v>6039</v>
      </c>
      <c r="F3103" s="3" t="e">
        <f>VLOOKUP(E3103,'DFW to admin'!A:B,2,FALSE)</f>
        <v>#N/A</v>
      </c>
      <c r="G3103" s="3" t="str">
        <f>VLOOKUP('Data - filter removed'!E3103,Sheet10!B:C,2,FALSE)</f>
        <v>Children's Administration</v>
      </c>
      <c r="H3103" s="2">
        <v>2009</v>
      </c>
      <c r="I3103" s="3" t="s">
        <v>297</v>
      </c>
      <c r="J3103" s="3" t="s">
        <v>4596</v>
      </c>
      <c r="K3103" s="3" t="s">
        <v>5772</v>
      </c>
      <c r="L3103" s="3" t="s">
        <v>6040</v>
      </c>
      <c r="M3103" s="3" t="s">
        <v>29</v>
      </c>
    </row>
    <row r="3104" spans="1:13" x14ac:dyDescent="0.2">
      <c r="A3104" s="3" t="s">
        <v>5771</v>
      </c>
      <c r="B3104" s="3" t="str">
        <f>VLOOKUP(C3104,'Class compilations'!A:B,2,FALSE)</f>
        <v>Small SUV Hybrid</v>
      </c>
      <c r="C3104" s="3" t="s">
        <v>5772</v>
      </c>
      <c r="D3104" s="3" t="s">
        <v>10</v>
      </c>
      <c r="E3104" s="3" t="s">
        <v>6041</v>
      </c>
      <c r="F3104" s="3" t="e">
        <f>VLOOKUP(E3104,'DFW to admin'!A:B,2,FALSE)</f>
        <v>#N/A</v>
      </c>
      <c r="G3104" s="3" t="str">
        <f>VLOOKUP('Data - filter removed'!E3104,Sheet10!B:C,2,FALSE)</f>
        <v>Children's Administration</v>
      </c>
      <c r="H3104" s="2">
        <v>2009</v>
      </c>
      <c r="I3104" s="3" t="s">
        <v>297</v>
      </c>
      <c r="J3104" s="3" t="s">
        <v>4596</v>
      </c>
      <c r="K3104" s="3" t="s">
        <v>5772</v>
      </c>
      <c r="L3104" s="3" t="s">
        <v>6042</v>
      </c>
      <c r="M3104" s="3" t="s">
        <v>29</v>
      </c>
    </row>
    <row r="3105" spans="1:13" x14ac:dyDescent="0.2">
      <c r="A3105" s="3" t="s">
        <v>5771</v>
      </c>
      <c r="B3105" s="3" t="str">
        <f>VLOOKUP(C3105,'Class compilations'!A:B,2,FALSE)</f>
        <v>Small SUV Hybrid</v>
      </c>
      <c r="C3105" s="3" t="s">
        <v>5772</v>
      </c>
      <c r="D3105" s="3" t="s">
        <v>10</v>
      </c>
      <c r="E3105" s="3" t="s">
        <v>6043</v>
      </c>
      <c r="F3105" s="3" t="e">
        <f>VLOOKUP(E3105,'DFW to admin'!A:B,2,FALSE)</f>
        <v>#N/A</v>
      </c>
      <c r="G3105" s="3" t="str">
        <f>VLOOKUP('Data - filter removed'!E3105,Sheet10!B:C,2,FALSE)</f>
        <v>Children's Administration</v>
      </c>
      <c r="H3105" s="2">
        <v>2009</v>
      </c>
      <c r="I3105" s="3" t="s">
        <v>297</v>
      </c>
      <c r="J3105" s="3" t="s">
        <v>4596</v>
      </c>
      <c r="K3105" s="3" t="s">
        <v>5772</v>
      </c>
      <c r="L3105" s="3" t="s">
        <v>6044</v>
      </c>
      <c r="M3105" s="3" t="s">
        <v>29</v>
      </c>
    </row>
    <row r="3106" spans="1:13" x14ac:dyDescent="0.2">
      <c r="A3106" s="3" t="s">
        <v>5771</v>
      </c>
      <c r="B3106" s="3" t="str">
        <f>VLOOKUP(C3106,'Class compilations'!A:B,2,FALSE)</f>
        <v>Small SUV Hybrid</v>
      </c>
      <c r="C3106" s="3" t="s">
        <v>5772</v>
      </c>
      <c r="D3106" s="3" t="s">
        <v>10</v>
      </c>
      <c r="E3106" s="3" t="s">
        <v>6045</v>
      </c>
      <c r="F3106" s="3" t="e">
        <f>VLOOKUP(E3106,'DFW to admin'!A:B,2,FALSE)</f>
        <v>#N/A</v>
      </c>
      <c r="G3106" s="3" t="str">
        <f>VLOOKUP('Data - filter removed'!E3106,Sheet10!B:C,2,FALSE)</f>
        <v>Children's Administration</v>
      </c>
      <c r="H3106" s="2">
        <v>2009</v>
      </c>
      <c r="I3106" s="3" t="s">
        <v>297</v>
      </c>
      <c r="J3106" s="3" t="s">
        <v>4596</v>
      </c>
      <c r="K3106" s="3" t="s">
        <v>5772</v>
      </c>
      <c r="L3106" s="3" t="s">
        <v>6046</v>
      </c>
      <c r="M3106" s="3" t="s">
        <v>29</v>
      </c>
    </row>
    <row r="3107" spans="1:13" x14ac:dyDescent="0.2">
      <c r="A3107" s="3" t="s">
        <v>5771</v>
      </c>
      <c r="B3107" s="3" t="str">
        <f>VLOOKUP(C3107,'Class compilations'!A:B,2,FALSE)</f>
        <v>Small SUV Hybrid</v>
      </c>
      <c r="C3107" s="3" t="s">
        <v>5772</v>
      </c>
      <c r="D3107" s="3" t="s">
        <v>10</v>
      </c>
      <c r="E3107" s="3" t="s">
        <v>6047</v>
      </c>
      <c r="F3107" s="3" t="e">
        <f>VLOOKUP(E3107,'DFW to admin'!A:B,2,FALSE)</f>
        <v>#N/A</v>
      </c>
      <c r="G3107" s="3" t="str">
        <f>VLOOKUP('Data - filter removed'!E3107,Sheet10!B:C,2,FALSE)</f>
        <v>Children's Administration</v>
      </c>
      <c r="H3107" s="2">
        <v>2009</v>
      </c>
      <c r="I3107" s="3" t="s">
        <v>297</v>
      </c>
      <c r="J3107" s="3" t="s">
        <v>4596</v>
      </c>
      <c r="K3107" s="3" t="s">
        <v>5772</v>
      </c>
      <c r="L3107" s="3" t="s">
        <v>6048</v>
      </c>
      <c r="M3107" s="3" t="s">
        <v>29</v>
      </c>
    </row>
    <row r="3108" spans="1:13" x14ac:dyDescent="0.2">
      <c r="A3108" s="3" t="s">
        <v>5771</v>
      </c>
      <c r="B3108" s="3" t="str">
        <f>VLOOKUP(C3108,'Class compilations'!A:B,2,FALSE)</f>
        <v>Small SUV Hybrid</v>
      </c>
      <c r="C3108" s="3" t="s">
        <v>5772</v>
      </c>
      <c r="D3108" s="3" t="s">
        <v>10</v>
      </c>
      <c r="E3108" s="3" t="s">
        <v>6049</v>
      </c>
      <c r="F3108" s="3" t="e">
        <f>VLOOKUP(E3108,'DFW to admin'!A:B,2,FALSE)</f>
        <v>#N/A</v>
      </c>
      <c r="G3108" s="3" t="str">
        <f>VLOOKUP('Data - filter removed'!E3108,Sheet10!B:C,2,FALSE)</f>
        <v>Children's Administration</v>
      </c>
      <c r="H3108" s="2">
        <v>2009</v>
      </c>
      <c r="I3108" s="3" t="s">
        <v>297</v>
      </c>
      <c r="J3108" s="3" t="s">
        <v>4596</v>
      </c>
      <c r="K3108" s="3" t="s">
        <v>5772</v>
      </c>
      <c r="L3108" s="3" t="s">
        <v>6050</v>
      </c>
      <c r="M3108" s="3" t="s">
        <v>29</v>
      </c>
    </row>
    <row r="3109" spans="1:13" x14ac:dyDescent="0.2">
      <c r="A3109" s="3" t="s">
        <v>5771</v>
      </c>
      <c r="B3109" s="3" t="str">
        <f>VLOOKUP(C3109,'Class compilations'!A:B,2,FALSE)</f>
        <v>Small SUV Hybrid</v>
      </c>
      <c r="C3109" s="3" t="s">
        <v>5772</v>
      </c>
      <c r="D3109" s="3" t="s">
        <v>10</v>
      </c>
      <c r="E3109" s="3" t="s">
        <v>6051</v>
      </c>
      <c r="F3109" s="3" t="e">
        <f>VLOOKUP(E3109,'DFW to admin'!A:B,2,FALSE)</f>
        <v>#N/A</v>
      </c>
      <c r="G3109" s="3" t="str">
        <f>VLOOKUP('Data - filter removed'!E3109,Sheet10!B:C,2,FALSE)</f>
        <v>Children's Administration</v>
      </c>
      <c r="H3109" s="2">
        <v>2009</v>
      </c>
      <c r="I3109" s="3" t="s">
        <v>297</v>
      </c>
      <c r="J3109" s="3" t="s">
        <v>4596</v>
      </c>
      <c r="K3109" s="3" t="s">
        <v>5772</v>
      </c>
      <c r="L3109" s="3" t="s">
        <v>6052</v>
      </c>
      <c r="M3109" s="3" t="s">
        <v>29</v>
      </c>
    </row>
    <row r="3110" spans="1:13" x14ac:dyDescent="0.2">
      <c r="A3110" s="3" t="s">
        <v>5771</v>
      </c>
      <c r="B3110" s="3" t="str">
        <f>VLOOKUP(C3110,'Class compilations'!A:B,2,FALSE)</f>
        <v>Small SUV Hybrid</v>
      </c>
      <c r="C3110" s="3" t="s">
        <v>5772</v>
      </c>
      <c r="D3110" s="3" t="s">
        <v>10</v>
      </c>
      <c r="E3110" s="3" t="s">
        <v>6053</v>
      </c>
      <c r="F3110" s="3" t="e">
        <f>VLOOKUP(E3110,'DFW to admin'!A:B,2,FALSE)</f>
        <v>#N/A</v>
      </c>
      <c r="G3110" s="3" t="str">
        <f>VLOOKUP('Data - filter removed'!E3110,Sheet10!B:C,2,FALSE)</f>
        <v>Children's Administration</v>
      </c>
      <c r="H3110" s="2">
        <v>2009</v>
      </c>
      <c r="I3110" s="3" t="s">
        <v>297</v>
      </c>
      <c r="J3110" s="3" t="s">
        <v>4596</v>
      </c>
      <c r="K3110" s="3" t="s">
        <v>5772</v>
      </c>
      <c r="L3110" s="3" t="s">
        <v>6054</v>
      </c>
      <c r="M3110" s="3" t="s">
        <v>29</v>
      </c>
    </row>
    <row r="3111" spans="1:13" x14ac:dyDescent="0.2">
      <c r="A3111" s="3" t="s">
        <v>5771</v>
      </c>
      <c r="B3111" s="3" t="str">
        <f>VLOOKUP(C3111,'Class compilations'!A:B,2,FALSE)</f>
        <v>Small SUV Hybrid</v>
      </c>
      <c r="C3111" s="3" t="s">
        <v>5772</v>
      </c>
      <c r="D3111" s="3" t="s">
        <v>10</v>
      </c>
      <c r="E3111" s="3" t="s">
        <v>6055</v>
      </c>
      <c r="F3111" s="3" t="e">
        <f>VLOOKUP(E3111,'DFW to admin'!A:B,2,FALSE)</f>
        <v>#N/A</v>
      </c>
      <c r="G3111" s="3" t="str">
        <f>VLOOKUP('Data - filter removed'!E3111,Sheet10!B:C,2,FALSE)</f>
        <v>Economic Services Administration</v>
      </c>
      <c r="H3111" s="2">
        <v>2009</v>
      </c>
      <c r="I3111" s="3" t="s">
        <v>297</v>
      </c>
      <c r="J3111" s="3" t="s">
        <v>4596</v>
      </c>
      <c r="K3111" s="3" t="s">
        <v>5772</v>
      </c>
      <c r="L3111" s="3" t="s">
        <v>6056</v>
      </c>
      <c r="M3111" s="3" t="s">
        <v>29</v>
      </c>
    </row>
    <row r="3112" spans="1:13" x14ac:dyDescent="0.2">
      <c r="A3112" s="3" t="s">
        <v>5771</v>
      </c>
      <c r="B3112" s="3" t="str">
        <f>VLOOKUP(C3112,'Class compilations'!A:B,2,FALSE)</f>
        <v>Small SUV Hybrid</v>
      </c>
      <c r="C3112" s="3" t="s">
        <v>5772</v>
      </c>
      <c r="D3112" s="3" t="s">
        <v>10</v>
      </c>
      <c r="E3112" s="3" t="s">
        <v>6057</v>
      </c>
      <c r="F3112" s="3" t="e">
        <f>VLOOKUP(E3112,'DFW to admin'!A:B,2,FALSE)</f>
        <v>#N/A</v>
      </c>
      <c r="G3112" s="3" t="str">
        <f>VLOOKUP('Data - filter removed'!E3112,Sheet10!B:C,2,FALSE)</f>
        <v>Aging and Disability Services Administration</v>
      </c>
      <c r="H3112" s="2">
        <v>2009</v>
      </c>
      <c r="I3112" s="3" t="s">
        <v>297</v>
      </c>
      <c r="J3112" s="3" t="s">
        <v>4596</v>
      </c>
      <c r="K3112" s="3" t="s">
        <v>5772</v>
      </c>
      <c r="L3112" s="3" t="s">
        <v>6058</v>
      </c>
      <c r="M3112" s="3" t="s">
        <v>29</v>
      </c>
    </row>
    <row r="3113" spans="1:13" x14ac:dyDescent="0.2">
      <c r="A3113" s="3" t="s">
        <v>5771</v>
      </c>
      <c r="B3113" s="3" t="str">
        <f>VLOOKUP(C3113,'Class compilations'!A:B,2,FALSE)</f>
        <v>Small SUV Hybrid</v>
      </c>
      <c r="C3113" s="3" t="s">
        <v>5772</v>
      </c>
      <c r="D3113" s="3" t="s">
        <v>10</v>
      </c>
      <c r="E3113" s="3" t="s">
        <v>6059</v>
      </c>
      <c r="F3113" s="3" t="e">
        <f>VLOOKUP(E3113,'DFW to admin'!A:B,2,FALSE)</f>
        <v>#N/A</v>
      </c>
      <c r="G3113" s="3" t="str">
        <f>VLOOKUP('Data - filter removed'!E3113,Sheet10!B:C,2,FALSE)</f>
        <v>Aging and Disability Services Administration</v>
      </c>
      <c r="H3113" s="2">
        <v>2009</v>
      </c>
      <c r="I3113" s="3" t="s">
        <v>297</v>
      </c>
      <c r="J3113" s="3" t="s">
        <v>4596</v>
      </c>
      <c r="K3113" s="3" t="s">
        <v>5772</v>
      </c>
      <c r="L3113" s="3" t="s">
        <v>6060</v>
      </c>
      <c r="M3113" s="3" t="s">
        <v>29</v>
      </c>
    </row>
    <row r="3114" spans="1:13" x14ac:dyDescent="0.2">
      <c r="A3114" s="3" t="s">
        <v>5771</v>
      </c>
      <c r="B3114" s="3" t="str">
        <f>VLOOKUP(C3114,'Class compilations'!A:B,2,FALSE)</f>
        <v>Small SUV Hybrid</v>
      </c>
      <c r="C3114" s="3" t="s">
        <v>5772</v>
      </c>
      <c r="D3114" s="3" t="s">
        <v>10</v>
      </c>
      <c r="E3114" s="3" t="s">
        <v>6061</v>
      </c>
      <c r="F3114" s="3" t="e">
        <f>VLOOKUP(E3114,'DFW to admin'!A:B,2,FALSE)</f>
        <v>#N/A</v>
      </c>
      <c r="G3114" s="3" t="str">
        <f>VLOOKUP('Data - filter removed'!E3114,Sheet10!B:C,2,FALSE)</f>
        <v>Aging and Disability Services Administration</v>
      </c>
      <c r="H3114" s="2">
        <v>2009</v>
      </c>
      <c r="I3114" s="3" t="s">
        <v>297</v>
      </c>
      <c r="J3114" s="3" t="s">
        <v>4596</v>
      </c>
      <c r="K3114" s="3" t="s">
        <v>5772</v>
      </c>
      <c r="L3114" s="3" t="s">
        <v>6062</v>
      </c>
      <c r="M3114" s="3" t="s">
        <v>29</v>
      </c>
    </row>
    <row r="3115" spans="1:13" x14ac:dyDescent="0.2">
      <c r="A3115" s="3" t="s">
        <v>5771</v>
      </c>
      <c r="B3115" s="3" t="str">
        <f>VLOOKUP(C3115,'Class compilations'!A:B,2,FALSE)</f>
        <v>Small SUV Hybrid</v>
      </c>
      <c r="C3115" s="3" t="s">
        <v>5772</v>
      </c>
      <c r="D3115" s="3" t="s">
        <v>10</v>
      </c>
      <c r="E3115" s="3" t="s">
        <v>6063</v>
      </c>
      <c r="F3115" s="3" t="e">
        <f>VLOOKUP(E3115,'DFW to admin'!A:B,2,FALSE)</f>
        <v>#N/A</v>
      </c>
      <c r="G3115" s="3" t="str">
        <f>VLOOKUP('Data - filter removed'!E3115,Sheet10!B:C,2,FALSE)</f>
        <v>Aging and Disability Services Administration</v>
      </c>
      <c r="H3115" s="2">
        <v>2009</v>
      </c>
      <c r="I3115" s="3" t="s">
        <v>297</v>
      </c>
      <c r="J3115" s="3" t="s">
        <v>4596</v>
      </c>
      <c r="K3115" s="3" t="s">
        <v>5772</v>
      </c>
      <c r="L3115" s="3" t="s">
        <v>6064</v>
      </c>
      <c r="M3115" s="3" t="s">
        <v>29</v>
      </c>
    </row>
    <row r="3116" spans="1:13" x14ac:dyDescent="0.2">
      <c r="A3116" s="3" t="s">
        <v>5771</v>
      </c>
      <c r="B3116" s="3" t="str">
        <f>VLOOKUP(C3116,'Class compilations'!A:B,2,FALSE)</f>
        <v>Small SUV Hybrid</v>
      </c>
      <c r="C3116" s="3" t="s">
        <v>5772</v>
      </c>
      <c r="D3116" s="3" t="s">
        <v>10</v>
      </c>
      <c r="E3116" s="3" t="s">
        <v>6065</v>
      </c>
      <c r="F3116" s="3" t="e">
        <f>VLOOKUP(E3116,'DFW to admin'!A:B,2,FALSE)</f>
        <v>#N/A</v>
      </c>
      <c r="G3116" s="3" t="str">
        <f>VLOOKUP('Data - filter removed'!E3116,Sheet10!B:C,2,FALSE)</f>
        <v>Aging and Disability Services Administration</v>
      </c>
      <c r="H3116" s="2">
        <v>2009</v>
      </c>
      <c r="I3116" s="3" t="s">
        <v>297</v>
      </c>
      <c r="J3116" s="3" t="s">
        <v>4596</v>
      </c>
      <c r="K3116" s="3" t="s">
        <v>5772</v>
      </c>
      <c r="L3116" s="3" t="s">
        <v>6066</v>
      </c>
      <c r="M3116" s="3" t="s">
        <v>29</v>
      </c>
    </row>
    <row r="3117" spans="1:13" x14ac:dyDescent="0.2">
      <c r="A3117" s="3" t="s">
        <v>5771</v>
      </c>
      <c r="B3117" s="3" t="str">
        <f>VLOOKUP(C3117,'Class compilations'!A:B,2,FALSE)</f>
        <v>Small SUV Hybrid</v>
      </c>
      <c r="C3117" s="3" t="s">
        <v>5772</v>
      </c>
      <c r="D3117" s="3" t="s">
        <v>10</v>
      </c>
      <c r="E3117" s="3" t="s">
        <v>6067</v>
      </c>
      <c r="F3117" s="3" t="e">
        <f>VLOOKUP(E3117,'DFW to admin'!A:B,2,FALSE)</f>
        <v>#N/A</v>
      </c>
      <c r="G3117" s="3" t="str">
        <f>VLOOKUP('Data - filter removed'!E3117,Sheet10!B:C,2,FALSE)</f>
        <v>Aging and Disability Services Administration</v>
      </c>
      <c r="H3117" s="2">
        <v>2009</v>
      </c>
      <c r="I3117" s="3" t="s">
        <v>297</v>
      </c>
      <c r="J3117" s="3" t="s">
        <v>4596</v>
      </c>
      <c r="K3117" s="3" t="s">
        <v>5772</v>
      </c>
      <c r="L3117" s="3" t="s">
        <v>6068</v>
      </c>
      <c r="M3117" s="3" t="s">
        <v>29</v>
      </c>
    </row>
    <row r="3118" spans="1:13" x14ac:dyDescent="0.2">
      <c r="A3118" s="3" t="s">
        <v>5771</v>
      </c>
      <c r="B3118" s="3" t="str">
        <f>VLOOKUP(C3118,'Class compilations'!A:B,2,FALSE)</f>
        <v>Small SUV Hybrid</v>
      </c>
      <c r="C3118" s="3" t="s">
        <v>5772</v>
      </c>
      <c r="D3118" s="3" t="s">
        <v>10</v>
      </c>
      <c r="E3118" s="3" t="s">
        <v>6069</v>
      </c>
      <c r="F3118" s="3" t="e">
        <f>VLOOKUP(E3118,'DFW to admin'!A:B,2,FALSE)</f>
        <v>#N/A</v>
      </c>
      <c r="G3118" s="3" t="str">
        <f>VLOOKUP('Data - filter removed'!E3118,Sheet10!B:C,2,FALSE)</f>
        <v>Aging and Disability Services Administration</v>
      </c>
      <c r="H3118" s="2">
        <v>2009</v>
      </c>
      <c r="I3118" s="3" t="s">
        <v>297</v>
      </c>
      <c r="J3118" s="3" t="s">
        <v>4596</v>
      </c>
      <c r="K3118" s="3" t="s">
        <v>5772</v>
      </c>
      <c r="L3118" s="3" t="s">
        <v>6070</v>
      </c>
      <c r="M3118" s="3" t="s">
        <v>29</v>
      </c>
    </row>
    <row r="3119" spans="1:13" x14ac:dyDescent="0.2">
      <c r="A3119" s="3" t="s">
        <v>5771</v>
      </c>
      <c r="B3119" s="3" t="str">
        <f>VLOOKUP(C3119,'Class compilations'!A:B,2,FALSE)</f>
        <v>Small SUV Hybrid</v>
      </c>
      <c r="C3119" s="3" t="s">
        <v>5772</v>
      </c>
      <c r="D3119" s="3" t="s">
        <v>10</v>
      </c>
      <c r="E3119" s="3" t="s">
        <v>6071</v>
      </c>
      <c r="F3119" s="3" t="e">
        <f>VLOOKUP(E3119,'DFW to admin'!A:B,2,FALSE)</f>
        <v>#N/A</v>
      </c>
      <c r="G3119" s="3" t="str">
        <f>VLOOKUP('Data - filter removed'!E3119,Sheet10!B:C,2,FALSE)</f>
        <v>Economic Services Administration</v>
      </c>
      <c r="H3119" s="2">
        <v>2009</v>
      </c>
      <c r="I3119" s="3" t="s">
        <v>297</v>
      </c>
      <c r="J3119" s="3" t="s">
        <v>4596</v>
      </c>
      <c r="K3119" s="3" t="s">
        <v>5772</v>
      </c>
      <c r="L3119" s="3" t="s">
        <v>6072</v>
      </c>
      <c r="M3119" s="3" t="s">
        <v>29</v>
      </c>
    </row>
    <row r="3120" spans="1:13" x14ac:dyDescent="0.2">
      <c r="A3120" s="3" t="s">
        <v>5771</v>
      </c>
      <c r="B3120" s="3" t="str">
        <f>VLOOKUP(C3120,'Class compilations'!A:B,2,FALSE)</f>
        <v>Small SUV Hybrid</v>
      </c>
      <c r="C3120" s="3" t="s">
        <v>5772</v>
      </c>
      <c r="D3120" s="3" t="s">
        <v>10</v>
      </c>
      <c r="E3120" s="3" t="s">
        <v>6073</v>
      </c>
      <c r="F3120" s="3" t="e">
        <f>VLOOKUP(E3120,'DFW to admin'!A:B,2,FALSE)</f>
        <v>#N/A</v>
      </c>
      <c r="G3120" s="3" t="str">
        <f>VLOOKUP('Data - filter removed'!E3120,Sheet10!B:C,2,FALSE)</f>
        <v>Aging and Disability Services Administration</v>
      </c>
      <c r="H3120" s="2">
        <v>2009</v>
      </c>
      <c r="I3120" s="3" t="s">
        <v>297</v>
      </c>
      <c r="J3120" s="3" t="s">
        <v>4596</v>
      </c>
      <c r="K3120" s="3" t="s">
        <v>5772</v>
      </c>
      <c r="L3120" s="3" t="s">
        <v>6074</v>
      </c>
      <c r="M3120" s="3" t="s">
        <v>29</v>
      </c>
    </row>
    <row r="3121" spans="1:13" x14ac:dyDescent="0.2">
      <c r="A3121" s="3" t="s">
        <v>5771</v>
      </c>
      <c r="B3121" s="3" t="str">
        <f>VLOOKUP(C3121,'Class compilations'!A:B,2,FALSE)</f>
        <v>Small SUV Hybrid</v>
      </c>
      <c r="C3121" s="3" t="s">
        <v>5772</v>
      </c>
      <c r="D3121" s="3" t="s">
        <v>10</v>
      </c>
      <c r="E3121" s="3" t="s">
        <v>6075</v>
      </c>
      <c r="F3121" s="3" t="e">
        <f>VLOOKUP(E3121,'DFW to admin'!A:B,2,FALSE)</f>
        <v>#N/A</v>
      </c>
      <c r="G3121" s="3" t="str">
        <f>VLOOKUP('Data - filter removed'!E3121,Sheet10!B:C,2,FALSE)</f>
        <v>Aging and Disability Services Administration</v>
      </c>
      <c r="H3121" s="2">
        <v>2009</v>
      </c>
      <c r="I3121" s="3" t="s">
        <v>297</v>
      </c>
      <c r="J3121" s="3" t="s">
        <v>4596</v>
      </c>
      <c r="K3121" s="3" t="s">
        <v>5772</v>
      </c>
      <c r="L3121" s="3" t="s">
        <v>6076</v>
      </c>
      <c r="M3121" s="3" t="s">
        <v>29</v>
      </c>
    </row>
    <row r="3122" spans="1:13" x14ac:dyDescent="0.2">
      <c r="A3122" s="3" t="s">
        <v>5771</v>
      </c>
      <c r="B3122" s="3" t="str">
        <f>VLOOKUP(C3122,'Class compilations'!A:B,2,FALSE)</f>
        <v>Small SUV Hybrid</v>
      </c>
      <c r="C3122" s="3" t="s">
        <v>5772</v>
      </c>
      <c r="D3122" s="3" t="s">
        <v>10</v>
      </c>
      <c r="E3122" s="3" t="s">
        <v>6077</v>
      </c>
      <c r="F3122" s="3" t="e">
        <f>VLOOKUP(E3122,'DFW to admin'!A:B,2,FALSE)</f>
        <v>#N/A</v>
      </c>
      <c r="G3122" s="3" t="e">
        <f>VLOOKUP('Data - filter removed'!E3122,Sheet10!B:C,2,FALSE)</f>
        <v>#N/A</v>
      </c>
      <c r="H3122" s="2">
        <v>2009</v>
      </c>
      <c r="I3122" s="3" t="s">
        <v>297</v>
      </c>
      <c r="J3122" s="3" t="s">
        <v>4596</v>
      </c>
      <c r="K3122" s="3" t="s">
        <v>5772</v>
      </c>
      <c r="L3122" s="3" t="s">
        <v>6078</v>
      </c>
      <c r="M3122" s="3" t="s">
        <v>35</v>
      </c>
    </row>
    <row r="3123" spans="1:13" x14ac:dyDescent="0.2">
      <c r="A3123" s="3" t="s">
        <v>5771</v>
      </c>
      <c r="B3123" s="3" t="str">
        <f>VLOOKUP(C3123,'Class compilations'!A:B,2,FALSE)</f>
        <v>Small SUV Hybrid</v>
      </c>
      <c r="C3123" s="3" t="s">
        <v>5772</v>
      </c>
      <c r="D3123" s="3" t="s">
        <v>10</v>
      </c>
      <c r="E3123" s="3" t="s">
        <v>6079</v>
      </c>
      <c r="F3123" s="3" t="e">
        <f>VLOOKUP(E3123,'DFW to admin'!A:B,2,FALSE)</f>
        <v>#N/A</v>
      </c>
      <c r="G3123" s="3" t="e">
        <f>VLOOKUP('Data - filter removed'!E3123,Sheet10!B:C,2,FALSE)</f>
        <v>#N/A</v>
      </c>
      <c r="H3123" s="2">
        <v>2009</v>
      </c>
      <c r="I3123" s="3" t="s">
        <v>297</v>
      </c>
      <c r="J3123" s="3" t="s">
        <v>4596</v>
      </c>
      <c r="K3123" s="3" t="s">
        <v>5772</v>
      </c>
      <c r="L3123" s="3" t="s">
        <v>6080</v>
      </c>
      <c r="M3123" s="3" t="s">
        <v>35</v>
      </c>
    </row>
    <row r="3124" spans="1:13" x14ac:dyDescent="0.2">
      <c r="A3124" s="3" t="s">
        <v>5771</v>
      </c>
      <c r="B3124" s="3" t="str">
        <f>VLOOKUP(C3124,'Class compilations'!A:B,2,FALSE)</f>
        <v>Small SUV Hybrid</v>
      </c>
      <c r="C3124" s="3" t="s">
        <v>5772</v>
      </c>
      <c r="D3124" s="3" t="s">
        <v>10</v>
      </c>
      <c r="E3124" s="3" t="s">
        <v>6081</v>
      </c>
      <c r="F3124" s="3" t="e">
        <f>VLOOKUP(E3124,'DFW to admin'!A:B,2,FALSE)</f>
        <v>#N/A</v>
      </c>
      <c r="G3124" s="3" t="e">
        <f>VLOOKUP('Data - filter removed'!E3124,Sheet10!B:C,2,FALSE)</f>
        <v>#N/A</v>
      </c>
      <c r="H3124" s="2">
        <v>2009</v>
      </c>
      <c r="I3124" s="3" t="s">
        <v>297</v>
      </c>
      <c r="J3124" s="3" t="s">
        <v>4596</v>
      </c>
      <c r="K3124" s="3" t="s">
        <v>5772</v>
      </c>
      <c r="L3124" s="3" t="s">
        <v>6082</v>
      </c>
      <c r="M3124" s="3" t="s">
        <v>18</v>
      </c>
    </row>
    <row r="3125" spans="1:13" x14ac:dyDescent="0.2">
      <c r="A3125" s="3" t="s">
        <v>5771</v>
      </c>
      <c r="B3125" s="3" t="str">
        <f>VLOOKUP(C3125,'Class compilations'!A:B,2,FALSE)</f>
        <v>Small SUV Hybrid</v>
      </c>
      <c r="C3125" s="3" t="s">
        <v>5772</v>
      </c>
      <c r="D3125" s="3" t="s">
        <v>10</v>
      </c>
      <c r="E3125" s="3" t="s">
        <v>6083</v>
      </c>
      <c r="F3125" s="3" t="e">
        <f>VLOOKUP(E3125,'DFW to admin'!A:B,2,FALSE)</f>
        <v>#N/A</v>
      </c>
      <c r="G3125" s="3" t="str">
        <f>VLOOKUP('Data - filter removed'!E3125,Sheet10!B:C,2,FALSE)</f>
        <v>Economic Services Administration</v>
      </c>
      <c r="H3125" s="2">
        <v>2009</v>
      </c>
      <c r="I3125" s="3" t="s">
        <v>297</v>
      </c>
      <c r="J3125" s="3" t="s">
        <v>4596</v>
      </c>
      <c r="K3125" s="3" t="s">
        <v>5772</v>
      </c>
      <c r="L3125" s="3" t="s">
        <v>6084</v>
      </c>
      <c r="M3125" s="3" t="s">
        <v>29</v>
      </c>
    </row>
    <row r="3126" spans="1:13" x14ac:dyDescent="0.2">
      <c r="A3126" s="3" t="s">
        <v>5771</v>
      </c>
      <c r="B3126" s="3" t="str">
        <f>VLOOKUP(C3126,'Class compilations'!A:B,2,FALSE)</f>
        <v>Small SUV Hybrid</v>
      </c>
      <c r="C3126" s="3" t="s">
        <v>5772</v>
      </c>
      <c r="D3126" s="3" t="s">
        <v>10</v>
      </c>
      <c r="E3126" s="3" t="s">
        <v>6085</v>
      </c>
      <c r="F3126" s="3" t="e">
        <f>VLOOKUP(E3126,'DFW to admin'!A:B,2,FALSE)</f>
        <v>#N/A</v>
      </c>
      <c r="G3126" s="3" t="str">
        <f>VLOOKUP('Data - filter removed'!E3126,Sheet10!B:C,2,FALSE)</f>
        <v>Aging and Disability Services Administration</v>
      </c>
      <c r="H3126" s="2">
        <v>2009</v>
      </c>
      <c r="I3126" s="3" t="s">
        <v>297</v>
      </c>
      <c r="J3126" s="3" t="s">
        <v>4596</v>
      </c>
      <c r="K3126" s="3" t="s">
        <v>5772</v>
      </c>
      <c r="L3126" s="3" t="s">
        <v>6086</v>
      </c>
      <c r="M3126" s="3" t="s">
        <v>29</v>
      </c>
    </row>
    <row r="3127" spans="1:13" x14ac:dyDescent="0.2">
      <c r="A3127" s="3" t="s">
        <v>5771</v>
      </c>
      <c r="B3127" s="3" t="str">
        <f>VLOOKUP(C3127,'Class compilations'!A:B,2,FALSE)</f>
        <v>Small SUV Hybrid</v>
      </c>
      <c r="C3127" s="3" t="s">
        <v>5772</v>
      </c>
      <c r="D3127" s="3" t="s">
        <v>10</v>
      </c>
      <c r="E3127" s="3" t="s">
        <v>6087</v>
      </c>
      <c r="F3127" s="3" t="e">
        <f>VLOOKUP(E3127,'DFW to admin'!A:B,2,FALSE)</f>
        <v>#N/A</v>
      </c>
      <c r="G3127" s="3" t="e">
        <f>VLOOKUP('Data - filter removed'!E3127,Sheet10!B:C,2,FALSE)</f>
        <v>#N/A</v>
      </c>
      <c r="H3127" s="2">
        <v>2010</v>
      </c>
      <c r="I3127" s="3" t="s">
        <v>297</v>
      </c>
      <c r="J3127" s="3" t="s">
        <v>4596</v>
      </c>
      <c r="K3127" s="3" t="s">
        <v>5772</v>
      </c>
      <c r="L3127" s="3" t="s">
        <v>6088</v>
      </c>
      <c r="M3127" s="3" t="s">
        <v>123</v>
      </c>
    </row>
    <row r="3128" spans="1:13" x14ac:dyDescent="0.2">
      <c r="A3128" s="3" t="s">
        <v>5771</v>
      </c>
      <c r="B3128" s="3" t="str">
        <f>VLOOKUP(C3128,'Class compilations'!A:B,2,FALSE)</f>
        <v>Small SUV Hybrid</v>
      </c>
      <c r="C3128" s="3" t="s">
        <v>5772</v>
      </c>
      <c r="D3128" s="3" t="s">
        <v>10</v>
      </c>
      <c r="E3128" s="3" t="s">
        <v>6089</v>
      </c>
      <c r="F3128" s="3" t="e">
        <f>VLOOKUP(E3128,'DFW to admin'!A:B,2,FALSE)</f>
        <v>#N/A</v>
      </c>
      <c r="G3128" s="3" t="e">
        <f>VLOOKUP('Data - filter removed'!E3128,Sheet10!B:C,2,FALSE)</f>
        <v>#N/A</v>
      </c>
      <c r="H3128" s="2">
        <v>2010</v>
      </c>
      <c r="I3128" s="3" t="s">
        <v>297</v>
      </c>
      <c r="J3128" s="3" t="s">
        <v>4596</v>
      </c>
      <c r="K3128" s="3" t="s">
        <v>5772</v>
      </c>
      <c r="L3128" s="3" t="s">
        <v>6090</v>
      </c>
      <c r="M3128" s="3" t="s">
        <v>123</v>
      </c>
    </row>
    <row r="3129" spans="1:13" x14ac:dyDescent="0.2">
      <c r="A3129" s="3" t="s">
        <v>5771</v>
      </c>
      <c r="B3129" s="3" t="str">
        <f>VLOOKUP(C3129,'Class compilations'!A:B,2,FALSE)</f>
        <v>Small SUV Hybrid</v>
      </c>
      <c r="C3129" s="3" t="s">
        <v>5772</v>
      </c>
      <c r="D3129" s="3" t="s">
        <v>10</v>
      </c>
      <c r="E3129" s="3" t="s">
        <v>6091</v>
      </c>
      <c r="F3129" s="3" t="e">
        <f>VLOOKUP(E3129,'DFW to admin'!A:B,2,FALSE)</f>
        <v>#N/A</v>
      </c>
      <c r="G3129" s="3" t="e">
        <f>VLOOKUP('Data - filter removed'!E3129,Sheet10!B:C,2,FALSE)</f>
        <v>#N/A</v>
      </c>
      <c r="H3129" s="2">
        <v>2010</v>
      </c>
      <c r="I3129" s="3" t="s">
        <v>297</v>
      </c>
      <c r="J3129" s="3" t="s">
        <v>4596</v>
      </c>
      <c r="K3129" s="3" t="s">
        <v>5772</v>
      </c>
      <c r="L3129" s="3" t="s">
        <v>6092</v>
      </c>
      <c r="M3129" s="3" t="s">
        <v>123</v>
      </c>
    </row>
    <row r="3130" spans="1:13" x14ac:dyDescent="0.2">
      <c r="A3130" s="3" t="s">
        <v>5771</v>
      </c>
      <c r="B3130" s="3" t="str">
        <f>VLOOKUP(C3130,'Class compilations'!A:B,2,FALSE)</f>
        <v>Small SUV Hybrid</v>
      </c>
      <c r="C3130" s="3" t="s">
        <v>5772</v>
      </c>
      <c r="D3130" s="3" t="s">
        <v>10</v>
      </c>
      <c r="E3130" s="3" t="s">
        <v>6093</v>
      </c>
      <c r="F3130" s="3" t="e">
        <f>VLOOKUP(E3130,'DFW to admin'!A:B,2,FALSE)</f>
        <v>#N/A</v>
      </c>
      <c r="G3130" s="3" t="e">
        <f>VLOOKUP('Data - filter removed'!E3130,Sheet10!B:C,2,FALSE)</f>
        <v>#N/A</v>
      </c>
      <c r="H3130" s="2">
        <v>2010</v>
      </c>
      <c r="I3130" s="3" t="s">
        <v>297</v>
      </c>
      <c r="J3130" s="3" t="s">
        <v>4596</v>
      </c>
      <c r="K3130" s="3" t="s">
        <v>5772</v>
      </c>
      <c r="L3130" s="3" t="s">
        <v>6094</v>
      </c>
      <c r="M3130" s="3" t="s">
        <v>21</v>
      </c>
    </row>
    <row r="3131" spans="1:13" x14ac:dyDescent="0.2">
      <c r="A3131" s="3" t="s">
        <v>5771</v>
      </c>
      <c r="B3131" s="3" t="str">
        <f>VLOOKUP(C3131,'Class compilations'!A:B,2,FALSE)</f>
        <v>Small SUV Hybrid</v>
      </c>
      <c r="C3131" s="3" t="s">
        <v>5772</v>
      </c>
      <c r="D3131" s="3" t="s">
        <v>10</v>
      </c>
      <c r="E3131" s="3" t="s">
        <v>6095</v>
      </c>
      <c r="F3131" s="3" t="e">
        <f>VLOOKUP(E3131,'DFW to admin'!A:B,2,FALSE)</f>
        <v>#N/A</v>
      </c>
      <c r="G3131" s="3" t="e">
        <f>VLOOKUP('Data - filter removed'!E3131,Sheet10!B:C,2,FALSE)</f>
        <v>#N/A</v>
      </c>
      <c r="H3131" s="2">
        <v>2010</v>
      </c>
      <c r="I3131" s="3" t="s">
        <v>297</v>
      </c>
      <c r="J3131" s="3" t="s">
        <v>4596</v>
      </c>
      <c r="K3131" s="3" t="s">
        <v>5772</v>
      </c>
      <c r="L3131" s="3" t="s">
        <v>6096</v>
      </c>
      <c r="M3131" s="3" t="s">
        <v>123</v>
      </c>
    </row>
    <row r="3132" spans="1:13" x14ac:dyDescent="0.2">
      <c r="A3132" s="3" t="s">
        <v>5771</v>
      </c>
      <c r="B3132" s="3" t="str">
        <f>VLOOKUP(C3132,'Class compilations'!A:B,2,FALSE)</f>
        <v>Small SUV Hybrid</v>
      </c>
      <c r="C3132" s="3" t="s">
        <v>5772</v>
      </c>
      <c r="D3132" s="3" t="s">
        <v>10</v>
      </c>
      <c r="E3132" s="3" t="s">
        <v>6097</v>
      </c>
      <c r="F3132" s="3" t="e">
        <f>VLOOKUP(E3132,'DFW to admin'!A:B,2,FALSE)</f>
        <v>#N/A</v>
      </c>
      <c r="G3132" s="3" t="e">
        <f>VLOOKUP('Data - filter removed'!E3132,Sheet10!B:C,2,FALSE)</f>
        <v>#N/A</v>
      </c>
      <c r="H3132" s="2">
        <v>2010</v>
      </c>
      <c r="I3132" s="3" t="s">
        <v>297</v>
      </c>
      <c r="J3132" s="3" t="s">
        <v>4596</v>
      </c>
      <c r="K3132" s="3" t="s">
        <v>5772</v>
      </c>
      <c r="L3132" s="3" t="s">
        <v>6098</v>
      </c>
      <c r="M3132" s="3" t="s">
        <v>123</v>
      </c>
    </row>
    <row r="3133" spans="1:13" x14ac:dyDescent="0.2">
      <c r="A3133" s="3" t="s">
        <v>5771</v>
      </c>
      <c r="B3133" s="3" t="str">
        <f>VLOOKUP(C3133,'Class compilations'!A:B,2,FALSE)</f>
        <v>Small SUV Hybrid</v>
      </c>
      <c r="C3133" s="3" t="s">
        <v>5772</v>
      </c>
      <c r="D3133" s="3" t="s">
        <v>10</v>
      </c>
      <c r="E3133" s="3" t="s">
        <v>6099</v>
      </c>
      <c r="F3133" s="3" t="e">
        <f>VLOOKUP(E3133,'DFW to admin'!A:B,2,FALSE)</f>
        <v>#N/A</v>
      </c>
      <c r="G3133" s="3" t="e">
        <f>VLOOKUP('Data - filter removed'!E3133,Sheet10!B:C,2,FALSE)</f>
        <v>#N/A</v>
      </c>
      <c r="H3133" s="2">
        <v>2010</v>
      </c>
      <c r="I3133" s="3" t="s">
        <v>297</v>
      </c>
      <c r="J3133" s="3" t="s">
        <v>4596</v>
      </c>
      <c r="K3133" s="3" t="s">
        <v>5772</v>
      </c>
      <c r="L3133" s="3" t="s">
        <v>6100</v>
      </c>
      <c r="M3133" s="3" t="s">
        <v>123</v>
      </c>
    </row>
    <row r="3134" spans="1:13" x14ac:dyDescent="0.2">
      <c r="A3134" s="3" t="s">
        <v>5771</v>
      </c>
      <c r="B3134" s="3" t="str">
        <f>VLOOKUP(C3134,'Class compilations'!A:B,2,FALSE)</f>
        <v>Small SUV Hybrid</v>
      </c>
      <c r="C3134" s="3" t="s">
        <v>5772</v>
      </c>
      <c r="D3134" s="3" t="s">
        <v>10</v>
      </c>
      <c r="E3134" s="3" t="s">
        <v>6101</v>
      </c>
      <c r="F3134" s="3" t="e">
        <f>VLOOKUP(E3134,'DFW to admin'!A:B,2,FALSE)</f>
        <v>#N/A</v>
      </c>
      <c r="G3134" s="3" t="e">
        <f>VLOOKUP('Data - filter removed'!E3134,Sheet10!B:C,2,FALSE)</f>
        <v>#N/A</v>
      </c>
      <c r="H3134" s="2">
        <v>2010</v>
      </c>
      <c r="I3134" s="3" t="s">
        <v>297</v>
      </c>
      <c r="J3134" s="3" t="s">
        <v>4596</v>
      </c>
      <c r="K3134" s="3" t="s">
        <v>5772</v>
      </c>
      <c r="L3134" s="3" t="s">
        <v>6102</v>
      </c>
      <c r="M3134" s="3" t="s">
        <v>123</v>
      </c>
    </row>
    <row r="3135" spans="1:13" x14ac:dyDescent="0.2">
      <c r="A3135" s="3" t="s">
        <v>5771</v>
      </c>
      <c r="B3135" s="3" t="str">
        <f>VLOOKUP(C3135,'Class compilations'!A:B,2,FALSE)</f>
        <v>Small SUV Hybrid</v>
      </c>
      <c r="C3135" s="3" t="s">
        <v>5772</v>
      </c>
      <c r="D3135" s="3" t="s">
        <v>10</v>
      </c>
      <c r="E3135" s="3" t="s">
        <v>6103</v>
      </c>
      <c r="F3135" s="3" t="e">
        <f>VLOOKUP(E3135,'DFW to admin'!A:B,2,FALSE)</f>
        <v>#N/A</v>
      </c>
      <c r="G3135" s="3" t="e">
        <f>VLOOKUP('Data - filter removed'!E3135,Sheet10!B:C,2,FALSE)</f>
        <v>#N/A</v>
      </c>
      <c r="H3135" s="2">
        <v>2010</v>
      </c>
      <c r="I3135" s="3" t="s">
        <v>297</v>
      </c>
      <c r="J3135" s="3" t="s">
        <v>4596</v>
      </c>
      <c r="K3135" s="3" t="s">
        <v>5772</v>
      </c>
      <c r="L3135" s="3" t="s">
        <v>6104</v>
      </c>
      <c r="M3135" s="3" t="s">
        <v>21</v>
      </c>
    </row>
    <row r="3136" spans="1:13" x14ac:dyDescent="0.2">
      <c r="A3136" s="3" t="s">
        <v>5771</v>
      </c>
      <c r="B3136" s="3" t="str">
        <f>VLOOKUP(C3136,'Class compilations'!A:B,2,FALSE)</f>
        <v>Small SUV Hybrid</v>
      </c>
      <c r="C3136" s="3" t="s">
        <v>5772</v>
      </c>
      <c r="D3136" s="3" t="s">
        <v>10</v>
      </c>
      <c r="E3136" s="3" t="s">
        <v>6105</v>
      </c>
      <c r="F3136" s="3" t="e">
        <f>VLOOKUP(E3136,'DFW to admin'!A:B,2,FALSE)</f>
        <v>#N/A</v>
      </c>
      <c r="G3136" s="3" t="e">
        <f>VLOOKUP('Data - filter removed'!E3136,Sheet10!B:C,2,FALSE)</f>
        <v>#N/A</v>
      </c>
      <c r="H3136" s="2">
        <v>2010</v>
      </c>
      <c r="I3136" s="3" t="s">
        <v>297</v>
      </c>
      <c r="J3136" s="3" t="s">
        <v>4596</v>
      </c>
      <c r="K3136" s="3" t="s">
        <v>5772</v>
      </c>
      <c r="L3136" s="3" t="s">
        <v>6106</v>
      </c>
      <c r="M3136" s="3" t="s">
        <v>123</v>
      </c>
    </row>
    <row r="3137" spans="1:13" x14ac:dyDescent="0.2">
      <c r="A3137" s="3" t="s">
        <v>5771</v>
      </c>
      <c r="B3137" s="3" t="str">
        <f>VLOOKUP(C3137,'Class compilations'!A:B,2,FALSE)</f>
        <v>Small SUV Hybrid</v>
      </c>
      <c r="C3137" s="3" t="s">
        <v>5772</v>
      </c>
      <c r="D3137" s="3" t="s">
        <v>10</v>
      </c>
      <c r="E3137" s="3" t="s">
        <v>6107</v>
      </c>
      <c r="F3137" s="3" t="e">
        <f>VLOOKUP(E3137,'DFW to admin'!A:B,2,FALSE)</f>
        <v>#N/A</v>
      </c>
      <c r="G3137" s="3" t="e">
        <f>VLOOKUP('Data - filter removed'!E3137,Sheet10!B:C,2,FALSE)</f>
        <v>#N/A</v>
      </c>
      <c r="H3137" s="2">
        <v>2010</v>
      </c>
      <c r="I3137" s="3" t="s">
        <v>297</v>
      </c>
      <c r="J3137" s="3" t="s">
        <v>4596</v>
      </c>
      <c r="K3137" s="3" t="s">
        <v>5772</v>
      </c>
      <c r="L3137" s="3" t="s">
        <v>6108</v>
      </c>
      <c r="M3137" s="3" t="s">
        <v>123</v>
      </c>
    </row>
    <row r="3138" spans="1:13" x14ac:dyDescent="0.2">
      <c r="A3138" s="3" t="s">
        <v>5771</v>
      </c>
      <c r="B3138" s="3" t="str">
        <f>VLOOKUP(C3138,'Class compilations'!A:B,2,FALSE)</f>
        <v>Small SUV Hybrid</v>
      </c>
      <c r="C3138" s="3" t="s">
        <v>5772</v>
      </c>
      <c r="D3138" s="3" t="s">
        <v>10</v>
      </c>
      <c r="E3138" s="3" t="s">
        <v>6109</v>
      </c>
      <c r="F3138" s="3" t="e">
        <f>VLOOKUP(E3138,'DFW to admin'!A:B,2,FALSE)</f>
        <v>#N/A</v>
      </c>
      <c r="G3138" s="3" t="e">
        <f>VLOOKUP('Data - filter removed'!E3138,Sheet10!B:C,2,FALSE)</f>
        <v>#N/A</v>
      </c>
      <c r="H3138" s="2">
        <v>2010</v>
      </c>
      <c r="I3138" s="3" t="s">
        <v>297</v>
      </c>
      <c r="J3138" s="3" t="s">
        <v>4596</v>
      </c>
      <c r="K3138" s="3" t="s">
        <v>5772</v>
      </c>
      <c r="L3138" s="3" t="s">
        <v>6110</v>
      </c>
      <c r="M3138" s="3" t="s">
        <v>123</v>
      </c>
    </row>
    <row r="3139" spans="1:13" x14ac:dyDescent="0.2">
      <c r="A3139" s="3" t="s">
        <v>5771</v>
      </c>
      <c r="B3139" s="3" t="str">
        <f>VLOOKUP(C3139,'Class compilations'!A:B,2,FALSE)</f>
        <v>Small SUV Hybrid</v>
      </c>
      <c r="C3139" s="3" t="s">
        <v>5772</v>
      </c>
      <c r="D3139" s="3" t="s">
        <v>10</v>
      </c>
      <c r="E3139" s="3" t="s">
        <v>6111</v>
      </c>
      <c r="F3139" s="3" t="e">
        <f>VLOOKUP(E3139,'DFW to admin'!A:B,2,FALSE)</f>
        <v>#N/A</v>
      </c>
      <c r="G3139" s="3" t="e">
        <f>VLOOKUP('Data - filter removed'!E3139,Sheet10!B:C,2,FALSE)</f>
        <v>#N/A</v>
      </c>
      <c r="H3139" s="2">
        <v>2010</v>
      </c>
      <c r="I3139" s="3" t="s">
        <v>297</v>
      </c>
      <c r="J3139" s="3" t="s">
        <v>4596</v>
      </c>
      <c r="K3139" s="3" t="s">
        <v>5772</v>
      </c>
      <c r="L3139" s="3" t="s">
        <v>6112</v>
      </c>
      <c r="M3139" s="3" t="s">
        <v>35</v>
      </c>
    </row>
    <row r="3140" spans="1:13" x14ac:dyDescent="0.2">
      <c r="A3140" s="3" t="s">
        <v>5771</v>
      </c>
      <c r="B3140" s="3" t="str">
        <f>VLOOKUP(C3140,'Class compilations'!A:B,2,FALSE)</f>
        <v>Small SUV Hybrid</v>
      </c>
      <c r="C3140" s="3" t="s">
        <v>5772</v>
      </c>
      <c r="D3140" s="3" t="s">
        <v>10</v>
      </c>
      <c r="E3140" s="3" t="s">
        <v>6113</v>
      </c>
      <c r="F3140" s="3" t="e">
        <f>VLOOKUP(E3140,'DFW to admin'!A:B,2,FALSE)</f>
        <v>#N/A</v>
      </c>
      <c r="G3140" s="3" t="e">
        <f>VLOOKUP('Data - filter removed'!E3140,Sheet10!B:C,2,FALSE)</f>
        <v>#N/A</v>
      </c>
      <c r="H3140" s="2">
        <v>2010</v>
      </c>
      <c r="I3140" s="3" t="s">
        <v>297</v>
      </c>
      <c r="J3140" s="3" t="s">
        <v>4596</v>
      </c>
      <c r="K3140" s="3" t="s">
        <v>5772</v>
      </c>
      <c r="L3140" s="3" t="s">
        <v>6114</v>
      </c>
      <c r="M3140" s="3" t="s">
        <v>35</v>
      </c>
    </row>
    <row r="3141" spans="1:13" x14ac:dyDescent="0.2">
      <c r="A3141" s="3" t="s">
        <v>5771</v>
      </c>
      <c r="B3141" s="3" t="str">
        <f>VLOOKUP(C3141,'Class compilations'!A:B,2,FALSE)</f>
        <v>Small SUV Hybrid</v>
      </c>
      <c r="C3141" s="3" t="s">
        <v>5772</v>
      </c>
      <c r="D3141" s="3" t="s">
        <v>10</v>
      </c>
      <c r="E3141" s="3" t="s">
        <v>6115</v>
      </c>
      <c r="F3141" s="3" t="e">
        <f>VLOOKUP(E3141,'DFW to admin'!A:B,2,FALSE)</f>
        <v>#N/A</v>
      </c>
      <c r="G3141" s="3" t="e">
        <f>VLOOKUP('Data - filter removed'!E3141,Sheet10!B:C,2,FALSE)</f>
        <v>#N/A</v>
      </c>
      <c r="H3141" s="2">
        <v>2010</v>
      </c>
      <c r="I3141" s="3" t="s">
        <v>297</v>
      </c>
      <c r="J3141" s="3" t="s">
        <v>4596</v>
      </c>
      <c r="K3141" s="3" t="s">
        <v>6116</v>
      </c>
      <c r="L3141" s="3" t="s">
        <v>6117</v>
      </c>
      <c r="M3141" s="3" t="s">
        <v>32</v>
      </c>
    </row>
    <row r="3142" spans="1:13" x14ac:dyDescent="0.2">
      <c r="A3142" s="3" t="s">
        <v>5771</v>
      </c>
      <c r="B3142" s="3" t="str">
        <f>VLOOKUP(C3142,'Class compilations'!A:B,2,FALSE)</f>
        <v>Small SUV Hybrid</v>
      </c>
      <c r="C3142" s="3" t="s">
        <v>5772</v>
      </c>
      <c r="D3142" s="3" t="s">
        <v>10</v>
      </c>
      <c r="E3142" s="3" t="s">
        <v>6118</v>
      </c>
      <c r="F3142" s="3" t="e">
        <f>VLOOKUP(E3142,'DFW to admin'!A:B,2,FALSE)</f>
        <v>#N/A</v>
      </c>
      <c r="G3142" s="3" t="e">
        <f>VLOOKUP('Data - filter removed'!E3142,Sheet10!B:C,2,FALSE)</f>
        <v>#N/A</v>
      </c>
      <c r="H3142" s="2">
        <v>2010</v>
      </c>
      <c r="I3142" s="3" t="s">
        <v>297</v>
      </c>
      <c r="J3142" s="3" t="s">
        <v>4596</v>
      </c>
      <c r="K3142" s="3" t="s">
        <v>5772</v>
      </c>
      <c r="L3142" s="3" t="s">
        <v>6119</v>
      </c>
      <c r="M3142" s="3" t="s">
        <v>32</v>
      </c>
    </row>
    <row r="3143" spans="1:13" x14ac:dyDescent="0.2">
      <c r="A3143" s="3" t="s">
        <v>5771</v>
      </c>
      <c r="B3143" s="3" t="str">
        <f>VLOOKUP(C3143,'Class compilations'!A:B,2,FALSE)</f>
        <v>Small SUV Hybrid</v>
      </c>
      <c r="C3143" s="3" t="s">
        <v>5772</v>
      </c>
      <c r="D3143" s="3" t="s">
        <v>10</v>
      </c>
      <c r="E3143" s="3" t="s">
        <v>6120</v>
      </c>
      <c r="F3143" s="3" t="e">
        <f>VLOOKUP(E3143,'DFW to admin'!A:B,2,FALSE)</f>
        <v>#N/A</v>
      </c>
      <c r="G3143" s="3" t="e">
        <f>VLOOKUP('Data - filter removed'!E3143,Sheet10!B:C,2,FALSE)</f>
        <v>#N/A</v>
      </c>
      <c r="H3143" s="2">
        <v>2010</v>
      </c>
      <c r="I3143" s="3" t="s">
        <v>297</v>
      </c>
      <c r="J3143" s="3" t="s">
        <v>4596</v>
      </c>
      <c r="K3143" s="3" t="s">
        <v>5772</v>
      </c>
      <c r="L3143" s="3" t="s">
        <v>6121</v>
      </c>
      <c r="M3143" s="3" t="s">
        <v>32</v>
      </c>
    </row>
    <row r="3144" spans="1:13" x14ac:dyDescent="0.2">
      <c r="A3144" s="3" t="s">
        <v>5771</v>
      </c>
      <c r="B3144" s="3" t="str">
        <f>VLOOKUP(C3144,'Class compilations'!A:B,2,FALSE)</f>
        <v>Small SUV Hybrid</v>
      </c>
      <c r="C3144" s="3" t="s">
        <v>5772</v>
      </c>
      <c r="D3144" s="3" t="s">
        <v>10</v>
      </c>
      <c r="E3144" s="3" t="s">
        <v>6122</v>
      </c>
      <c r="F3144" s="3" t="e">
        <f>VLOOKUP(E3144,'DFW to admin'!A:B,2,FALSE)</f>
        <v>#N/A</v>
      </c>
      <c r="G3144" s="3" t="e">
        <f>VLOOKUP('Data - filter removed'!E3144,Sheet10!B:C,2,FALSE)</f>
        <v>#N/A</v>
      </c>
      <c r="H3144" s="2">
        <v>2010</v>
      </c>
      <c r="I3144" s="3" t="s">
        <v>297</v>
      </c>
      <c r="J3144" s="3" t="s">
        <v>4596</v>
      </c>
      <c r="K3144" s="3" t="s">
        <v>5772</v>
      </c>
      <c r="L3144" s="3" t="s">
        <v>6123</v>
      </c>
      <c r="M3144" s="3" t="s">
        <v>35</v>
      </c>
    </row>
    <row r="3145" spans="1:13" x14ac:dyDescent="0.2">
      <c r="A3145" s="3" t="s">
        <v>5771</v>
      </c>
      <c r="B3145" s="3" t="str">
        <f>VLOOKUP(C3145,'Class compilations'!A:B,2,FALSE)</f>
        <v>Small SUV Hybrid</v>
      </c>
      <c r="C3145" s="3" t="s">
        <v>5772</v>
      </c>
      <c r="D3145" s="3" t="s">
        <v>10</v>
      </c>
      <c r="E3145" s="3" t="s">
        <v>6124</v>
      </c>
      <c r="F3145" s="3" t="e">
        <f>VLOOKUP(E3145,'DFW to admin'!A:B,2,FALSE)</f>
        <v>#N/A</v>
      </c>
      <c r="G3145" s="3" t="e">
        <f>VLOOKUP('Data - filter removed'!E3145,Sheet10!B:C,2,FALSE)</f>
        <v>#N/A</v>
      </c>
      <c r="H3145" s="2">
        <v>2010</v>
      </c>
      <c r="I3145" s="3" t="s">
        <v>297</v>
      </c>
      <c r="J3145" s="3" t="s">
        <v>4596</v>
      </c>
      <c r="K3145" s="3" t="s">
        <v>5772</v>
      </c>
      <c r="L3145" s="3" t="s">
        <v>6125</v>
      </c>
      <c r="M3145" s="3" t="s">
        <v>35</v>
      </c>
    </row>
    <row r="3146" spans="1:13" x14ac:dyDescent="0.2">
      <c r="A3146" s="3" t="s">
        <v>5771</v>
      </c>
      <c r="B3146" s="3" t="str">
        <f>VLOOKUP(C3146,'Class compilations'!A:B,2,FALSE)</f>
        <v>Small SUV Hybrid</v>
      </c>
      <c r="C3146" s="3" t="s">
        <v>5772</v>
      </c>
      <c r="D3146" s="3" t="s">
        <v>10</v>
      </c>
      <c r="E3146" s="3" t="s">
        <v>6126</v>
      </c>
      <c r="F3146" s="3" t="e">
        <f>VLOOKUP(E3146,'DFW to admin'!A:B,2,FALSE)</f>
        <v>#N/A</v>
      </c>
      <c r="G3146" s="3" t="e">
        <f>VLOOKUP('Data - filter removed'!E3146,Sheet10!B:C,2,FALSE)</f>
        <v>#N/A</v>
      </c>
      <c r="H3146" s="2">
        <v>2010</v>
      </c>
      <c r="I3146" s="3" t="s">
        <v>297</v>
      </c>
      <c r="J3146" s="3" t="s">
        <v>4596</v>
      </c>
      <c r="K3146" s="3" t="s">
        <v>5772</v>
      </c>
      <c r="L3146" s="3" t="s">
        <v>6127</v>
      </c>
      <c r="M3146" s="3" t="s">
        <v>35</v>
      </c>
    </row>
    <row r="3147" spans="1:13" x14ac:dyDescent="0.2">
      <c r="A3147" s="3" t="s">
        <v>5771</v>
      </c>
      <c r="B3147" s="3" t="str">
        <f>VLOOKUP(C3147,'Class compilations'!A:B,2,FALSE)</f>
        <v>Small SUV Hybrid</v>
      </c>
      <c r="C3147" s="3" t="s">
        <v>5772</v>
      </c>
      <c r="D3147" s="3" t="s">
        <v>10</v>
      </c>
      <c r="E3147" s="3" t="s">
        <v>6128</v>
      </c>
      <c r="F3147" s="3" t="str">
        <f>VLOOKUP(E3147,'DFW to admin'!A:B,2,FALSE)</f>
        <v>Wildlife</v>
      </c>
      <c r="G3147" s="3" t="e">
        <f>VLOOKUP('Data - filter removed'!E3147,Sheet10!B:C,2,FALSE)</f>
        <v>#N/A</v>
      </c>
      <c r="H3147" s="2">
        <v>2010</v>
      </c>
      <c r="I3147" s="3" t="s">
        <v>297</v>
      </c>
      <c r="J3147" s="3" t="s">
        <v>4596</v>
      </c>
      <c r="K3147" s="3" t="s">
        <v>5772</v>
      </c>
      <c r="L3147" s="3" t="s">
        <v>6129</v>
      </c>
      <c r="M3147" s="3" t="s">
        <v>136</v>
      </c>
    </row>
    <row r="3148" spans="1:13" x14ac:dyDescent="0.2">
      <c r="A3148" s="3" t="s">
        <v>5771</v>
      </c>
      <c r="B3148" s="3" t="str">
        <f>VLOOKUP(C3148,'Class compilations'!A:B,2,FALSE)</f>
        <v>Small SUV Hybrid</v>
      </c>
      <c r="C3148" s="3" t="s">
        <v>5772</v>
      </c>
      <c r="D3148" s="3" t="s">
        <v>10</v>
      </c>
      <c r="E3148" s="3" t="s">
        <v>6130</v>
      </c>
      <c r="F3148" s="3" t="str">
        <f>VLOOKUP(E3148,'DFW to admin'!A:B,2,FALSE)</f>
        <v>Wildlife</v>
      </c>
      <c r="G3148" s="3" t="e">
        <f>VLOOKUP('Data - filter removed'!E3148,Sheet10!B:C,2,FALSE)</f>
        <v>#N/A</v>
      </c>
      <c r="H3148" s="2">
        <v>2010</v>
      </c>
      <c r="I3148" s="3" t="s">
        <v>297</v>
      </c>
      <c r="J3148" s="3" t="s">
        <v>4596</v>
      </c>
      <c r="K3148" s="3" t="s">
        <v>5772</v>
      </c>
      <c r="L3148" s="3" t="s">
        <v>6131</v>
      </c>
      <c r="M3148" s="3" t="s">
        <v>136</v>
      </c>
    </row>
    <row r="3149" spans="1:13" x14ac:dyDescent="0.2">
      <c r="A3149" s="3" t="s">
        <v>5771</v>
      </c>
      <c r="B3149" s="3" t="str">
        <f>VLOOKUP(C3149,'Class compilations'!A:B,2,FALSE)</f>
        <v>Small SUV Hybrid</v>
      </c>
      <c r="C3149" s="3" t="s">
        <v>5772</v>
      </c>
      <c r="D3149" s="3" t="s">
        <v>10</v>
      </c>
      <c r="E3149" s="3" t="s">
        <v>6132</v>
      </c>
      <c r="F3149" s="3" t="e">
        <f>VLOOKUP(E3149,'DFW to admin'!A:B,2,FALSE)</f>
        <v>#N/A</v>
      </c>
      <c r="G3149" s="3" t="e">
        <f>VLOOKUP('Data - filter removed'!E3149,Sheet10!B:C,2,FALSE)</f>
        <v>#N/A</v>
      </c>
      <c r="H3149" s="2">
        <v>2010</v>
      </c>
      <c r="I3149" s="3" t="s">
        <v>297</v>
      </c>
      <c r="J3149" s="3" t="s">
        <v>4596</v>
      </c>
      <c r="K3149" s="3" t="s">
        <v>5772</v>
      </c>
      <c r="L3149" s="3" t="s">
        <v>6133</v>
      </c>
      <c r="M3149" s="3" t="s">
        <v>32</v>
      </c>
    </row>
    <row r="3150" spans="1:13" x14ac:dyDescent="0.2">
      <c r="A3150" s="3" t="s">
        <v>5771</v>
      </c>
      <c r="B3150" s="3" t="str">
        <f>VLOOKUP(C3150,'Class compilations'!A:B,2,FALSE)</f>
        <v>Small SUV Hybrid</v>
      </c>
      <c r="C3150" s="3" t="s">
        <v>5772</v>
      </c>
      <c r="D3150" s="3" t="s">
        <v>10</v>
      </c>
      <c r="E3150" s="3" t="s">
        <v>6134</v>
      </c>
      <c r="F3150" s="3" t="str">
        <f>VLOOKUP(E3150,'DFW to admin'!A:B,2,FALSE)</f>
        <v>Admin</v>
      </c>
      <c r="G3150" s="3" t="e">
        <f>VLOOKUP('Data - filter removed'!E3150,Sheet10!B:C,2,FALSE)</f>
        <v>#N/A</v>
      </c>
      <c r="H3150" s="2">
        <v>2010</v>
      </c>
      <c r="I3150" s="3" t="s">
        <v>297</v>
      </c>
      <c r="J3150" s="3" t="s">
        <v>4596</v>
      </c>
      <c r="K3150" s="3" t="s">
        <v>5772</v>
      </c>
      <c r="L3150" s="3" t="s">
        <v>6135</v>
      </c>
      <c r="M3150" s="3" t="s">
        <v>136</v>
      </c>
    </row>
    <row r="3151" spans="1:13" x14ac:dyDescent="0.2">
      <c r="A3151" s="3" t="s">
        <v>5771</v>
      </c>
      <c r="B3151" s="3" t="str">
        <f>VLOOKUP(C3151,'Class compilations'!A:B,2,FALSE)</f>
        <v>Small SUV Hybrid</v>
      </c>
      <c r="C3151" s="3" t="s">
        <v>5772</v>
      </c>
      <c r="D3151" s="3" t="s">
        <v>10</v>
      </c>
      <c r="E3151" s="3" t="s">
        <v>6136</v>
      </c>
      <c r="F3151" s="3" t="e">
        <f>VLOOKUP(E3151,'DFW to admin'!A:B,2,FALSE)</f>
        <v>#N/A</v>
      </c>
      <c r="G3151" s="3" t="e">
        <f>VLOOKUP('Data - filter removed'!E3151,Sheet10!B:C,2,FALSE)</f>
        <v>#N/A</v>
      </c>
      <c r="H3151" s="2">
        <v>2010</v>
      </c>
      <c r="I3151" s="3" t="s">
        <v>297</v>
      </c>
      <c r="J3151" s="3" t="s">
        <v>4596</v>
      </c>
      <c r="K3151" s="3" t="s">
        <v>5772</v>
      </c>
      <c r="L3151" s="3" t="s">
        <v>6137</v>
      </c>
      <c r="M3151" s="3" t="s">
        <v>32</v>
      </c>
    </row>
    <row r="3152" spans="1:13" x14ac:dyDescent="0.2">
      <c r="A3152" s="3" t="s">
        <v>5771</v>
      </c>
      <c r="B3152" s="3" t="str">
        <f>VLOOKUP(C3152,'Class compilations'!A:B,2,FALSE)</f>
        <v>Small SUV Hybrid</v>
      </c>
      <c r="C3152" s="3" t="s">
        <v>5772</v>
      </c>
      <c r="D3152" s="3" t="s">
        <v>10</v>
      </c>
      <c r="E3152" s="3" t="s">
        <v>6138</v>
      </c>
      <c r="F3152" s="3" t="str">
        <f>VLOOKUP(E3152,'DFW to admin'!A:B,2,FALSE)</f>
        <v>Fish</v>
      </c>
      <c r="G3152" s="3" t="e">
        <f>VLOOKUP('Data - filter removed'!E3152,Sheet10!B:C,2,FALSE)</f>
        <v>#N/A</v>
      </c>
      <c r="H3152" s="2">
        <v>2010</v>
      </c>
      <c r="I3152" s="3" t="s">
        <v>297</v>
      </c>
      <c r="J3152" s="3" t="s">
        <v>4596</v>
      </c>
      <c r="K3152" s="3" t="s">
        <v>5772</v>
      </c>
      <c r="L3152" s="3" t="s">
        <v>6139</v>
      </c>
      <c r="M3152" s="3" t="s">
        <v>136</v>
      </c>
    </row>
    <row r="3153" spans="1:13" x14ac:dyDescent="0.2">
      <c r="A3153" s="3" t="s">
        <v>5771</v>
      </c>
      <c r="B3153" s="3" t="str">
        <f>VLOOKUP(C3153,'Class compilations'!A:B,2,FALSE)</f>
        <v>Small SUV Hybrid</v>
      </c>
      <c r="C3153" s="3" t="s">
        <v>5772</v>
      </c>
      <c r="D3153" s="3" t="s">
        <v>10</v>
      </c>
      <c r="E3153" s="3" t="s">
        <v>6140</v>
      </c>
      <c r="F3153" s="3" t="e">
        <f>VLOOKUP(E3153,'DFW to admin'!A:B,2,FALSE)</f>
        <v>#N/A</v>
      </c>
      <c r="G3153" s="3" t="e">
        <f>VLOOKUP('Data - filter removed'!E3153,Sheet10!B:C,2,FALSE)</f>
        <v>#N/A</v>
      </c>
      <c r="H3153" s="2">
        <v>2010</v>
      </c>
      <c r="I3153" s="3" t="s">
        <v>297</v>
      </c>
      <c r="J3153" s="3" t="s">
        <v>4596</v>
      </c>
      <c r="K3153" s="3" t="s">
        <v>5772</v>
      </c>
      <c r="L3153" s="3" t="s">
        <v>6141</v>
      </c>
      <c r="M3153" s="3" t="s">
        <v>35</v>
      </c>
    </row>
    <row r="3154" spans="1:13" x14ac:dyDescent="0.2">
      <c r="A3154" s="3" t="s">
        <v>5771</v>
      </c>
      <c r="B3154" s="3" t="str">
        <f>VLOOKUP(C3154,'Class compilations'!A:B,2,FALSE)</f>
        <v>Small SUV Hybrid</v>
      </c>
      <c r="C3154" s="3" t="s">
        <v>5772</v>
      </c>
      <c r="D3154" s="3" t="s">
        <v>10</v>
      </c>
      <c r="E3154" s="3" t="s">
        <v>6142</v>
      </c>
      <c r="F3154" s="3" t="e">
        <f>VLOOKUP(E3154,'DFW to admin'!A:B,2,FALSE)</f>
        <v>#N/A</v>
      </c>
      <c r="G3154" s="3" t="e">
        <f>VLOOKUP('Data - filter removed'!E3154,Sheet10!B:C,2,FALSE)</f>
        <v>#N/A</v>
      </c>
      <c r="H3154" s="2">
        <v>2010</v>
      </c>
      <c r="I3154" s="3" t="s">
        <v>297</v>
      </c>
      <c r="J3154" s="3" t="s">
        <v>4596</v>
      </c>
      <c r="K3154" s="3" t="s">
        <v>5772</v>
      </c>
      <c r="L3154" s="3" t="s">
        <v>6143</v>
      </c>
      <c r="M3154" s="3" t="s">
        <v>74</v>
      </c>
    </row>
    <row r="3155" spans="1:13" x14ac:dyDescent="0.2">
      <c r="A3155" s="3" t="s">
        <v>5771</v>
      </c>
      <c r="B3155" s="3" t="str">
        <f>VLOOKUP(C3155,'Class compilations'!A:B,2,FALSE)</f>
        <v>Small SUV Hybrid</v>
      </c>
      <c r="C3155" s="3" t="s">
        <v>5772</v>
      </c>
      <c r="D3155" s="3" t="s">
        <v>10</v>
      </c>
      <c r="E3155" s="3" t="s">
        <v>6144</v>
      </c>
      <c r="F3155" s="3" t="e">
        <f>VLOOKUP(E3155,'DFW to admin'!A:B,2,FALSE)</f>
        <v>#N/A</v>
      </c>
      <c r="G3155" s="3" t="e">
        <f>VLOOKUP('Data - filter removed'!E3155,Sheet10!B:C,2,FALSE)</f>
        <v>#N/A</v>
      </c>
      <c r="H3155" s="2">
        <v>2010</v>
      </c>
      <c r="I3155" s="3" t="s">
        <v>297</v>
      </c>
      <c r="J3155" s="3" t="s">
        <v>4596</v>
      </c>
      <c r="K3155" s="3" t="s">
        <v>5772</v>
      </c>
      <c r="L3155" s="3" t="s">
        <v>6145</v>
      </c>
      <c r="M3155" s="3" t="s">
        <v>40</v>
      </c>
    </row>
    <row r="3156" spans="1:13" x14ac:dyDescent="0.2">
      <c r="A3156" s="3" t="s">
        <v>5771</v>
      </c>
      <c r="B3156" s="3" t="str">
        <f>VLOOKUP(C3156,'Class compilations'!A:B,2,FALSE)</f>
        <v>Small SUV Hybrid</v>
      </c>
      <c r="C3156" s="3" t="s">
        <v>5772</v>
      </c>
      <c r="D3156" s="3" t="s">
        <v>10</v>
      </c>
      <c r="E3156" s="3" t="s">
        <v>6146</v>
      </c>
      <c r="F3156" s="3" t="e">
        <f>VLOOKUP(E3156,'DFW to admin'!A:B,2,FALSE)</f>
        <v>#N/A</v>
      </c>
      <c r="G3156" s="3" t="e">
        <f>VLOOKUP('Data - filter removed'!E3156,Sheet10!B:C,2,FALSE)</f>
        <v>#N/A</v>
      </c>
      <c r="H3156" s="2">
        <v>2010</v>
      </c>
      <c r="I3156" s="3" t="s">
        <v>297</v>
      </c>
      <c r="J3156" s="3" t="s">
        <v>4596</v>
      </c>
      <c r="K3156" s="3" t="s">
        <v>5772</v>
      </c>
      <c r="L3156" s="3" t="s">
        <v>6147</v>
      </c>
      <c r="M3156" s="3" t="s">
        <v>2746</v>
      </c>
    </row>
    <row r="3157" spans="1:13" x14ac:dyDescent="0.2">
      <c r="A3157" s="3" t="s">
        <v>5771</v>
      </c>
      <c r="B3157" s="3" t="str">
        <f>VLOOKUP(C3157,'Class compilations'!A:B,2,FALSE)</f>
        <v>Small SUV Hybrid</v>
      </c>
      <c r="C3157" s="3" t="s">
        <v>5772</v>
      </c>
      <c r="D3157" s="3" t="s">
        <v>10</v>
      </c>
      <c r="E3157" s="3" t="s">
        <v>6148</v>
      </c>
      <c r="F3157" s="3" t="e">
        <f>VLOOKUP(E3157,'DFW to admin'!A:B,2,FALSE)</f>
        <v>#N/A</v>
      </c>
      <c r="G3157" s="3" t="e">
        <f>VLOOKUP('Data - filter removed'!E3157,Sheet10!B:C,2,FALSE)</f>
        <v>#N/A</v>
      </c>
      <c r="H3157" s="2">
        <v>2010</v>
      </c>
      <c r="I3157" s="3" t="s">
        <v>297</v>
      </c>
      <c r="J3157" s="3" t="s">
        <v>4596</v>
      </c>
      <c r="K3157" s="3" t="s">
        <v>5772</v>
      </c>
      <c r="L3157" s="3" t="s">
        <v>6149</v>
      </c>
      <c r="M3157" s="3" t="s">
        <v>35</v>
      </c>
    </row>
    <row r="3158" spans="1:13" x14ac:dyDescent="0.2">
      <c r="A3158" s="3" t="s">
        <v>5771</v>
      </c>
      <c r="B3158" s="3" t="str">
        <f>VLOOKUP(C3158,'Class compilations'!A:B,2,FALSE)</f>
        <v>Small SUV Hybrid</v>
      </c>
      <c r="C3158" s="3" t="s">
        <v>5772</v>
      </c>
      <c r="D3158" s="3" t="s">
        <v>10</v>
      </c>
      <c r="E3158" s="3" t="s">
        <v>6150</v>
      </c>
      <c r="F3158" s="3" t="e">
        <f>VLOOKUP(E3158,'DFW to admin'!A:B,2,FALSE)</f>
        <v>#N/A</v>
      </c>
      <c r="G3158" s="3" t="e">
        <f>VLOOKUP('Data - filter removed'!E3158,Sheet10!B:C,2,FALSE)</f>
        <v>#N/A</v>
      </c>
      <c r="H3158" s="2">
        <v>2010</v>
      </c>
      <c r="I3158" s="3" t="s">
        <v>297</v>
      </c>
      <c r="J3158" s="3" t="s">
        <v>4596</v>
      </c>
      <c r="K3158" s="3" t="s">
        <v>5772</v>
      </c>
      <c r="L3158" s="3" t="s">
        <v>6151</v>
      </c>
      <c r="M3158" s="3" t="s">
        <v>35</v>
      </c>
    </row>
    <row r="3159" spans="1:13" x14ac:dyDescent="0.2">
      <c r="A3159" s="3" t="s">
        <v>5771</v>
      </c>
      <c r="B3159" s="3" t="str">
        <f>VLOOKUP(C3159,'Class compilations'!A:B,2,FALSE)</f>
        <v>Small SUV Hybrid</v>
      </c>
      <c r="C3159" s="3" t="s">
        <v>5772</v>
      </c>
      <c r="D3159" s="3" t="s">
        <v>10</v>
      </c>
      <c r="E3159" s="3" t="s">
        <v>6152</v>
      </c>
      <c r="F3159" s="3" t="e">
        <f>VLOOKUP(E3159,'DFW to admin'!A:B,2,FALSE)</f>
        <v>#N/A</v>
      </c>
      <c r="G3159" s="3" t="e">
        <f>VLOOKUP('Data - filter removed'!E3159,Sheet10!B:C,2,FALSE)</f>
        <v>#N/A</v>
      </c>
      <c r="H3159" s="2">
        <v>2010</v>
      </c>
      <c r="I3159" s="3" t="s">
        <v>297</v>
      </c>
      <c r="J3159" s="3" t="s">
        <v>4596</v>
      </c>
      <c r="K3159" s="3" t="s">
        <v>5772</v>
      </c>
      <c r="L3159" s="3" t="s">
        <v>6153</v>
      </c>
      <c r="M3159" s="3" t="s">
        <v>35</v>
      </c>
    </row>
    <row r="3160" spans="1:13" x14ac:dyDescent="0.2">
      <c r="A3160" s="3" t="s">
        <v>5771</v>
      </c>
      <c r="B3160" s="3" t="str">
        <f>VLOOKUP(C3160,'Class compilations'!A:B,2,FALSE)</f>
        <v>Small SUV Hybrid</v>
      </c>
      <c r="C3160" s="3" t="s">
        <v>5772</v>
      </c>
      <c r="D3160" s="3" t="s">
        <v>10</v>
      </c>
      <c r="E3160" s="3" t="s">
        <v>6154</v>
      </c>
      <c r="F3160" s="3" t="e">
        <f>VLOOKUP(E3160,'DFW to admin'!A:B,2,FALSE)</f>
        <v>#N/A</v>
      </c>
      <c r="G3160" s="3" t="e">
        <f>VLOOKUP('Data - filter removed'!E3160,Sheet10!B:C,2,FALSE)</f>
        <v>#N/A</v>
      </c>
      <c r="H3160" s="2">
        <v>2010</v>
      </c>
      <c r="I3160" s="3" t="s">
        <v>297</v>
      </c>
      <c r="J3160" s="3" t="s">
        <v>4596</v>
      </c>
      <c r="K3160" s="3" t="s">
        <v>5772</v>
      </c>
      <c r="L3160" s="3" t="s">
        <v>6155</v>
      </c>
      <c r="M3160" s="3" t="s">
        <v>35</v>
      </c>
    </row>
    <row r="3161" spans="1:13" x14ac:dyDescent="0.2">
      <c r="A3161" s="3" t="s">
        <v>5771</v>
      </c>
      <c r="B3161" s="3" t="str">
        <f>VLOOKUP(C3161,'Class compilations'!A:B,2,FALSE)</f>
        <v>Small SUV Hybrid</v>
      </c>
      <c r="C3161" s="3" t="s">
        <v>5772</v>
      </c>
      <c r="D3161" s="3" t="s">
        <v>10</v>
      </c>
      <c r="E3161" s="3" t="s">
        <v>6156</v>
      </c>
      <c r="F3161" s="3" t="e">
        <f>VLOOKUP(E3161,'DFW to admin'!A:B,2,FALSE)</f>
        <v>#N/A</v>
      </c>
      <c r="G3161" s="3" t="e">
        <f>VLOOKUP('Data - filter removed'!E3161,Sheet10!B:C,2,FALSE)</f>
        <v>#N/A</v>
      </c>
      <c r="H3161" s="2">
        <v>2010</v>
      </c>
      <c r="I3161" s="3" t="s">
        <v>297</v>
      </c>
      <c r="J3161" s="3" t="s">
        <v>4596</v>
      </c>
      <c r="K3161" s="3" t="s">
        <v>5772</v>
      </c>
      <c r="L3161" s="3" t="s">
        <v>6157</v>
      </c>
      <c r="M3161" s="3" t="s">
        <v>35</v>
      </c>
    </row>
    <row r="3162" spans="1:13" x14ac:dyDescent="0.2">
      <c r="A3162" s="3" t="s">
        <v>5771</v>
      </c>
      <c r="B3162" s="3" t="str">
        <f>VLOOKUP(C3162,'Class compilations'!A:B,2,FALSE)</f>
        <v>Small SUV Hybrid</v>
      </c>
      <c r="C3162" s="3" t="s">
        <v>5772</v>
      </c>
      <c r="D3162" s="3" t="s">
        <v>10</v>
      </c>
      <c r="E3162" s="3" t="s">
        <v>6158</v>
      </c>
      <c r="F3162" s="3" t="e">
        <f>VLOOKUP(E3162,'DFW to admin'!A:B,2,FALSE)</f>
        <v>#N/A</v>
      </c>
      <c r="G3162" s="3" t="e">
        <f>VLOOKUP('Data - filter removed'!E3162,Sheet10!B:C,2,FALSE)</f>
        <v>#N/A</v>
      </c>
      <c r="H3162" s="2">
        <v>2010</v>
      </c>
      <c r="I3162" s="3" t="s">
        <v>297</v>
      </c>
      <c r="J3162" s="3" t="s">
        <v>4596</v>
      </c>
      <c r="K3162" s="3" t="s">
        <v>5772</v>
      </c>
      <c r="L3162" s="3" t="s">
        <v>6159</v>
      </c>
      <c r="M3162" s="3" t="s">
        <v>35</v>
      </c>
    </row>
    <row r="3163" spans="1:13" x14ac:dyDescent="0.2">
      <c r="A3163" s="3" t="s">
        <v>5771</v>
      </c>
      <c r="B3163" s="3" t="str">
        <f>VLOOKUP(C3163,'Class compilations'!A:B,2,FALSE)</f>
        <v>Small SUV Hybrid</v>
      </c>
      <c r="C3163" s="3" t="s">
        <v>5772</v>
      </c>
      <c r="D3163" s="3" t="s">
        <v>10</v>
      </c>
      <c r="E3163" s="3" t="s">
        <v>6160</v>
      </c>
      <c r="F3163" s="3" t="e">
        <f>VLOOKUP(E3163,'DFW to admin'!A:B,2,FALSE)</f>
        <v>#N/A</v>
      </c>
      <c r="G3163" s="3" t="e">
        <f>VLOOKUP('Data - filter removed'!E3163,Sheet10!B:C,2,FALSE)</f>
        <v>#N/A</v>
      </c>
      <c r="H3163" s="2">
        <v>2010</v>
      </c>
      <c r="I3163" s="3" t="s">
        <v>297</v>
      </c>
      <c r="J3163" s="3" t="s">
        <v>4596</v>
      </c>
      <c r="K3163" s="3" t="s">
        <v>5772</v>
      </c>
      <c r="L3163" s="3" t="s">
        <v>6161</v>
      </c>
      <c r="M3163" s="3" t="s">
        <v>35</v>
      </c>
    </row>
    <row r="3164" spans="1:13" x14ac:dyDescent="0.2">
      <c r="A3164" s="3" t="s">
        <v>5771</v>
      </c>
      <c r="B3164" s="3" t="str">
        <f>VLOOKUP(C3164,'Class compilations'!A:B,2,FALSE)</f>
        <v>Small SUV Hybrid</v>
      </c>
      <c r="C3164" s="3" t="s">
        <v>5772</v>
      </c>
      <c r="D3164" s="3" t="s">
        <v>10</v>
      </c>
      <c r="E3164" s="3" t="s">
        <v>6162</v>
      </c>
      <c r="F3164" s="3" t="e">
        <f>VLOOKUP(E3164,'DFW to admin'!A:B,2,FALSE)</f>
        <v>#N/A</v>
      </c>
      <c r="G3164" s="3" t="e">
        <f>VLOOKUP('Data - filter removed'!E3164,Sheet10!B:C,2,FALSE)</f>
        <v>#N/A</v>
      </c>
      <c r="H3164" s="2">
        <v>2010</v>
      </c>
      <c r="I3164" s="3" t="s">
        <v>297</v>
      </c>
      <c r="J3164" s="3" t="s">
        <v>4596</v>
      </c>
      <c r="K3164" s="3" t="s">
        <v>5772</v>
      </c>
      <c r="L3164" s="3" t="s">
        <v>6163</v>
      </c>
      <c r="M3164" s="3" t="s">
        <v>35</v>
      </c>
    </row>
    <row r="3165" spans="1:13" x14ac:dyDescent="0.2">
      <c r="A3165" s="3" t="s">
        <v>5771</v>
      </c>
      <c r="B3165" s="3" t="str">
        <f>VLOOKUP(C3165,'Class compilations'!A:B,2,FALSE)</f>
        <v>Small SUV Hybrid</v>
      </c>
      <c r="C3165" s="3" t="s">
        <v>5772</v>
      </c>
      <c r="D3165" s="3" t="s">
        <v>10</v>
      </c>
      <c r="E3165" s="3" t="s">
        <v>6164</v>
      </c>
      <c r="F3165" s="3" t="e">
        <f>VLOOKUP(E3165,'DFW to admin'!A:B,2,FALSE)</f>
        <v>#N/A</v>
      </c>
      <c r="G3165" s="3" t="e">
        <f>VLOOKUP('Data - filter removed'!E3165,Sheet10!B:C,2,FALSE)</f>
        <v>#N/A</v>
      </c>
      <c r="H3165" s="2">
        <v>2010</v>
      </c>
      <c r="I3165" s="3" t="s">
        <v>297</v>
      </c>
      <c r="J3165" s="3" t="s">
        <v>4596</v>
      </c>
      <c r="K3165" s="3" t="s">
        <v>5772</v>
      </c>
      <c r="L3165" s="3" t="s">
        <v>6165</v>
      </c>
      <c r="M3165" s="3" t="s">
        <v>287</v>
      </c>
    </row>
    <row r="3166" spans="1:13" x14ac:dyDescent="0.2">
      <c r="A3166" s="3" t="s">
        <v>5771</v>
      </c>
      <c r="B3166" s="3" t="str">
        <f>VLOOKUP(C3166,'Class compilations'!A:B,2,FALSE)</f>
        <v>Small SUV Hybrid</v>
      </c>
      <c r="C3166" s="3" t="s">
        <v>5772</v>
      </c>
      <c r="D3166" s="3" t="s">
        <v>10</v>
      </c>
      <c r="E3166" s="3" t="s">
        <v>6166</v>
      </c>
      <c r="F3166" s="3" t="e">
        <f>VLOOKUP(E3166,'DFW to admin'!A:B,2,FALSE)</f>
        <v>#N/A</v>
      </c>
      <c r="G3166" s="3" t="e">
        <f>VLOOKUP('Data - filter removed'!E3166,Sheet10!B:C,2,FALSE)</f>
        <v>#N/A</v>
      </c>
      <c r="H3166" s="2">
        <v>2010</v>
      </c>
      <c r="I3166" s="3" t="s">
        <v>297</v>
      </c>
      <c r="J3166" s="3" t="s">
        <v>4596</v>
      </c>
      <c r="K3166" s="3" t="s">
        <v>5772</v>
      </c>
      <c r="L3166" s="3" t="s">
        <v>6167</v>
      </c>
      <c r="M3166" s="3" t="s">
        <v>35</v>
      </c>
    </row>
    <row r="3167" spans="1:13" x14ac:dyDescent="0.2">
      <c r="A3167" s="3" t="s">
        <v>5771</v>
      </c>
      <c r="B3167" s="3" t="str">
        <f>VLOOKUP(C3167,'Class compilations'!A:B,2,FALSE)</f>
        <v>Small SUV Hybrid</v>
      </c>
      <c r="C3167" s="3" t="s">
        <v>5772</v>
      </c>
      <c r="D3167" s="3" t="s">
        <v>10</v>
      </c>
      <c r="E3167" s="3" t="s">
        <v>6168</v>
      </c>
      <c r="F3167" s="3" t="e">
        <f>VLOOKUP(E3167,'DFW to admin'!A:B,2,FALSE)</f>
        <v>#N/A</v>
      </c>
      <c r="G3167" s="3" t="e">
        <f>VLOOKUP('Data - filter removed'!E3167,Sheet10!B:C,2,FALSE)</f>
        <v>#N/A</v>
      </c>
      <c r="H3167" s="2">
        <v>2010</v>
      </c>
      <c r="I3167" s="3" t="s">
        <v>297</v>
      </c>
      <c r="J3167" s="3" t="s">
        <v>4596</v>
      </c>
      <c r="K3167" s="3" t="s">
        <v>5772</v>
      </c>
      <c r="L3167" s="3" t="s">
        <v>6169</v>
      </c>
      <c r="M3167" s="3" t="s">
        <v>35</v>
      </c>
    </row>
    <row r="3168" spans="1:13" x14ac:dyDescent="0.2">
      <c r="A3168" s="3" t="s">
        <v>5771</v>
      </c>
      <c r="B3168" s="3" t="str">
        <f>VLOOKUP(C3168,'Class compilations'!A:B,2,FALSE)</f>
        <v>Small SUV Hybrid</v>
      </c>
      <c r="C3168" s="3" t="s">
        <v>5772</v>
      </c>
      <c r="D3168" s="3" t="s">
        <v>10</v>
      </c>
      <c r="E3168" s="3" t="s">
        <v>6170</v>
      </c>
      <c r="F3168" s="3" t="e">
        <f>VLOOKUP(E3168,'DFW to admin'!A:B,2,FALSE)</f>
        <v>#N/A</v>
      </c>
      <c r="G3168" s="3" t="e">
        <f>VLOOKUP('Data - filter removed'!E3168,Sheet10!B:C,2,FALSE)</f>
        <v>#N/A</v>
      </c>
      <c r="H3168" s="2">
        <v>2010</v>
      </c>
      <c r="I3168" s="3" t="s">
        <v>297</v>
      </c>
      <c r="J3168" s="3" t="s">
        <v>4596</v>
      </c>
      <c r="K3168" s="3" t="s">
        <v>5772</v>
      </c>
      <c r="L3168" s="3" t="s">
        <v>6171</v>
      </c>
      <c r="M3168" s="3" t="s">
        <v>35</v>
      </c>
    </row>
    <row r="3169" spans="1:13" x14ac:dyDescent="0.2">
      <c r="A3169" s="3" t="s">
        <v>5771</v>
      </c>
      <c r="B3169" s="3" t="str">
        <f>VLOOKUP(C3169,'Class compilations'!A:B,2,FALSE)</f>
        <v>Small SUV Hybrid</v>
      </c>
      <c r="C3169" s="3" t="s">
        <v>5772</v>
      </c>
      <c r="D3169" s="3" t="s">
        <v>10</v>
      </c>
      <c r="E3169" s="3" t="s">
        <v>6172</v>
      </c>
      <c r="F3169" s="3" t="e">
        <f>VLOOKUP(E3169,'DFW to admin'!A:B,2,FALSE)</f>
        <v>#N/A</v>
      </c>
      <c r="G3169" s="3" t="e">
        <f>VLOOKUP('Data - filter removed'!E3169,Sheet10!B:C,2,FALSE)</f>
        <v>#N/A</v>
      </c>
      <c r="H3169" s="2">
        <v>2010</v>
      </c>
      <c r="I3169" s="3" t="s">
        <v>297</v>
      </c>
      <c r="J3169" s="3" t="s">
        <v>4596</v>
      </c>
      <c r="K3169" s="3" t="s">
        <v>5772</v>
      </c>
      <c r="L3169" s="3" t="s">
        <v>6173</v>
      </c>
      <c r="M3169" s="3" t="s">
        <v>35</v>
      </c>
    </row>
    <row r="3170" spans="1:13" x14ac:dyDescent="0.2">
      <c r="A3170" s="3" t="s">
        <v>5771</v>
      </c>
      <c r="B3170" s="3" t="str">
        <f>VLOOKUP(C3170,'Class compilations'!A:B,2,FALSE)</f>
        <v>Small SUV Hybrid</v>
      </c>
      <c r="C3170" s="3" t="s">
        <v>5772</v>
      </c>
      <c r="D3170" s="3" t="s">
        <v>10</v>
      </c>
      <c r="E3170" s="3" t="s">
        <v>6174</v>
      </c>
      <c r="F3170" s="3" t="e">
        <f>VLOOKUP(E3170,'DFW to admin'!A:B,2,FALSE)</f>
        <v>#N/A</v>
      </c>
      <c r="G3170" s="3" t="e">
        <f>VLOOKUP('Data - filter removed'!E3170,Sheet10!B:C,2,FALSE)</f>
        <v>#N/A</v>
      </c>
      <c r="H3170" s="2">
        <v>2010</v>
      </c>
      <c r="I3170" s="3" t="s">
        <v>297</v>
      </c>
      <c r="J3170" s="3" t="s">
        <v>4596</v>
      </c>
      <c r="K3170" s="3" t="s">
        <v>5772</v>
      </c>
      <c r="L3170" s="3" t="s">
        <v>6175</v>
      </c>
      <c r="M3170" s="3" t="s">
        <v>35</v>
      </c>
    </row>
    <row r="3171" spans="1:13" x14ac:dyDescent="0.2">
      <c r="A3171" s="3" t="s">
        <v>5771</v>
      </c>
      <c r="B3171" s="3" t="str">
        <f>VLOOKUP(C3171,'Class compilations'!A:B,2,FALSE)</f>
        <v>Small SUV Hybrid</v>
      </c>
      <c r="C3171" s="3" t="s">
        <v>5772</v>
      </c>
      <c r="D3171" s="3" t="s">
        <v>10</v>
      </c>
      <c r="E3171" s="3" t="s">
        <v>6176</v>
      </c>
      <c r="F3171" s="3" t="str">
        <f>VLOOKUP(E3171,'DFW to admin'!A:B,2,FALSE)</f>
        <v>Fish</v>
      </c>
      <c r="G3171" s="3" t="e">
        <f>VLOOKUP('Data - filter removed'!E3171,Sheet10!B:C,2,FALSE)</f>
        <v>#N/A</v>
      </c>
      <c r="H3171" s="2">
        <v>2012</v>
      </c>
      <c r="I3171" s="3" t="s">
        <v>297</v>
      </c>
      <c r="J3171" s="3" t="s">
        <v>4596</v>
      </c>
      <c r="K3171" s="3" t="s">
        <v>5772</v>
      </c>
      <c r="L3171" s="3" t="s">
        <v>6177</v>
      </c>
      <c r="M3171" s="3" t="s">
        <v>136</v>
      </c>
    </row>
    <row r="3172" spans="1:13" x14ac:dyDescent="0.2">
      <c r="A3172" s="3" t="s">
        <v>5771</v>
      </c>
      <c r="B3172" s="3" t="str">
        <f>VLOOKUP(C3172,'Class compilations'!A:B,2,FALSE)</f>
        <v>Small SUV Hybrid</v>
      </c>
      <c r="C3172" s="3" t="s">
        <v>5772</v>
      </c>
      <c r="D3172" s="3" t="s">
        <v>10</v>
      </c>
      <c r="E3172" s="3" t="s">
        <v>6178</v>
      </c>
      <c r="F3172" s="3" t="e">
        <f>VLOOKUP(E3172,'DFW to admin'!A:B,2,FALSE)</f>
        <v>#N/A</v>
      </c>
      <c r="G3172" s="3" t="e">
        <f>VLOOKUP('Data - filter removed'!E3172,Sheet10!B:C,2,FALSE)</f>
        <v>#N/A</v>
      </c>
      <c r="H3172" s="2">
        <v>2010</v>
      </c>
      <c r="I3172" s="3" t="s">
        <v>297</v>
      </c>
      <c r="J3172" s="3" t="s">
        <v>4596</v>
      </c>
      <c r="K3172" s="3" t="s">
        <v>5772</v>
      </c>
      <c r="L3172" s="3" t="s">
        <v>6179</v>
      </c>
      <c r="M3172" s="3" t="s">
        <v>287</v>
      </c>
    </row>
    <row r="3173" spans="1:13" x14ac:dyDescent="0.2">
      <c r="A3173" s="3" t="s">
        <v>5771</v>
      </c>
      <c r="B3173" s="3" t="str">
        <f>VLOOKUP(C3173,'Class compilations'!A:B,2,FALSE)</f>
        <v>Small SUV Hybrid</v>
      </c>
      <c r="C3173" s="3" t="s">
        <v>5772</v>
      </c>
      <c r="D3173" s="3" t="s">
        <v>10</v>
      </c>
      <c r="E3173" s="3" t="s">
        <v>6180</v>
      </c>
      <c r="F3173" s="3" t="e">
        <f>VLOOKUP(E3173,'DFW to admin'!A:B,2,FALSE)</f>
        <v>#N/A</v>
      </c>
      <c r="G3173" s="3" t="e">
        <f>VLOOKUP('Data - filter removed'!E3173,Sheet10!B:C,2,FALSE)</f>
        <v>#N/A</v>
      </c>
      <c r="H3173" s="2">
        <v>2010</v>
      </c>
      <c r="I3173" s="3" t="s">
        <v>297</v>
      </c>
      <c r="J3173" s="3" t="s">
        <v>4596</v>
      </c>
      <c r="K3173" s="3" t="s">
        <v>5772</v>
      </c>
      <c r="L3173" s="3" t="s">
        <v>6181</v>
      </c>
      <c r="M3173" s="3" t="s">
        <v>35</v>
      </c>
    </row>
    <row r="3174" spans="1:13" x14ac:dyDescent="0.2">
      <c r="A3174" s="3" t="s">
        <v>5771</v>
      </c>
      <c r="B3174" s="3" t="str">
        <f>VLOOKUP(C3174,'Class compilations'!A:B,2,FALSE)</f>
        <v>Small SUV Hybrid</v>
      </c>
      <c r="C3174" s="3" t="s">
        <v>5772</v>
      </c>
      <c r="D3174" s="3" t="s">
        <v>10</v>
      </c>
      <c r="E3174" s="3" t="s">
        <v>6182</v>
      </c>
      <c r="F3174" s="3" t="e">
        <f>VLOOKUP(E3174,'DFW to admin'!A:B,2,FALSE)</f>
        <v>#N/A</v>
      </c>
      <c r="G3174" s="3" t="e">
        <f>VLOOKUP('Data - filter removed'!E3174,Sheet10!B:C,2,FALSE)</f>
        <v>#N/A</v>
      </c>
      <c r="H3174" s="2">
        <v>2010</v>
      </c>
      <c r="I3174" s="3" t="s">
        <v>297</v>
      </c>
      <c r="J3174" s="3" t="s">
        <v>4596</v>
      </c>
      <c r="K3174" s="3" t="s">
        <v>5772</v>
      </c>
      <c r="L3174" s="3" t="s">
        <v>6183</v>
      </c>
      <c r="M3174" s="3" t="s">
        <v>287</v>
      </c>
    </row>
    <row r="3175" spans="1:13" x14ac:dyDescent="0.2">
      <c r="A3175" s="3" t="s">
        <v>5771</v>
      </c>
      <c r="B3175" s="3" t="str">
        <f>VLOOKUP(C3175,'Class compilations'!A:B,2,FALSE)</f>
        <v>Small SUV Hybrid</v>
      </c>
      <c r="C3175" s="3" t="s">
        <v>5772</v>
      </c>
      <c r="D3175" s="3" t="s">
        <v>10</v>
      </c>
      <c r="E3175" s="3" t="s">
        <v>6184</v>
      </c>
      <c r="F3175" s="3" t="e">
        <f>VLOOKUP(E3175,'DFW to admin'!A:B,2,FALSE)</f>
        <v>#N/A</v>
      </c>
      <c r="G3175" s="3" t="e">
        <f>VLOOKUP('Data - filter removed'!E3175,Sheet10!B:C,2,FALSE)</f>
        <v>#N/A</v>
      </c>
      <c r="H3175" s="2">
        <v>2010</v>
      </c>
      <c r="I3175" s="3" t="s">
        <v>297</v>
      </c>
      <c r="J3175" s="3" t="s">
        <v>4596</v>
      </c>
      <c r="K3175" s="3" t="s">
        <v>5772</v>
      </c>
      <c r="L3175" s="3" t="s">
        <v>6185</v>
      </c>
      <c r="M3175" s="3" t="s">
        <v>32</v>
      </c>
    </row>
    <row r="3176" spans="1:13" x14ac:dyDescent="0.2">
      <c r="A3176" s="3" t="s">
        <v>5771</v>
      </c>
      <c r="B3176" s="3" t="str">
        <f>VLOOKUP(C3176,'Class compilations'!A:B,2,FALSE)</f>
        <v>Small SUV Hybrid</v>
      </c>
      <c r="C3176" s="3" t="s">
        <v>5772</v>
      </c>
      <c r="D3176" s="3" t="s">
        <v>10</v>
      </c>
      <c r="E3176" s="3" t="s">
        <v>6186</v>
      </c>
      <c r="F3176" s="3" t="e">
        <f>VLOOKUP(E3176,'DFW to admin'!A:B,2,FALSE)</f>
        <v>#N/A</v>
      </c>
      <c r="G3176" s="3" t="e">
        <f>VLOOKUP('Data - filter removed'!E3176,Sheet10!B:C,2,FALSE)</f>
        <v>#N/A</v>
      </c>
      <c r="H3176" s="2">
        <v>2010</v>
      </c>
      <c r="I3176" s="3" t="s">
        <v>297</v>
      </c>
      <c r="J3176" s="3" t="s">
        <v>4596</v>
      </c>
      <c r="K3176" s="3" t="s">
        <v>5772</v>
      </c>
      <c r="L3176" s="3" t="s">
        <v>6187</v>
      </c>
      <c r="M3176" s="3" t="s">
        <v>32</v>
      </c>
    </row>
    <row r="3177" spans="1:13" x14ac:dyDescent="0.2">
      <c r="A3177" s="3" t="s">
        <v>5771</v>
      </c>
      <c r="B3177" s="3" t="str">
        <f>VLOOKUP(C3177,'Class compilations'!A:B,2,FALSE)</f>
        <v>Small SUV Hybrid</v>
      </c>
      <c r="C3177" s="3" t="s">
        <v>5772</v>
      </c>
      <c r="D3177" s="3" t="s">
        <v>10</v>
      </c>
      <c r="E3177" s="3" t="s">
        <v>6188</v>
      </c>
      <c r="F3177" s="3" t="e">
        <f>VLOOKUP(E3177,'DFW to admin'!A:B,2,FALSE)</f>
        <v>#N/A</v>
      </c>
      <c r="G3177" s="3" t="e">
        <f>VLOOKUP('Data - filter removed'!E3177,Sheet10!B:C,2,FALSE)</f>
        <v>#N/A</v>
      </c>
      <c r="H3177" s="2">
        <v>2010</v>
      </c>
      <c r="I3177" s="3" t="s">
        <v>297</v>
      </c>
      <c r="J3177" s="3" t="s">
        <v>4596</v>
      </c>
      <c r="K3177" s="3" t="s">
        <v>5772</v>
      </c>
      <c r="L3177" s="3" t="s">
        <v>6189</v>
      </c>
      <c r="M3177" s="3" t="s">
        <v>32</v>
      </c>
    </row>
    <row r="3178" spans="1:13" x14ac:dyDescent="0.2">
      <c r="A3178" s="3" t="s">
        <v>5771</v>
      </c>
      <c r="B3178" s="3" t="str">
        <f>VLOOKUP(C3178,'Class compilations'!A:B,2,FALSE)</f>
        <v>Small SUV Hybrid</v>
      </c>
      <c r="C3178" s="3" t="s">
        <v>5772</v>
      </c>
      <c r="D3178" s="3" t="s">
        <v>10</v>
      </c>
      <c r="E3178" s="3" t="s">
        <v>6190</v>
      </c>
      <c r="F3178" s="3" t="e">
        <f>VLOOKUP(E3178,'DFW to admin'!A:B,2,FALSE)</f>
        <v>#N/A</v>
      </c>
      <c r="G3178" s="3" t="str">
        <f>VLOOKUP('Data - filter removed'!E3178,Sheet10!B:C,2,FALSE)</f>
        <v>Division of Vocational Rehabilitation</v>
      </c>
      <c r="H3178" s="2">
        <v>2008</v>
      </c>
      <c r="I3178" s="3" t="s">
        <v>297</v>
      </c>
      <c r="J3178" s="3" t="s">
        <v>4596</v>
      </c>
      <c r="K3178" s="3" t="s">
        <v>5772</v>
      </c>
      <c r="L3178" s="3" t="s">
        <v>6191</v>
      </c>
      <c r="M3178" s="3" t="s">
        <v>29</v>
      </c>
    </row>
    <row r="3179" spans="1:13" x14ac:dyDescent="0.2">
      <c r="A3179" s="3" t="s">
        <v>5771</v>
      </c>
      <c r="B3179" s="3" t="str">
        <f>VLOOKUP(C3179,'Class compilations'!A:B,2,FALSE)</f>
        <v>Small SUV Hybrid</v>
      </c>
      <c r="C3179" s="3" t="s">
        <v>5772</v>
      </c>
      <c r="D3179" s="3" t="s">
        <v>10</v>
      </c>
      <c r="E3179" s="3" t="s">
        <v>6192</v>
      </c>
      <c r="F3179" s="3" t="e">
        <f>VLOOKUP(E3179,'DFW to admin'!A:B,2,FALSE)</f>
        <v>#N/A</v>
      </c>
      <c r="G3179" s="3" t="str">
        <f>VLOOKUP('Data - filter removed'!E3179,Sheet10!B:C,2,FALSE)</f>
        <v>Division of Vocational Rehabilitation</v>
      </c>
      <c r="H3179" s="2">
        <v>2008</v>
      </c>
      <c r="I3179" s="3" t="s">
        <v>297</v>
      </c>
      <c r="J3179" s="3" t="s">
        <v>4596</v>
      </c>
      <c r="K3179" s="3" t="s">
        <v>5772</v>
      </c>
      <c r="L3179" s="3" t="s">
        <v>6193</v>
      </c>
      <c r="M3179" s="3" t="s">
        <v>29</v>
      </c>
    </row>
    <row r="3180" spans="1:13" x14ac:dyDescent="0.2">
      <c r="A3180" s="3" t="s">
        <v>5771</v>
      </c>
      <c r="B3180" s="3" t="str">
        <f>VLOOKUP(C3180,'Class compilations'!A:B,2,FALSE)</f>
        <v>Small SUV Hybrid</v>
      </c>
      <c r="C3180" s="3" t="s">
        <v>5772</v>
      </c>
      <c r="D3180" s="3" t="s">
        <v>10</v>
      </c>
      <c r="E3180" s="3" t="s">
        <v>6194</v>
      </c>
      <c r="F3180" s="3" t="e">
        <f>VLOOKUP(E3180,'DFW to admin'!A:B,2,FALSE)</f>
        <v>#N/A</v>
      </c>
      <c r="G3180" s="3" t="str">
        <f>VLOOKUP('Data - filter removed'!E3180,Sheet10!B:C,2,FALSE)</f>
        <v>Division of Vocational Rehabilitation</v>
      </c>
      <c r="H3180" s="2">
        <v>2008</v>
      </c>
      <c r="I3180" s="3" t="s">
        <v>297</v>
      </c>
      <c r="J3180" s="3" t="s">
        <v>4596</v>
      </c>
      <c r="K3180" s="3" t="s">
        <v>5772</v>
      </c>
      <c r="L3180" s="3" t="s">
        <v>6195</v>
      </c>
      <c r="M3180" s="3" t="s">
        <v>29</v>
      </c>
    </row>
    <row r="3181" spans="1:13" x14ac:dyDescent="0.2">
      <c r="A3181" s="3" t="s">
        <v>5771</v>
      </c>
      <c r="B3181" s="3" t="str">
        <f>VLOOKUP(C3181,'Class compilations'!A:B,2,FALSE)</f>
        <v>Small SUV Hybrid</v>
      </c>
      <c r="C3181" s="3" t="s">
        <v>5772</v>
      </c>
      <c r="D3181" s="3" t="s">
        <v>10</v>
      </c>
      <c r="E3181" s="3" t="s">
        <v>6196</v>
      </c>
      <c r="F3181" s="3" t="e">
        <f>VLOOKUP(E3181,'DFW to admin'!A:B,2,FALSE)</f>
        <v>#N/A</v>
      </c>
      <c r="G3181" s="3" t="str">
        <f>VLOOKUP('Data - filter removed'!E3181,Sheet10!B:C,2,FALSE)</f>
        <v>Division of Vocational Rehabilitation</v>
      </c>
      <c r="H3181" s="2">
        <v>2008</v>
      </c>
      <c r="I3181" s="3" t="s">
        <v>297</v>
      </c>
      <c r="J3181" s="3" t="s">
        <v>4596</v>
      </c>
      <c r="K3181" s="3" t="s">
        <v>5772</v>
      </c>
      <c r="L3181" s="3" t="s">
        <v>6197</v>
      </c>
      <c r="M3181" s="3" t="s">
        <v>29</v>
      </c>
    </row>
    <row r="3182" spans="1:13" x14ac:dyDescent="0.2">
      <c r="A3182" s="3" t="s">
        <v>5771</v>
      </c>
      <c r="B3182" s="3" t="str">
        <f>VLOOKUP(C3182,'Class compilations'!A:B,2,FALSE)</f>
        <v>Small SUV Hybrid</v>
      </c>
      <c r="C3182" s="3" t="s">
        <v>5772</v>
      </c>
      <c r="D3182" s="3" t="s">
        <v>10</v>
      </c>
      <c r="E3182" s="3" t="s">
        <v>6198</v>
      </c>
      <c r="F3182" s="3" t="e">
        <f>VLOOKUP(E3182,'DFW to admin'!A:B,2,FALSE)</f>
        <v>#N/A</v>
      </c>
      <c r="G3182" s="3" t="str">
        <f>VLOOKUP('Data - filter removed'!E3182,Sheet10!B:C,2,FALSE)</f>
        <v>Division of Vocational Rehabilitation</v>
      </c>
      <c r="H3182" s="2">
        <v>2008</v>
      </c>
      <c r="I3182" s="3" t="s">
        <v>297</v>
      </c>
      <c r="J3182" s="3" t="s">
        <v>4596</v>
      </c>
      <c r="K3182" s="3" t="s">
        <v>5772</v>
      </c>
      <c r="L3182" s="3" t="s">
        <v>6199</v>
      </c>
      <c r="M3182" s="3" t="s">
        <v>29</v>
      </c>
    </row>
    <row r="3183" spans="1:13" x14ac:dyDescent="0.2">
      <c r="A3183" s="3" t="s">
        <v>5771</v>
      </c>
      <c r="B3183" s="3" t="str">
        <f>VLOOKUP(C3183,'Class compilations'!A:B,2,FALSE)</f>
        <v>Small SUV Hybrid</v>
      </c>
      <c r="C3183" s="3" t="s">
        <v>5772</v>
      </c>
      <c r="D3183" s="3" t="s">
        <v>10</v>
      </c>
      <c r="E3183" s="3" t="s">
        <v>6200</v>
      </c>
      <c r="F3183" s="3" t="e">
        <f>VLOOKUP(E3183,'DFW to admin'!A:B,2,FALSE)</f>
        <v>#N/A</v>
      </c>
      <c r="G3183" s="3" t="str">
        <f>VLOOKUP('Data - filter removed'!E3183,Sheet10!B:C,2,FALSE)</f>
        <v>Division of Vocational Rehabilitation</v>
      </c>
      <c r="H3183" s="2">
        <v>2008</v>
      </c>
      <c r="I3183" s="3" t="s">
        <v>297</v>
      </c>
      <c r="J3183" s="3" t="s">
        <v>4596</v>
      </c>
      <c r="K3183" s="3" t="s">
        <v>5772</v>
      </c>
      <c r="L3183" s="3" t="s">
        <v>6201</v>
      </c>
      <c r="M3183" s="3" t="s">
        <v>29</v>
      </c>
    </row>
    <row r="3184" spans="1:13" x14ac:dyDescent="0.2">
      <c r="A3184" s="3" t="s">
        <v>5771</v>
      </c>
      <c r="B3184" s="3" t="str">
        <f>VLOOKUP(C3184,'Class compilations'!A:B,2,FALSE)</f>
        <v>Small SUV Hybrid</v>
      </c>
      <c r="C3184" s="3" t="s">
        <v>5772</v>
      </c>
      <c r="D3184" s="3" t="s">
        <v>10</v>
      </c>
      <c r="E3184" s="3" t="s">
        <v>6202</v>
      </c>
      <c r="F3184" s="3" t="e">
        <f>VLOOKUP(E3184,'DFW to admin'!A:B,2,FALSE)</f>
        <v>#N/A</v>
      </c>
      <c r="G3184" s="3" t="str">
        <f>VLOOKUP('Data - filter removed'!E3184,Sheet10!B:C,2,FALSE)</f>
        <v>Division of Vocational Rehabilitation</v>
      </c>
      <c r="H3184" s="2">
        <v>2008</v>
      </c>
      <c r="I3184" s="3" t="s">
        <v>297</v>
      </c>
      <c r="J3184" s="3" t="s">
        <v>4596</v>
      </c>
      <c r="K3184" s="3" t="s">
        <v>5772</v>
      </c>
      <c r="L3184" s="3" t="s">
        <v>6203</v>
      </c>
      <c r="M3184" s="3" t="s">
        <v>29</v>
      </c>
    </row>
    <row r="3185" spans="1:13" x14ac:dyDescent="0.2">
      <c r="A3185" s="3" t="s">
        <v>5771</v>
      </c>
      <c r="B3185" s="3" t="str">
        <f>VLOOKUP(C3185,'Class compilations'!A:B,2,FALSE)</f>
        <v>Small SUV Hybrid</v>
      </c>
      <c r="C3185" s="3" t="s">
        <v>5772</v>
      </c>
      <c r="D3185" s="3" t="s">
        <v>10</v>
      </c>
      <c r="E3185" s="3" t="s">
        <v>6204</v>
      </c>
      <c r="F3185" s="3" t="e">
        <f>VLOOKUP(E3185,'DFW to admin'!A:B,2,FALSE)</f>
        <v>#N/A</v>
      </c>
      <c r="G3185" s="3" t="str">
        <f>VLOOKUP('Data - filter removed'!E3185,Sheet10!B:C,2,FALSE)</f>
        <v>Division of Vocational Rehabilitation</v>
      </c>
      <c r="H3185" s="2">
        <v>2008</v>
      </c>
      <c r="I3185" s="3" t="s">
        <v>297</v>
      </c>
      <c r="J3185" s="3" t="s">
        <v>4596</v>
      </c>
      <c r="K3185" s="3" t="s">
        <v>5772</v>
      </c>
      <c r="L3185" s="3" t="s">
        <v>6205</v>
      </c>
      <c r="M3185" s="3" t="s">
        <v>29</v>
      </c>
    </row>
    <row r="3186" spans="1:13" x14ac:dyDescent="0.2">
      <c r="A3186" s="3" t="s">
        <v>5771</v>
      </c>
      <c r="B3186" s="3" t="str">
        <f>VLOOKUP(C3186,'Class compilations'!A:B,2,FALSE)</f>
        <v>Small SUV Hybrid</v>
      </c>
      <c r="C3186" s="3" t="s">
        <v>5772</v>
      </c>
      <c r="D3186" s="3" t="s">
        <v>10</v>
      </c>
      <c r="E3186" s="3" t="s">
        <v>6206</v>
      </c>
      <c r="F3186" s="3" t="e">
        <f>VLOOKUP(E3186,'DFW to admin'!A:B,2,FALSE)</f>
        <v>#N/A</v>
      </c>
      <c r="G3186" s="3" t="str">
        <f>VLOOKUP('Data - filter removed'!E3186,Sheet10!B:C,2,FALSE)</f>
        <v>Division of Vocational Rehabilitation</v>
      </c>
      <c r="H3186" s="2">
        <v>2008</v>
      </c>
      <c r="I3186" s="3" t="s">
        <v>297</v>
      </c>
      <c r="J3186" s="3" t="s">
        <v>4596</v>
      </c>
      <c r="K3186" s="3" t="s">
        <v>5772</v>
      </c>
      <c r="L3186" s="3" t="s">
        <v>6207</v>
      </c>
      <c r="M3186" s="3" t="s">
        <v>29</v>
      </c>
    </row>
    <row r="3187" spans="1:13" x14ac:dyDescent="0.2">
      <c r="A3187" s="3" t="s">
        <v>5771</v>
      </c>
      <c r="B3187" s="3" t="str">
        <f>VLOOKUP(C3187,'Class compilations'!A:B,2,FALSE)</f>
        <v>Small SUV Hybrid</v>
      </c>
      <c r="C3187" s="3" t="s">
        <v>5772</v>
      </c>
      <c r="D3187" s="3" t="s">
        <v>10</v>
      </c>
      <c r="E3187" s="3" t="s">
        <v>6208</v>
      </c>
      <c r="F3187" s="3" t="e">
        <f>VLOOKUP(E3187,'DFW to admin'!A:B,2,FALSE)</f>
        <v>#N/A</v>
      </c>
      <c r="G3187" s="3" t="str">
        <f>VLOOKUP('Data - filter removed'!E3187,Sheet10!B:C,2,FALSE)</f>
        <v>Division of Vocational Rehabilitation</v>
      </c>
      <c r="H3187" s="2">
        <v>2008</v>
      </c>
      <c r="I3187" s="3" t="s">
        <v>297</v>
      </c>
      <c r="J3187" s="3" t="s">
        <v>4596</v>
      </c>
      <c r="K3187" s="3" t="s">
        <v>5772</v>
      </c>
      <c r="L3187" s="3" t="s">
        <v>6209</v>
      </c>
      <c r="M3187" s="3" t="s">
        <v>29</v>
      </c>
    </row>
    <row r="3188" spans="1:13" x14ac:dyDescent="0.2">
      <c r="A3188" s="3" t="s">
        <v>5771</v>
      </c>
      <c r="B3188" s="3" t="str">
        <f>VLOOKUP(C3188,'Class compilations'!A:B,2,FALSE)</f>
        <v>Small SUV Hybrid</v>
      </c>
      <c r="C3188" s="3" t="s">
        <v>5772</v>
      </c>
      <c r="D3188" s="3" t="s">
        <v>10</v>
      </c>
      <c r="E3188" s="3" t="s">
        <v>6210</v>
      </c>
      <c r="F3188" s="3" t="e">
        <f>VLOOKUP(E3188,'DFW to admin'!A:B,2,FALSE)</f>
        <v>#N/A</v>
      </c>
      <c r="G3188" s="3" t="str">
        <f>VLOOKUP('Data - filter removed'!E3188,Sheet10!B:C,2,FALSE)</f>
        <v>Division of Vocational Rehabilitation</v>
      </c>
      <c r="H3188" s="2">
        <v>2008</v>
      </c>
      <c r="I3188" s="3" t="s">
        <v>297</v>
      </c>
      <c r="J3188" s="3" t="s">
        <v>4596</v>
      </c>
      <c r="K3188" s="3" t="s">
        <v>5772</v>
      </c>
      <c r="L3188" s="3" t="s">
        <v>6211</v>
      </c>
      <c r="M3188" s="3" t="s">
        <v>29</v>
      </c>
    </row>
    <row r="3189" spans="1:13" x14ac:dyDescent="0.2">
      <c r="A3189" s="3" t="s">
        <v>5771</v>
      </c>
      <c r="B3189" s="3" t="str">
        <f>VLOOKUP(C3189,'Class compilations'!A:B,2,FALSE)</f>
        <v>Small SUV Hybrid</v>
      </c>
      <c r="C3189" s="3" t="s">
        <v>5772</v>
      </c>
      <c r="D3189" s="3" t="s">
        <v>10</v>
      </c>
      <c r="E3189" s="3" t="s">
        <v>6212</v>
      </c>
      <c r="F3189" s="3" t="e">
        <f>VLOOKUP(E3189,'DFW to admin'!A:B,2,FALSE)</f>
        <v>#N/A</v>
      </c>
      <c r="G3189" s="3" t="str">
        <f>VLOOKUP('Data - filter removed'!E3189,Sheet10!B:C,2,FALSE)</f>
        <v>Division of Vocational Rehabilitation</v>
      </c>
      <c r="H3189" s="2">
        <v>2008</v>
      </c>
      <c r="I3189" s="3" t="s">
        <v>297</v>
      </c>
      <c r="J3189" s="3" t="s">
        <v>4596</v>
      </c>
      <c r="K3189" s="3" t="s">
        <v>5772</v>
      </c>
      <c r="L3189" s="3" t="s">
        <v>6213</v>
      </c>
      <c r="M3189" s="3" t="s">
        <v>29</v>
      </c>
    </row>
    <row r="3190" spans="1:13" x14ac:dyDescent="0.2">
      <c r="A3190" s="3" t="s">
        <v>5771</v>
      </c>
      <c r="B3190" s="3" t="str">
        <f>VLOOKUP(C3190,'Class compilations'!A:B,2,FALSE)</f>
        <v>Small SUV Hybrid</v>
      </c>
      <c r="C3190" s="3" t="s">
        <v>5772</v>
      </c>
      <c r="D3190" s="3" t="s">
        <v>10</v>
      </c>
      <c r="E3190" s="3" t="s">
        <v>6214</v>
      </c>
      <c r="F3190" s="3" t="e">
        <f>VLOOKUP(E3190,'DFW to admin'!A:B,2,FALSE)</f>
        <v>#N/A</v>
      </c>
      <c r="G3190" s="3" t="str">
        <f>VLOOKUP('Data - filter removed'!E3190,Sheet10!B:C,2,FALSE)</f>
        <v>Juvenile Justice and Rehabilitation</v>
      </c>
      <c r="H3190" s="2">
        <v>2008</v>
      </c>
      <c r="I3190" s="3" t="s">
        <v>297</v>
      </c>
      <c r="J3190" s="3" t="s">
        <v>4596</v>
      </c>
      <c r="K3190" s="3" t="s">
        <v>5772</v>
      </c>
      <c r="L3190" s="3" t="s">
        <v>6215</v>
      </c>
      <c r="M3190" s="3" t="s">
        <v>29</v>
      </c>
    </row>
    <row r="3191" spans="1:13" x14ac:dyDescent="0.2">
      <c r="A3191" s="3" t="s">
        <v>5771</v>
      </c>
      <c r="B3191" s="3" t="str">
        <f>VLOOKUP(C3191,'Class compilations'!A:B,2,FALSE)</f>
        <v>Small SUV Hybrid</v>
      </c>
      <c r="C3191" s="3" t="s">
        <v>5772</v>
      </c>
      <c r="D3191" s="3" t="s">
        <v>10</v>
      </c>
      <c r="E3191" s="3" t="s">
        <v>6216</v>
      </c>
      <c r="F3191" s="3" t="e">
        <f>VLOOKUP(E3191,'DFW to admin'!A:B,2,FALSE)</f>
        <v>#N/A</v>
      </c>
      <c r="G3191" s="3" t="str">
        <f>VLOOKUP('Data - filter removed'!E3191,Sheet10!B:C,2,FALSE)</f>
        <v>Juvenile Justice and Rehabilitation</v>
      </c>
      <c r="H3191" s="2">
        <v>2008</v>
      </c>
      <c r="I3191" s="3" t="s">
        <v>297</v>
      </c>
      <c r="J3191" s="3" t="s">
        <v>4596</v>
      </c>
      <c r="K3191" s="3" t="s">
        <v>5772</v>
      </c>
      <c r="L3191" s="3" t="s">
        <v>6217</v>
      </c>
      <c r="M3191" s="3" t="s">
        <v>29</v>
      </c>
    </row>
    <row r="3192" spans="1:13" x14ac:dyDescent="0.2">
      <c r="A3192" s="3" t="s">
        <v>5771</v>
      </c>
      <c r="B3192" s="3" t="str">
        <f>VLOOKUP(C3192,'Class compilations'!A:B,2,FALSE)</f>
        <v>Small SUV Hybrid</v>
      </c>
      <c r="C3192" s="3" t="s">
        <v>5772</v>
      </c>
      <c r="D3192" s="3" t="s">
        <v>10</v>
      </c>
      <c r="E3192" s="3" t="s">
        <v>6218</v>
      </c>
      <c r="F3192" s="3" t="e">
        <f>VLOOKUP(E3192,'DFW to admin'!A:B,2,FALSE)</f>
        <v>#N/A</v>
      </c>
      <c r="G3192" s="3" t="str">
        <f>VLOOKUP('Data - filter removed'!E3192,Sheet10!B:C,2,FALSE)</f>
        <v>Juvenile Justice and Rehabilitation</v>
      </c>
      <c r="H3192" s="2">
        <v>2008</v>
      </c>
      <c r="I3192" s="3" t="s">
        <v>297</v>
      </c>
      <c r="J3192" s="3" t="s">
        <v>4596</v>
      </c>
      <c r="K3192" s="3" t="s">
        <v>5772</v>
      </c>
      <c r="L3192" s="3" t="s">
        <v>6219</v>
      </c>
      <c r="M3192" s="3" t="s">
        <v>29</v>
      </c>
    </row>
    <row r="3193" spans="1:13" x14ac:dyDescent="0.2">
      <c r="A3193" s="3" t="s">
        <v>5771</v>
      </c>
      <c r="B3193" s="3" t="str">
        <f>VLOOKUP(C3193,'Class compilations'!A:B,2,FALSE)</f>
        <v>Small SUV Hybrid</v>
      </c>
      <c r="C3193" s="3" t="s">
        <v>5772</v>
      </c>
      <c r="D3193" s="3" t="s">
        <v>10</v>
      </c>
      <c r="E3193" s="3" t="s">
        <v>6220</v>
      </c>
      <c r="F3193" s="3" t="e">
        <f>VLOOKUP(E3193,'DFW to admin'!A:B,2,FALSE)</f>
        <v>#N/A</v>
      </c>
      <c r="G3193" s="3" t="str">
        <f>VLOOKUP('Data - filter removed'!E3193,Sheet10!B:C,2,FALSE)</f>
        <v>Children's Administration</v>
      </c>
      <c r="H3193" s="2">
        <v>2012</v>
      </c>
      <c r="I3193" s="3" t="s">
        <v>297</v>
      </c>
      <c r="J3193" s="3" t="s">
        <v>4596</v>
      </c>
      <c r="K3193" s="3" t="s">
        <v>5772</v>
      </c>
      <c r="L3193" s="3" t="s">
        <v>6221</v>
      </c>
      <c r="M3193" s="3" t="s">
        <v>29</v>
      </c>
    </row>
    <row r="3194" spans="1:13" x14ac:dyDescent="0.2">
      <c r="A3194" s="3" t="s">
        <v>5771</v>
      </c>
      <c r="B3194" s="3" t="str">
        <f>VLOOKUP(C3194,'Class compilations'!A:B,2,FALSE)</f>
        <v>Small SUV Hybrid</v>
      </c>
      <c r="C3194" s="3" t="s">
        <v>5772</v>
      </c>
      <c r="D3194" s="3" t="s">
        <v>10</v>
      </c>
      <c r="E3194" s="3" t="s">
        <v>6222</v>
      </c>
      <c r="F3194" s="3" t="e">
        <f>VLOOKUP(E3194,'DFW to admin'!A:B,2,FALSE)</f>
        <v>#N/A</v>
      </c>
      <c r="G3194" s="3" t="str">
        <f>VLOOKUP('Data - filter removed'!E3194,Sheet10!B:C,2,FALSE)</f>
        <v>Aging and Disability Services Administration</v>
      </c>
      <c r="H3194" s="2">
        <v>2012</v>
      </c>
      <c r="I3194" s="3" t="s">
        <v>297</v>
      </c>
      <c r="J3194" s="3" t="s">
        <v>4596</v>
      </c>
      <c r="K3194" s="3" t="s">
        <v>5772</v>
      </c>
      <c r="L3194" s="3" t="s">
        <v>6223</v>
      </c>
      <c r="M3194" s="3" t="s">
        <v>29</v>
      </c>
    </row>
    <row r="3195" spans="1:13" x14ac:dyDescent="0.2">
      <c r="A3195" s="3" t="s">
        <v>5771</v>
      </c>
      <c r="B3195" s="3" t="str">
        <f>VLOOKUP(C3195,'Class compilations'!A:B,2,FALSE)</f>
        <v>Small SUV Hybrid</v>
      </c>
      <c r="C3195" s="3" t="s">
        <v>5772</v>
      </c>
      <c r="D3195" s="3" t="s">
        <v>10</v>
      </c>
      <c r="E3195" s="3" t="s">
        <v>6224</v>
      </c>
      <c r="F3195" s="3" t="e">
        <f>VLOOKUP(E3195,'DFW to admin'!A:B,2,FALSE)</f>
        <v>#N/A</v>
      </c>
      <c r="G3195" s="3" t="str">
        <f>VLOOKUP('Data - filter removed'!E3195,Sheet10!B:C,2,FALSE)</f>
        <v>Aging and Disability Services Administration</v>
      </c>
      <c r="H3195" s="2">
        <v>2012</v>
      </c>
      <c r="I3195" s="3" t="s">
        <v>297</v>
      </c>
      <c r="J3195" s="3" t="s">
        <v>4596</v>
      </c>
      <c r="K3195" s="3" t="s">
        <v>5772</v>
      </c>
      <c r="L3195" s="3" t="s">
        <v>6225</v>
      </c>
      <c r="M3195" s="3" t="s">
        <v>29</v>
      </c>
    </row>
    <row r="3196" spans="1:13" x14ac:dyDescent="0.2">
      <c r="A3196" s="3" t="s">
        <v>5771</v>
      </c>
      <c r="B3196" s="3" t="str">
        <f>VLOOKUP(C3196,'Class compilations'!A:B,2,FALSE)</f>
        <v>Small SUV Hybrid</v>
      </c>
      <c r="C3196" s="3" t="s">
        <v>5772</v>
      </c>
      <c r="D3196" s="3" t="s">
        <v>10</v>
      </c>
      <c r="E3196" s="3" t="s">
        <v>6226</v>
      </c>
      <c r="F3196" s="3" t="e">
        <f>VLOOKUP(E3196,'DFW to admin'!A:B,2,FALSE)</f>
        <v>#N/A</v>
      </c>
      <c r="G3196" s="3" t="str">
        <f>VLOOKUP('Data - filter removed'!E3196,Sheet10!B:C,2,FALSE)</f>
        <v>Children's Administration</v>
      </c>
      <c r="H3196" s="2">
        <v>2012</v>
      </c>
      <c r="I3196" s="3" t="s">
        <v>297</v>
      </c>
      <c r="J3196" s="3" t="s">
        <v>4596</v>
      </c>
      <c r="K3196" s="3" t="s">
        <v>5772</v>
      </c>
      <c r="L3196" s="3" t="s">
        <v>6227</v>
      </c>
      <c r="M3196" s="3" t="s">
        <v>29</v>
      </c>
    </row>
    <row r="3197" spans="1:13" x14ac:dyDescent="0.2">
      <c r="A3197" s="3" t="s">
        <v>5771</v>
      </c>
      <c r="B3197" s="3" t="str">
        <f>VLOOKUP(C3197,'Class compilations'!A:B,2,FALSE)</f>
        <v>Small SUV Hybrid</v>
      </c>
      <c r="C3197" s="3" t="s">
        <v>5772</v>
      </c>
      <c r="D3197" s="3" t="s">
        <v>10</v>
      </c>
      <c r="E3197" s="3" t="s">
        <v>6228</v>
      </c>
      <c r="F3197" s="3" t="e">
        <f>VLOOKUP(E3197,'DFW to admin'!A:B,2,FALSE)</f>
        <v>#N/A</v>
      </c>
      <c r="G3197" s="3" t="str">
        <f>VLOOKUP('Data - filter removed'!E3197,Sheet10!B:C,2,FALSE)</f>
        <v>Children's Administration</v>
      </c>
      <c r="H3197" s="2">
        <v>2012</v>
      </c>
      <c r="I3197" s="3" t="s">
        <v>297</v>
      </c>
      <c r="J3197" s="3" t="s">
        <v>4596</v>
      </c>
      <c r="K3197" s="3" t="s">
        <v>5772</v>
      </c>
      <c r="L3197" s="3" t="s">
        <v>6229</v>
      </c>
      <c r="M3197" s="3" t="s">
        <v>29</v>
      </c>
    </row>
    <row r="3198" spans="1:13" x14ac:dyDescent="0.2">
      <c r="A3198" s="3" t="s">
        <v>5771</v>
      </c>
      <c r="B3198" s="3" t="str">
        <f>VLOOKUP(C3198,'Class compilations'!A:B,2,FALSE)</f>
        <v>Small SUV Hybrid</v>
      </c>
      <c r="C3198" s="3" t="s">
        <v>5772</v>
      </c>
      <c r="D3198" s="3" t="s">
        <v>10</v>
      </c>
      <c r="E3198" s="3" t="s">
        <v>6230</v>
      </c>
      <c r="F3198" s="3" t="e">
        <f>VLOOKUP(E3198,'DFW to admin'!A:B,2,FALSE)</f>
        <v>#N/A</v>
      </c>
      <c r="G3198" s="3" t="str">
        <f>VLOOKUP('Data - filter removed'!E3198,Sheet10!B:C,2,FALSE)</f>
        <v>Children's Administration</v>
      </c>
      <c r="H3198" s="2">
        <v>2012</v>
      </c>
      <c r="I3198" s="3" t="s">
        <v>297</v>
      </c>
      <c r="J3198" s="3" t="s">
        <v>4596</v>
      </c>
      <c r="K3198" s="3" t="s">
        <v>5772</v>
      </c>
      <c r="L3198" s="3" t="s">
        <v>6231</v>
      </c>
      <c r="M3198" s="3" t="s">
        <v>29</v>
      </c>
    </row>
    <row r="3199" spans="1:13" x14ac:dyDescent="0.2">
      <c r="A3199" s="3" t="s">
        <v>5771</v>
      </c>
      <c r="B3199" s="3" t="str">
        <f>VLOOKUP(C3199,'Class compilations'!A:B,2,FALSE)</f>
        <v>Small SUV Hybrid</v>
      </c>
      <c r="C3199" s="3" t="s">
        <v>5772</v>
      </c>
      <c r="D3199" s="3" t="s">
        <v>10</v>
      </c>
      <c r="E3199" s="3" t="s">
        <v>6232</v>
      </c>
      <c r="F3199" s="3" t="e">
        <f>VLOOKUP(E3199,'DFW to admin'!A:B,2,FALSE)</f>
        <v>#N/A</v>
      </c>
      <c r="G3199" s="3" t="str">
        <f>VLOOKUP('Data - filter removed'!E3199,Sheet10!B:C,2,FALSE)</f>
        <v>Aging and Disability Services Administration</v>
      </c>
      <c r="H3199" s="2">
        <v>2012</v>
      </c>
      <c r="I3199" s="3" t="s">
        <v>297</v>
      </c>
      <c r="J3199" s="3" t="s">
        <v>4596</v>
      </c>
      <c r="K3199" s="3" t="s">
        <v>5772</v>
      </c>
      <c r="L3199" s="3" t="s">
        <v>6233</v>
      </c>
      <c r="M3199" s="3" t="s">
        <v>29</v>
      </c>
    </row>
    <row r="3200" spans="1:13" x14ac:dyDescent="0.2">
      <c r="A3200" s="3" t="s">
        <v>5771</v>
      </c>
      <c r="B3200" s="3" t="str">
        <f>VLOOKUP(C3200,'Class compilations'!A:B,2,FALSE)</f>
        <v>Small SUV Hybrid</v>
      </c>
      <c r="C3200" s="3" t="s">
        <v>5772</v>
      </c>
      <c r="D3200" s="3" t="s">
        <v>10</v>
      </c>
      <c r="E3200" s="3" t="s">
        <v>6234</v>
      </c>
      <c r="F3200" s="3" t="e">
        <f>VLOOKUP(E3200,'DFW to admin'!A:B,2,FALSE)</f>
        <v>#N/A</v>
      </c>
      <c r="G3200" s="3" t="str">
        <f>VLOOKUP('Data - filter removed'!E3200,Sheet10!B:C,2,FALSE)</f>
        <v>Aging and Disability Services Administration</v>
      </c>
      <c r="H3200" s="2">
        <v>2012</v>
      </c>
      <c r="I3200" s="3" t="s">
        <v>297</v>
      </c>
      <c r="J3200" s="3" t="s">
        <v>4596</v>
      </c>
      <c r="K3200" s="3" t="s">
        <v>5772</v>
      </c>
      <c r="L3200" s="3" t="s">
        <v>6235</v>
      </c>
      <c r="M3200" s="3" t="s">
        <v>29</v>
      </c>
    </row>
    <row r="3201" spans="1:13" x14ac:dyDescent="0.2">
      <c r="A3201" s="3" t="s">
        <v>5771</v>
      </c>
      <c r="B3201" s="3" t="str">
        <f>VLOOKUP(C3201,'Class compilations'!A:B,2,FALSE)</f>
        <v>Small SUV Hybrid</v>
      </c>
      <c r="C3201" s="3" t="s">
        <v>5772</v>
      </c>
      <c r="D3201" s="3" t="s">
        <v>10</v>
      </c>
      <c r="E3201" s="3" t="s">
        <v>6236</v>
      </c>
      <c r="F3201" s="3" t="e">
        <f>VLOOKUP(E3201,'DFW to admin'!A:B,2,FALSE)</f>
        <v>#N/A</v>
      </c>
      <c r="G3201" s="3" t="str">
        <f>VLOOKUP('Data - filter removed'!E3201,Sheet10!B:C,2,FALSE)</f>
        <v>Children's Administration</v>
      </c>
      <c r="H3201" s="2">
        <v>2012</v>
      </c>
      <c r="I3201" s="3" t="s">
        <v>297</v>
      </c>
      <c r="J3201" s="3" t="s">
        <v>4596</v>
      </c>
      <c r="K3201" s="3" t="s">
        <v>5772</v>
      </c>
      <c r="L3201" s="3" t="s">
        <v>6237</v>
      </c>
      <c r="M3201" s="3" t="s">
        <v>29</v>
      </c>
    </row>
    <row r="3202" spans="1:13" x14ac:dyDescent="0.2">
      <c r="A3202" s="3" t="s">
        <v>5771</v>
      </c>
      <c r="B3202" s="3" t="str">
        <f>VLOOKUP(C3202,'Class compilations'!A:B,2,FALSE)</f>
        <v>Small SUV Hybrid</v>
      </c>
      <c r="C3202" s="3" t="s">
        <v>5772</v>
      </c>
      <c r="D3202" s="3" t="s">
        <v>10</v>
      </c>
      <c r="E3202" s="3" t="s">
        <v>6238</v>
      </c>
      <c r="F3202" s="3" t="e">
        <f>VLOOKUP(E3202,'DFW to admin'!A:B,2,FALSE)</f>
        <v>#N/A</v>
      </c>
      <c r="G3202" s="3" t="str">
        <f>VLOOKUP('Data - filter removed'!E3202,Sheet10!B:C,2,FALSE)</f>
        <v>Aging and Disability Services Administration</v>
      </c>
      <c r="H3202" s="2">
        <v>2012</v>
      </c>
      <c r="I3202" s="3" t="s">
        <v>297</v>
      </c>
      <c r="J3202" s="3" t="s">
        <v>4596</v>
      </c>
      <c r="K3202" s="3" t="s">
        <v>5772</v>
      </c>
      <c r="L3202" s="3" t="s">
        <v>6239</v>
      </c>
      <c r="M3202" s="3" t="s">
        <v>29</v>
      </c>
    </row>
    <row r="3203" spans="1:13" x14ac:dyDescent="0.2">
      <c r="A3203" s="3" t="s">
        <v>5771</v>
      </c>
      <c r="B3203" s="3" t="str">
        <f>VLOOKUP(C3203,'Class compilations'!A:B,2,FALSE)</f>
        <v>Small SUV Hybrid</v>
      </c>
      <c r="C3203" s="3" t="s">
        <v>5772</v>
      </c>
      <c r="D3203" s="3" t="s">
        <v>10</v>
      </c>
      <c r="E3203" s="3" t="s">
        <v>6240</v>
      </c>
      <c r="F3203" s="3" t="e">
        <f>VLOOKUP(E3203,'DFW to admin'!A:B,2,FALSE)</f>
        <v>#N/A</v>
      </c>
      <c r="G3203" s="3" t="str">
        <f>VLOOKUP('Data - filter removed'!E3203,Sheet10!B:C,2,FALSE)</f>
        <v>Children's Administration</v>
      </c>
      <c r="H3203" s="2">
        <v>2012</v>
      </c>
      <c r="I3203" s="3" t="s">
        <v>297</v>
      </c>
      <c r="J3203" s="3" t="s">
        <v>4596</v>
      </c>
      <c r="K3203" s="3" t="s">
        <v>5772</v>
      </c>
      <c r="L3203" s="3" t="s">
        <v>6241</v>
      </c>
      <c r="M3203" s="3" t="s">
        <v>29</v>
      </c>
    </row>
    <row r="3204" spans="1:13" x14ac:dyDescent="0.2">
      <c r="A3204" s="3" t="s">
        <v>5771</v>
      </c>
      <c r="B3204" s="3" t="str">
        <f>VLOOKUP(C3204,'Class compilations'!A:B,2,FALSE)</f>
        <v>Small SUV Hybrid</v>
      </c>
      <c r="C3204" s="3" t="s">
        <v>5772</v>
      </c>
      <c r="D3204" s="3" t="s">
        <v>10</v>
      </c>
      <c r="E3204" s="3" t="s">
        <v>6242</v>
      </c>
      <c r="F3204" s="3" t="e">
        <f>VLOOKUP(E3204,'DFW to admin'!A:B,2,FALSE)</f>
        <v>#N/A</v>
      </c>
      <c r="G3204" s="3" t="str">
        <f>VLOOKUP('Data - filter removed'!E3204,Sheet10!B:C,2,FALSE)</f>
        <v>Aging and Disability Services Administration</v>
      </c>
      <c r="H3204" s="2">
        <v>2012</v>
      </c>
      <c r="I3204" s="3" t="s">
        <v>297</v>
      </c>
      <c r="J3204" s="3" t="s">
        <v>4596</v>
      </c>
      <c r="K3204" s="3" t="s">
        <v>5772</v>
      </c>
      <c r="L3204" s="3" t="s">
        <v>6243</v>
      </c>
      <c r="M3204" s="3" t="s">
        <v>29</v>
      </c>
    </row>
    <row r="3205" spans="1:13" x14ac:dyDescent="0.2">
      <c r="A3205" s="3" t="s">
        <v>5771</v>
      </c>
      <c r="B3205" s="3" t="str">
        <f>VLOOKUP(C3205,'Class compilations'!A:B,2,FALSE)</f>
        <v>Small SUV Hybrid</v>
      </c>
      <c r="C3205" s="3" t="s">
        <v>5772</v>
      </c>
      <c r="D3205" s="3" t="s">
        <v>10</v>
      </c>
      <c r="E3205" s="3" t="s">
        <v>6244</v>
      </c>
      <c r="F3205" s="3" t="e">
        <f>VLOOKUP(E3205,'DFW to admin'!A:B,2,FALSE)</f>
        <v>#N/A</v>
      </c>
      <c r="G3205" s="3" t="str">
        <f>VLOOKUP('Data - filter removed'!E3205,Sheet10!B:C,2,FALSE)</f>
        <v>Aging and Disability Services Administration</v>
      </c>
      <c r="H3205" s="2">
        <v>2012</v>
      </c>
      <c r="I3205" s="3" t="s">
        <v>297</v>
      </c>
      <c r="J3205" s="3" t="s">
        <v>4596</v>
      </c>
      <c r="K3205" s="3" t="s">
        <v>5772</v>
      </c>
      <c r="L3205" s="3" t="s">
        <v>6245</v>
      </c>
      <c r="M3205" s="3" t="s">
        <v>29</v>
      </c>
    </row>
    <row r="3206" spans="1:13" x14ac:dyDescent="0.2">
      <c r="A3206" s="3" t="s">
        <v>5771</v>
      </c>
      <c r="B3206" s="3" t="str">
        <f>VLOOKUP(C3206,'Class compilations'!A:B,2,FALSE)</f>
        <v>Small SUV Hybrid</v>
      </c>
      <c r="C3206" s="3" t="s">
        <v>5772</v>
      </c>
      <c r="D3206" s="3" t="s">
        <v>10</v>
      </c>
      <c r="E3206" s="3" t="s">
        <v>6246</v>
      </c>
      <c r="F3206" s="3" t="e">
        <f>VLOOKUP(E3206,'DFW to admin'!A:B,2,FALSE)</f>
        <v>#N/A</v>
      </c>
      <c r="G3206" s="3" t="str">
        <f>VLOOKUP('Data - filter removed'!E3206,Sheet10!B:C,2,FALSE)</f>
        <v>Economic Services Administration</v>
      </c>
      <c r="H3206" s="2">
        <v>2012</v>
      </c>
      <c r="I3206" s="3" t="s">
        <v>297</v>
      </c>
      <c r="J3206" s="3" t="s">
        <v>4596</v>
      </c>
      <c r="K3206" s="3" t="s">
        <v>5772</v>
      </c>
      <c r="L3206" s="3" t="s">
        <v>6247</v>
      </c>
      <c r="M3206" s="3" t="s">
        <v>29</v>
      </c>
    </row>
    <row r="3207" spans="1:13" x14ac:dyDescent="0.2">
      <c r="A3207" s="3" t="s">
        <v>5771</v>
      </c>
      <c r="B3207" s="3" t="str">
        <f>VLOOKUP(C3207,'Class compilations'!A:B,2,FALSE)</f>
        <v>Small SUV Hybrid</v>
      </c>
      <c r="C3207" s="3" t="s">
        <v>5772</v>
      </c>
      <c r="D3207" s="3" t="s">
        <v>10</v>
      </c>
      <c r="E3207" s="3" t="s">
        <v>6248</v>
      </c>
      <c r="F3207" s="3" t="e">
        <f>VLOOKUP(E3207,'DFW to admin'!A:B,2,FALSE)</f>
        <v>#N/A</v>
      </c>
      <c r="G3207" s="3" t="str">
        <f>VLOOKUP('Data - filter removed'!E3207,Sheet10!B:C,2,FALSE)</f>
        <v>Children's Administration</v>
      </c>
      <c r="H3207" s="2">
        <v>2012</v>
      </c>
      <c r="I3207" s="3" t="s">
        <v>297</v>
      </c>
      <c r="J3207" s="3" t="s">
        <v>4596</v>
      </c>
      <c r="K3207" s="3" t="s">
        <v>5772</v>
      </c>
      <c r="L3207" s="3" t="s">
        <v>6249</v>
      </c>
      <c r="M3207" s="3" t="s">
        <v>29</v>
      </c>
    </row>
    <row r="3208" spans="1:13" x14ac:dyDescent="0.2">
      <c r="A3208" s="3" t="s">
        <v>5771</v>
      </c>
      <c r="B3208" s="3" t="str">
        <f>VLOOKUP(C3208,'Class compilations'!A:B,2,FALSE)</f>
        <v>Small SUV Hybrid</v>
      </c>
      <c r="C3208" s="3" t="s">
        <v>5772</v>
      </c>
      <c r="D3208" s="3" t="s">
        <v>10</v>
      </c>
      <c r="E3208" s="3" t="s">
        <v>6250</v>
      </c>
      <c r="F3208" s="3" t="e">
        <f>VLOOKUP(E3208,'DFW to admin'!A:B,2,FALSE)</f>
        <v>#N/A</v>
      </c>
      <c r="G3208" s="3" t="str">
        <f>VLOOKUP('Data - filter removed'!E3208,Sheet10!B:C,2,FALSE)</f>
        <v>Aging and Disability Services Administration</v>
      </c>
      <c r="H3208" s="2">
        <v>2012</v>
      </c>
      <c r="I3208" s="3" t="s">
        <v>297</v>
      </c>
      <c r="J3208" s="3" t="s">
        <v>4596</v>
      </c>
      <c r="K3208" s="3" t="s">
        <v>5772</v>
      </c>
      <c r="L3208" s="3" t="s">
        <v>6251</v>
      </c>
      <c r="M3208" s="3" t="s">
        <v>29</v>
      </c>
    </row>
    <row r="3209" spans="1:13" x14ac:dyDescent="0.2">
      <c r="A3209" s="3" t="s">
        <v>5771</v>
      </c>
      <c r="B3209" s="3" t="str">
        <f>VLOOKUP(C3209,'Class compilations'!A:B,2,FALSE)</f>
        <v>Small SUV Hybrid</v>
      </c>
      <c r="C3209" s="3" t="s">
        <v>5772</v>
      </c>
      <c r="D3209" s="3" t="s">
        <v>10</v>
      </c>
      <c r="E3209" s="3" t="s">
        <v>6252</v>
      </c>
      <c r="F3209" s="3" t="e">
        <f>VLOOKUP(E3209,'DFW to admin'!A:B,2,FALSE)</f>
        <v>#N/A</v>
      </c>
      <c r="G3209" s="3" t="str">
        <f>VLOOKUP('Data - filter removed'!E3209,Sheet10!B:C,2,FALSE)</f>
        <v>Economic Services Administration</v>
      </c>
      <c r="H3209" s="2">
        <v>2012</v>
      </c>
      <c r="I3209" s="3" t="s">
        <v>297</v>
      </c>
      <c r="J3209" s="3" t="s">
        <v>4596</v>
      </c>
      <c r="K3209" s="3" t="s">
        <v>5772</v>
      </c>
      <c r="L3209" s="3" t="s">
        <v>6253</v>
      </c>
      <c r="M3209" s="3" t="s">
        <v>29</v>
      </c>
    </row>
    <row r="3210" spans="1:13" x14ac:dyDescent="0.2">
      <c r="A3210" s="3" t="s">
        <v>5771</v>
      </c>
      <c r="B3210" s="3" t="str">
        <f>VLOOKUP(C3210,'Class compilations'!A:B,2,FALSE)</f>
        <v>Small SUV Hybrid</v>
      </c>
      <c r="C3210" s="3" t="s">
        <v>5772</v>
      </c>
      <c r="D3210" s="3" t="s">
        <v>10</v>
      </c>
      <c r="E3210" s="3" t="s">
        <v>6254</v>
      </c>
      <c r="F3210" s="3" t="e">
        <f>VLOOKUP(E3210,'DFW to admin'!A:B,2,FALSE)</f>
        <v>#N/A</v>
      </c>
      <c r="G3210" s="3" t="str">
        <f>VLOOKUP('Data - filter removed'!E3210,Sheet10!B:C,2,FALSE)</f>
        <v>Children's Administration</v>
      </c>
      <c r="H3210" s="2">
        <v>2012</v>
      </c>
      <c r="I3210" s="3" t="s">
        <v>297</v>
      </c>
      <c r="J3210" s="3" t="s">
        <v>4596</v>
      </c>
      <c r="K3210" s="3" t="s">
        <v>5772</v>
      </c>
      <c r="L3210" s="3" t="s">
        <v>6255</v>
      </c>
      <c r="M3210" s="3" t="s">
        <v>29</v>
      </c>
    </row>
    <row r="3211" spans="1:13" x14ac:dyDescent="0.2">
      <c r="A3211" s="3" t="s">
        <v>5771</v>
      </c>
      <c r="B3211" s="3" t="str">
        <f>VLOOKUP(C3211,'Class compilations'!A:B,2,FALSE)</f>
        <v>Small SUV Hybrid</v>
      </c>
      <c r="C3211" s="3" t="s">
        <v>5772</v>
      </c>
      <c r="D3211" s="3" t="s">
        <v>10</v>
      </c>
      <c r="E3211" s="3" t="s">
        <v>6256</v>
      </c>
      <c r="F3211" s="3" t="e">
        <f>VLOOKUP(E3211,'DFW to admin'!A:B,2,FALSE)</f>
        <v>#N/A</v>
      </c>
      <c r="G3211" s="3" t="e">
        <f>VLOOKUP('Data - filter removed'!E3211,Sheet10!B:C,2,FALSE)</f>
        <v>#N/A</v>
      </c>
      <c r="H3211" s="2">
        <v>2012</v>
      </c>
      <c r="I3211" s="3" t="s">
        <v>297</v>
      </c>
      <c r="J3211" s="3" t="s">
        <v>4596</v>
      </c>
      <c r="K3211" s="3" t="s">
        <v>5772</v>
      </c>
      <c r="L3211" s="3" t="s">
        <v>6257</v>
      </c>
      <c r="M3211" s="3" t="s">
        <v>21</v>
      </c>
    </row>
    <row r="3212" spans="1:13" x14ac:dyDescent="0.2">
      <c r="A3212" s="3" t="s">
        <v>5771</v>
      </c>
      <c r="B3212" s="3" t="str">
        <f>VLOOKUP(C3212,'Class compilations'!A:B,2,FALSE)</f>
        <v>Small SUV Hybrid</v>
      </c>
      <c r="C3212" s="3" t="s">
        <v>5772</v>
      </c>
      <c r="D3212" s="3" t="s">
        <v>10</v>
      </c>
      <c r="E3212" s="3" t="s">
        <v>6258</v>
      </c>
      <c r="F3212" s="3" t="e">
        <f>VLOOKUP(E3212,'DFW to admin'!A:B,2,FALSE)</f>
        <v>#N/A</v>
      </c>
      <c r="G3212" s="3" t="e">
        <f>VLOOKUP('Data - filter removed'!E3212,Sheet10!B:C,2,FALSE)</f>
        <v>#N/A</v>
      </c>
      <c r="H3212" s="2">
        <v>2012</v>
      </c>
      <c r="I3212" s="3" t="s">
        <v>297</v>
      </c>
      <c r="J3212" s="3" t="s">
        <v>4596</v>
      </c>
      <c r="K3212" s="3" t="s">
        <v>5772</v>
      </c>
      <c r="L3212" s="3" t="s">
        <v>6259</v>
      </c>
      <c r="M3212" s="3" t="s">
        <v>35</v>
      </c>
    </row>
    <row r="3213" spans="1:13" x14ac:dyDescent="0.2">
      <c r="A3213" s="3" t="s">
        <v>5771</v>
      </c>
      <c r="B3213" s="3" t="str">
        <f>VLOOKUP(C3213,'Class compilations'!A:B,2,FALSE)</f>
        <v>Small SUV Hybrid</v>
      </c>
      <c r="C3213" s="3" t="s">
        <v>5772</v>
      </c>
      <c r="D3213" s="3" t="s">
        <v>10</v>
      </c>
      <c r="E3213" s="3" t="s">
        <v>6260</v>
      </c>
      <c r="F3213" s="3" t="e">
        <f>VLOOKUP(E3213,'DFW to admin'!A:B,2,FALSE)</f>
        <v>#N/A</v>
      </c>
      <c r="G3213" s="3" t="e">
        <f>VLOOKUP('Data - filter removed'!E3213,Sheet10!B:C,2,FALSE)</f>
        <v>#N/A</v>
      </c>
      <c r="H3213" s="2">
        <v>2012</v>
      </c>
      <c r="I3213" s="3" t="s">
        <v>297</v>
      </c>
      <c r="J3213" s="3" t="s">
        <v>4596</v>
      </c>
      <c r="K3213" s="3" t="s">
        <v>5772</v>
      </c>
      <c r="L3213" s="3" t="s">
        <v>6261</v>
      </c>
      <c r="M3213" s="3" t="s">
        <v>35</v>
      </c>
    </row>
    <row r="3214" spans="1:13" x14ac:dyDescent="0.2">
      <c r="A3214" s="3" t="s">
        <v>5771</v>
      </c>
      <c r="B3214" s="3" t="str">
        <f>VLOOKUP(C3214,'Class compilations'!A:B,2,FALSE)</f>
        <v>Small SUV Hybrid</v>
      </c>
      <c r="C3214" s="3" t="s">
        <v>5772</v>
      </c>
      <c r="D3214" s="3" t="s">
        <v>10</v>
      </c>
      <c r="E3214" s="3" t="s">
        <v>6262</v>
      </c>
      <c r="F3214" s="3" t="e">
        <f>VLOOKUP(E3214,'DFW to admin'!A:B,2,FALSE)</f>
        <v>#N/A</v>
      </c>
      <c r="G3214" s="3" t="e">
        <f>VLOOKUP('Data - filter removed'!E3214,Sheet10!B:C,2,FALSE)</f>
        <v>#N/A</v>
      </c>
      <c r="H3214" s="2">
        <v>2012</v>
      </c>
      <c r="I3214" s="3" t="s">
        <v>297</v>
      </c>
      <c r="J3214" s="3" t="s">
        <v>4596</v>
      </c>
      <c r="K3214" s="3" t="s">
        <v>5772</v>
      </c>
      <c r="L3214" s="3" t="s">
        <v>6263</v>
      </c>
      <c r="M3214" s="3" t="s">
        <v>35</v>
      </c>
    </row>
    <row r="3215" spans="1:13" x14ac:dyDescent="0.2">
      <c r="A3215" s="3" t="s">
        <v>5771</v>
      </c>
      <c r="B3215" s="3" t="str">
        <f>VLOOKUP(C3215,'Class compilations'!A:B,2,FALSE)</f>
        <v>Small SUV Hybrid</v>
      </c>
      <c r="C3215" s="3" t="s">
        <v>5772</v>
      </c>
      <c r="D3215" s="3" t="s">
        <v>10</v>
      </c>
      <c r="E3215" s="3" t="s">
        <v>6264</v>
      </c>
      <c r="F3215" s="3" t="e">
        <f>VLOOKUP(E3215,'DFW to admin'!A:B,2,FALSE)</f>
        <v>#N/A</v>
      </c>
      <c r="G3215" s="3" t="e">
        <f>VLOOKUP('Data - filter removed'!E3215,Sheet10!B:C,2,FALSE)</f>
        <v>#N/A</v>
      </c>
      <c r="H3215" s="2">
        <v>2012</v>
      </c>
      <c r="I3215" s="3" t="s">
        <v>297</v>
      </c>
      <c r="J3215" s="3" t="s">
        <v>4596</v>
      </c>
      <c r="K3215" s="3" t="s">
        <v>5772</v>
      </c>
      <c r="L3215" s="3" t="s">
        <v>6265</v>
      </c>
      <c r="M3215" s="3" t="s">
        <v>35</v>
      </c>
    </row>
    <row r="3216" spans="1:13" x14ac:dyDescent="0.2">
      <c r="A3216" s="3" t="s">
        <v>5771</v>
      </c>
      <c r="B3216" s="3" t="str">
        <f>VLOOKUP(C3216,'Class compilations'!A:B,2,FALSE)</f>
        <v>Small SUV Hybrid</v>
      </c>
      <c r="C3216" s="3" t="s">
        <v>5772</v>
      </c>
      <c r="D3216" s="3" t="s">
        <v>10</v>
      </c>
      <c r="E3216" s="3" t="s">
        <v>6266</v>
      </c>
      <c r="F3216" s="3" t="e">
        <f>VLOOKUP(E3216,'DFW to admin'!A:B,2,FALSE)</f>
        <v>#N/A</v>
      </c>
      <c r="G3216" s="3" t="e">
        <f>VLOOKUP('Data - filter removed'!E3216,Sheet10!B:C,2,FALSE)</f>
        <v>#N/A</v>
      </c>
      <c r="H3216" s="2">
        <v>2012</v>
      </c>
      <c r="I3216" s="3" t="s">
        <v>297</v>
      </c>
      <c r="J3216" s="3" t="s">
        <v>4596</v>
      </c>
      <c r="K3216" s="3" t="s">
        <v>5772</v>
      </c>
      <c r="L3216" s="3" t="s">
        <v>6267</v>
      </c>
      <c r="M3216" s="3" t="s">
        <v>35</v>
      </c>
    </row>
    <row r="3217" spans="1:13" x14ac:dyDescent="0.2">
      <c r="A3217" s="3" t="s">
        <v>5771</v>
      </c>
      <c r="B3217" s="3" t="str">
        <f>VLOOKUP(C3217,'Class compilations'!A:B,2,FALSE)</f>
        <v>Small SUV Hybrid</v>
      </c>
      <c r="C3217" s="3" t="s">
        <v>5772</v>
      </c>
      <c r="D3217" s="3" t="s">
        <v>10</v>
      </c>
      <c r="E3217" s="3" t="s">
        <v>6268</v>
      </c>
      <c r="F3217" s="3" t="e">
        <f>VLOOKUP(E3217,'DFW to admin'!A:B,2,FALSE)</f>
        <v>#N/A</v>
      </c>
      <c r="G3217" s="3" t="e">
        <f>VLOOKUP('Data - filter removed'!E3217,Sheet10!B:C,2,FALSE)</f>
        <v>#N/A</v>
      </c>
      <c r="H3217" s="2">
        <v>2012</v>
      </c>
      <c r="I3217" s="3" t="s">
        <v>297</v>
      </c>
      <c r="J3217" s="3" t="s">
        <v>4596</v>
      </c>
      <c r="K3217" s="3" t="s">
        <v>5772</v>
      </c>
      <c r="L3217" s="3" t="s">
        <v>6269</v>
      </c>
      <c r="M3217" s="3" t="s">
        <v>35</v>
      </c>
    </row>
    <row r="3218" spans="1:13" x14ac:dyDescent="0.2">
      <c r="A3218" s="3" t="s">
        <v>5771</v>
      </c>
      <c r="B3218" s="3" t="str">
        <f>VLOOKUP(C3218,'Class compilations'!A:B,2,FALSE)</f>
        <v>Small SUV Hybrid</v>
      </c>
      <c r="C3218" s="3" t="s">
        <v>5772</v>
      </c>
      <c r="D3218" s="3" t="s">
        <v>10</v>
      </c>
      <c r="E3218" s="3" t="s">
        <v>6270</v>
      </c>
      <c r="F3218" s="3" t="e">
        <f>VLOOKUP(E3218,'DFW to admin'!A:B,2,FALSE)</f>
        <v>#N/A</v>
      </c>
      <c r="G3218" s="3" t="e">
        <f>VLOOKUP('Data - filter removed'!E3218,Sheet10!B:C,2,FALSE)</f>
        <v>#N/A</v>
      </c>
      <c r="H3218" s="2">
        <v>2012</v>
      </c>
      <c r="I3218" s="3" t="s">
        <v>297</v>
      </c>
      <c r="J3218" s="3" t="s">
        <v>4596</v>
      </c>
      <c r="K3218" s="3" t="s">
        <v>5772</v>
      </c>
      <c r="L3218" s="3" t="s">
        <v>6271</v>
      </c>
      <c r="M3218" s="3" t="s">
        <v>35</v>
      </c>
    </row>
    <row r="3219" spans="1:13" x14ac:dyDescent="0.2">
      <c r="A3219" s="3" t="s">
        <v>5771</v>
      </c>
      <c r="B3219" s="3" t="str">
        <f>VLOOKUP(C3219,'Class compilations'!A:B,2,FALSE)</f>
        <v>Small SUV Hybrid</v>
      </c>
      <c r="C3219" s="3" t="s">
        <v>5772</v>
      </c>
      <c r="D3219" s="3" t="s">
        <v>10</v>
      </c>
      <c r="E3219" s="3" t="s">
        <v>6272</v>
      </c>
      <c r="F3219" s="3" t="e">
        <f>VLOOKUP(E3219,'DFW to admin'!A:B,2,FALSE)</f>
        <v>#N/A</v>
      </c>
      <c r="G3219" s="3" t="e">
        <f>VLOOKUP('Data - filter removed'!E3219,Sheet10!B:C,2,FALSE)</f>
        <v>#N/A</v>
      </c>
      <c r="H3219" s="2">
        <v>2012</v>
      </c>
      <c r="I3219" s="3" t="s">
        <v>297</v>
      </c>
      <c r="J3219" s="3" t="s">
        <v>4596</v>
      </c>
      <c r="K3219" s="3" t="s">
        <v>5772</v>
      </c>
      <c r="L3219" s="3" t="s">
        <v>6273</v>
      </c>
      <c r="M3219" s="3" t="s">
        <v>35</v>
      </c>
    </row>
    <row r="3220" spans="1:13" x14ac:dyDescent="0.2">
      <c r="A3220" s="3" t="s">
        <v>5771</v>
      </c>
      <c r="B3220" s="3" t="str">
        <f>VLOOKUP(C3220,'Class compilations'!A:B,2,FALSE)</f>
        <v>Small SUV Hybrid</v>
      </c>
      <c r="C3220" s="3" t="s">
        <v>5772</v>
      </c>
      <c r="D3220" s="3" t="s">
        <v>10</v>
      </c>
      <c r="E3220" s="3" t="s">
        <v>6274</v>
      </c>
      <c r="F3220" s="3" t="e">
        <f>VLOOKUP(E3220,'DFW to admin'!A:B,2,FALSE)</f>
        <v>#N/A</v>
      </c>
      <c r="G3220" s="3" t="e">
        <f>VLOOKUP('Data - filter removed'!E3220,Sheet10!B:C,2,FALSE)</f>
        <v>#N/A</v>
      </c>
      <c r="H3220" s="2">
        <v>2012</v>
      </c>
      <c r="I3220" s="3" t="s">
        <v>297</v>
      </c>
      <c r="J3220" s="3" t="s">
        <v>4596</v>
      </c>
      <c r="K3220" s="3" t="s">
        <v>5772</v>
      </c>
      <c r="L3220" s="3" t="s">
        <v>6275</v>
      </c>
      <c r="M3220" s="3" t="s">
        <v>35</v>
      </c>
    </row>
    <row r="3221" spans="1:13" x14ac:dyDescent="0.2">
      <c r="A3221" s="3" t="s">
        <v>5771</v>
      </c>
      <c r="B3221" s="3" t="str">
        <f>VLOOKUP(C3221,'Class compilations'!A:B,2,FALSE)</f>
        <v>Small SUV Hybrid</v>
      </c>
      <c r="C3221" s="3" t="s">
        <v>5772</v>
      </c>
      <c r="D3221" s="3" t="s">
        <v>10</v>
      </c>
      <c r="E3221" s="3" t="s">
        <v>6276</v>
      </c>
      <c r="F3221" s="3" t="e">
        <f>VLOOKUP(E3221,'DFW to admin'!A:B,2,FALSE)</f>
        <v>#N/A</v>
      </c>
      <c r="G3221" s="3" t="e">
        <f>VLOOKUP('Data - filter removed'!E3221,Sheet10!B:C,2,FALSE)</f>
        <v>#N/A</v>
      </c>
      <c r="H3221" s="2">
        <v>2012</v>
      </c>
      <c r="I3221" s="3" t="s">
        <v>297</v>
      </c>
      <c r="J3221" s="3" t="s">
        <v>4596</v>
      </c>
      <c r="K3221" s="3" t="s">
        <v>5772</v>
      </c>
      <c r="L3221" s="3" t="s">
        <v>6277</v>
      </c>
      <c r="M3221" s="3" t="s">
        <v>35</v>
      </c>
    </row>
    <row r="3222" spans="1:13" x14ac:dyDescent="0.2">
      <c r="A3222" s="3" t="s">
        <v>5771</v>
      </c>
      <c r="B3222" s="3" t="str">
        <f>VLOOKUP(C3222,'Class compilations'!A:B,2,FALSE)</f>
        <v>Small SUV Hybrid</v>
      </c>
      <c r="C3222" s="3" t="s">
        <v>5772</v>
      </c>
      <c r="D3222" s="3" t="s">
        <v>10</v>
      </c>
      <c r="E3222" s="3" t="s">
        <v>6278</v>
      </c>
      <c r="F3222" s="3" t="e">
        <f>VLOOKUP(E3222,'DFW to admin'!A:B,2,FALSE)</f>
        <v>#N/A</v>
      </c>
      <c r="G3222" s="3" t="e">
        <f>VLOOKUP('Data - filter removed'!E3222,Sheet10!B:C,2,FALSE)</f>
        <v>#N/A</v>
      </c>
      <c r="H3222" s="2">
        <v>2012</v>
      </c>
      <c r="I3222" s="3" t="s">
        <v>297</v>
      </c>
      <c r="J3222" s="3" t="s">
        <v>4596</v>
      </c>
      <c r="K3222" s="3" t="s">
        <v>5772</v>
      </c>
      <c r="L3222" s="3" t="s">
        <v>6279</v>
      </c>
      <c r="M3222" s="3" t="s">
        <v>35</v>
      </c>
    </row>
    <row r="3223" spans="1:13" x14ac:dyDescent="0.2">
      <c r="A3223" s="3" t="s">
        <v>5771</v>
      </c>
      <c r="B3223" s="3" t="str">
        <f>VLOOKUP(C3223,'Class compilations'!A:B,2,FALSE)</f>
        <v>Small SUV Hybrid</v>
      </c>
      <c r="C3223" s="3" t="s">
        <v>5772</v>
      </c>
      <c r="D3223" s="3" t="s">
        <v>10</v>
      </c>
      <c r="E3223" s="3" t="s">
        <v>6280</v>
      </c>
      <c r="F3223" s="3" t="e">
        <f>VLOOKUP(E3223,'DFW to admin'!A:B,2,FALSE)</f>
        <v>#N/A</v>
      </c>
      <c r="G3223" s="3" t="e">
        <f>VLOOKUP('Data - filter removed'!E3223,Sheet10!B:C,2,FALSE)</f>
        <v>#N/A</v>
      </c>
      <c r="H3223" s="2">
        <v>2012</v>
      </c>
      <c r="I3223" s="3" t="s">
        <v>297</v>
      </c>
      <c r="J3223" s="3" t="s">
        <v>4596</v>
      </c>
      <c r="K3223" s="3" t="s">
        <v>5772</v>
      </c>
      <c r="L3223" s="3" t="s">
        <v>6281</v>
      </c>
      <c r="M3223" s="3" t="s">
        <v>35</v>
      </c>
    </row>
    <row r="3224" spans="1:13" x14ac:dyDescent="0.2">
      <c r="A3224" s="3" t="s">
        <v>5771</v>
      </c>
      <c r="B3224" s="3" t="str">
        <f>VLOOKUP(C3224,'Class compilations'!A:B,2,FALSE)</f>
        <v>Small SUV Hybrid</v>
      </c>
      <c r="C3224" s="3" t="s">
        <v>5772</v>
      </c>
      <c r="D3224" s="3" t="s">
        <v>10</v>
      </c>
      <c r="E3224" s="3" t="s">
        <v>6282</v>
      </c>
      <c r="F3224" s="3" t="e">
        <f>VLOOKUP(E3224,'DFW to admin'!A:B,2,FALSE)</f>
        <v>#N/A</v>
      </c>
      <c r="G3224" s="3" t="e">
        <f>VLOOKUP('Data - filter removed'!E3224,Sheet10!B:C,2,FALSE)</f>
        <v>#N/A</v>
      </c>
      <c r="H3224" s="2">
        <v>2012</v>
      </c>
      <c r="I3224" s="3" t="s">
        <v>297</v>
      </c>
      <c r="J3224" s="3" t="s">
        <v>4596</v>
      </c>
      <c r="K3224" s="3" t="s">
        <v>5772</v>
      </c>
      <c r="L3224" s="3" t="s">
        <v>6283</v>
      </c>
      <c r="M3224" s="3" t="s">
        <v>35</v>
      </c>
    </row>
    <row r="3225" spans="1:13" x14ac:dyDescent="0.2">
      <c r="A3225" s="3" t="s">
        <v>5771</v>
      </c>
      <c r="B3225" s="3" t="str">
        <f>VLOOKUP(C3225,'Class compilations'!A:B,2,FALSE)</f>
        <v>Small SUV Hybrid</v>
      </c>
      <c r="C3225" s="3" t="s">
        <v>5772</v>
      </c>
      <c r="D3225" s="3" t="s">
        <v>10</v>
      </c>
      <c r="E3225" s="3" t="s">
        <v>6284</v>
      </c>
      <c r="F3225" s="3" t="e">
        <f>VLOOKUP(E3225,'DFW to admin'!A:B,2,FALSE)</f>
        <v>#N/A</v>
      </c>
      <c r="G3225" s="3" t="e">
        <f>VLOOKUP('Data - filter removed'!E3225,Sheet10!B:C,2,FALSE)</f>
        <v>#N/A</v>
      </c>
      <c r="H3225" s="2">
        <v>2012</v>
      </c>
      <c r="I3225" s="3" t="s">
        <v>297</v>
      </c>
      <c r="J3225" s="3" t="s">
        <v>4596</v>
      </c>
      <c r="K3225" s="3" t="s">
        <v>5772</v>
      </c>
      <c r="L3225" s="3" t="s">
        <v>6285</v>
      </c>
      <c r="M3225" s="3" t="s">
        <v>35</v>
      </c>
    </row>
    <row r="3226" spans="1:13" x14ac:dyDescent="0.2">
      <c r="A3226" s="3" t="s">
        <v>5771</v>
      </c>
      <c r="B3226" s="3" t="str">
        <f>VLOOKUP(C3226,'Class compilations'!A:B,2,FALSE)</f>
        <v>Small SUV Hybrid</v>
      </c>
      <c r="C3226" s="3" t="s">
        <v>5772</v>
      </c>
      <c r="D3226" s="3" t="s">
        <v>10</v>
      </c>
      <c r="E3226" s="3" t="s">
        <v>6286</v>
      </c>
      <c r="F3226" s="3" t="e">
        <f>VLOOKUP(E3226,'DFW to admin'!A:B,2,FALSE)</f>
        <v>#N/A</v>
      </c>
      <c r="G3226" s="3" t="e">
        <f>VLOOKUP('Data - filter removed'!E3226,Sheet10!B:C,2,FALSE)</f>
        <v>#N/A</v>
      </c>
      <c r="H3226" s="2">
        <v>2012</v>
      </c>
      <c r="I3226" s="3" t="s">
        <v>297</v>
      </c>
      <c r="J3226" s="3" t="s">
        <v>4596</v>
      </c>
      <c r="K3226" s="3" t="s">
        <v>5772</v>
      </c>
      <c r="L3226" s="3" t="s">
        <v>6287</v>
      </c>
      <c r="M3226" s="3" t="s">
        <v>35</v>
      </c>
    </row>
    <row r="3227" spans="1:13" x14ac:dyDescent="0.2">
      <c r="A3227" s="3" t="s">
        <v>5771</v>
      </c>
      <c r="B3227" s="3" t="str">
        <f>VLOOKUP(C3227,'Class compilations'!A:B,2,FALSE)</f>
        <v>Small SUV Hybrid</v>
      </c>
      <c r="C3227" s="3" t="s">
        <v>5772</v>
      </c>
      <c r="D3227" s="3" t="s">
        <v>10</v>
      </c>
      <c r="E3227" s="3" t="s">
        <v>6288</v>
      </c>
      <c r="F3227" s="3" t="e">
        <f>VLOOKUP(E3227,'DFW to admin'!A:B,2,FALSE)</f>
        <v>#N/A</v>
      </c>
      <c r="G3227" s="3" t="e">
        <f>VLOOKUP('Data - filter removed'!E3227,Sheet10!B:C,2,FALSE)</f>
        <v>#N/A</v>
      </c>
      <c r="H3227" s="2">
        <v>2012</v>
      </c>
      <c r="I3227" s="3" t="s">
        <v>297</v>
      </c>
      <c r="J3227" s="3" t="s">
        <v>4596</v>
      </c>
      <c r="K3227" s="3" t="s">
        <v>5772</v>
      </c>
      <c r="L3227" s="3" t="s">
        <v>6289</v>
      </c>
      <c r="M3227" s="3" t="s">
        <v>35</v>
      </c>
    </row>
    <row r="3228" spans="1:13" x14ac:dyDescent="0.2">
      <c r="A3228" s="3" t="s">
        <v>5771</v>
      </c>
      <c r="B3228" s="3" t="str">
        <f>VLOOKUP(C3228,'Class compilations'!A:B,2,FALSE)</f>
        <v>Small SUV Hybrid</v>
      </c>
      <c r="C3228" s="3" t="s">
        <v>5772</v>
      </c>
      <c r="D3228" s="3" t="s">
        <v>10</v>
      </c>
      <c r="E3228" s="3" t="s">
        <v>6290</v>
      </c>
      <c r="F3228" s="3" t="e">
        <f>VLOOKUP(E3228,'DFW to admin'!A:B,2,FALSE)</f>
        <v>#N/A</v>
      </c>
      <c r="G3228" s="3" t="e">
        <f>VLOOKUP('Data - filter removed'!E3228,Sheet10!B:C,2,FALSE)</f>
        <v>#N/A</v>
      </c>
      <c r="H3228" s="2">
        <v>2012</v>
      </c>
      <c r="I3228" s="3" t="s">
        <v>297</v>
      </c>
      <c r="J3228" s="3" t="s">
        <v>4596</v>
      </c>
      <c r="K3228" s="3" t="s">
        <v>5772</v>
      </c>
      <c r="L3228" s="3" t="s">
        <v>6291</v>
      </c>
      <c r="M3228" s="3" t="s">
        <v>35</v>
      </c>
    </row>
    <row r="3229" spans="1:13" x14ac:dyDescent="0.2">
      <c r="A3229" s="3" t="s">
        <v>5771</v>
      </c>
      <c r="B3229" s="3" t="str">
        <f>VLOOKUP(C3229,'Class compilations'!A:B,2,FALSE)</f>
        <v>Small SUV Hybrid</v>
      </c>
      <c r="C3229" s="3" t="s">
        <v>5772</v>
      </c>
      <c r="D3229" s="3" t="s">
        <v>10</v>
      </c>
      <c r="E3229" s="3" t="s">
        <v>6292</v>
      </c>
      <c r="F3229" s="3" t="e">
        <f>VLOOKUP(E3229,'DFW to admin'!A:B,2,FALSE)</f>
        <v>#N/A</v>
      </c>
      <c r="G3229" s="3" t="str">
        <f>VLOOKUP('Data - filter removed'!E3229,Sheet10!B:C,2,FALSE)</f>
        <v>Children's Administration</v>
      </c>
      <c r="H3229" s="2">
        <v>2012</v>
      </c>
      <c r="I3229" s="3" t="s">
        <v>297</v>
      </c>
      <c r="J3229" s="3" t="s">
        <v>4596</v>
      </c>
      <c r="K3229" s="3" t="s">
        <v>5772</v>
      </c>
      <c r="L3229" s="3" t="s">
        <v>6293</v>
      </c>
      <c r="M3229" s="3" t="s">
        <v>29</v>
      </c>
    </row>
    <row r="3230" spans="1:13" x14ac:dyDescent="0.2">
      <c r="A3230" s="3" t="s">
        <v>5771</v>
      </c>
      <c r="B3230" s="3" t="str">
        <f>VLOOKUP(C3230,'Class compilations'!A:B,2,FALSE)</f>
        <v>Small SUV Hybrid</v>
      </c>
      <c r="C3230" s="3" t="s">
        <v>5772</v>
      </c>
      <c r="D3230" s="3" t="s">
        <v>10</v>
      </c>
      <c r="E3230" s="3" t="s">
        <v>6294</v>
      </c>
      <c r="F3230" s="3" t="e">
        <f>VLOOKUP(E3230,'DFW to admin'!A:B,2,FALSE)</f>
        <v>#N/A</v>
      </c>
      <c r="G3230" s="3" t="str">
        <f>VLOOKUP('Data - filter removed'!E3230,Sheet10!B:C,2,FALSE)</f>
        <v>Aging and Disability Services Administration</v>
      </c>
      <c r="H3230" s="2">
        <v>2012</v>
      </c>
      <c r="I3230" s="3" t="s">
        <v>297</v>
      </c>
      <c r="J3230" s="3" t="s">
        <v>4596</v>
      </c>
      <c r="K3230" s="3" t="s">
        <v>5772</v>
      </c>
      <c r="L3230" s="3" t="s">
        <v>6295</v>
      </c>
      <c r="M3230" s="3" t="s">
        <v>29</v>
      </c>
    </row>
    <row r="3231" spans="1:13" x14ac:dyDescent="0.2">
      <c r="A3231" s="3" t="s">
        <v>5771</v>
      </c>
      <c r="B3231" s="3" t="str">
        <f>VLOOKUP(C3231,'Class compilations'!A:B,2,FALSE)</f>
        <v>Small SUV Hybrid</v>
      </c>
      <c r="C3231" s="3" t="s">
        <v>5772</v>
      </c>
      <c r="D3231" s="3" t="s">
        <v>10</v>
      </c>
      <c r="E3231" s="3" t="s">
        <v>6296</v>
      </c>
      <c r="F3231" s="3" t="e">
        <f>VLOOKUP(E3231,'DFW to admin'!A:B,2,FALSE)</f>
        <v>#N/A</v>
      </c>
      <c r="G3231" s="3" t="str">
        <f>VLOOKUP('Data - filter removed'!E3231,Sheet10!B:C,2,FALSE)</f>
        <v>Aging and Disability Services Administration</v>
      </c>
      <c r="H3231" s="2">
        <v>2012</v>
      </c>
      <c r="I3231" s="3" t="s">
        <v>297</v>
      </c>
      <c r="J3231" s="3" t="s">
        <v>4596</v>
      </c>
      <c r="K3231" s="3" t="s">
        <v>5772</v>
      </c>
      <c r="L3231" s="3" t="s">
        <v>6297</v>
      </c>
      <c r="M3231" s="3" t="s">
        <v>29</v>
      </c>
    </row>
    <row r="3232" spans="1:13" x14ac:dyDescent="0.2">
      <c r="A3232" s="3" t="s">
        <v>5771</v>
      </c>
      <c r="B3232" s="3" t="str">
        <f>VLOOKUP(C3232,'Class compilations'!A:B,2,FALSE)</f>
        <v>Small SUV Hybrid</v>
      </c>
      <c r="C3232" s="3" t="s">
        <v>5772</v>
      </c>
      <c r="D3232" s="3" t="s">
        <v>10</v>
      </c>
      <c r="E3232" s="3" t="s">
        <v>6298</v>
      </c>
      <c r="F3232" s="3" t="e">
        <f>VLOOKUP(E3232,'DFW to admin'!A:B,2,FALSE)</f>
        <v>#N/A</v>
      </c>
      <c r="G3232" s="3" t="str">
        <f>VLOOKUP('Data - filter removed'!E3232,Sheet10!B:C,2,FALSE)</f>
        <v>Children's Administration</v>
      </c>
      <c r="H3232" s="2">
        <v>2012</v>
      </c>
      <c r="I3232" s="3" t="s">
        <v>297</v>
      </c>
      <c r="J3232" s="3" t="s">
        <v>4596</v>
      </c>
      <c r="K3232" s="3" t="s">
        <v>5772</v>
      </c>
      <c r="L3232" s="3" t="s">
        <v>6299</v>
      </c>
      <c r="M3232" s="3" t="s">
        <v>29</v>
      </c>
    </row>
    <row r="3233" spans="1:13" x14ac:dyDescent="0.2">
      <c r="A3233" s="3" t="s">
        <v>5771</v>
      </c>
      <c r="B3233" s="3" t="str">
        <f>VLOOKUP(C3233,'Class compilations'!A:B,2,FALSE)</f>
        <v>Small SUV Hybrid</v>
      </c>
      <c r="C3233" s="3" t="s">
        <v>5772</v>
      </c>
      <c r="D3233" s="3" t="s">
        <v>10</v>
      </c>
      <c r="E3233" s="3" t="s">
        <v>6300</v>
      </c>
      <c r="F3233" s="3" t="str">
        <f>VLOOKUP(E3233,'DFW to admin'!A:B,2,FALSE)</f>
        <v>Fish</v>
      </c>
      <c r="G3233" s="3" t="e">
        <f>VLOOKUP('Data - filter removed'!E3233,Sheet10!B:C,2,FALSE)</f>
        <v>#N/A</v>
      </c>
      <c r="H3233" s="2">
        <v>2012</v>
      </c>
      <c r="I3233" s="3" t="s">
        <v>297</v>
      </c>
      <c r="J3233" s="3" t="s">
        <v>4596</v>
      </c>
      <c r="K3233" s="3" t="s">
        <v>5772</v>
      </c>
      <c r="L3233" s="3" t="s">
        <v>6301</v>
      </c>
      <c r="M3233" s="3" t="s">
        <v>136</v>
      </c>
    </row>
    <row r="3234" spans="1:13" x14ac:dyDescent="0.2">
      <c r="A3234" s="3" t="s">
        <v>5771</v>
      </c>
      <c r="B3234" s="3" t="str">
        <f>VLOOKUP(C3234,'Class compilations'!A:B,2,FALSE)</f>
        <v>Small SUV Hybrid</v>
      </c>
      <c r="C3234" s="3" t="s">
        <v>5772</v>
      </c>
      <c r="D3234" s="3" t="s">
        <v>10</v>
      </c>
      <c r="E3234" s="3" t="s">
        <v>6302</v>
      </c>
      <c r="F3234" s="3" t="e">
        <f>VLOOKUP(E3234,'DFW to admin'!A:B,2,FALSE)</f>
        <v>#N/A</v>
      </c>
      <c r="G3234" s="3" t="e">
        <f>VLOOKUP('Data - filter removed'!E3234,Sheet10!B:C,2,FALSE)</f>
        <v>#N/A</v>
      </c>
      <c r="H3234" s="2">
        <v>2012</v>
      </c>
      <c r="I3234" s="3" t="s">
        <v>297</v>
      </c>
      <c r="J3234" s="3" t="s">
        <v>4596</v>
      </c>
      <c r="K3234" s="3" t="s">
        <v>5772</v>
      </c>
      <c r="L3234" s="3" t="s">
        <v>6303</v>
      </c>
      <c r="M3234" s="3" t="s">
        <v>32</v>
      </c>
    </row>
    <row r="3235" spans="1:13" x14ac:dyDescent="0.2">
      <c r="A3235" s="3" t="s">
        <v>5771</v>
      </c>
      <c r="B3235" s="3" t="str">
        <f>VLOOKUP(C3235,'Class compilations'!A:B,2,FALSE)</f>
        <v>Small SUV Hybrid</v>
      </c>
      <c r="C3235" s="3" t="s">
        <v>5772</v>
      </c>
      <c r="D3235" s="3" t="s">
        <v>10</v>
      </c>
      <c r="E3235" s="3" t="s">
        <v>6304</v>
      </c>
      <c r="F3235" s="3" t="e">
        <f>VLOOKUP(E3235,'DFW to admin'!A:B,2,FALSE)</f>
        <v>#N/A</v>
      </c>
      <c r="G3235" s="3" t="e">
        <f>VLOOKUP('Data - filter removed'!E3235,Sheet10!B:C,2,FALSE)</f>
        <v>#N/A</v>
      </c>
      <c r="H3235" s="2">
        <v>2012</v>
      </c>
      <c r="I3235" s="3" t="s">
        <v>297</v>
      </c>
      <c r="J3235" s="3" t="s">
        <v>4596</v>
      </c>
      <c r="K3235" s="3" t="s">
        <v>5772</v>
      </c>
      <c r="L3235" s="3" t="s">
        <v>6305</v>
      </c>
      <c r="M3235" s="3" t="s">
        <v>32</v>
      </c>
    </row>
    <row r="3236" spans="1:13" x14ac:dyDescent="0.2">
      <c r="A3236" s="3" t="s">
        <v>5771</v>
      </c>
      <c r="B3236" s="3" t="str">
        <f>VLOOKUP(C3236,'Class compilations'!A:B,2,FALSE)</f>
        <v>Small SUV Hybrid</v>
      </c>
      <c r="C3236" s="3" t="s">
        <v>5772</v>
      </c>
      <c r="D3236" s="3" t="s">
        <v>10</v>
      </c>
      <c r="E3236" s="3" t="s">
        <v>6306</v>
      </c>
      <c r="F3236" s="3" t="e">
        <f>VLOOKUP(E3236,'DFW to admin'!A:B,2,FALSE)</f>
        <v>#N/A</v>
      </c>
      <c r="G3236" s="3" t="e">
        <f>VLOOKUP('Data - filter removed'!E3236,Sheet10!B:C,2,FALSE)</f>
        <v>#N/A</v>
      </c>
      <c r="H3236" s="2">
        <v>2012</v>
      </c>
      <c r="I3236" s="3" t="s">
        <v>297</v>
      </c>
      <c r="J3236" s="3" t="s">
        <v>4596</v>
      </c>
      <c r="K3236" s="3" t="s">
        <v>5772</v>
      </c>
      <c r="L3236" s="3" t="s">
        <v>6307</v>
      </c>
      <c r="M3236" s="3" t="s">
        <v>35</v>
      </c>
    </row>
    <row r="3237" spans="1:13" x14ac:dyDescent="0.2">
      <c r="A3237" s="3" t="s">
        <v>5771</v>
      </c>
      <c r="B3237" s="3" t="str">
        <f>VLOOKUP(C3237,'Class compilations'!A:B,2,FALSE)</f>
        <v>Small SUV Hybrid</v>
      </c>
      <c r="C3237" s="3" t="s">
        <v>5772</v>
      </c>
      <c r="D3237" s="3" t="s">
        <v>10</v>
      </c>
      <c r="E3237" s="3" t="s">
        <v>6308</v>
      </c>
      <c r="F3237" s="3" t="str">
        <f>VLOOKUP(E3237,'DFW to admin'!A:B,2,FALSE)</f>
        <v>Habitat</v>
      </c>
      <c r="G3237" s="3" t="e">
        <f>VLOOKUP('Data - filter removed'!E3237,Sheet10!B:C,2,FALSE)</f>
        <v>#N/A</v>
      </c>
      <c r="H3237" s="2">
        <v>2012</v>
      </c>
      <c r="I3237" s="3" t="s">
        <v>297</v>
      </c>
      <c r="J3237" s="3" t="s">
        <v>4596</v>
      </c>
      <c r="K3237" s="3" t="s">
        <v>5772</v>
      </c>
      <c r="L3237" s="3" t="s">
        <v>6309</v>
      </c>
      <c r="M3237" s="3" t="s">
        <v>136</v>
      </c>
    </row>
    <row r="3238" spans="1:13" x14ac:dyDescent="0.2">
      <c r="A3238" s="3" t="s">
        <v>5771</v>
      </c>
      <c r="B3238" s="3" t="str">
        <f>VLOOKUP(C3238,'Class compilations'!A:B,2,FALSE)</f>
        <v>Small SUV Hybrid</v>
      </c>
      <c r="C3238" s="3" t="s">
        <v>5772</v>
      </c>
      <c r="D3238" s="3" t="s">
        <v>10</v>
      </c>
      <c r="E3238" s="3" t="s">
        <v>6310</v>
      </c>
      <c r="F3238" s="3" t="e">
        <f>VLOOKUP(E3238,'DFW to admin'!A:B,2,FALSE)</f>
        <v>#N/A</v>
      </c>
      <c r="G3238" s="3" t="str">
        <f>VLOOKUP('Data - filter removed'!E3238,Sheet10!B:C,2,FALSE)</f>
        <v>Economic Services Administration</v>
      </c>
      <c r="H3238" s="2">
        <v>2012</v>
      </c>
      <c r="I3238" s="3" t="s">
        <v>297</v>
      </c>
      <c r="J3238" s="3" t="s">
        <v>4596</v>
      </c>
      <c r="K3238" s="3" t="s">
        <v>5772</v>
      </c>
      <c r="L3238" s="3" t="s">
        <v>6311</v>
      </c>
      <c r="M3238" s="3" t="s">
        <v>29</v>
      </c>
    </row>
    <row r="3239" spans="1:13" x14ac:dyDescent="0.2">
      <c r="A3239" s="3" t="s">
        <v>5771</v>
      </c>
      <c r="B3239" s="3" t="str">
        <f>VLOOKUP(C3239,'Class compilations'!A:B,2,FALSE)</f>
        <v>Small SUV Hybrid</v>
      </c>
      <c r="C3239" s="3" t="s">
        <v>5772</v>
      </c>
      <c r="D3239" s="3" t="s">
        <v>10</v>
      </c>
      <c r="E3239" s="3" t="s">
        <v>6312</v>
      </c>
      <c r="F3239" s="3" t="e">
        <f>VLOOKUP(E3239,'DFW to admin'!A:B,2,FALSE)</f>
        <v>#N/A</v>
      </c>
      <c r="G3239" s="3" t="e">
        <f>VLOOKUP('Data - filter removed'!E3239,Sheet10!B:C,2,FALSE)</f>
        <v>#N/A</v>
      </c>
      <c r="H3239" s="2">
        <v>2012</v>
      </c>
      <c r="I3239" s="3" t="s">
        <v>297</v>
      </c>
      <c r="J3239" s="3" t="s">
        <v>4596</v>
      </c>
      <c r="K3239" s="3" t="s">
        <v>5772</v>
      </c>
      <c r="L3239" s="3" t="s">
        <v>6313</v>
      </c>
      <c r="M3239" s="3" t="s">
        <v>35</v>
      </c>
    </row>
    <row r="3240" spans="1:13" x14ac:dyDescent="0.2">
      <c r="A3240" s="3" t="s">
        <v>5771</v>
      </c>
      <c r="B3240" s="3" t="str">
        <f>VLOOKUP(C3240,'Class compilations'!A:B,2,FALSE)</f>
        <v>Small SUV Hybrid</v>
      </c>
      <c r="C3240" s="3" t="s">
        <v>5772</v>
      </c>
      <c r="D3240" s="3" t="s">
        <v>10</v>
      </c>
      <c r="E3240" s="3" t="s">
        <v>6314</v>
      </c>
      <c r="F3240" s="3" t="e">
        <f>VLOOKUP(E3240,'DFW to admin'!A:B,2,FALSE)</f>
        <v>#N/A</v>
      </c>
      <c r="G3240" s="3" t="e">
        <f>VLOOKUP('Data - filter removed'!E3240,Sheet10!B:C,2,FALSE)</f>
        <v>#N/A</v>
      </c>
      <c r="H3240" s="2">
        <v>2008</v>
      </c>
      <c r="I3240" s="3" t="s">
        <v>297</v>
      </c>
      <c r="J3240" s="3" t="s">
        <v>4596</v>
      </c>
      <c r="K3240" s="3" t="s">
        <v>5772</v>
      </c>
      <c r="L3240" s="3" t="s">
        <v>6315</v>
      </c>
      <c r="M3240" s="3" t="s">
        <v>74</v>
      </c>
    </row>
    <row r="3241" spans="1:13" x14ac:dyDescent="0.2">
      <c r="A3241" s="3" t="s">
        <v>5771</v>
      </c>
      <c r="B3241" s="3" t="str">
        <f>VLOOKUP(C3241,'Class compilations'!A:B,2,FALSE)</f>
        <v>Small SUV Hybrid</v>
      </c>
      <c r="C3241" s="3" t="s">
        <v>5772</v>
      </c>
      <c r="D3241" s="3" t="s">
        <v>10</v>
      </c>
      <c r="E3241" s="3" t="s">
        <v>6316</v>
      </c>
      <c r="F3241" s="3" t="e">
        <f>VLOOKUP(E3241,'DFW to admin'!A:B,2,FALSE)</f>
        <v>#N/A</v>
      </c>
      <c r="G3241" s="3" t="e">
        <f>VLOOKUP('Data - filter removed'!E3241,Sheet10!B:C,2,FALSE)</f>
        <v>#N/A</v>
      </c>
      <c r="H3241" s="2">
        <v>2010</v>
      </c>
      <c r="I3241" s="3" t="s">
        <v>297</v>
      </c>
      <c r="J3241" s="3" t="s">
        <v>4596</v>
      </c>
      <c r="K3241" s="3" t="s">
        <v>5772</v>
      </c>
      <c r="L3241" s="3" t="s">
        <v>6317</v>
      </c>
      <c r="M3241" s="3" t="s">
        <v>74</v>
      </c>
    </row>
    <row r="3242" spans="1:13" x14ac:dyDescent="0.2">
      <c r="A3242" s="3" t="s">
        <v>5771</v>
      </c>
      <c r="B3242" s="3" t="str">
        <f>VLOOKUP(C3242,'Class compilations'!A:B,2,FALSE)</f>
        <v>Small SUV Hybrid</v>
      </c>
      <c r="C3242" s="3" t="s">
        <v>5772</v>
      </c>
      <c r="D3242" s="3" t="s">
        <v>10</v>
      </c>
      <c r="E3242" s="3" t="s">
        <v>6318</v>
      </c>
      <c r="F3242" s="3" t="e">
        <f>VLOOKUP(E3242,'DFW to admin'!A:B,2,FALSE)</f>
        <v>#N/A</v>
      </c>
      <c r="G3242" s="3" t="e">
        <f>VLOOKUP('Data - filter removed'!E3242,Sheet10!B:C,2,FALSE)</f>
        <v>#N/A</v>
      </c>
      <c r="H3242" s="2">
        <v>2007</v>
      </c>
      <c r="I3242" s="3" t="s">
        <v>297</v>
      </c>
      <c r="J3242" s="3" t="s">
        <v>4596</v>
      </c>
      <c r="K3242" s="3" t="s">
        <v>5772</v>
      </c>
      <c r="L3242" s="3" t="s">
        <v>6319</v>
      </c>
      <c r="M3242" s="3" t="s">
        <v>1038</v>
      </c>
    </row>
    <row r="3243" spans="1:13" x14ac:dyDescent="0.2">
      <c r="A3243" s="3" t="s">
        <v>5771</v>
      </c>
      <c r="B3243" s="3" t="str">
        <f>VLOOKUP(C3243,'Class compilations'!A:B,2,FALSE)</f>
        <v>Small SUV Hybrid</v>
      </c>
      <c r="C3243" s="3" t="s">
        <v>5772</v>
      </c>
      <c r="D3243" s="3" t="s">
        <v>10</v>
      </c>
      <c r="E3243" s="3" t="s">
        <v>6320</v>
      </c>
      <c r="F3243" s="3" t="e">
        <f>VLOOKUP(E3243,'DFW to admin'!A:B,2,FALSE)</f>
        <v>#N/A</v>
      </c>
      <c r="G3243" s="3" t="e">
        <f>VLOOKUP('Data - filter removed'!E3243,Sheet10!B:C,2,FALSE)</f>
        <v>#N/A</v>
      </c>
      <c r="H3243" s="2">
        <v>2010</v>
      </c>
      <c r="I3243" s="3" t="s">
        <v>297</v>
      </c>
      <c r="J3243" s="3" t="s">
        <v>4596</v>
      </c>
      <c r="K3243" s="3" t="s">
        <v>5772</v>
      </c>
      <c r="L3243" s="3" t="s">
        <v>6321</v>
      </c>
      <c r="M3243" s="3" t="s">
        <v>32</v>
      </c>
    </row>
    <row r="3244" spans="1:13" x14ac:dyDescent="0.2">
      <c r="B3244" s="3" t="e">
        <f>VLOOKUP(C3244,'Class compilations'!A:B,2,FALSE)</f>
        <v>#N/A</v>
      </c>
      <c r="D3244" s="5" t="s">
        <v>7969</v>
      </c>
      <c r="E3244" s="3">
        <f>SUBTOTAL(3,E2974:E3243)</f>
        <v>270</v>
      </c>
      <c r="F3244" s="3" t="e">
        <f>VLOOKUP(E3244,'DFW to admin'!A:B,2,FALSE)</f>
        <v>#N/A</v>
      </c>
      <c r="G3244" s="3" t="e">
        <f>VLOOKUP('Data - filter removed'!E3244,Sheet10!B:C,2,FALSE)</f>
        <v>#N/A</v>
      </c>
    </row>
    <row r="3245" spans="1:13" x14ac:dyDescent="0.2">
      <c r="A3245" s="3" t="s">
        <v>5771</v>
      </c>
      <c r="B3245" s="3" t="str">
        <f>VLOOKUP(C3245,'Class compilations'!A:B,2,FALSE)</f>
        <v>Small SUV Hybrid</v>
      </c>
      <c r="C3245" s="3" t="s">
        <v>5772</v>
      </c>
      <c r="D3245" s="3" t="s">
        <v>1255</v>
      </c>
      <c r="E3245" s="3" t="s">
        <v>6322</v>
      </c>
      <c r="F3245" s="3" t="str">
        <f>VLOOKUP(E3245,'DFW to admin'!A:B,2,FALSE)</f>
        <v>Fish</v>
      </c>
      <c r="G3245" s="3" t="e">
        <f>VLOOKUP('Data - filter removed'!E3245,Sheet10!B:C,2,FALSE)</f>
        <v>#N/A</v>
      </c>
      <c r="H3245" s="2">
        <v>2007</v>
      </c>
      <c r="I3245" s="3" t="s">
        <v>297</v>
      </c>
      <c r="J3245" s="3" t="s">
        <v>4596</v>
      </c>
      <c r="K3245" s="3" t="s">
        <v>5772</v>
      </c>
      <c r="L3245" s="3" t="s">
        <v>6323</v>
      </c>
      <c r="M3245" s="3" t="s">
        <v>136</v>
      </c>
    </row>
    <row r="3246" spans="1:13" x14ac:dyDescent="0.2">
      <c r="A3246" s="3" t="s">
        <v>5771</v>
      </c>
      <c r="B3246" s="3" t="str">
        <f>VLOOKUP(C3246,'Class compilations'!A:B,2,FALSE)</f>
        <v>Small SUV Hybrid</v>
      </c>
      <c r="C3246" s="3" t="s">
        <v>5772</v>
      </c>
      <c r="D3246" s="3" t="s">
        <v>1255</v>
      </c>
      <c r="E3246" s="3" t="s">
        <v>6324</v>
      </c>
      <c r="F3246" s="3" t="str">
        <f>VLOOKUP(E3246,'DFW to admin'!A:B,2,FALSE)</f>
        <v>Fish</v>
      </c>
      <c r="G3246" s="3" t="e">
        <f>VLOOKUP('Data - filter removed'!E3246,Sheet10!B:C,2,FALSE)</f>
        <v>#N/A</v>
      </c>
      <c r="H3246" s="2">
        <v>2007</v>
      </c>
      <c r="I3246" s="3" t="s">
        <v>297</v>
      </c>
      <c r="J3246" s="3" t="s">
        <v>4596</v>
      </c>
      <c r="K3246" s="3" t="s">
        <v>5772</v>
      </c>
      <c r="L3246" s="3" t="s">
        <v>6325</v>
      </c>
      <c r="M3246" s="3" t="s">
        <v>136</v>
      </c>
    </row>
    <row r="3247" spans="1:13" x14ac:dyDescent="0.2">
      <c r="A3247" s="3" t="s">
        <v>5771</v>
      </c>
      <c r="B3247" s="3" t="str">
        <f>VLOOKUP(C3247,'Class compilations'!A:B,2,FALSE)</f>
        <v>Small SUV Hybrid</v>
      </c>
      <c r="C3247" s="3" t="s">
        <v>5772</v>
      </c>
      <c r="D3247" s="3" t="s">
        <v>1255</v>
      </c>
      <c r="E3247" s="3" t="s">
        <v>6328</v>
      </c>
      <c r="F3247" s="3" t="str">
        <f>VLOOKUP(E3247,'DFW to admin'!A:B,2,FALSE)</f>
        <v>Fish</v>
      </c>
      <c r="G3247" s="3" t="e">
        <f>VLOOKUP('Data - filter removed'!E3247,Sheet10!B:C,2,FALSE)</f>
        <v>#N/A</v>
      </c>
      <c r="H3247" s="2">
        <v>2008</v>
      </c>
      <c r="I3247" s="3" t="s">
        <v>297</v>
      </c>
      <c r="J3247" s="3" t="s">
        <v>4596</v>
      </c>
      <c r="K3247" s="3" t="s">
        <v>5772</v>
      </c>
      <c r="L3247" s="3" t="s">
        <v>6329</v>
      </c>
      <c r="M3247" s="3" t="s">
        <v>136</v>
      </c>
    </row>
    <row r="3248" spans="1:13" x14ac:dyDescent="0.2">
      <c r="A3248" s="3" t="s">
        <v>5771</v>
      </c>
      <c r="B3248" s="3" t="str">
        <f>VLOOKUP(C3248,'Class compilations'!A:B,2,FALSE)</f>
        <v>Small SUV Hybrid</v>
      </c>
      <c r="C3248" s="3" t="s">
        <v>5772</v>
      </c>
      <c r="D3248" s="3" t="s">
        <v>1255</v>
      </c>
      <c r="E3248" s="3" t="s">
        <v>6348</v>
      </c>
      <c r="F3248" s="3" t="e">
        <f>VLOOKUP(E3248,'DFW to admin'!A:B,2,FALSE)</f>
        <v>#N/A</v>
      </c>
      <c r="G3248" s="3" t="e">
        <f>VLOOKUP('Data - filter removed'!E3248,Sheet10!B:C,2,FALSE)</f>
        <v>#N/A</v>
      </c>
      <c r="H3248" s="2">
        <v>2008</v>
      </c>
      <c r="I3248" s="3" t="s">
        <v>297</v>
      </c>
      <c r="J3248" s="3" t="s">
        <v>4596</v>
      </c>
      <c r="K3248" s="3" t="s">
        <v>5772</v>
      </c>
      <c r="L3248" s="3" t="s">
        <v>6349</v>
      </c>
      <c r="M3248" s="3" t="s">
        <v>420</v>
      </c>
    </row>
    <row r="3249" spans="1:13" x14ac:dyDescent="0.2">
      <c r="A3249" s="3" t="s">
        <v>5771</v>
      </c>
      <c r="B3249" s="3" t="str">
        <f>VLOOKUP(C3249,'Class compilations'!A:B,2,FALSE)</f>
        <v>Small SUV Hybrid</v>
      </c>
      <c r="C3249" s="3" t="s">
        <v>5772</v>
      </c>
      <c r="D3249" s="3" t="s">
        <v>1255</v>
      </c>
      <c r="E3249" s="3" t="s">
        <v>6330</v>
      </c>
      <c r="F3249" s="3" t="e">
        <f>VLOOKUP(E3249,'DFW to admin'!A:B,2,FALSE)</f>
        <v>#N/A</v>
      </c>
      <c r="G3249" s="3" t="e">
        <f>VLOOKUP('Data - filter removed'!E3249,Sheet10!B:C,2,FALSE)</f>
        <v>#N/A</v>
      </c>
      <c r="H3249" s="2">
        <v>2008</v>
      </c>
      <c r="I3249" s="3" t="s">
        <v>297</v>
      </c>
      <c r="J3249" s="3" t="s">
        <v>4596</v>
      </c>
      <c r="K3249" s="3" t="s">
        <v>5772</v>
      </c>
      <c r="L3249" s="3" t="s">
        <v>6331</v>
      </c>
      <c r="M3249" s="3" t="s">
        <v>420</v>
      </c>
    </row>
    <row r="3250" spans="1:13" x14ac:dyDescent="0.2">
      <c r="A3250" s="3" t="s">
        <v>5771</v>
      </c>
      <c r="B3250" s="3" t="str">
        <f>VLOOKUP(C3250,'Class compilations'!A:B,2,FALSE)</f>
        <v>Small SUV Hybrid</v>
      </c>
      <c r="C3250" s="3" t="s">
        <v>5772</v>
      </c>
      <c r="D3250" s="3" t="s">
        <v>1255</v>
      </c>
      <c r="E3250" s="3" t="s">
        <v>6332</v>
      </c>
      <c r="F3250" s="3" t="str">
        <f>VLOOKUP(E3250,'DFW to admin'!A:B,2,FALSE)</f>
        <v>Fish</v>
      </c>
      <c r="G3250" s="3" t="e">
        <f>VLOOKUP('Data - filter removed'!E3250,Sheet10!B:C,2,FALSE)</f>
        <v>#N/A</v>
      </c>
      <c r="H3250" s="2">
        <v>2009</v>
      </c>
      <c r="I3250" s="3" t="s">
        <v>297</v>
      </c>
      <c r="J3250" s="3" t="s">
        <v>4596</v>
      </c>
      <c r="K3250" s="3" t="s">
        <v>5772</v>
      </c>
      <c r="L3250" s="3" t="s">
        <v>6333</v>
      </c>
      <c r="M3250" s="3" t="s">
        <v>136</v>
      </c>
    </row>
    <row r="3251" spans="1:13" x14ac:dyDescent="0.2">
      <c r="A3251" s="3" t="s">
        <v>5771</v>
      </c>
      <c r="B3251" s="3" t="str">
        <f>VLOOKUP(C3251,'Class compilations'!A:B,2,FALSE)</f>
        <v>Small SUV Hybrid</v>
      </c>
      <c r="C3251" s="3" t="s">
        <v>5772</v>
      </c>
      <c r="D3251" s="3" t="s">
        <v>1255</v>
      </c>
      <c r="E3251" s="3" t="s">
        <v>6334</v>
      </c>
      <c r="F3251" s="3" t="e">
        <f>VLOOKUP(E3251,'DFW to admin'!A:B,2,FALSE)</f>
        <v>#N/A</v>
      </c>
      <c r="G3251" s="3" t="e">
        <f>VLOOKUP('Data - filter removed'!E3251,Sheet10!B:C,2,FALSE)</f>
        <v>#N/A</v>
      </c>
      <c r="H3251" s="2">
        <v>2009</v>
      </c>
      <c r="I3251" s="3" t="s">
        <v>297</v>
      </c>
      <c r="J3251" s="3" t="s">
        <v>4596</v>
      </c>
      <c r="K3251" s="3" t="s">
        <v>5772</v>
      </c>
      <c r="L3251" s="3" t="s">
        <v>6335</v>
      </c>
      <c r="M3251" s="3" t="s">
        <v>81</v>
      </c>
    </row>
    <row r="3252" spans="1:13" x14ac:dyDescent="0.2">
      <c r="A3252" s="3" t="s">
        <v>5771</v>
      </c>
      <c r="B3252" s="3" t="str">
        <f>VLOOKUP(C3252,'Class compilations'!A:B,2,FALSE)</f>
        <v>Small SUV Hybrid</v>
      </c>
      <c r="C3252" s="3" t="s">
        <v>5772</v>
      </c>
      <c r="D3252" s="3" t="s">
        <v>1255</v>
      </c>
      <c r="E3252" s="3" t="s">
        <v>6336</v>
      </c>
      <c r="F3252" s="3" t="e">
        <f>VLOOKUP(E3252,'DFW to admin'!A:B,2,FALSE)</f>
        <v>#N/A</v>
      </c>
      <c r="G3252" s="3" t="e">
        <f>VLOOKUP('Data - filter removed'!E3252,Sheet10!B:C,2,FALSE)</f>
        <v>#N/A</v>
      </c>
      <c r="H3252" s="2">
        <v>2009</v>
      </c>
      <c r="I3252" s="3" t="s">
        <v>297</v>
      </c>
      <c r="J3252" s="3" t="s">
        <v>4596</v>
      </c>
      <c r="K3252" s="3" t="s">
        <v>5772</v>
      </c>
      <c r="L3252" s="3" t="s">
        <v>6337</v>
      </c>
      <c r="M3252" s="3" t="s">
        <v>74</v>
      </c>
    </row>
    <row r="3253" spans="1:13" x14ac:dyDescent="0.2">
      <c r="A3253" s="3" t="s">
        <v>5771</v>
      </c>
      <c r="B3253" s="3" t="str">
        <f>VLOOKUP(C3253,'Class compilations'!A:B,2,FALSE)</f>
        <v>Small SUV Hybrid</v>
      </c>
      <c r="C3253" s="3" t="s">
        <v>5772</v>
      </c>
      <c r="D3253" s="3" t="s">
        <v>1255</v>
      </c>
      <c r="E3253" s="3" t="s">
        <v>6338</v>
      </c>
      <c r="F3253" s="3" t="e">
        <f>VLOOKUP(E3253,'DFW to admin'!A:B,2,FALSE)</f>
        <v>#N/A</v>
      </c>
      <c r="G3253" s="3" t="e">
        <f>VLOOKUP('Data - filter removed'!E3253,Sheet10!B:C,2,FALSE)</f>
        <v>#N/A</v>
      </c>
      <c r="H3253" s="2">
        <v>2009</v>
      </c>
      <c r="I3253" s="3" t="s">
        <v>297</v>
      </c>
      <c r="J3253" s="3" t="s">
        <v>4596</v>
      </c>
      <c r="K3253" s="3" t="s">
        <v>5772</v>
      </c>
      <c r="L3253" s="3" t="s">
        <v>6339</v>
      </c>
      <c r="M3253" s="3" t="s">
        <v>420</v>
      </c>
    </row>
    <row r="3254" spans="1:13" x14ac:dyDescent="0.2">
      <c r="A3254" s="3" t="s">
        <v>5771</v>
      </c>
      <c r="B3254" s="3" t="str">
        <f>VLOOKUP(C3254,'Class compilations'!A:B,2,FALSE)</f>
        <v>Small SUV Hybrid</v>
      </c>
      <c r="C3254" s="3" t="s">
        <v>5772</v>
      </c>
      <c r="D3254" s="3" t="s">
        <v>1255</v>
      </c>
      <c r="E3254" s="3" t="s">
        <v>6340</v>
      </c>
      <c r="F3254" s="3" t="e">
        <f>VLOOKUP(E3254,'DFW to admin'!A:B,2,FALSE)</f>
        <v>#N/A</v>
      </c>
      <c r="G3254" s="3" t="e">
        <f>VLOOKUP('Data - filter removed'!E3254,Sheet10!B:C,2,FALSE)</f>
        <v>#N/A</v>
      </c>
      <c r="H3254" s="2">
        <v>2010</v>
      </c>
      <c r="I3254" s="3" t="s">
        <v>297</v>
      </c>
      <c r="J3254" s="3" t="s">
        <v>4596</v>
      </c>
      <c r="K3254" s="3" t="s">
        <v>5772</v>
      </c>
      <c r="L3254" s="3" t="s">
        <v>6341</v>
      </c>
      <c r="M3254" s="3" t="s">
        <v>81</v>
      </c>
    </row>
    <row r="3255" spans="1:13" x14ac:dyDescent="0.2">
      <c r="A3255" s="3" t="s">
        <v>5771</v>
      </c>
      <c r="B3255" s="3" t="str">
        <f>VLOOKUP(C3255,'Class compilations'!A:B,2,FALSE)</f>
        <v>Small SUV Hybrid</v>
      </c>
      <c r="C3255" s="3" t="s">
        <v>5772</v>
      </c>
      <c r="D3255" s="3" t="s">
        <v>1255</v>
      </c>
      <c r="E3255" s="3" t="s">
        <v>6342</v>
      </c>
      <c r="F3255" s="3" t="str">
        <f>VLOOKUP(E3255,'DFW to admin'!A:B,2,FALSE)</f>
        <v>Fish</v>
      </c>
      <c r="G3255" s="3" t="e">
        <f>VLOOKUP('Data - filter removed'!E3255,Sheet10!B:C,2,FALSE)</f>
        <v>#N/A</v>
      </c>
      <c r="H3255" s="2">
        <v>2007</v>
      </c>
      <c r="I3255" s="3" t="s">
        <v>297</v>
      </c>
      <c r="J3255" s="3" t="s">
        <v>4596</v>
      </c>
      <c r="K3255" s="3" t="s">
        <v>5772</v>
      </c>
      <c r="L3255" s="3" t="s">
        <v>6343</v>
      </c>
      <c r="M3255" s="3" t="s">
        <v>136</v>
      </c>
    </row>
    <row r="3256" spans="1:13" x14ac:dyDescent="0.2">
      <c r="A3256" s="3" t="s">
        <v>5771</v>
      </c>
      <c r="B3256" s="3" t="str">
        <f>VLOOKUP(C3256,'Class compilations'!A:B,2,FALSE)</f>
        <v>Small SUV Hybrid</v>
      </c>
      <c r="C3256" s="3" t="s">
        <v>5772</v>
      </c>
      <c r="D3256" s="3" t="s">
        <v>1255</v>
      </c>
      <c r="E3256" s="3" t="s">
        <v>6344</v>
      </c>
      <c r="F3256" s="3" t="e">
        <f>VLOOKUP(E3256,'DFW to admin'!A:B,2,FALSE)</f>
        <v>#N/A</v>
      </c>
      <c r="G3256" s="3" t="e">
        <f>VLOOKUP('Data - filter removed'!E3256,Sheet10!B:C,2,FALSE)</f>
        <v>#N/A</v>
      </c>
      <c r="H3256" s="2">
        <v>2007</v>
      </c>
      <c r="I3256" s="3" t="s">
        <v>297</v>
      </c>
      <c r="J3256" s="3" t="s">
        <v>4596</v>
      </c>
      <c r="K3256" s="3" t="s">
        <v>5772</v>
      </c>
      <c r="L3256" s="3" t="s">
        <v>6345</v>
      </c>
      <c r="M3256" s="3" t="s">
        <v>74</v>
      </c>
    </row>
    <row r="3257" spans="1:13" x14ac:dyDescent="0.2">
      <c r="A3257" s="3" t="s">
        <v>5771</v>
      </c>
      <c r="B3257" s="3" t="str">
        <f>VLOOKUP(C3257,'Class compilations'!A:B,2,FALSE)</f>
        <v>Small SUV Hybrid</v>
      </c>
      <c r="C3257" s="3" t="s">
        <v>5772</v>
      </c>
      <c r="D3257" s="3" t="s">
        <v>1255</v>
      </c>
      <c r="E3257" s="3" t="s">
        <v>6352</v>
      </c>
      <c r="F3257" s="3" t="e">
        <f>VLOOKUP(E3257,'DFW to admin'!A:B,2,FALSE)</f>
        <v>#N/A</v>
      </c>
      <c r="G3257" s="3" t="e">
        <f>VLOOKUP('Data - filter removed'!E3257,Sheet10!B:C,2,FALSE)</f>
        <v>#N/A</v>
      </c>
      <c r="H3257" s="2">
        <v>2006</v>
      </c>
      <c r="I3257" s="3" t="s">
        <v>297</v>
      </c>
      <c r="J3257" s="3" t="s">
        <v>4596</v>
      </c>
      <c r="K3257" s="3" t="s">
        <v>5772</v>
      </c>
      <c r="L3257" s="3" t="s">
        <v>6353</v>
      </c>
      <c r="M3257" s="3" t="s">
        <v>420</v>
      </c>
    </row>
    <row r="3258" spans="1:13" x14ac:dyDescent="0.2">
      <c r="B3258" s="3" t="e">
        <f>VLOOKUP(C3258,'Class compilations'!A:B,2,FALSE)</f>
        <v>#N/A</v>
      </c>
      <c r="D3258" s="5" t="s">
        <v>7970</v>
      </c>
      <c r="E3258" s="3">
        <f>SUBTOTAL(3,E3245:E3257)</f>
        <v>13</v>
      </c>
      <c r="F3258" s="3" t="e">
        <f>VLOOKUP(E3258,'DFW to admin'!A:B,2,FALSE)</f>
        <v>#N/A</v>
      </c>
      <c r="G3258" s="3" t="e">
        <f>VLOOKUP('Data - filter removed'!E3258,Sheet10!B:C,2,FALSE)</f>
        <v>#N/A</v>
      </c>
    </row>
    <row r="3259" spans="1:13" x14ac:dyDescent="0.2">
      <c r="A3259" s="3" t="s">
        <v>5771</v>
      </c>
      <c r="B3259" s="3" t="str">
        <f>VLOOKUP(C3259,'Class compilations'!A:B,2,FALSE)</f>
        <v>Small SUV Hybrid</v>
      </c>
      <c r="C3259" s="3" t="s">
        <v>5772</v>
      </c>
      <c r="D3259" s="3" t="s">
        <v>1301</v>
      </c>
      <c r="E3259" s="3" t="s">
        <v>6346</v>
      </c>
      <c r="F3259" s="3" t="e">
        <f>VLOOKUP(E3259,'DFW to admin'!A:B,2,FALSE)</f>
        <v>#N/A</v>
      </c>
      <c r="G3259" s="3" t="e">
        <f>VLOOKUP('Data - filter removed'!E3259,Sheet10!B:C,2,FALSE)</f>
        <v>#N/A</v>
      </c>
      <c r="H3259" s="2">
        <v>2008</v>
      </c>
      <c r="I3259" s="3" t="s">
        <v>297</v>
      </c>
      <c r="J3259" s="3" t="s">
        <v>4596</v>
      </c>
      <c r="K3259" s="3" t="s">
        <v>5772</v>
      </c>
      <c r="L3259" s="3" t="s">
        <v>6347</v>
      </c>
      <c r="M3259" s="3" t="s">
        <v>1302</v>
      </c>
    </row>
    <row r="3260" spans="1:13" x14ac:dyDescent="0.2">
      <c r="B3260" s="3" t="e">
        <f>VLOOKUP(C3260,'Class compilations'!A:B,2,FALSE)</f>
        <v>#N/A</v>
      </c>
      <c r="D3260" s="5" t="s">
        <v>7971</v>
      </c>
      <c r="E3260" s="3">
        <f>SUBTOTAL(3,E3259:E3259)</f>
        <v>1</v>
      </c>
      <c r="F3260" s="3" t="e">
        <f>VLOOKUP(E3260,'DFW to admin'!A:B,2,FALSE)</f>
        <v>#N/A</v>
      </c>
      <c r="G3260" s="3" t="e">
        <f>VLOOKUP('Data - filter removed'!E3260,Sheet10!B:C,2,FALSE)</f>
        <v>#N/A</v>
      </c>
    </row>
    <row r="3261" spans="1:13" x14ac:dyDescent="0.2">
      <c r="A3261" s="3" t="s">
        <v>5771</v>
      </c>
      <c r="B3261" s="3" t="str">
        <f>VLOOKUP(C3261,'Class compilations'!A:B,2,FALSE)</f>
        <v>Small SUV Hybrid</v>
      </c>
      <c r="C3261" s="3" t="s">
        <v>5772</v>
      </c>
      <c r="D3261" s="3" t="s">
        <v>1563</v>
      </c>
      <c r="E3261" s="3" t="s">
        <v>5821</v>
      </c>
      <c r="F3261" s="3" t="e">
        <f>VLOOKUP(E3261,'DFW to admin'!A:B,2,FALSE)</f>
        <v>#N/A</v>
      </c>
      <c r="G3261" s="3" t="e">
        <f>VLOOKUP('Data - filter removed'!E3261,Sheet10!B:C,2,FALSE)</f>
        <v>#N/A</v>
      </c>
      <c r="H3261" s="2">
        <v>2007</v>
      </c>
      <c r="I3261" s="3" t="s">
        <v>297</v>
      </c>
      <c r="J3261" s="3" t="s">
        <v>4596</v>
      </c>
      <c r="K3261" s="3" t="s">
        <v>5772</v>
      </c>
      <c r="L3261" s="3" t="s">
        <v>5822</v>
      </c>
      <c r="M3261" s="3" t="s">
        <v>133</v>
      </c>
    </row>
    <row r="3262" spans="1:13" x14ac:dyDescent="0.2">
      <c r="A3262" s="3" t="s">
        <v>5771</v>
      </c>
      <c r="B3262" s="3" t="str">
        <f>VLOOKUP(C3262,'Class compilations'!A:B,2,FALSE)</f>
        <v>Small SUV Hybrid</v>
      </c>
      <c r="C3262" s="3" t="s">
        <v>5772</v>
      </c>
      <c r="D3262" s="3" t="s">
        <v>1563</v>
      </c>
      <c r="E3262" s="3" t="s">
        <v>6326</v>
      </c>
      <c r="F3262" s="3" t="e">
        <f>VLOOKUP(E3262,'DFW to admin'!A:B,2,FALSE)</f>
        <v>#N/A</v>
      </c>
      <c r="G3262" s="3" t="e">
        <f>VLOOKUP('Data - filter removed'!E3262,Sheet10!B:C,2,FALSE)</f>
        <v>#N/A</v>
      </c>
      <c r="H3262" s="2">
        <v>2008</v>
      </c>
      <c r="I3262" s="3" t="s">
        <v>297</v>
      </c>
      <c r="J3262" s="3" t="s">
        <v>4596</v>
      </c>
      <c r="K3262" s="3" t="s">
        <v>5772</v>
      </c>
      <c r="L3262" s="3" t="s">
        <v>6327</v>
      </c>
      <c r="M3262" s="3" t="s">
        <v>133</v>
      </c>
    </row>
    <row r="3263" spans="1:13" x14ac:dyDescent="0.2">
      <c r="A3263" s="3" t="s">
        <v>5771</v>
      </c>
      <c r="B3263" s="3" t="str">
        <f>VLOOKUP(C3263,'Class compilations'!A:B,2,FALSE)</f>
        <v>Small SUV Hybrid</v>
      </c>
      <c r="C3263" s="3" t="s">
        <v>5772</v>
      </c>
      <c r="D3263" s="3" t="s">
        <v>1563</v>
      </c>
      <c r="E3263" s="3" t="s">
        <v>5973</v>
      </c>
      <c r="F3263" s="3" t="e">
        <f>VLOOKUP(E3263,'DFW to admin'!A:B,2,FALSE)</f>
        <v>#N/A</v>
      </c>
      <c r="G3263" s="3" t="e">
        <f>VLOOKUP('Data - filter removed'!E3263,Sheet10!B:C,2,FALSE)</f>
        <v>#N/A</v>
      </c>
      <c r="H3263" s="2">
        <v>2012</v>
      </c>
      <c r="I3263" s="3" t="s">
        <v>297</v>
      </c>
      <c r="J3263" s="3" t="s">
        <v>4596</v>
      </c>
      <c r="K3263" s="3" t="s">
        <v>5772</v>
      </c>
      <c r="L3263" s="3" t="s">
        <v>5974</v>
      </c>
      <c r="M3263" s="3" t="s">
        <v>133</v>
      </c>
    </row>
    <row r="3264" spans="1:13" x14ac:dyDescent="0.2">
      <c r="A3264" s="3" t="s">
        <v>5771</v>
      </c>
      <c r="B3264" s="3" t="str">
        <f>VLOOKUP(C3264,'Class compilations'!A:B,2,FALSE)</f>
        <v>Small SUV Hybrid</v>
      </c>
      <c r="C3264" s="3" t="s">
        <v>5772</v>
      </c>
      <c r="D3264" s="3" t="s">
        <v>1563</v>
      </c>
      <c r="E3264" s="3" t="s">
        <v>6350</v>
      </c>
      <c r="F3264" s="3" t="e">
        <f>VLOOKUP(E3264,'DFW to admin'!A:B,2,FALSE)</f>
        <v>#N/A</v>
      </c>
      <c r="G3264" s="3" t="e">
        <f>VLOOKUP('Data - filter removed'!E3264,Sheet10!B:C,2,FALSE)</f>
        <v>#N/A</v>
      </c>
      <c r="H3264" s="2">
        <v>2009</v>
      </c>
      <c r="I3264" s="3" t="s">
        <v>297</v>
      </c>
      <c r="J3264" s="3" t="s">
        <v>4596</v>
      </c>
      <c r="K3264" s="3" t="s">
        <v>5772</v>
      </c>
      <c r="L3264" s="3" t="s">
        <v>6351</v>
      </c>
      <c r="M3264" s="3" t="s">
        <v>133</v>
      </c>
    </row>
    <row r="3265" spans="1:13" x14ac:dyDescent="0.2">
      <c r="A3265" s="3" t="s">
        <v>5771</v>
      </c>
      <c r="B3265" s="3" t="str">
        <f>VLOOKUP(C3265,'Class compilations'!A:B,2,FALSE)</f>
        <v>Small SUV Hybrid</v>
      </c>
      <c r="C3265" s="3" t="s">
        <v>5772</v>
      </c>
      <c r="D3265" s="3" t="s">
        <v>1563</v>
      </c>
      <c r="E3265" s="3" t="s">
        <v>6011</v>
      </c>
      <c r="F3265" s="3" t="e">
        <f>VLOOKUP(E3265,'DFW to admin'!A:B,2,FALSE)</f>
        <v>#N/A</v>
      </c>
      <c r="G3265" s="3" t="e">
        <f>VLOOKUP('Data - filter removed'!E3265,Sheet10!B:C,2,FALSE)</f>
        <v>#N/A</v>
      </c>
      <c r="H3265" s="2">
        <v>2009</v>
      </c>
      <c r="I3265" s="3" t="s">
        <v>297</v>
      </c>
      <c r="J3265" s="3" t="s">
        <v>4596</v>
      </c>
      <c r="K3265" s="3" t="s">
        <v>5772</v>
      </c>
      <c r="L3265" s="3" t="s">
        <v>6012</v>
      </c>
      <c r="M3265" s="3" t="s">
        <v>133</v>
      </c>
    </row>
    <row r="3266" spans="1:13" x14ac:dyDescent="0.2">
      <c r="B3266" s="3" t="e">
        <f>VLOOKUP(C3266,'Class compilations'!A:B,2,FALSE)</f>
        <v>#N/A</v>
      </c>
      <c r="D3266" s="5" t="s">
        <v>7972</v>
      </c>
      <c r="E3266" s="3">
        <f>SUBTOTAL(3,E3261:E3265)</f>
        <v>5</v>
      </c>
      <c r="F3266" s="3" t="e">
        <f>VLOOKUP(E3266,'DFW to admin'!A:B,2,FALSE)</f>
        <v>#N/A</v>
      </c>
      <c r="G3266" s="3" t="e">
        <f>VLOOKUP('Data - filter removed'!E3266,Sheet10!B:C,2,FALSE)</f>
        <v>#N/A</v>
      </c>
    </row>
    <row r="3267" spans="1:13" x14ac:dyDescent="0.2">
      <c r="A3267" s="5" t="s">
        <v>7940</v>
      </c>
      <c r="B3267" s="3" t="e">
        <f>VLOOKUP(C3267,'Class compilations'!A:B,2,FALSE)</f>
        <v>#N/A</v>
      </c>
      <c r="E3267" s="3">
        <f>SUBTOTAL(3,E2974:E3265)</f>
        <v>289</v>
      </c>
      <c r="F3267" s="3" t="e">
        <f>VLOOKUP(E3267,'DFW to admin'!A:B,2,FALSE)</f>
        <v>#N/A</v>
      </c>
      <c r="G3267" s="3" t="e">
        <f>VLOOKUP('Data - filter removed'!E3267,Sheet10!B:C,2,FALSE)</f>
        <v>#N/A</v>
      </c>
    </row>
    <row r="3268" spans="1:13" x14ac:dyDescent="0.2">
      <c r="A3268" s="3" t="s">
        <v>6354</v>
      </c>
      <c r="B3268" s="3" t="str">
        <f>VLOOKUP(C3268,'Class compilations'!A:B,2,FALSE)</f>
        <v>Small SUV Hybrid</v>
      </c>
      <c r="C3268" s="3" t="s">
        <v>6355</v>
      </c>
      <c r="D3268" s="3" t="s">
        <v>10</v>
      </c>
      <c r="E3268" s="3" t="s">
        <v>6356</v>
      </c>
      <c r="F3268" s="3" t="e">
        <f>VLOOKUP(E3268,'DFW to admin'!A:B,2,FALSE)</f>
        <v>#N/A</v>
      </c>
      <c r="G3268" s="3" t="e">
        <f>VLOOKUP('Data - filter removed'!E3268,Sheet10!B:C,2,FALSE)</f>
        <v>#N/A</v>
      </c>
      <c r="H3268" s="2">
        <v>2006</v>
      </c>
      <c r="I3268" s="3" t="s">
        <v>297</v>
      </c>
      <c r="J3268" s="3" t="s">
        <v>4596</v>
      </c>
      <c r="K3268" s="3" t="s">
        <v>5772</v>
      </c>
      <c r="L3268" s="3" t="s">
        <v>6357</v>
      </c>
      <c r="M3268" s="3" t="s">
        <v>133</v>
      </c>
    </row>
    <row r="3269" spans="1:13" x14ac:dyDescent="0.2">
      <c r="A3269" s="3" t="s">
        <v>6354</v>
      </c>
      <c r="B3269" s="3" t="str">
        <f>VLOOKUP(C3269,'Class compilations'!A:B,2,FALSE)</f>
        <v>Small SUV Hybrid</v>
      </c>
      <c r="C3269" s="3" t="s">
        <v>6355</v>
      </c>
      <c r="D3269" s="3" t="s">
        <v>10</v>
      </c>
      <c r="E3269" s="3" t="s">
        <v>6358</v>
      </c>
      <c r="F3269" s="3" t="e">
        <f>VLOOKUP(E3269,'DFW to admin'!A:B,2,FALSE)</f>
        <v>#N/A</v>
      </c>
      <c r="G3269" s="3" t="e">
        <f>VLOOKUP('Data - filter removed'!E3269,Sheet10!B:C,2,FALSE)</f>
        <v>#N/A</v>
      </c>
      <c r="H3269" s="2">
        <v>2007</v>
      </c>
      <c r="I3269" s="3" t="s">
        <v>297</v>
      </c>
      <c r="J3269" s="3" t="s">
        <v>4596</v>
      </c>
      <c r="K3269" s="3" t="s">
        <v>5772</v>
      </c>
      <c r="L3269" s="3" t="s">
        <v>6359</v>
      </c>
      <c r="M3269" s="3" t="s">
        <v>81</v>
      </c>
    </row>
    <row r="3270" spans="1:13" x14ac:dyDescent="0.2">
      <c r="B3270" s="3" t="e">
        <f>VLOOKUP(C3270,'Class compilations'!A:B,2,FALSE)</f>
        <v>#N/A</v>
      </c>
      <c r="D3270" s="5" t="s">
        <v>7969</v>
      </c>
      <c r="E3270" s="3">
        <f>SUBTOTAL(3,E3268:E3269)</f>
        <v>2</v>
      </c>
      <c r="F3270" s="3" t="e">
        <f>VLOOKUP(E3270,'DFW to admin'!A:B,2,FALSE)</f>
        <v>#N/A</v>
      </c>
      <c r="G3270" s="3" t="e">
        <f>VLOOKUP('Data - filter removed'!E3270,Sheet10!B:C,2,FALSE)</f>
        <v>#N/A</v>
      </c>
    </row>
    <row r="3271" spans="1:13" x14ac:dyDescent="0.2">
      <c r="A3271" s="5" t="s">
        <v>7941</v>
      </c>
      <c r="B3271" s="3" t="e">
        <f>VLOOKUP(C3271,'Class compilations'!A:B,2,FALSE)</f>
        <v>#N/A</v>
      </c>
      <c r="E3271" s="3">
        <f>SUBTOTAL(3,E3268:E3269)</f>
        <v>2</v>
      </c>
      <c r="F3271" s="3" t="e">
        <f>VLOOKUP(E3271,'DFW to admin'!A:B,2,FALSE)</f>
        <v>#N/A</v>
      </c>
      <c r="G3271" s="3" t="e">
        <f>VLOOKUP('Data - filter removed'!E3271,Sheet10!B:C,2,FALSE)</f>
        <v>#N/A</v>
      </c>
    </row>
    <row r="3272" spans="1:13" x14ac:dyDescent="0.2">
      <c r="A3272" s="3" t="s">
        <v>6360</v>
      </c>
      <c r="B3272" s="3" t="str">
        <f>VLOOKUP(C3272,'Class compilations'!A:B,2,FALSE)</f>
        <v>Small SUV Hybrid</v>
      </c>
      <c r="C3272" s="3" t="s">
        <v>6361</v>
      </c>
      <c r="D3272" s="3" t="s">
        <v>2086</v>
      </c>
      <c r="E3272" s="3" t="s">
        <v>6362</v>
      </c>
      <c r="F3272" s="3" t="e">
        <f>VLOOKUP(E3272,'DFW to admin'!A:B,2,FALSE)</f>
        <v>#N/A</v>
      </c>
      <c r="G3272" s="3" t="str">
        <f>VLOOKUP('Data - filter removed'!E3272,Sheet10!B:C,2,FALSE)</f>
        <v>Aging and Disability Services Administration</v>
      </c>
      <c r="H3272" s="2">
        <v>2010</v>
      </c>
      <c r="I3272" s="3" t="s">
        <v>297</v>
      </c>
      <c r="J3272" s="3" t="s">
        <v>4596</v>
      </c>
      <c r="K3272" s="3" t="s">
        <v>5772</v>
      </c>
      <c r="L3272" s="3" t="s">
        <v>6363</v>
      </c>
      <c r="M3272" s="3" t="s">
        <v>29</v>
      </c>
    </row>
    <row r="3273" spans="1:13" x14ac:dyDescent="0.2">
      <c r="A3273" s="3" t="s">
        <v>6360</v>
      </c>
      <c r="B3273" s="3" t="str">
        <f>VLOOKUP(C3273,'Class compilations'!A:B,2,FALSE)</f>
        <v>Small SUV Hybrid</v>
      </c>
      <c r="C3273" s="3" t="s">
        <v>6361</v>
      </c>
      <c r="D3273" s="3" t="s">
        <v>2086</v>
      </c>
      <c r="E3273" s="3" t="s">
        <v>6364</v>
      </c>
      <c r="F3273" s="3" t="e">
        <f>VLOOKUP(E3273,'DFW to admin'!A:B,2,FALSE)</f>
        <v>#N/A</v>
      </c>
      <c r="G3273" s="3" t="str">
        <f>VLOOKUP('Data - filter removed'!E3273,Sheet10!B:C,2,FALSE)</f>
        <v>Aging and Disability Services Administration</v>
      </c>
      <c r="H3273" s="2">
        <v>2010</v>
      </c>
      <c r="I3273" s="3" t="s">
        <v>297</v>
      </c>
      <c r="J3273" s="3" t="s">
        <v>4596</v>
      </c>
      <c r="K3273" s="3" t="s">
        <v>5772</v>
      </c>
      <c r="L3273" s="3" t="s">
        <v>6365</v>
      </c>
      <c r="M3273" s="3" t="s">
        <v>29</v>
      </c>
    </row>
    <row r="3274" spans="1:13" x14ac:dyDescent="0.2">
      <c r="A3274" s="3" t="s">
        <v>6360</v>
      </c>
      <c r="B3274" s="3" t="str">
        <f>VLOOKUP(C3274,'Class compilations'!A:B,2,FALSE)</f>
        <v>Small SUV Hybrid</v>
      </c>
      <c r="C3274" s="3" t="s">
        <v>6361</v>
      </c>
      <c r="D3274" s="3" t="s">
        <v>2086</v>
      </c>
      <c r="E3274" s="3" t="s">
        <v>6366</v>
      </c>
      <c r="F3274" s="3" t="e">
        <f>VLOOKUP(E3274,'DFW to admin'!A:B,2,FALSE)</f>
        <v>#N/A</v>
      </c>
      <c r="G3274" s="3" t="str">
        <f>VLOOKUP('Data - filter removed'!E3274,Sheet10!B:C,2,FALSE)</f>
        <v>Children's Administration</v>
      </c>
      <c r="H3274" s="2">
        <v>2010</v>
      </c>
      <c r="I3274" s="3" t="s">
        <v>297</v>
      </c>
      <c r="J3274" s="3" t="s">
        <v>4596</v>
      </c>
      <c r="K3274" s="3" t="s">
        <v>5772</v>
      </c>
      <c r="L3274" s="3" t="s">
        <v>6367</v>
      </c>
      <c r="M3274" s="3" t="s">
        <v>29</v>
      </c>
    </row>
    <row r="3275" spans="1:13" x14ac:dyDescent="0.2">
      <c r="A3275" s="3" t="s">
        <v>6360</v>
      </c>
      <c r="B3275" s="3" t="str">
        <f>VLOOKUP(C3275,'Class compilations'!A:B,2,FALSE)</f>
        <v>Small SUV Hybrid</v>
      </c>
      <c r="C3275" s="3" t="s">
        <v>6361</v>
      </c>
      <c r="D3275" s="3" t="s">
        <v>2086</v>
      </c>
      <c r="E3275" s="3" t="s">
        <v>6368</v>
      </c>
      <c r="F3275" s="3" t="e">
        <f>VLOOKUP(E3275,'DFW to admin'!A:B,2,FALSE)</f>
        <v>#N/A</v>
      </c>
      <c r="G3275" s="3" t="str">
        <f>VLOOKUP('Data - filter removed'!E3275,Sheet10!B:C,2,FALSE)</f>
        <v>Children's Administration</v>
      </c>
      <c r="H3275" s="2">
        <v>2010</v>
      </c>
      <c r="I3275" s="3" t="s">
        <v>297</v>
      </c>
      <c r="J3275" s="3" t="s">
        <v>4596</v>
      </c>
      <c r="K3275" s="3" t="s">
        <v>5772</v>
      </c>
      <c r="L3275" s="3" t="s">
        <v>6369</v>
      </c>
      <c r="M3275" s="3" t="s">
        <v>29</v>
      </c>
    </row>
    <row r="3276" spans="1:13" x14ac:dyDescent="0.2">
      <c r="A3276" s="3" t="s">
        <v>6360</v>
      </c>
      <c r="B3276" s="3" t="str">
        <f>VLOOKUP(C3276,'Class compilations'!A:B,2,FALSE)</f>
        <v>Small SUV Hybrid</v>
      </c>
      <c r="C3276" s="3" t="s">
        <v>6361</v>
      </c>
      <c r="D3276" s="3" t="s">
        <v>2086</v>
      </c>
      <c r="E3276" s="3" t="s">
        <v>6370</v>
      </c>
      <c r="F3276" s="3" t="e">
        <f>VLOOKUP(E3276,'DFW to admin'!A:B,2,FALSE)</f>
        <v>#N/A</v>
      </c>
      <c r="G3276" s="3" t="str">
        <f>VLOOKUP('Data - filter removed'!E3276,Sheet10!B:C,2,FALSE)</f>
        <v>Children's Administration</v>
      </c>
      <c r="H3276" s="2">
        <v>2010</v>
      </c>
      <c r="I3276" s="3" t="s">
        <v>297</v>
      </c>
      <c r="J3276" s="3" t="s">
        <v>4596</v>
      </c>
      <c r="K3276" s="3" t="s">
        <v>5772</v>
      </c>
      <c r="L3276" s="3" t="s">
        <v>6371</v>
      </c>
      <c r="M3276" s="3" t="s">
        <v>29</v>
      </c>
    </row>
    <row r="3277" spans="1:13" x14ac:dyDescent="0.2">
      <c r="A3277" s="3" t="s">
        <v>6360</v>
      </c>
      <c r="B3277" s="3" t="str">
        <f>VLOOKUP(C3277,'Class compilations'!A:B,2,FALSE)</f>
        <v>Small SUV Hybrid</v>
      </c>
      <c r="C3277" s="3" t="s">
        <v>6361</v>
      </c>
      <c r="D3277" s="3" t="s">
        <v>2086</v>
      </c>
      <c r="E3277" s="3" t="s">
        <v>6372</v>
      </c>
      <c r="F3277" s="3" t="e">
        <f>VLOOKUP(E3277,'DFW to admin'!A:B,2,FALSE)</f>
        <v>#N/A</v>
      </c>
      <c r="G3277" s="3" t="str">
        <f>VLOOKUP('Data - filter removed'!E3277,Sheet10!B:C,2,FALSE)</f>
        <v>Children's Administration</v>
      </c>
      <c r="H3277" s="2">
        <v>2010</v>
      </c>
      <c r="I3277" s="3" t="s">
        <v>297</v>
      </c>
      <c r="J3277" s="3" t="s">
        <v>4596</v>
      </c>
      <c r="K3277" s="3" t="s">
        <v>5772</v>
      </c>
      <c r="L3277" s="3" t="s">
        <v>6373</v>
      </c>
      <c r="M3277" s="3" t="s">
        <v>29</v>
      </c>
    </row>
    <row r="3278" spans="1:13" x14ac:dyDescent="0.2">
      <c r="A3278" s="3" t="s">
        <v>6360</v>
      </c>
      <c r="B3278" s="3" t="str">
        <f>VLOOKUP(C3278,'Class compilations'!A:B,2,FALSE)</f>
        <v>Small SUV Hybrid</v>
      </c>
      <c r="C3278" s="3" t="s">
        <v>6361</v>
      </c>
      <c r="D3278" s="3" t="s">
        <v>2086</v>
      </c>
      <c r="E3278" s="3" t="s">
        <v>6374</v>
      </c>
      <c r="F3278" s="3" t="e">
        <f>VLOOKUP(E3278,'DFW to admin'!A:B,2,FALSE)</f>
        <v>#N/A</v>
      </c>
      <c r="G3278" s="3" t="str">
        <f>VLOOKUP('Data - filter removed'!E3278,Sheet10!B:C,2,FALSE)</f>
        <v>Children's Administration</v>
      </c>
      <c r="H3278" s="2">
        <v>2010</v>
      </c>
      <c r="I3278" s="3" t="s">
        <v>297</v>
      </c>
      <c r="J3278" s="3" t="s">
        <v>4596</v>
      </c>
      <c r="K3278" s="3" t="s">
        <v>5772</v>
      </c>
      <c r="L3278" s="3" t="s">
        <v>6375</v>
      </c>
      <c r="M3278" s="3" t="s">
        <v>29</v>
      </c>
    </row>
    <row r="3279" spans="1:13" x14ac:dyDescent="0.2">
      <c r="A3279" s="3" t="s">
        <v>6360</v>
      </c>
      <c r="B3279" s="3" t="str">
        <f>VLOOKUP(C3279,'Class compilations'!A:B,2,FALSE)</f>
        <v>Small SUV Hybrid</v>
      </c>
      <c r="C3279" s="3" t="s">
        <v>6361</v>
      </c>
      <c r="D3279" s="3" t="s">
        <v>2086</v>
      </c>
      <c r="E3279" s="3" t="s">
        <v>6376</v>
      </c>
      <c r="F3279" s="3" t="e">
        <f>VLOOKUP(E3279,'DFW to admin'!A:B,2,FALSE)</f>
        <v>#N/A</v>
      </c>
      <c r="G3279" s="3" t="str">
        <f>VLOOKUP('Data - filter removed'!E3279,Sheet10!B:C,2,FALSE)</f>
        <v>Children's Administration</v>
      </c>
      <c r="H3279" s="2">
        <v>2010</v>
      </c>
      <c r="I3279" s="3" t="s">
        <v>297</v>
      </c>
      <c r="J3279" s="3" t="s">
        <v>4596</v>
      </c>
      <c r="K3279" s="3" t="s">
        <v>5772</v>
      </c>
      <c r="L3279" s="3" t="s">
        <v>6377</v>
      </c>
      <c r="M3279" s="3" t="s">
        <v>29</v>
      </c>
    </row>
    <row r="3280" spans="1:13" x14ac:dyDescent="0.2">
      <c r="A3280" s="3" t="s">
        <v>6360</v>
      </c>
      <c r="B3280" s="3" t="str">
        <f>VLOOKUP(C3280,'Class compilations'!A:B,2,FALSE)</f>
        <v>Small SUV Hybrid</v>
      </c>
      <c r="C3280" s="3" t="s">
        <v>6361</v>
      </c>
      <c r="D3280" s="3" t="s">
        <v>2086</v>
      </c>
      <c r="E3280" s="3" t="s">
        <v>6378</v>
      </c>
      <c r="F3280" s="3" t="e">
        <f>VLOOKUP(E3280,'DFW to admin'!A:B,2,FALSE)</f>
        <v>#N/A</v>
      </c>
      <c r="G3280" s="3" t="str">
        <f>VLOOKUP('Data - filter removed'!E3280,Sheet10!B:C,2,FALSE)</f>
        <v>Children's Administration</v>
      </c>
      <c r="H3280" s="2">
        <v>2010</v>
      </c>
      <c r="I3280" s="3" t="s">
        <v>297</v>
      </c>
      <c r="J3280" s="3" t="s">
        <v>4596</v>
      </c>
      <c r="K3280" s="3" t="s">
        <v>5772</v>
      </c>
      <c r="L3280" s="3" t="s">
        <v>6379</v>
      </c>
      <c r="M3280" s="3" t="s">
        <v>29</v>
      </c>
    </row>
    <row r="3281" spans="1:13" x14ac:dyDescent="0.2">
      <c r="A3281" s="3" t="s">
        <v>6360</v>
      </c>
      <c r="B3281" s="3" t="str">
        <f>VLOOKUP(C3281,'Class compilations'!A:B,2,FALSE)</f>
        <v>Small SUV Hybrid</v>
      </c>
      <c r="C3281" s="3" t="s">
        <v>6361</v>
      </c>
      <c r="D3281" s="3" t="s">
        <v>2086</v>
      </c>
      <c r="E3281" s="3" t="s">
        <v>6380</v>
      </c>
      <c r="F3281" s="3" t="e">
        <f>VLOOKUP(E3281,'DFW to admin'!A:B,2,FALSE)</f>
        <v>#N/A</v>
      </c>
      <c r="G3281" s="3" t="str">
        <f>VLOOKUP('Data - filter removed'!E3281,Sheet10!B:C,2,FALSE)</f>
        <v>Children's Administration</v>
      </c>
      <c r="H3281" s="2">
        <v>2010</v>
      </c>
      <c r="I3281" s="3" t="s">
        <v>297</v>
      </c>
      <c r="J3281" s="3" t="s">
        <v>4596</v>
      </c>
      <c r="K3281" s="3" t="s">
        <v>5772</v>
      </c>
      <c r="L3281" s="3" t="s">
        <v>6381</v>
      </c>
      <c r="M3281" s="3" t="s">
        <v>29</v>
      </c>
    </row>
    <row r="3282" spans="1:13" x14ac:dyDescent="0.2">
      <c r="A3282" s="3" t="s">
        <v>6360</v>
      </c>
      <c r="B3282" s="3" t="str">
        <f>VLOOKUP(C3282,'Class compilations'!A:B,2,FALSE)</f>
        <v>Small SUV Hybrid</v>
      </c>
      <c r="C3282" s="3" t="s">
        <v>6361</v>
      </c>
      <c r="D3282" s="3" t="s">
        <v>2086</v>
      </c>
      <c r="E3282" s="3" t="s">
        <v>6382</v>
      </c>
      <c r="F3282" s="3" t="e">
        <f>VLOOKUP(E3282,'DFW to admin'!A:B,2,FALSE)</f>
        <v>#N/A</v>
      </c>
      <c r="G3282" s="3" t="str">
        <f>VLOOKUP('Data - filter removed'!E3282,Sheet10!B:C,2,FALSE)</f>
        <v>Children's Administration</v>
      </c>
      <c r="H3282" s="2">
        <v>2010</v>
      </c>
      <c r="I3282" s="3" t="s">
        <v>297</v>
      </c>
      <c r="J3282" s="3" t="s">
        <v>4596</v>
      </c>
      <c r="K3282" s="3" t="s">
        <v>5772</v>
      </c>
      <c r="L3282" s="3" t="s">
        <v>6383</v>
      </c>
      <c r="M3282" s="3" t="s">
        <v>29</v>
      </c>
    </row>
    <row r="3283" spans="1:13" x14ac:dyDescent="0.2">
      <c r="A3283" s="3" t="s">
        <v>6360</v>
      </c>
      <c r="B3283" s="3" t="str">
        <f>VLOOKUP(C3283,'Class compilations'!A:B,2,FALSE)</f>
        <v>Small SUV Hybrid</v>
      </c>
      <c r="C3283" s="3" t="s">
        <v>6361</v>
      </c>
      <c r="D3283" s="3" t="s">
        <v>2086</v>
      </c>
      <c r="E3283" s="3" t="s">
        <v>6384</v>
      </c>
      <c r="F3283" s="3" t="e">
        <f>VLOOKUP(E3283,'DFW to admin'!A:B,2,FALSE)</f>
        <v>#N/A</v>
      </c>
      <c r="G3283" s="3" t="str">
        <f>VLOOKUP('Data - filter removed'!E3283,Sheet10!B:C,2,FALSE)</f>
        <v>Children's Administration</v>
      </c>
      <c r="H3283" s="2">
        <v>2010</v>
      </c>
      <c r="I3283" s="3" t="s">
        <v>297</v>
      </c>
      <c r="J3283" s="3" t="s">
        <v>4596</v>
      </c>
      <c r="K3283" s="3" t="s">
        <v>5772</v>
      </c>
      <c r="L3283" s="3" t="s">
        <v>6385</v>
      </c>
      <c r="M3283" s="3" t="s">
        <v>29</v>
      </c>
    </row>
    <row r="3284" spans="1:13" x14ac:dyDescent="0.2">
      <c r="A3284" s="3" t="s">
        <v>6360</v>
      </c>
      <c r="B3284" s="3" t="str">
        <f>VLOOKUP(C3284,'Class compilations'!A:B,2,FALSE)</f>
        <v>Small SUV Hybrid</v>
      </c>
      <c r="C3284" s="3" t="s">
        <v>6361</v>
      </c>
      <c r="D3284" s="3" t="s">
        <v>2086</v>
      </c>
      <c r="E3284" s="3" t="s">
        <v>6386</v>
      </c>
      <c r="F3284" s="3" t="e">
        <f>VLOOKUP(E3284,'DFW to admin'!A:B,2,FALSE)</f>
        <v>#N/A</v>
      </c>
      <c r="G3284" s="3" t="str">
        <f>VLOOKUP('Data - filter removed'!E3284,Sheet10!B:C,2,FALSE)</f>
        <v>Children's Administration</v>
      </c>
      <c r="H3284" s="2">
        <v>2010</v>
      </c>
      <c r="I3284" s="3" t="s">
        <v>297</v>
      </c>
      <c r="J3284" s="3" t="s">
        <v>4596</v>
      </c>
      <c r="K3284" s="3" t="s">
        <v>5772</v>
      </c>
      <c r="L3284" s="3" t="s">
        <v>6387</v>
      </c>
      <c r="M3284" s="3" t="s">
        <v>29</v>
      </c>
    </row>
    <row r="3285" spans="1:13" x14ac:dyDescent="0.2">
      <c r="A3285" s="3" t="s">
        <v>6360</v>
      </c>
      <c r="B3285" s="3" t="str">
        <f>VLOOKUP(C3285,'Class compilations'!A:B,2,FALSE)</f>
        <v>Small SUV Hybrid</v>
      </c>
      <c r="C3285" s="3" t="s">
        <v>6361</v>
      </c>
      <c r="D3285" s="3" t="s">
        <v>2086</v>
      </c>
      <c r="E3285" s="3" t="s">
        <v>6388</v>
      </c>
      <c r="F3285" s="3" t="e">
        <f>VLOOKUP(E3285,'DFW to admin'!A:B,2,FALSE)</f>
        <v>#N/A</v>
      </c>
      <c r="G3285" s="3" t="str">
        <f>VLOOKUP('Data - filter removed'!E3285,Sheet10!B:C,2,FALSE)</f>
        <v>Children's Administration</v>
      </c>
      <c r="H3285" s="2">
        <v>2010</v>
      </c>
      <c r="I3285" s="3" t="s">
        <v>297</v>
      </c>
      <c r="J3285" s="3" t="s">
        <v>4596</v>
      </c>
      <c r="K3285" s="3" t="s">
        <v>5772</v>
      </c>
      <c r="L3285" s="3" t="s">
        <v>6389</v>
      </c>
      <c r="M3285" s="3" t="s">
        <v>29</v>
      </c>
    </row>
    <row r="3286" spans="1:13" x14ac:dyDescent="0.2">
      <c r="A3286" s="3" t="s">
        <v>6360</v>
      </c>
      <c r="B3286" s="3" t="str">
        <f>VLOOKUP(C3286,'Class compilations'!A:B,2,FALSE)</f>
        <v>Small SUV Hybrid</v>
      </c>
      <c r="C3286" s="3" t="s">
        <v>6361</v>
      </c>
      <c r="D3286" s="3" t="s">
        <v>2086</v>
      </c>
      <c r="E3286" s="3" t="s">
        <v>6390</v>
      </c>
      <c r="F3286" s="3" t="e">
        <f>VLOOKUP(E3286,'DFW to admin'!A:B,2,FALSE)</f>
        <v>#N/A</v>
      </c>
      <c r="G3286" s="3" t="str">
        <f>VLOOKUP('Data - filter removed'!E3286,Sheet10!B:C,2,FALSE)</f>
        <v>Children's Administration</v>
      </c>
      <c r="H3286" s="2">
        <v>2010</v>
      </c>
      <c r="I3286" s="3" t="s">
        <v>297</v>
      </c>
      <c r="J3286" s="3" t="s">
        <v>4596</v>
      </c>
      <c r="K3286" s="3" t="s">
        <v>5772</v>
      </c>
      <c r="L3286" s="3" t="s">
        <v>6391</v>
      </c>
      <c r="M3286" s="3" t="s">
        <v>29</v>
      </c>
    </row>
    <row r="3287" spans="1:13" x14ac:dyDescent="0.2">
      <c r="A3287" s="3" t="s">
        <v>6360</v>
      </c>
      <c r="B3287" s="3" t="str">
        <f>VLOOKUP(C3287,'Class compilations'!A:B,2,FALSE)</f>
        <v>Small SUV Hybrid</v>
      </c>
      <c r="C3287" s="3" t="s">
        <v>6361</v>
      </c>
      <c r="D3287" s="3" t="s">
        <v>2086</v>
      </c>
      <c r="E3287" s="3" t="s">
        <v>6392</v>
      </c>
      <c r="F3287" s="3" t="e">
        <f>VLOOKUP(E3287,'DFW to admin'!A:B,2,FALSE)</f>
        <v>#N/A</v>
      </c>
      <c r="G3287" s="3" t="str">
        <f>VLOOKUP('Data - filter removed'!E3287,Sheet10!B:C,2,FALSE)</f>
        <v>Economic Services Administration</v>
      </c>
      <c r="H3287" s="2">
        <v>2010</v>
      </c>
      <c r="I3287" s="3" t="s">
        <v>297</v>
      </c>
      <c r="J3287" s="3" t="s">
        <v>4596</v>
      </c>
      <c r="K3287" s="3" t="s">
        <v>5772</v>
      </c>
      <c r="L3287" s="3" t="s">
        <v>6393</v>
      </c>
      <c r="M3287" s="3" t="s">
        <v>29</v>
      </c>
    </row>
    <row r="3288" spans="1:13" x14ac:dyDescent="0.2">
      <c r="A3288" s="3" t="s">
        <v>6360</v>
      </c>
      <c r="B3288" s="3" t="str">
        <f>VLOOKUP(C3288,'Class compilations'!A:B,2,FALSE)</f>
        <v>Small SUV Hybrid</v>
      </c>
      <c r="C3288" s="3" t="s">
        <v>6361</v>
      </c>
      <c r="D3288" s="3" t="s">
        <v>2086</v>
      </c>
      <c r="E3288" s="3" t="s">
        <v>6394</v>
      </c>
      <c r="F3288" s="3" t="e">
        <f>VLOOKUP(E3288,'DFW to admin'!A:B,2,FALSE)</f>
        <v>#N/A</v>
      </c>
      <c r="G3288" s="3" t="str">
        <f>VLOOKUP('Data - filter removed'!E3288,Sheet10!B:C,2,FALSE)</f>
        <v>Economic Services Administration</v>
      </c>
      <c r="H3288" s="2">
        <v>2010</v>
      </c>
      <c r="I3288" s="3" t="s">
        <v>297</v>
      </c>
      <c r="J3288" s="3" t="s">
        <v>4596</v>
      </c>
      <c r="K3288" s="3" t="s">
        <v>5772</v>
      </c>
      <c r="L3288" s="3" t="s">
        <v>6395</v>
      </c>
      <c r="M3288" s="3" t="s">
        <v>29</v>
      </c>
    </row>
    <row r="3289" spans="1:13" x14ac:dyDescent="0.2">
      <c r="A3289" s="3" t="s">
        <v>6360</v>
      </c>
      <c r="B3289" s="3" t="str">
        <f>VLOOKUP(C3289,'Class compilations'!A:B,2,FALSE)</f>
        <v>Small SUV Hybrid</v>
      </c>
      <c r="C3289" s="3" t="s">
        <v>6361</v>
      </c>
      <c r="D3289" s="3" t="s">
        <v>2086</v>
      </c>
      <c r="E3289" s="3" t="s">
        <v>6396</v>
      </c>
      <c r="F3289" s="3" t="e">
        <f>VLOOKUP(E3289,'DFW to admin'!A:B,2,FALSE)</f>
        <v>#N/A</v>
      </c>
      <c r="G3289" s="3" t="str">
        <f>VLOOKUP('Data - filter removed'!E3289,Sheet10!B:C,2,FALSE)</f>
        <v>Aging and Disability Services Administration</v>
      </c>
      <c r="H3289" s="2">
        <v>2010</v>
      </c>
      <c r="I3289" s="3" t="s">
        <v>297</v>
      </c>
      <c r="J3289" s="3" t="s">
        <v>4596</v>
      </c>
      <c r="K3289" s="3" t="s">
        <v>5772</v>
      </c>
      <c r="L3289" s="3" t="s">
        <v>6397</v>
      </c>
      <c r="M3289" s="3" t="s">
        <v>29</v>
      </c>
    </row>
    <row r="3290" spans="1:13" x14ac:dyDescent="0.2">
      <c r="A3290" s="3" t="s">
        <v>6360</v>
      </c>
      <c r="B3290" s="3" t="str">
        <f>VLOOKUP(C3290,'Class compilations'!A:B,2,FALSE)</f>
        <v>Small SUV Hybrid</v>
      </c>
      <c r="C3290" s="3" t="s">
        <v>6361</v>
      </c>
      <c r="D3290" s="3" t="s">
        <v>2086</v>
      </c>
      <c r="E3290" s="3" t="s">
        <v>6398</v>
      </c>
      <c r="F3290" s="3" t="e">
        <f>VLOOKUP(E3290,'DFW to admin'!A:B,2,FALSE)</f>
        <v>#N/A</v>
      </c>
      <c r="G3290" s="3" t="str">
        <f>VLOOKUP('Data - filter removed'!E3290,Sheet10!B:C,2,FALSE)</f>
        <v>Aging and Disability Services Administration</v>
      </c>
      <c r="H3290" s="2">
        <v>2010</v>
      </c>
      <c r="I3290" s="3" t="s">
        <v>297</v>
      </c>
      <c r="J3290" s="3" t="s">
        <v>4596</v>
      </c>
      <c r="K3290" s="3" t="s">
        <v>5772</v>
      </c>
      <c r="L3290" s="3" t="s">
        <v>6399</v>
      </c>
      <c r="M3290" s="3" t="s">
        <v>29</v>
      </c>
    </row>
    <row r="3291" spans="1:13" x14ac:dyDescent="0.2">
      <c r="B3291" s="3" t="e">
        <f>VLOOKUP(C3291,'Class compilations'!A:B,2,FALSE)</f>
        <v>#N/A</v>
      </c>
      <c r="D3291" s="5" t="s">
        <v>7973</v>
      </c>
      <c r="E3291" s="3">
        <f>SUBTOTAL(3,E3272:E3290)</f>
        <v>19</v>
      </c>
      <c r="F3291" s="3" t="e">
        <f>VLOOKUP(E3291,'DFW to admin'!A:B,2,FALSE)</f>
        <v>#N/A</v>
      </c>
      <c r="G3291" s="3" t="e">
        <f>VLOOKUP('Data - filter removed'!E3291,Sheet10!B:C,2,FALSE)</f>
        <v>#N/A</v>
      </c>
    </row>
    <row r="3292" spans="1:13" x14ac:dyDescent="0.2">
      <c r="A3292" s="3" t="s">
        <v>6360</v>
      </c>
      <c r="B3292" s="3" t="str">
        <f>VLOOKUP(C3292,'Class compilations'!A:B,2,FALSE)</f>
        <v>Small SUV Hybrid</v>
      </c>
      <c r="C3292" s="3" t="s">
        <v>6361</v>
      </c>
      <c r="D3292" s="3" t="s">
        <v>10</v>
      </c>
      <c r="E3292" s="3" t="s">
        <v>6400</v>
      </c>
      <c r="F3292" s="3" t="e">
        <f>VLOOKUP(E3292,'DFW to admin'!A:B,2,FALSE)</f>
        <v>#N/A</v>
      </c>
      <c r="G3292" s="3" t="e">
        <f>VLOOKUP('Data - filter removed'!E3292,Sheet10!B:C,2,FALSE)</f>
        <v>#N/A</v>
      </c>
      <c r="H3292" s="2">
        <v>2008</v>
      </c>
      <c r="I3292" s="3" t="s">
        <v>297</v>
      </c>
      <c r="J3292" s="3" t="s">
        <v>4596</v>
      </c>
      <c r="K3292" s="3" t="s">
        <v>5772</v>
      </c>
      <c r="L3292" s="3" t="s">
        <v>6401</v>
      </c>
      <c r="M3292" s="3" t="s">
        <v>2130</v>
      </c>
    </row>
    <row r="3293" spans="1:13" x14ac:dyDescent="0.2">
      <c r="A3293" s="3" t="s">
        <v>6360</v>
      </c>
      <c r="B3293" s="3" t="str">
        <f>VLOOKUP(C3293,'Class compilations'!A:B,2,FALSE)</f>
        <v>Small SUV Hybrid</v>
      </c>
      <c r="C3293" s="3" t="s">
        <v>6361</v>
      </c>
      <c r="D3293" s="3" t="s">
        <v>10</v>
      </c>
      <c r="E3293" s="3" t="s">
        <v>6402</v>
      </c>
      <c r="F3293" s="3" t="e">
        <f>VLOOKUP(E3293,'DFW to admin'!A:B,2,FALSE)</f>
        <v>#N/A</v>
      </c>
      <c r="G3293" s="3" t="e">
        <f>VLOOKUP('Data - filter removed'!E3293,Sheet10!B:C,2,FALSE)</f>
        <v>#N/A</v>
      </c>
      <c r="H3293" s="2">
        <v>2005</v>
      </c>
      <c r="I3293" s="3" t="s">
        <v>297</v>
      </c>
      <c r="J3293" s="3" t="s">
        <v>4596</v>
      </c>
      <c r="K3293" s="3" t="s">
        <v>5772</v>
      </c>
      <c r="L3293" s="3" t="s">
        <v>6403</v>
      </c>
      <c r="M3293" s="3" t="s">
        <v>429</v>
      </c>
    </row>
    <row r="3294" spans="1:13" x14ac:dyDescent="0.2">
      <c r="A3294" s="3" t="s">
        <v>6360</v>
      </c>
      <c r="B3294" s="3" t="str">
        <f>VLOOKUP(C3294,'Class compilations'!A:B,2,FALSE)</f>
        <v>Small SUV Hybrid</v>
      </c>
      <c r="C3294" s="3" t="s">
        <v>6361</v>
      </c>
      <c r="D3294" s="3" t="s">
        <v>10</v>
      </c>
      <c r="E3294" s="3" t="s">
        <v>6404</v>
      </c>
      <c r="F3294" s="3" t="e">
        <f>VLOOKUP(E3294,'DFW to admin'!A:B,2,FALSE)</f>
        <v>#N/A</v>
      </c>
      <c r="G3294" s="3" t="e">
        <f>VLOOKUP('Data - filter removed'!E3294,Sheet10!B:C,2,FALSE)</f>
        <v>#N/A</v>
      </c>
      <c r="H3294" s="2">
        <v>2008</v>
      </c>
      <c r="I3294" s="3" t="s">
        <v>297</v>
      </c>
      <c r="J3294" s="3" t="s">
        <v>4596</v>
      </c>
      <c r="K3294" s="3" t="s">
        <v>5772</v>
      </c>
      <c r="L3294" s="3" t="s">
        <v>6405</v>
      </c>
      <c r="M3294" s="3" t="s">
        <v>1038</v>
      </c>
    </row>
    <row r="3295" spans="1:13" x14ac:dyDescent="0.2">
      <c r="A3295" s="3" t="s">
        <v>6360</v>
      </c>
      <c r="B3295" s="3" t="str">
        <f>VLOOKUP(C3295,'Class compilations'!A:B,2,FALSE)</f>
        <v>Small SUV Hybrid</v>
      </c>
      <c r="C3295" s="3" t="s">
        <v>6361</v>
      </c>
      <c r="D3295" s="3" t="s">
        <v>10</v>
      </c>
      <c r="E3295" s="3" t="s">
        <v>6406</v>
      </c>
      <c r="F3295" s="3" t="e">
        <f>VLOOKUP(E3295,'DFW to admin'!A:B,2,FALSE)</f>
        <v>#N/A</v>
      </c>
      <c r="G3295" s="3" t="e">
        <f>VLOOKUP('Data - filter removed'!E3295,Sheet10!B:C,2,FALSE)</f>
        <v>#N/A</v>
      </c>
      <c r="H3295" s="2">
        <v>2006</v>
      </c>
      <c r="I3295" s="3" t="s">
        <v>297</v>
      </c>
      <c r="J3295" s="3" t="s">
        <v>4596</v>
      </c>
      <c r="K3295" s="3" t="s">
        <v>5772</v>
      </c>
      <c r="L3295" s="3" t="s">
        <v>6407</v>
      </c>
      <c r="M3295" s="3" t="s">
        <v>81</v>
      </c>
    </row>
    <row r="3296" spans="1:13" x14ac:dyDescent="0.2">
      <c r="A3296" s="3" t="s">
        <v>6360</v>
      </c>
      <c r="B3296" s="3" t="str">
        <f>VLOOKUP(C3296,'Class compilations'!A:B,2,FALSE)</f>
        <v>Small SUV Hybrid</v>
      </c>
      <c r="C3296" s="3" t="s">
        <v>6361</v>
      </c>
      <c r="D3296" s="3" t="s">
        <v>10</v>
      </c>
      <c r="E3296" s="3" t="s">
        <v>6408</v>
      </c>
      <c r="F3296" s="3" t="e">
        <f>VLOOKUP(E3296,'DFW to admin'!A:B,2,FALSE)</f>
        <v>#N/A</v>
      </c>
      <c r="G3296" s="3" t="e">
        <f>VLOOKUP('Data - filter removed'!E3296,Sheet10!B:C,2,FALSE)</f>
        <v>#N/A</v>
      </c>
      <c r="H3296" s="2">
        <v>2006</v>
      </c>
      <c r="I3296" s="3" t="s">
        <v>297</v>
      </c>
      <c r="J3296" s="3" t="s">
        <v>4596</v>
      </c>
      <c r="K3296" s="3" t="s">
        <v>5772</v>
      </c>
      <c r="L3296" s="3" t="s">
        <v>6409</v>
      </c>
      <c r="M3296" s="3" t="s">
        <v>81</v>
      </c>
    </row>
    <row r="3297" spans="1:13" x14ac:dyDescent="0.2">
      <c r="A3297" s="3" t="s">
        <v>6360</v>
      </c>
      <c r="B3297" s="3" t="str">
        <f>VLOOKUP(C3297,'Class compilations'!A:B,2,FALSE)</f>
        <v>Small SUV Hybrid</v>
      </c>
      <c r="C3297" s="3" t="s">
        <v>6361</v>
      </c>
      <c r="D3297" s="3" t="s">
        <v>10</v>
      </c>
      <c r="E3297" s="3" t="s">
        <v>6410</v>
      </c>
      <c r="F3297" s="3" t="e">
        <f>VLOOKUP(E3297,'DFW to admin'!A:B,2,FALSE)</f>
        <v>#N/A</v>
      </c>
      <c r="G3297" s="3" t="e">
        <f>VLOOKUP('Data - filter removed'!E3297,Sheet10!B:C,2,FALSE)</f>
        <v>#N/A</v>
      </c>
      <c r="H3297" s="2">
        <v>2006</v>
      </c>
      <c r="I3297" s="3" t="s">
        <v>297</v>
      </c>
      <c r="J3297" s="3" t="s">
        <v>4596</v>
      </c>
      <c r="K3297" s="3" t="s">
        <v>5772</v>
      </c>
      <c r="L3297" s="3" t="s">
        <v>6411</v>
      </c>
      <c r="M3297" s="3" t="s">
        <v>81</v>
      </c>
    </row>
    <row r="3298" spans="1:13" x14ac:dyDescent="0.2">
      <c r="A3298" s="3" t="s">
        <v>6360</v>
      </c>
      <c r="B3298" s="3" t="str">
        <f>VLOOKUP(C3298,'Class compilations'!A:B,2,FALSE)</f>
        <v>Small SUV Hybrid</v>
      </c>
      <c r="C3298" s="3" t="s">
        <v>6361</v>
      </c>
      <c r="D3298" s="3" t="s">
        <v>10</v>
      </c>
      <c r="E3298" s="3" t="s">
        <v>6412</v>
      </c>
      <c r="F3298" s="3" t="e">
        <f>VLOOKUP(E3298,'DFW to admin'!A:B,2,FALSE)</f>
        <v>#N/A</v>
      </c>
      <c r="G3298" s="3" t="e">
        <f>VLOOKUP('Data - filter removed'!E3298,Sheet10!B:C,2,FALSE)</f>
        <v>#N/A</v>
      </c>
      <c r="H3298" s="2">
        <v>2008</v>
      </c>
      <c r="I3298" s="3" t="s">
        <v>297</v>
      </c>
      <c r="J3298" s="3" t="s">
        <v>4596</v>
      </c>
      <c r="K3298" s="3" t="s">
        <v>4597</v>
      </c>
      <c r="L3298" s="3" t="s">
        <v>6413</v>
      </c>
      <c r="M3298" s="3" t="s">
        <v>81</v>
      </c>
    </row>
    <row r="3299" spans="1:13" x14ac:dyDescent="0.2">
      <c r="A3299" s="3" t="s">
        <v>6360</v>
      </c>
      <c r="B3299" s="3" t="str">
        <f>VLOOKUP(C3299,'Class compilations'!A:B,2,FALSE)</f>
        <v>Small SUV Hybrid</v>
      </c>
      <c r="C3299" s="3" t="s">
        <v>6361</v>
      </c>
      <c r="D3299" s="3" t="s">
        <v>10</v>
      </c>
      <c r="E3299" s="3" t="s">
        <v>6414</v>
      </c>
      <c r="F3299" s="3" t="e">
        <f>VLOOKUP(E3299,'DFW to admin'!A:B,2,FALSE)</f>
        <v>#N/A</v>
      </c>
      <c r="G3299" s="3" t="e">
        <f>VLOOKUP('Data - filter removed'!E3299,Sheet10!B:C,2,FALSE)</f>
        <v>#N/A</v>
      </c>
      <c r="H3299" s="2">
        <v>2008</v>
      </c>
      <c r="I3299" s="3" t="s">
        <v>297</v>
      </c>
      <c r="J3299" s="3" t="s">
        <v>4596</v>
      </c>
      <c r="K3299" s="3" t="s">
        <v>4597</v>
      </c>
      <c r="L3299" s="3" t="s">
        <v>6415</v>
      </c>
      <c r="M3299" s="3" t="s">
        <v>81</v>
      </c>
    </row>
    <row r="3300" spans="1:13" x14ac:dyDescent="0.2">
      <c r="A3300" s="3" t="s">
        <v>6360</v>
      </c>
      <c r="B3300" s="3" t="str">
        <f>VLOOKUP(C3300,'Class compilations'!A:B,2,FALSE)</f>
        <v>Small SUV Hybrid</v>
      </c>
      <c r="C3300" s="3" t="s">
        <v>6361</v>
      </c>
      <c r="D3300" s="3" t="s">
        <v>10</v>
      </c>
      <c r="E3300" s="3" t="s">
        <v>6416</v>
      </c>
      <c r="F3300" s="3" t="e">
        <f>VLOOKUP(E3300,'DFW to admin'!A:B,2,FALSE)</f>
        <v>#N/A</v>
      </c>
      <c r="G3300" s="3" t="e">
        <f>VLOOKUP('Data - filter removed'!E3300,Sheet10!B:C,2,FALSE)</f>
        <v>#N/A</v>
      </c>
      <c r="H3300" s="2">
        <v>2008</v>
      </c>
      <c r="I3300" s="3" t="s">
        <v>297</v>
      </c>
      <c r="J3300" s="3" t="s">
        <v>4596</v>
      </c>
      <c r="K3300" s="3" t="s">
        <v>4597</v>
      </c>
      <c r="L3300" s="3" t="s">
        <v>6417</v>
      </c>
      <c r="M3300" s="3" t="s">
        <v>81</v>
      </c>
    </row>
    <row r="3301" spans="1:13" x14ac:dyDescent="0.2">
      <c r="A3301" s="3" t="s">
        <v>6360</v>
      </c>
      <c r="B3301" s="3" t="str">
        <f>VLOOKUP(C3301,'Class compilations'!A:B,2,FALSE)</f>
        <v>Small SUV Hybrid</v>
      </c>
      <c r="C3301" s="3" t="s">
        <v>6361</v>
      </c>
      <c r="D3301" s="3" t="s">
        <v>10</v>
      </c>
      <c r="E3301" s="3" t="s">
        <v>6418</v>
      </c>
      <c r="F3301" s="3" t="e">
        <f>VLOOKUP(E3301,'DFW to admin'!A:B,2,FALSE)</f>
        <v>#N/A</v>
      </c>
      <c r="G3301" s="3" t="e">
        <f>VLOOKUP('Data - filter removed'!E3301,Sheet10!B:C,2,FALSE)</f>
        <v>#N/A</v>
      </c>
      <c r="H3301" s="2">
        <v>2009</v>
      </c>
      <c r="I3301" s="3" t="s">
        <v>297</v>
      </c>
      <c r="J3301" s="3" t="s">
        <v>4596</v>
      </c>
      <c r="K3301" s="3" t="s">
        <v>5772</v>
      </c>
      <c r="L3301" s="3" t="s">
        <v>6419</v>
      </c>
      <c r="M3301" s="3" t="s">
        <v>81</v>
      </c>
    </row>
    <row r="3302" spans="1:13" x14ac:dyDescent="0.2">
      <c r="A3302" s="3" t="s">
        <v>6360</v>
      </c>
      <c r="B3302" s="3" t="str">
        <f>VLOOKUP(C3302,'Class compilations'!A:B,2,FALSE)</f>
        <v>Small SUV Hybrid</v>
      </c>
      <c r="C3302" s="3" t="s">
        <v>6361</v>
      </c>
      <c r="D3302" s="3" t="s">
        <v>10</v>
      </c>
      <c r="E3302" s="3" t="s">
        <v>6420</v>
      </c>
      <c r="F3302" s="3" t="e">
        <f>VLOOKUP(E3302,'DFW to admin'!A:B,2,FALSE)</f>
        <v>#N/A</v>
      </c>
      <c r="G3302" s="3" t="e">
        <f>VLOOKUP('Data - filter removed'!E3302,Sheet10!B:C,2,FALSE)</f>
        <v>#N/A</v>
      </c>
      <c r="H3302" s="2">
        <v>2010</v>
      </c>
      <c r="I3302" s="3" t="s">
        <v>297</v>
      </c>
      <c r="J3302" s="3" t="s">
        <v>4596</v>
      </c>
      <c r="K3302" s="3" t="s">
        <v>4597</v>
      </c>
      <c r="L3302" s="3" t="s">
        <v>6421</v>
      </c>
      <c r="M3302" s="3" t="s">
        <v>81</v>
      </c>
    </row>
    <row r="3303" spans="1:13" x14ac:dyDescent="0.2">
      <c r="A3303" s="3" t="s">
        <v>6360</v>
      </c>
      <c r="B3303" s="3" t="str">
        <f>VLOOKUP(C3303,'Class compilations'!A:B,2,FALSE)</f>
        <v>Small SUV Hybrid</v>
      </c>
      <c r="C3303" s="3" t="s">
        <v>6361</v>
      </c>
      <c r="D3303" s="3" t="s">
        <v>10</v>
      </c>
      <c r="E3303" s="3" t="s">
        <v>6422</v>
      </c>
      <c r="F3303" s="3" t="e">
        <f>VLOOKUP(E3303,'DFW to admin'!A:B,2,FALSE)</f>
        <v>#N/A</v>
      </c>
      <c r="G3303" s="3" t="e">
        <f>VLOOKUP('Data - filter removed'!E3303,Sheet10!B:C,2,FALSE)</f>
        <v>#N/A</v>
      </c>
      <c r="H3303" s="2">
        <v>2008</v>
      </c>
      <c r="I3303" s="3" t="s">
        <v>297</v>
      </c>
      <c r="J3303" s="3" t="s">
        <v>4596</v>
      </c>
      <c r="K3303" s="3" t="s">
        <v>5772</v>
      </c>
      <c r="L3303" s="3" t="s">
        <v>6423</v>
      </c>
      <c r="M3303" s="3" t="s">
        <v>74</v>
      </c>
    </row>
    <row r="3304" spans="1:13" x14ac:dyDescent="0.2">
      <c r="A3304" s="3" t="s">
        <v>6360</v>
      </c>
      <c r="B3304" s="3" t="str">
        <f>VLOOKUP(C3304,'Class compilations'!A:B,2,FALSE)</f>
        <v>Small SUV Hybrid</v>
      </c>
      <c r="C3304" s="3" t="s">
        <v>6361</v>
      </c>
      <c r="D3304" s="3" t="s">
        <v>10</v>
      </c>
      <c r="E3304" s="3" t="s">
        <v>6424</v>
      </c>
      <c r="F3304" s="3" t="e">
        <f>VLOOKUP(E3304,'DFW to admin'!A:B,2,FALSE)</f>
        <v>#N/A</v>
      </c>
      <c r="G3304" s="3" t="e">
        <f>VLOOKUP('Data - filter removed'!E3304,Sheet10!B:C,2,FALSE)</f>
        <v>#N/A</v>
      </c>
      <c r="H3304" s="2">
        <v>2006</v>
      </c>
      <c r="I3304" s="3" t="s">
        <v>297</v>
      </c>
      <c r="J3304" s="3" t="s">
        <v>4596</v>
      </c>
      <c r="K3304" s="3" t="s">
        <v>5772</v>
      </c>
      <c r="L3304" s="3" t="s">
        <v>6425</v>
      </c>
      <c r="M3304" s="3" t="s">
        <v>74</v>
      </c>
    </row>
    <row r="3305" spans="1:13" x14ac:dyDescent="0.2">
      <c r="A3305" s="3" t="s">
        <v>6360</v>
      </c>
      <c r="B3305" s="3" t="str">
        <f>VLOOKUP(C3305,'Class compilations'!A:B,2,FALSE)</f>
        <v>Small SUV Hybrid</v>
      </c>
      <c r="C3305" s="3" t="s">
        <v>6361</v>
      </c>
      <c r="D3305" s="3" t="s">
        <v>10</v>
      </c>
      <c r="E3305" s="3" t="s">
        <v>6426</v>
      </c>
      <c r="F3305" s="3" t="e">
        <f>VLOOKUP(E3305,'DFW to admin'!A:B,2,FALSE)</f>
        <v>#N/A</v>
      </c>
      <c r="G3305" s="3" t="e">
        <f>VLOOKUP('Data - filter removed'!E3305,Sheet10!B:C,2,FALSE)</f>
        <v>#N/A</v>
      </c>
      <c r="H3305" s="2">
        <v>2005</v>
      </c>
      <c r="I3305" s="3" t="s">
        <v>297</v>
      </c>
      <c r="J3305" s="3" t="s">
        <v>4596</v>
      </c>
      <c r="K3305" s="3" t="s">
        <v>5772</v>
      </c>
      <c r="L3305" s="3" t="s">
        <v>6427</v>
      </c>
      <c r="M3305" s="3" t="s">
        <v>1038</v>
      </c>
    </row>
    <row r="3306" spans="1:13" x14ac:dyDescent="0.2">
      <c r="A3306" s="3" t="s">
        <v>6360</v>
      </c>
      <c r="B3306" s="3" t="str">
        <f>VLOOKUP(C3306,'Class compilations'!A:B,2,FALSE)</f>
        <v>Small SUV Hybrid</v>
      </c>
      <c r="C3306" s="3" t="s">
        <v>6361</v>
      </c>
      <c r="D3306" s="3" t="s">
        <v>10</v>
      </c>
      <c r="E3306" s="3" t="s">
        <v>6428</v>
      </c>
      <c r="F3306" s="3" t="e">
        <f>VLOOKUP(E3306,'DFW to admin'!A:B,2,FALSE)</f>
        <v>#N/A</v>
      </c>
      <c r="G3306" s="3" t="e">
        <f>VLOOKUP('Data - filter removed'!E3306,Sheet10!B:C,2,FALSE)</f>
        <v>#N/A</v>
      </c>
      <c r="H3306" s="2">
        <v>2005</v>
      </c>
      <c r="I3306" s="3" t="s">
        <v>297</v>
      </c>
      <c r="J3306" s="3" t="s">
        <v>4596</v>
      </c>
      <c r="K3306" s="3" t="s">
        <v>5772</v>
      </c>
      <c r="L3306" s="3" t="s">
        <v>6429</v>
      </c>
      <c r="M3306" s="3" t="s">
        <v>1038</v>
      </c>
    </row>
    <row r="3307" spans="1:13" x14ac:dyDescent="0.2">
      <c r="A3307" s="3" t="s">
        <v>6360</v>
      </c>
      <c r="B3307" s="3" t="str">
        <f>VLOOKUP(C3307,'Class compilations'!A:B,2,FALSE)</f>
        <v>Small SUV Hybrid</v>
      </c>
      <c r="C3307" s="3" t="s">
        <v>6361</v>
      </c>
      <c r="D3307" s="3" t="s">
        <v>10</v>
      </c>
      <c r="E3307" s="3" t="s">
        <v>6430</v>
      </c>
      <c r="F3307" s="3" t="e">
        <f>VLOOKUP(E3307,'DFW to admin'!A:B,2,FALSE)</f>
        <v>#N/A</v>
      </c>
      <c r="G3307" s="3" t="e">
        <f>VLOOKUP('Data - filter removed'!E3307,Sheet10!B:C,2,FALSE)</f>
        <v>#N/A</v>
      </c>
      <c r="H3307" s="2">
        <v>2006</v>
      </c>
      <c r="I3307" s="3" t="s">
        <v>297</v>
      </c>
      <c r="J3307" s="3" t="s">
        <v>4596</v>
      </c>
      <c r="K3307" s="3" t="s">
        <v>5772</v>
      </c>
      <c r="L3307" s="3" t="s">
        <v>6431</v>
      </c>
      <c r="M3307" s="3" t="s">
        <v>599</v>
      </c>
    </row>
    <row r="3308" spans="1:13" x14ac:dyDescent="0.2">
      <c r="A3308" s="3" t="s">
        <v>6360</v>
      </c>
      <c r="B3308" s="3" t="str">
        <f>VLOOKUP(C3308,'Class compilations'!A:B,2,FALSE)</f>
        <v>Small SUV Hybrid</v>
      </c>
      <c r="C3308" s="3" t="s">
        <v>6361</v>
      </c>
      <c r="D3308" s="3" t="s">
        <v>10</v>
      </c>
      <c r="E3308" s="3" t="s">
        <v>6432</v>
      </c>
      <c r="F3308" s="3" t="e">
        <f>VLOOKUP(E3308,'DFW to admin'!A:B,2,FALSE)</f>
        <v>#N/A</v>
      </c>
      <c r="G3308" s="3" t="e">
        <f>VLOOKUP('Data - filter removed'!E3308,Sheet10!B:C,2,FALSE)</f>
        <v>#N/A</v>
      </c>
      <c r="H3308" s="2">
        <v>2006</v>
      </c>
      <c r="I3308" s="3" t="s">
        <v>297</v>
      </c>
      <c r="J3308" s="3" t="s">
        <v>4596</v>
      </c>
      <c r="K3308" s="3" t="s">
        <v>5772</v>
      </c>
      <c r="L3308" s="3" t="s">
        <v>6433</v>
      </c>
      <c r="M3308" s="3" t="s">
        <v>599</v>
      </c>
    </row>
    <row r="3309" spans="1:13" x14ac:dyDescent="0.2">
      <c r="A3309" s="3" t="s">
        <v>6360</v>
      </c>
      <c r="B3309" s="3" t="str">
        <f>VLOOKUP(C3309,'Class compilations'!A:B,2,FALSE)</f>
        <v>Small SUV Hybrid</v>
      </c>
      <c r="C3309" s="3" t="s">
        <v>6361</v>
      </c>
      <c r="D3309" s="3" t="s">
        <v>10</v>
      </c>
      <c r="E3309" s="3" t="s">
        <v>6434</v>
      </c>
      <c r="F3309" s="3" t="e">
        <f>VLOOKUP(E3309,'DFW to admin'!A:B,2,FALSE)</f>
        <v>#N/A</v>
      </c>
      <c r="G3309" s="3" t="e">
        <f>VLOOKUP('Data - filter removed'!E3309,Sheet10!B:C,2,FALSE)</f>
        <v>#N/A</v>
      </c>
      <c r="H3309" s="2">
        <v>2008</v>
      </c>
      <c r="I3309" s="3" t="s">
        <v>297</v>
      </c>
      <c r="J3309" s="3" t="s">
        <v>4596</v>
      </c>
      <c r="K3309" s="3" t="s">
        <v>5772</v>
      </c>
      <c r="L3309" s="3" t="s">
        <v>6435</v>
      </c>
      <c r="M3309" s="3" t="s">
        <v>599</v>
      </c>
    </row>
    <row r="3310" spans="1:13" x14ac:dyDescent="0.2">
      <c r="A3310" s="3" t="s">
        <v>6360</v>
      </c>
      <c r="B3310" s="3" t="str">
        <f>VLOOKUP(C3310,'Class compilations'!A:B,2,FALSE)</f>
        <v>Small SUV Hybrid</v>
      </c>
      <c r="C3310" s="3" t="s">
        <v>6361</v>
      </c>
      <c r="D3310" s="3" t="s">
        <v>10</v>
      </c>
      <c r="E3310" s="3" t="s">
        <v>6436</v>
      </c>
      <c r="F3310" s="3" t="e">
        <f>VLOOKUP(E3310,'DFW to admin'!A:B,2,FALSE)</f>
        <v>#N/A</v>
      </c>
      <c r="G3310" s="3" t="e">
        <f>VLOOKUP('Data - filter removed'!E3310,Sheet10!B:C,2,FALSE)</f>
        <v>#N/A</v>
      </c>
      <c r="H3310" s="2">
        <v>2007</v>
      </c>
      <c r="I3310" s="3" t="s">
        <v>297</v>
      </c>
      <c r="J3310" s="3" t="s">
        <v>4596</v>
      </c>
      <c r="K3310" s="3" t="s">
        <v>5772</v>
      </c>
      <c r="L3310" s="3" t="s">
        <v>6437</v>
      </c>
      <c r="M3310" s="3" t="s">
        <v>599</v>
      </c>
    </row>
    <row r="3311" spans="1:13" x14ac:dyDescent="0.2">
      <c r="A3311" s="3" t="s">
        <v>6360</v>
      </c>
      <c r="B3311" s="3" t="str">
        <f>VLOOKUP(C3311,'Class compilations'!A:B,2,FALSE)</f>
        <v>Small SUV Hybrid</v>
      </c>
      <c r="C3311" s="3" t="s">
        <v>6361</v>
      </c>
      <c r="D3311" s="3" t="s">
        <v>10</v>
      </c>
      <c r="E3311" s="3" t="s">
        <v>6438</v>
      </c>
      <c r="F3311" s="3" t="e">
        <f>VLOOKUP(E3311,'DFW to admin'!A:B,2,FALSE)</f>
        <v>#N/A</v>
      </c>
      <c r="G3311" s="3" t="e">
        <f>VLOOKUP('Data - filter removed'!E3311,Sheet10!B:C,2,FALSE)</f>
        <v>#N/A</v>
      </c>
      <c r="H3311" s="2">
        <v>2008</v>
      </c>
      <c r="I3311" s="3" t="s">
        <v>297</v>
      </c>
      <c r="J3311" s="3" t="s">
        <v>4596</v>
      </c>
      <c r="K3311" s="3" t="s">
        <v>5772</v>
      </c>
      <c r="L3311" s="3" t="s">
        <v>6439</v>
      </c>
      <c r="M3311" s="3" t="s">
        <v>599</v>
      </c>
    </row>
    <row r="3312" spans="1:13" x14ac:dyDescent="0.2">
      <c r="A3312" s="3" t="s">
        <v>6360</v>
      </c>
      <c r="B3312" s="3" t="str">
        <f>VLOOKUP(C3312,'Class compilations'!A:B,2,FALSE)</f>
        <v>Small SUV Hybrid</v>
      </c>
      <c r="C3312" s="3" t="s">
        <v>6361</v>
      </c>
      <c r="D3312" s="3" t="s">
        <v>10</v>
      </c>
      <c r="E3312" s="3" t="s">
        <v>6440</v>
      </c>
      <c r="F3312" s="3" t="e">
        <f>VLOOKUP(E3312,'DFW to admin'!A:B,2,FALSE)</f>
        <v>#N/A</v>
      </c>
      <c r="G3312" s="3" t="e">
        <f>VLOOKUP('Data - filter removed'!E3312,Sheet10!B:C,2,FALSE)</f>
        <v>#N/A</v>
      </c>
      <c r="H3312" s="2">
        <v>2008</v>
      </c>
      <c r="I3312" s="3" t="s">
        <v>297</v>
      </c>
      <c r="J3312" s="3" t="s">
        <v>4596</v>
      </c>
      <c r="K3312" s="3" t="s">
        <v>5772</v>
      </c>
      <c r="L3312" s="3" t="s">
        <v>6441</v>
      </c>
      <c r="M3312" s="3" t="s">
        <v>599</v>
      </c>
    </row>
    <row r="3313" spans="1:13" x14ac:dyDescent="0.2">
      <c r="A3313" s="3" t="s">
        <v>6360</v>
      </c>
      <c r="B3313" s="3" t="str">
        <f>VLOOKUP(C3313,'Class compilations'!A:B,2,FALSE)</f>
        <v>Small SUV Hybrid</v>
      </c>
      <c r="C3313" s="3" t="s">
        <v>6361</v>
      </c>
      <c r="D3313" s="3" t="s">
        <v>10</v>
      </c>
      <c r="E3313" s="3" t="s">
        <v>6442</v>
      </c>
      <c r="F3313" s="3" t="e">
        <f>VLOOKUP(E3313,'DFW to admin'!A:B,2,FALSE)</f>
        <v>#N/A</v>
      </c>
      <c r="G3313" s="3" t="e">
        <f>VLOOKUP('Data - filter removed'!E3313,Sheet10!B:C,2,FALSE)</f>
        <v>#N/A</v>
      </c>
      <c r="H3313" s="2">
        <v>2005</v>
      </c>
      <c r="I3313" s="3" t="s">
        <v>297</v>
      </c>
      <c r="J3313" s="3" t="s">
        <v>4596</v>
      </c>
      <c r="K3313" s="3" t="s">
        <v>5772</v>
      </c>
      <c r="L3313" s="3" t="s">
        <v>6443</v>
      </c>
      <c r="M3313" s="3" t="s">
        <v>599</v>
      </c>
    </row>
    <row r="3314" spans="1:13" x14ac:dyDescent="0.2">
      <c r="A3314" s="3" t="s">
        <v>6360</v>
      </c>
      <c r="B3314" s="3" t="str">
        <f>VLOOKUP(C3314,'Class compilations'!A:B,2,FALSE)</f>
        <v>Small SUV Hybrid</v>
      </c>
      <c r="C3314" s="3" t="s">
        <v>6361</v>
      </c>
      <c r="D3314" s="3" t="s">
        <v>10</v>
      </c>
      <c r="E3314" s="3" t="s">
        <v>6444</v>
      </c>
      <c r="F3314" s="3" t="e">
        <f>VLOOKUP(E3314,'DFW to admin'!A:B,2,FALSE)</f>
        <v>#N/A</v>
      </c>
      <c r="G3314" s="3" t="e">
        <f>VLOOKUP('Data - filter removed'!E3314,Sheet10!B:C,2,FALSE)</f>
        <v>#N/A</v>
      </c>
      <c r="H3314" s="2">
        <v>2008</v>
      </c>
      <c r="I3314" s="3" t="s">
        <v>297</v>
      </c>
      <c r="J3314" s="3" t="s">
        <v>4596</v>
      </c>
      <c r="K3314" s="3" t="s">
        <v>5772</v>
      </c>
      <c r="L3314" s="3" t="s">
        <v>6445</v>
      </c>
      <c r="M3314" s="3" t="s">
        <v>1038</v>
      </c>
    </row>
    <row r="3315" spans="1:13" x14ac:dyDescent="0.2">
      <c r="A3315" s="3" t="s">
        <v>6360</v>
      </c>
      <c r="B3315" s="3" t="str">
        <f>VLOOKUP(C3315,'Class compilations'!A:B,2,FALSE)</f>
        <v>Small SUV Hybrid</v>
      </c>
      <c r="C3315" s="3" t="s">
        <v>6361</v>
      </c>
      <c r="D3315" s="3" t="s">
        <v>10</v>
      </c>
      <c r="E3315" s="3" t="s">
        <v>6446</v>
      </c>
      <c r="F3315" s="3" t="e">
        <f>VLOOKUP(E3315,'DFW to admin'!A:B,2,FALSE)</f>
        <v>#N/A</v>
      </c>
      <c r="G3315" s="3" t="e">
        <f>VLOOKUP('Data - filter removed'!E3315,Sheet10!B:C,2,FALSE)</f>
        <v>#N/A</v>
      </c>
      <c r="H3315" s="2">
        <v>2008</v>
      </c>
      <c r="I3315" s="3" t="s">
        <v>297</v>
      </c>
      <c r="J3315" s="3" t="s">
        <v>4596</v>
      </c>
      <c r="K3315" s="3" t="s">
        <v>5772</v>
      </c>
      <c r="L3315" s="3" t="s">
        <v>6447</v>
      </c>
      <c r="M3315" s="3" t="s">
        <v>1038</v>
      </c>
    </row>
    <row r="3316" spans="1:13" x14ac:dyDescent="0.2">
      <c r="A3316" s="3" t="s">
        <v>6360</v>
      </c>
      <c r="B3316" s="3" t="str">
        <f>VLOOKUP(C3316,'Class compilations'!A:B,2,FALSE)</f>
        <v>Small SUV Hybrid</v>
      </c>
      <c r="C3316" s="3" t="s">
        <v>6361</v>
      </c>
      <c r="D3316" s="3" t="s">
        <v>10</v>
      </c>
      <c r="E3316" s="3" t="s">
        <v>6448</v>
      </c>
      <c r="F3316" s="3" t="e">
        <f>VLOOKUP(E3316,'DFW to admin'!A:B,2,FALSE)</f>
        <v>#N/A</v>
      </c>
      <c r="G3316" s="3" t="e">
        <f>VLOOKUP('Data - filter removed'!E3316,Sheet10!B:C,2,FALSE)</f>
        <v>#N/A</v>
      </c>
      <c r="H3316" s="2">
        <v>2008</v>
      </c>
      <c r="I3316" s="3" t="s">
        <v>297</v>
      </c>
      <c r="J3316" s="3" t="s">
        <v>4596</v>
      </c>
      <c r="K3316" s="3" t="s">
        <v>5772</v>
      </c>
      <c r="L3316" s="3" t="s">
        <v>6449</v>
      </c>
      <c r="M3316" s="3" t="s">
        <v>1038</v>
      </c>
    </row>
    <row r="3317" spans="1:13" x14ac:dyDescent="0.2">
      <c r="A3317" s="3" t="s">
        <v>6360</v>
      </c>
      <c r="B3317" s="3" t="str">
        <f>VLOOKUP(C3317,'Class compilations'!A:B,2,FALSE)</f>
        <v>Small SUV Hybrid</v>
      </c>
      <c r="C3317" s="3" t="s">
        <v>6361</v>
      </c>
      <c r="D3317" s="3" t="s">
        <v>10</v>
      </c>
      <c r="E3317" s="3" t="s">
        <v>6450</v>
      </c>
      <c r="F3317" s="3" t="e">
        <f>VLOOKUP(E3317,'DFW to admin'!A:B,2,FALSE)</f>
        <v>#N/A</v>
      </c>
      <c r="G3317" s="3" t="e">
        <f>VLOOKUP('Data - filter removed'!E3317,Sheet10!B:C,2,FALSE)</f>
        <v>#N/A</v>
      </c>
      <c r="H3317" s="2">
        <v>2011</v>
      </c>
      <c r="I3317" s="3" t="s">
        <v>297</v>
      </c>
      <c r="J3317" s="3" t="s">
        <v>4596</v>
      </c>
      <c r="K3317" s="3" t="s">
        <v>5772</v>
      </c>
      <c r="L3317" s="3" t="s">
        <v>6451</v>
      </c>
      <c r="M3317" s="3" t="s">
        <v>1038</v>
      </c>
    </row>
    <row r="3318" spans="1:13" x14ac:dyDescent="0.2">
      <c r="A3318" s="3" t="s">
        <v>6360</v>
      </c>
      <c r="B3318" s="3" t="str">
        <f>VLOOKUP(C3318,'Class compilations'!A:B,2,FALSE)</f>
        <v>Small SUV Hybrid</v>
      </c>
      <c r="C3318" s="3" t="s">
        <v>6361</v>
      </c>
      <c r="D3318" s="3" t="s">
        <v>10</v>
      </c>
      <c r="E3318" s="3" t="s">
        <v>6452</v>
      </c>
      <c r="F3318" s="3" t="e">
        <f>VLOOKUP(E3318,'DFW to admin'!A:B,2,FALSE)</f>
        <v>#N/A</v>
      </c>
      <c r="G3318" s="3" t="e">
        <f>VLOOKUP('Data - filter removed'!E3318,Sheet10!B:C,2,FALSE)</f>
        <v>#N/A</v>
      </c>
      <c r="H3318" s="2">
        <v>2006</v>
      </c>
      <c r="I3318" s="3" t="s">
        <v>297</v>
      </c>
      <c r="J3318" s="3" t="s">
        <v>4596</v>
      </c>
      <c r="K3318" s="3" t="s">
        <v>5772</v>
      </c>
      <c r="L3318" s="3" t="s">
        <v>6453</v>
      </c>
      <c r="M3318" s="3" t="s">
        <v>1038</v>
      </c>
    </row>
    <row r="3319" spans="1:13" x14ac:dyDescent="0.2">
      <c r="A3319" s="3" t="s">
        <v>6360</v>
      </c>
      <c r="B3319" s="3" t="str">
        <f>VLOOKUP(C3319,'Class compilations'!A:B,2,FALSE)</f>
        <v>Small SUV Hybrid</v>
      </c>
      <c r="C3319" s="3" t="s">
        <v>6361</v>
      </c>
      <c r="D3319" s="3" t="s">
        <v>10</v>
      </c>
      <c r="E3319" s="3" t="s">
        <v>6454</v>
      </c>
      <c r="F3319" s="3" t="e">
        <f>VLOOKUP(E3319,'DFW to admin'!A:B,2,FALSE)</f>
        <v>#N/A</v>
      </c>
      <c r="G3319" s="3" t="e">
        <f>VLOOKUP('Data - filter removed'!E3319,Sheet10!B:C,2,FALSE)</f>
        <v>#N/A</v>
      </c>
      <c r="H3319" s="2">
        <v>2008</v>
      </c>
      <c r="I3319" s="3" t="s">
        <v>297</v>
      </c>
      <c r="J3319" s="3" t="s">
        <v>4596</v>
      </c>
      <c r="K3319" s="3" t="s">
        <v>5772</v>
      </c>
      <c r="L3319" s="3" t="s">
        <v>6455</v>
      </c>
      <c r="M3319" s="3" t="s">
        <v>1038</v>
      </c>
    </row>
    <row r="3320" spans="1:13" x14ac:dyDescent="0.2">
      <c r="A3320" s="3" t="s">
        <v>6360</v>
      </c>
      <c r="B3320" s="3" t="str">
        <f>VLOOKUP(C3320,'Class compilations'!A:B,2,FALSE)</f>
        <v>Small SUV Hybrid</v>
      </c>
      <c r="C3320" s="3" t="s">
        <v>6361</v>
      </c>
      <c r="D3320" s="3" t="s">
        <v>10</v>
      </c>
      <c r="E3320" s="3" t="s">
        <v>6456</v>
      </c>
      <c r="F3320" s="3" t="e">
        <f>VLOOKUP(E3320,'DFW to admin'!A:B,2,FALSE)</f>
        <v>#N/A</v>
      </c>
      <c r="G3320" s="3" t="e">
        <f>VLOOKUP('Data - filter removed'!E3320,Sheet10!B:C,2,FALSE)</f>
        <v>#N/A</v>
      </c>
      <c r="H3320" s="2">
        <v>2008</v>
      </c>
      <c r="I3320" s="3" t="s">
        <v>297</v>
      </c>
      <c r="J3320" s="3" t="s">
        <v>4596</v>
      </c>
      <c r="K3320" s="3" t="s">
        <v>5772</v>
      </c>
      <c r="L3320" s="3" t="s">
        <v>6457</v>
      </c>
      <c r="M3320" s="3" t="s">
        <v>1038</v>
      </c>
    </row>
    <row r="3321" spans="1:13" x14ac:dyDescent="0.2">
      <c r="A3321" s="3" t="s">
        <v>6360</v>
      </c>
      <c r="B3321" s="3" t="str">
        <f>VLOOKUP(C3321,'Class compilations'!A:B,2,FALSE)</f>
        <v>Small SUV Hybrid</v>
      </c>
      <c r="C3321" s="3" t="s">
        <v>6361</v>
      </c>
      <c r="D3321" s="3" t="s">
        <v>10</v>
      </c>
      <c r="E3321" s="3" t="s">
        <v>6458</v>
      </c>
      <c r="F3321" s="3" t="e">
        <f>VLOOKUP(E3321,'DFW to admin'!A:B,2,FALSE)</f>
        <v>#N/A</v>
      </c>
      <c r="G3321" s="3" t="e">
        <f>VLOOKUP('Data - filter removed'!E3321,Sheet10!B:C,2,FALSE)</f>
        <v>#N/A</v>
      </c>
      <c r="H3321" s="2">
        <v>2008</v>
      </c>
      <c r="I3321" s="3" t="s">
        <v>297</v>
      </c>
      <c r="J3321" s="3" t="s">
        <v>4596</v>
      </c>
      <c r="K3321" s="3" t="s">
        <v>5772</v>
      </c>
      <c r="L3321" s="3" t="s">
        <v>6459</v>
      </c>
      <c r="M3321" s="3" t="s">
        <v>1038</v>
      </c>
    </row>
    <row r="3322" spans="1:13" x14ac:dyDescent="0.2">
      <c r="A3322" s="3" t="s">
        <v>6360</v>
      </c>
      <c r="B3322" s="3" t="str">
        <f>VLOOKUP(C3322,'Class compilations'!A:B,2,FALSE)</f>
        <v>Small SUV Hybrid</v>
      </c>
      <c r="C3322" s="3" t="s">
        <v>6361</v>
      </c>
      <c r="D3322" s="3" t="s">
        <v>10</v>
      </c>
      <c r="E3322" s="3" t="s">
        <v>6460</v>
      </c>
      <c r="F3322" s="3" t="e">
        <f>VLOOKUP(E3322,'DFW to admin'!A:B,2,FALSE)</f>
        <v>#N/A</v>
      </c>
      <c r="G3322" s="3" t="e">
        <f>VLOOKUP('Data - filter removed'!E3322,Sheet10!B:C,2,FALSE)</f>
        <v>#N/A</v>
      </c>
      <c r="H3322" s="2">
        <v>2008</v>
      </c>
      <c r="I3322" s="3" t="s">
        <v>297</v>
      </c>
      <c r="J3322" s="3" t="s">
        <v>4596</v>
      </c>
      <c r="K3322" s="3" t="s">
        <v>5772</v>
      </c>
      <c r="L3322" s="3" t="s">
        <v>6461</v>
      </c>
      <c r="M3322" s="3" t="s">
        <v>1038</v>
      </c>
    </row>
    <row r="3323" spans="1:13" x14ac:dyDescent="0.2">
      <c r="A3323" s="3" t="s">
        <v>6360</v>
      </c>
      <c r="B3323" s="3" t="str">
        <f>VLOOKUP(C3323,'Class compilations'!A:B,2,FALSE)</f>
        <v>Small SUV Hybrid</v>
      </c>
      <c r="C3323" s="3" t="s">
        <v>6361</v>
      </c>
      <c r="D3323" s="3" t="s">
        <v>10</v>
      </c>
      <c r="E3323" s="3" t="s">
        <v>6462</v>
      </c>
      <c r="F3323" s="3" t="e">
        <f>VLOOKUP(E3323,'DFW to admin'!A:B,2,FALSE)</f>
        <v>#N/A</v>
      </c>
      <c r="G3323" s="3" t="e">
        <f>VLOOKUP('Data - filter removed'!E3323,Sheet10!B:C,2,FALSE)</f>
        <v>#N/A</v>
      </c>
      <c r="H3323" s="2">
        <v>2008</v>
      </c>
      <c r="I3323" s="3" t="s">
        <v>297</v>
      </c>
      <c r="J3323" s="3" t="s">
        <v>4596</v>
      </c>
      <c r="K3323" s="3" t="s">
        <v>5772</v>
      </c>
      <c r="L3323" s="3" t="s">
        <v>6463</v>
      </c>
      <c r="M3323" s="3" t="s">
        <v>1038</v>
      </c>
    </row>
    <row r="3324" spans="1:13" x14ac:dyDescent="0.2">
      <c r="A3324" s="3" t="s">
        <v>6360</v>
      </c>
      <c r="B3324" s="3" t="str">
        <f>VLOOKUP(C3324,'Class compilations'!A:B,2,FALSE)</f>
        <v>Small SUV Hybrid</v>
      </c>
      <c r="C3324" s="3" t="s">
        <v>6361</v>
      </c>
      <c r="D3324" s="3" t="s">
        <v>10</v>
      </c>
      <c r="E3324" s="3" t="s">
        <v>6464</v>
      </c>
      <c r="F3324" s="3" t="e">
        <f>VLOOKUP(E3324,'DFW to admin'!A:B,2,FALSE)</f>
        <v>#N/A</v>
      </c>
      <c r="G3324" s="3" t="e">
        <f>VLOOKUP('Data - filter removed'!E3324,Sheet10!B:C,2,FALSE)</f>
        <v>#N/A</v>
      </c>
      <c r="H3324" s="2">
        <v>2008</v>
      </c>
      <c r="I3324" s="3" t="s">
        <v>297</v>
      </c>
      <c r="J3324" s="3" t="s">
        <v>4596</v>
      </c>
      <c r="K3324" s="3" t="s">
        <v>5772</v>
      </c>
      <c r="L3324" s="3" t="s">
        <v>6465</v>
      </c>
      <c r="M3324" s="3" t="s">
        <v>1038</v>
      </c>
    </row>
    <row r="3325" spans="1:13" x14ac:dyDescent="0.2">
      <c r="A3325" s="3" t="s">
        <v>6360</v>
      </c>
      <c r="B3325" s="3" t="str">
        <f>VLOOKUP(C3325,'Class compilations'!A:B,2,FALSE)</f>
        <v>Small SUV Hybrid</v>
      </c>
      <c r="C3325" s="3" t="s">
        <v>6361</v>
      </c>
      <c r="D3325" s="3" t="s">
        <v>10</v>
      </c>
      <c r="E3325" s="3" t="s">
        <v>6466</v>
      </c>
      <c r="F3325" s="3" t="e">
        <f>VLOOKUP(E3325,'DFW to admin'!A:B,2,FALSE)</f>
        <v>#N/A</v>
      </c>
      <c r="G3325" s="3" t="e">
        <f>VLOOKUP('Data - filter removed'!E3325,Sheet10!B:C,2,FALSE)</f>
        <v>#N/A</v>
      </c>
      <c r="H3325" s="2">
        <v>2005</v>
      </c>
      <c r="I3325" s="3" t="s">
        <v>297</v>
      </c>
      <c r="J3325" s="3" t="s">
        <v>4596</v>
      </c>
      <c r="K3325" s="3" t="s">
        <v>5772</v>
      </c>
      <c r="L3325" s="3" t="s">
        <v>6467</v>
      </c>
      <c r="M3325" s="3" t="s">
        <v>1038</v>
      </c>
    </row>
    <row r="3326" spans="1:13" x14ac:dyDescent="0.2">
      <c r="A3326" s="3" t="s">
        <v>6360</v>
      </c>
      <c r="B3326" s="3" t="str">
        <f>VLOOKUP(C3326,'Class compilations'!A:B,2,FALSE)</f>
        <v>Small SUV Hybrid</v>
      </c>
      <c r="C3326" s="3" t="s">
        <v>6361</v>
      </c>
      <c r="D3326" s="3" t="s">
        <v>10</v>
      </c>
      <c r="E3326" s="3" t="s">
        <v>6468</v>
      </c>
      <c r="F3326" s="3" t="e">
        <f>VLOOKUP(E3326,'DFW to admin'!A:B,2,FALSE)</f>
        <v>#N/A</v>
      </c>
      <c r="G3326" s="3" t="e">
        <f>VLOOKUP('Data - filter removed'!E3326,Sheet10!B:C,2,FALSE)</f>
        <v>#N/A</v>
      </c>
      <c r="H3326" s="2">
        <v>2011</v>
      </c>
      <c r="I3326" s="3" t="s">
        <v>297</v>
      </c>
      <c r="J3326" s="3" t="s">
        <v>4596</v>
      </c>
      <c r="K3326" s="3" t="s">
        <v>5772</v>
      </c>
      <c r="L3326" s="3" t="s">
        <v>6469</v>
      </c>
      <c r="M3326" s="3" t="s">
        <v>1038</v>
      </c>
    </row>
    <row r="3327" spans="1:13" x14ac:dyDescent="0.2">
      <c r="A3327" s="3" t="s">
        <v>6360</v>
      </c>
      <c r="B3327" s="3" t="str">
        <f>VLOOKUP(C3327,'Class compilations'!A:B,2,FALSE)</f>
        <v>Small SUV Hybrid</v>
      </c>
      <c r="C3327" s="3" t="s">
        <v>6361</v>
      </c>
      <c r="D3327" s="3" t="s">
        <v>10</v>
      </c>
      <c r="E3327" s="3" t="s">
        <v>6470</v>
      </c>
      <c r="F3327" s="3" t="e">
        <f>VLOOKUP(E3327,'DFW to admin'!A:B,2,FALSE)</f>
        <v>#N/A</v>
      </c>
      <c r="G3327" s="3" t="e">
        <f>VLOOKUP('Data - filter removed'!E3327,Sheet10!B:C,2,FALSE)</f>
        <v>#N/A</v>
      </c>
      <c r="H3327" s="2">
        <v>2008</v>
      </c>
      <c r="I3327" s="3" t="s">
        <v>297</v>
      </c>
      <c r="J3327" s="3" t="s">
        <v>4596</v>
      </c>
      <c r="K3327" s="3" t="s">
        <v>5772</v>
      </c>
      <c r="L3327" s="3" t="s">
        <v>6471</v>
      </c>
      <c r="M3327" s="3" t="s">
        <v>1038</v>
      </c>
    </row>
    <row r="3328" spans="1:13" x14ac:dyDescent="0.2">
      <c r="B3328" s="3" t="e">
        <f>VLOOKUP(C3328,'Class compilations'!A:B,2,FALSE)</f>
        <v>#N/A</v>
      </c>
      <c r="D3328" s="5" t="s">
        <v>7969</v>
      </c>
      <c r="E3328" s="3">
        <f>SUBTOTAL(3,E3292:E3327)</f>
        <v>36</v>
      </c>
      <c r="F3328" s="3" t="e">
        <f>VLOOKUP(E3328,'DFW to admin'!A:B,2,FALSE)</f>
        <v>#N/A</v>
      </c>
      <c r="G3328" s="3" t="e">
        <f>VLOOKUP('Data - filter removed'!E3328,Sheet10!B:C,2,FALSE)</f>
        <v>#N/A</v>
      </c>
    </row>
    <row r="3329" spans="1:13" x14ac:dyDescent="0.2">
      <c r="A3329" s="5" t="s">
        <v>7942</v>
      </c>
      <c r="B3329" s="3" t="e">
        <f>VLOOKUP(C3329,'Class compilations'!A:B,2,FALSE)</f>
        <v>#N/A</v>
      </c>
      <c r="E3329" s="3">
        <f>SUBTOTAL(3,E3272:E3327)</f>
        <v>55</v>
      </c>
      <c r="F3329" s="3" t="e">
        <f>VLOOKUP(E3329,'DFW to admin'!A:B,2,FALSE)</f>
        <v>#N/A</v>
      </c>
      <c r="G3329" s="3" t="e">
        <f>VLOOKUP('Data - filter removed'!E3329,Sheet10!B:C,2,FALSE)</f>
        <v>#N/A</v>
      </c>
    </row>
    <row r="3330" spans="1:13" x14ac:dyDescent="0.2">
      <c r="A3330" s="3" t="s">
        <v>6472</v>
      </c>
      <c r="B3330" s="3" t="str">
        <f>VLOOKUP(C3330,'Class compilations'!A:B,2,FALSE)</f>
        <v>Small SUV Hybrid</v>
      </c>
      <c r="C3330" s="3" t="s">
        <v>6473</v>
      </c>
      <c r="D3330" s="3" t="s">
        <v>2086</v>
      </c>
      <c r="E3330" s="3" t="s">
        <v>6474</v>
      </c>
      <c r="F3330" s="3" t="e">
        <f>VLOOKUP(E3330,'DFW to admin'!A:B,2,FALSE)</f>
        <v>#N/A</v>
      </c>
      <c r="G3330" s="3" t="e">
        <f>VLOOKUP('Data - filter removed'!E3330,Sheet10!B:C,2,FALSE)</f>
        <v>#N/A</v>
      </c>
      <c r="H3330" s="2">
        <v>2005</v>
      </c>
      <c r="I3330" s="3" t="s">
        <v>297</v>
      </c>
      <c r="J3330" s="3" t="s">
        <v>4596</v>
      </c>
      <c r="K3330" s="3" t="s">
        <v>5772</v>
      </c>
      <c r="L3330" s="3" t="s">
        <v>6475</v>
      </c>
      <c r="M3330" s="3" t="s">
        <v>2285</v>
      </c>
    </row>
    <row r="3331" spans="1:13" x14ac:dyDescent="0.2">
      <c r="A3331" s="3" t="s">
        <v>6472</v>
      </c>
      <c r="B3331" s="3" t="str">
        <f>VLOOKUP(C3331,'Class compilations'!A:B,2,FALSE)</f>
        <v>Small SUV Hybrid</v>
      </c>
      <c r="C3331" s="3" t="s">
        <v>6473</v>
      </c>
      <c r="D3331" s="3" t="s">
        <v>2086</v>
      </c>
      <c r="E3331" s="3" t="s">
        <v>6476</v>
      </c>
      <c r="F3331" s="3" t="e">
        <f>VLOOKUP(E3331,'DFW to admin'!A:B,2,FALSE)</f>
        <v>#N/A</v>
      </c>
      <c r="G3331" s="3" t="e">
        <f>VLOOKUP('Data - filter removed'!E3331,Sheet10!B:C,2,FALSE)</f>
        <v>#N/A</v>
      </c>
      <c r="H3331" s="2">
        <v>2006</v>
      </c>
      <c r="I3331" s="3" t="s">
        <v>297</v>
      </c>
      <c r="J3331" s="3" t="s">
        <v>4596</v>
      </c>
      <c r="K3331" s="3" t="s">
        <v>5772</v>
      </c>
      <c r="L3331" s="3" t="s">
        <v>6477</v>
      </c>
      <c r="M3331" s="3" t="s">
        <v>2285</v>
      </c>
    </row>
    <row r="3332" spans="1:13" x14ac:dyDescent="0.2">
      <c r="A3332" s="3" t="s">
        <v>6472</v>
      </c>
      <c r="B3332" s="3" t="str">
        <f>VLOOKUP(C3332,'Class compilations'!A:B,2,FALSE)</f>
        <v>Small SUV Hybrid</v>
      </c>
      <c r="C3332" s="3" t="s">
        <v>6473</v>
      </c>
      <c r="D3332" s="3" t="s">
        <v>2086</v>
      </c>
      <c r="E3332" s="3" t="s">
        <v>6478</v>
      </c>
      <c r="F3332" s="3" t="e">
        <f>VLOOKUP(E3332,'DFW to admin'!A:B,2,FALSE)</f>
        <v>#N/A</v>
      </c>
      <c r="G3332" s="3" t="e">
        <f>VLOOKUP('Data - filter removed'!E3332,Sheet10!B:C,2,FALSE)</f>
        <v>#N/A</v>
      </c>
      <c r="H3332" s="2">
        <v>2007</v>
      </c>
      <c r="I3332" s="3" t="s">
        <v>297</v>
      </c>
      <c r="J3332" s="3" t="s">
        <v>4596</v>
      </c>
      <c r="K3332" s="3" t="s">
        <v>5772</v>
      </c>
      <c r="L3332" s="3" t="s">
        <v>6479</v>
      </c>
      <c r="M3332" s="3" t="s">
        <v>2285</v>
      </c>
    </row>
    <row r="3333" spans="1:13" x14ac:dyDescent="0.2">
      <c r="A3333" s="3" t="s">
        <v>6472</v>
      </c>
      <c r="B3333" s="3" t="str">
        <f>VLOOKUP(C3333,'Class compilations'!A:B,2,FALSE)</f>
        <v>Small SUV Hybrid</v>
      </c>
      <c r="C3333" s="3" t="s">
        <v>6473</v>
      </c>
      <c r="D3333" s="3" t="s">
        <v>2086</v>
      </c>
      <c r="E3333" s="3" t="s">
        <v>6480</v>
      </c>
      <c r="F3333" s="3" t="e">
        <f>VLOOKUP(E3333,'DFW to admin'!A:B,2,FALSE)</f>
        <v>#N/A</v>
      </c>
      <c r="G3333" s="3" t="e">
        <f>VLOOKUP('Data - filter removed'!E3333,Sheet10!B:C,2,FALSE)</f>
        <v>#N/A</v>
      </c>
      <c r="H3333" s="2">
        <v>2007</v>
      </c>
      <c r="I3333" s="3" t="s">
        <v>297</v>
      </c>
      <c r="J3333" s="3" t="s">
        <v>4596</v>
      </c>
      <c r="K3333" s="3" t="s">
        <v>5772</v>
      </c>
      <c r="L3333" s="3" t="s">
        <v>6481</v>
      </c>
      <c r="M3333" s="3" t="s">
        <v>2285</v>
      </c>
    </row>
    <row r="3334" spans="1:13" x14ac:dyDescent="0.2">
      <c r="A3334" s="3" t="s">
        <v>6472</v>
      </c>
      <c r="B3334" s="3" t="str">
        <f>VLOOKUP(C3334,'Class compilations'!A:B,2,FALSE)</f>
        <v>Small SUV Hybrid</v>
      </c>
      <c r="C3334" s="3" t="s">
        <v>6473</v>
      </c>
      <c r="D3334" s="3" t="s">
        <v>2086</v>
      </c>
      <c r="E3334" s="3" t="s">
        <v>6482</v>
      </c>
      <c r="F3334" s="3" t="e">
        <f>VLOOKUP(E3334,'DFW to admin'!A:B,2,FALSE)</f>
        <v>#N/A</v>
      </c>
      <c r="G3334" s="3" t="e">
        <f>VLOOKUP('Data - filter removed'!E3334,Sheet10!B:C,2,FALSE)</f>
        <v>#N/A</v>
      </c>
      <c r="H3334" s="2">
        <v>2007</v>
      </c>
      <c r="I3334" s="3" t="s">
        <v>297</v>
      </c>
      <c r="J3334" s="3" t="s">
        <v>4596</v>
      </c>
      <c r="K3334" s="3" t="s">
        <v>5772</v>
      </c>
      <c r="L3334" s="3" t="s">
        <v>6483</v>
      </c>
      <c r="M3334" s="3" t="s">
        <v>2285</v>
      </c>
    </row>
    <row r="3335" spans="1:13" x14ac:dyDescent="0.2">
      <c r="A3335" s="3" t="s">
        <v>6472</v>
      </c>
      <c r="B3335" s="3" t="str">
        <f>VLOOKUP(C3335,'Class compilations'!A:B,2,FALSE)</f>
        <v>Small SUV Hybrid</v>
      </c>
      <c r="C3335" s="3" t="s">
        <v>6473</v>
      </c>
      <c r="D3335" s="3" t="s">
        <v>2086</v>
      </c>
      <c r="E3335" s="3" t="s">
        <v>6484</v>
      </c>
      <c r="F3335" s="3" t="e">
        <f>VLOOKUP(E3335,'DFW to admin'!A:B,2,FALSE)</f>
        <v>#N/A</v>
      </c>
      <c r="G3335" s="3" t="e">
        <f>VLOOKUP('Data - filter removed'!E3335,Sheet10!B:C,2,FALSE)</f>
        <v>#N/A</v>
      </c>
      <c r="H3335" s="2">
        <v>2008</v>
      </c>
      <c r="I3335" s="3" t="s">
        <v>297</v>
      </c>
      <c r="J3335" s="3" t="s">
        <v>4596</v>
      </c>
      <c r="K3335" s="3" t="s">
        <v>5772</v>
      </c>
      <c r="L3335" s="3" t="s">
        <v>6485</v>
      </c>
      <c r="M3335" s="3" t="s">
        <v>2285</v>
      </c>
    </row>
    <row r="3336" spans="1:13" x14ac:dyDescent="0.2">
      <c r="B3336" s="3" t="e">
        <f>VLOOKUP(C3336,'Class compilations'!A:B,2,FALSE)</f>
        <v>#N/A</v>
      </c>
      <c r="D3336" s="5" t="s">
        <v>7973</v>
      </c>
      <c r="E3336" s="3">
        <f>SUBTOTAL(3,E3330:E3335)</f>
        <v>6</v>
      </c>
      <c r="F3336" s="3" t="e">
        <f>VLOOKUP(E3336,'DFW to admin'!A:B,2,FALSE)</f>
        <v>#N/A</v>
      </c>
      <c r="G3336" s="3" t="e">
        <f>VLOOKUP('Data - filter removed'!E3336,Sheet10!B:C,2,FALSE)</f>
        <v>#N/A</v>
      </c>
    </row>
    <row r="3337" spans="1:13" x14ac:dyDescent="0.2">
      <c r="A3337" s="5" t="s">
        <v>7943</v>
      </c>
      <c r="B3337" s="3" t="e">
        <f>VLOOKUP(C3337,'Class compilations'!A:B,2,FALSE)</f>
        <v>#N/A</v>
      </c>
      <c r="E3337" s="3">
        <f>SUBTOTAL(3,E3330:E3335)</f>
        <v>6</v>
      </c>
      <c r="F3337" s="3" t="e">
        <f>VLOOKUP(E3337,'DFW to admin'!A:B,2,FALSE)</f>
        <v>#N/A</v>
      </c>
      <c r="G3337" s="3" t="e">
        <f>VLOOKUP('Data - filter removed'!E3337,Sheet10!B:C,2,FALSE)</f>
        <v>#N/A</v>
      </c>
    </row>
    <row r="3338" spans="1:13" x14ac:dyDescent="0.2">
      <c r="A3338" s="3" t="s">
        <v>6486</v>
      </c>
      <c r="B3338" s="3" t="str">
        <f>VLOOKUP(C3338,'Class compilations'!A:B,2,FALSE)</f>
        <v>Small SUV Hybrid</v>
      </c>
      <c r="C3338" s="3" t="s">
        <v>6487</v>
      </c>
      <c r="D3338" s="3" t="s">
        <v>10</v>
      </c>
      <c r="E3338" s="3" t="s">
        <v>6488</v>
      </c>
      <c r="F3338" s="3" t="e">
        <f>VLOOKUP(E3338,'DFW to admin'!A:B,2,FALSE)</f>
        <v>#N/A</v>
      </c>
      <c r="G3338" s="3" t="e">
        <f>VLOOKUP('Data - filter removed'!E3338,Sheet10!B:C,2,FALSE)</f>
        <v>#N/A</v>
      </c>
      <c r="H3338" s="2">
        <v>2006</v>
      </c>
      <c r="I3338" s="3" t="s">
        <v>297</v>
      </c>
      <c r="J3338" s="3" t="s">
        <v>4596</v>
      </c>
      <c r="K3338" s="3" t="s">
        <v>6487</v>
      </c>
      <c r="L3338" s="3" t="s">
        <v>6489</v>
      </c>
      <c r="M3338" s="3" t="s">
        <v>15</v>
      </c>
    </row>
    <row r="3339" spans="1:13" x14ac:dyDescent="0.2">
      <c r="A3339" s="3" t="s">
        <v>6486</v>
      </c>
      <c r="B3339" s="3" t="str">
        <f>VLOOKUP(C3339,'Class compilations'!A:B,2,FALSE)</f>
        <v>Small SUV Hybrid</v>
      </c>
      <c r="C3339" s="3" t="s">
        <v>6487</v>
      </c>
      <c r="D3339" s="3" t="s">
        <v>10</v>
      </c>
      <c r="E3339" s="3" t="s">
        <v>6490</v>
      </c>
      <c r="F3339" s="3" t="e">
        <f>VLOOKUP(E3339,'DFW to admin'!A:B,2,FALSE)</f>
        <v>#N/A</v>
      </c>
      <c r="G3339" s="3" t="e">
        <f>VLOOKUP('Data - filter removed'!E3339,Sheet10!B:C,2,FALSE)</f>
        <v>#N/A</v>
      </c>
      <c r="H3339" s="2">
        <v>2007</v>
      </c>
      <c r="I3339" s="3" t="s">
        <v>297</v>
      </c>
      <c r="J3339" s="3" t="s">
        <v>4596</v>
      </c>
      <c r="K3339" s="3" t="s">
        <v>6487</v>
      </c>
      <c r="L3339" s="3" t="s">
        <v>6491</v>
      </c>
      <c r="M3339" s="3" t="s">
        <v>18</v>
      </c>
    </row>
    <row r="3340" spans="1:13" x14ac:dyDescent="0.2">
      <c r="A3340" s="3" t="s">
        <v>6486</v>
      </c>
      <c r="B3340" s="3" t="str">
        <f>VLOOKUP(C3340,'Class compilations'!A:B,2,FALSE)</f>
        <v>Small SUV Hybrid</v>
      </c>
      <c r="C3340" s="3" t="s">
        <v>6487</v>
      </c>
      <c r="D3340" s="3" t="s">
        <v>10</v>
      </c>
      <c r="E3340" s="3" t="s">
        <v>6492</v>
      </c>
      <c r="F3340" s="3" t="e">
        <f>VLOOKUP(E3340,'DFW to admin'!A:B,2,FALSE)</f>
        <v>#N/A</v>
      </c>
      <c r="G3340" s="3" t="e">
        <f>VLOOKUP('Data - filter removed'!E3340,Sheet10!B:C,2,FALSE)</f>
        <v>#N/A</v>
      </c>
      <c r="H3340" s="2">
        <v>2008</v>
      </c>
      <c r="I3340" s="3" t="s">
        <v>297</v>
      </c>
      <c r="J3340" s="3" t="s">
        <v>4596</v>
      </c>
      <c r="K3340" s="3" t="s">
        <v>6487</v>
      </c>
      <c r="L3340" s="3" t="s">
        <v>6493</v>
      </c>
      <c r="M3340" s="3" t="s">
        <v>2285</v>
      </c>
    </row>
    <row r="3341" spans="1:13" x14ac:dyDescent="0.2">
      <c r="A3341" s="3" t="s">
        <v>6486</v>
      </c>
      <c r="B3341" s="3" t="str">
        <f>VLOOKUP(C3341,'Class compilations'!A:B,2,FALSE)</f>
        <v>Small SUV Hybrid</v>
      </c>
      <c r="C3341" s="3" t="s">
        <v>6487</v>
      </c>
      <c r="D3341" s="3" t="s">
        <v>10</v>
      </c>
      <c r="E3341" s="3" t="s">
        <v>6494</v>
      </c>
      <c r="F3341" s="3" t="e">
        <f>VLOOKUP(E3341,'DFW to admin'!A:B,2,FALSE)</f>
        <v>#N/A</v>
      </c>
      <c r="G3341" s="3" t="e">
        <f>VLOOKUP('Data - filter removed'!E3341,Sheet10!B:C,2,FALSE)</f>
        <v>#N/A</v>
      </c>
      <c r="H3341" s="2">
        <v>2008</v>
      </c>
      <c r="I3341" s="3" t="s">
        <v>297</v>
      </c>
      <c r="J3341" s="3" t="s">
        <v>4596</v>
      </c>
      <c r="K3341" s="3" t="s">
        <v>6487</v>
      </c>
      <c r="L3341" s="3" t="s">
        <v>6495</v>
      </c>
      <c r="M3341" s="3" t="s">
        <v>26</v>
      </c>
    </row>
    <row r="3342" spans="1:13" x14ac:dyDescent="0.2">
      <c r="A3342" s="3" t="s">
        <v>6486</v>
      </c>
      <c r="B3342" s="3" t="str">
        <f>VLOOKUP(C3342,'Class compilations'!A:B,2,FALSE)</f>
        <v>Small SUV Hybrid</v>
      </c>
      <c r="C3342" s="3" t="s">
        <v>6487</v>
      </c>
      <c r="D3342" s="3" t="s">
        <v>10</v>
      </c>
      <c r="E3342" s="3" t="s">
        <v>6496</v>
      </c>
      <c r="F3342" s="3" t="e">
        <f>VLOOKUP(E3342,'DFW to admin'!A:B,2,FALSE)</f>
        <v>#N/A</v>
      </c>
      <c r="G3342" s="3" t="str">
        <f>VLOOKUP('Data - filter removed'!E3342,Sheet10!B:C,2,FALSE)</f>
        <v>Children's Administration</v>
      </c>
      <c r="H3342" s="2">
        <v>2007</v>
      </c>
      <c r="I3342" s="3" t="s">
        <v>297</v>
      </c>
      <c r="J3342" s="3" t="s">
        <v>4596</v>
      </c>
      <c r="K3342" s="3" t="s">
        <v>6487</v>
      </c>
      <c r="L3342" s="3" t="s">
        <v>6497</v>
      </c>
      <c r="M3342" s="3" t="s">
        <v>29</v>
      </c>
    </row>
    <row r="3343" spans="1:13" x14ac:dyDescent="0.2">
      <c r="A3343" s="3" t="s">
        <v>6486</v>
      </c>
      <c r="B3343" s="3" t="str">
        <f>VLOOKUP(C3343,'Class compilations'!A:B,2,FALSE)</f>
        <v>Small SUV Hybrid</v>
      </c>
      <c r="C3343" s="3" t="s">
        <v>6487</v>
      </c>
      <c r="D3343" s="3" t="s">
        <v>10</v>
      </c>
      <c r="E3343" s="3" t="s">
        <v>6498</v>
      </c>
      <c r="F3343" s="3" t="e">
        <f>VLOOKUP(E3343,'DFW to admin'!A:B,2,FALSE)</f>
        <v>#N/A</v>
      </c>
      <c r="G3343" s="3" t="e">
        <f>VLOOKUP('Data - filter removed'!E3343,Sheet10!B:C,2,FALSE)</f>
        <v>#N/A</v>
      </c>
      <c r="H3343" s="2">
        <v>2008</v>
      </c>
      <c r="I3343" s="3" t="s">
        <v>297</v>
      </c>
      <c r="J3343" s="3" t="s">
        <v>4596</v>
      </c>
      <c r="K3343" s="3" t="s">
        <v>6487</v>
      </c>
      <c r="L3343" s="3" t="s">
        <v>6499</v>
      </c>
      <c r="M3343" s="3" t="s">
        <v>2492</v>
      </c>
    </row>
    <row r="3344" spans="1:13" x14ac:dyDescent="0.2">
      <c r="A3344" s="3" t="s">
        <v>6486</v>
      </c>
      <c r="B3344" s="3" t="str">
        <f>VLOOKUP(C3344,'Class compilations'!A:B,2,FALSE)</f>
        <v>Small SUV Hybrid</v>
      </c>
      <c r="C3344" s="3" t="s">
        <v>6487</v>
      </c>
      <c r="D3344" s="3" t="s">
        <v>10</v>
      </c>
      <c r="E3344" s="3" t="s">
        <v>6500</v>
      </c>
      <c r="F3344" s="3" t="e">
        <f>VLOOKUP(E3344,'DFW to admin'!A:B,2,FALSE)</f>
        <v>#N/A</v>
      </c>
      <c r="G3344" s="3" t="e">
        <f>VLOOKUP('Data - filter removed'!E3344,Sheet10!B:C,2,FALSE)</f>
        <v>#N/A</v>
      </c>
      <c r="H3344" s="2">
        <v>2008</v>
      </c>
      <c r="I3344" s="3" t="s">
        <v>297</v>
      </c>
      <c r="J3344" s="3" t="s">
        <v>4596</v>
      </c>
      <c r="K3344" s="3" t="s">
        <v>6487</v>
      </c>
      <c r="L3344" s="3" t="s">
        <v>6501</v>
      </c>
      <c r="M3344" s="3" t="s">
        <v>2492</v>
      </c>
    </row>
    <row r="3345" spans="1:13" x14ac:dyDescent="0.2">
      <c r="A3345" s="3" t="s">
        <v>6486</v>
      </c>
      <c r="B3345" s="3" t="str">
        <f>VLOOKUP(C3345,'Class compilations'!A:B,2,FALSE)</f>
        <v>Small SUV Hybrid</v>
      </c>
      <c r="C3345" s="3" t="s">
        <v>6487</v>
      </c>
      <c r="D3345" s="3" t="s">
        <v>10</v>
      </c>
      <c r="E3345" s="3" t="s">
        <v>6502</v>
      </c>
      <c r="F3345" s="3" t="e">
        <f>VLOOKUP(E3345,'DFW to admin'!A:B,2,FALSE)</f>
        <v>#N/A</v>
      </c>
      <c r="G3345" s="3" t="str">
        <f>VLOOKUP('Data - filter removed'!E3345,Sheet10!B:C,2,FALSE)</f>
        <v>Economic Services Administration</v>
      </c>
      <c r="H3345" s="2">
        <v>2008</v>
      </c>
      <c r="I3345" s="3" t="s">
        <v>297</v>
      </c>
      <c r="J3345" s="3" t="s">
        <v>4596</v>
      </c>
      <c r="K3345" s="3" t="s">
        <v>6487</v>
      </c>
      <c r="L3345" s="3" t="s">
        <v>6503</v>
      </c>
      <c r="M3345" s="3" t="s">
        <v>29</v>
      </c>
    </row>
    <row r="3346" spans="1:13" x14ac:dyDescent="0.2">
      <c r="A3346" s="3" t="s">
        <v>6486</v>
      </c>
      <c r="B3346" s="3" t="str">
        <f>VLOOKUP(C3346,'Class compilations'!A:B,2,FALSE)</f>
        <v>Small SUV Hybrid</v>
      </c>
      <c r="C3346" s="3" t="s">
        <v>6487</v>
      </c>
      <c r="D3346" s="3" t="s">
        <v>10</v>
      </c>
      <c r="E3346" s="3" t="s">
        <v>6504</v>
      </c>
      <c r="F3346" s="3" t="e">
        <f>VLOOKUP(E3346,'DFW to admin'!A:B,2,FALSE)</f>
        <v>#N/A</v>
      </c>
      <c r="G3346" s="3" t="e">
        <f>VLOOKUP('Data - filter removed'!E3346,Sheet10!B:C,2,FALSE)</f>
        <v>#N/A</v>
      </c>
      <c r="H3346" s="2">
        <v>2008</v>
      </c>
      <c r="I3346" s="3" t="s">
        <v>297</v>
      </c>
      <c r="J3346" s="3" t="s">
        <v>4596</v>
      </c>
      <c r="K3346" s="3" t="s">
        <v>6487</v>
      </c>
      <c r="L3346" s="3" t="s">
        <v>6505</v>
      </c>
      <c r="M3346" s="3" t="s">
        <v>2492</v>
      </c>
    </row>
    <row r="3347" spans="1:13" x14ac:dyDescent="0.2">
      <c r="A3347" s="3" t="s">
        <v>6486</v>
      </c>
      <c r="B3347" s="3" t="str">
        <f>VLOOKUP(C3347,'Class compilations'!A:B,2,FALSE)</f>
        <v>Small SUV Hybrid</v>
      </c>
      <c r="C3347" s="3" t="s">
        <v>6487</v>
      </c>
      <c r="D3347" s="3" t="s">
        <v>10</v>
      </c>
      <c r="E3347" s="3" t="s">
        <v>6506</v>
      </c>
      <c r="F3347" s="3" t="e">
        <f>VLOOKUP(E3347,'DFW to admin'!A:B,2,FALSE)</f>
        <v>#N/A</v>
      </c>
      <c r="G3347" s="3" t="e">
        <f>VLOOKUP('Data - filter removed'!E3347,Sheet10!B:C,2,FALSE)</f>
        <v>#N/A</v>
      </c>
      <c r="H3347" s="2">
        <v>2008</v>
      </c>
      <c r="I3347" s="3" t="s">
        <v>297</v>
      </c>
      <c r="J3347" s="3" t="s">
        <v>4596</v>
      </c>
      <c r="K3347" s="3" t="s">
        <v>6487</v>
      </c>
      <c r="L3347" s="3" t="s">
        <v>6507</v>
      </c>
      <c r="M3347" s="3" t="s">
        <v>69</v>
      </c>
    </row>
    <row r="3348" spans="1:13" x14ac:dyDescent="0.2">
      <c r="A3348" s="3" t="s">
        <v>6486</v>
      </c>
      <c r="B3348" s="3" t="str">
        <f>VLOOKUP(C3348,'Class compilations'!A:B,2,FALSE)</f>
        <v>Small SUV Hybrid</v>
      </c>
      <c r="C3348" s="3" t="s">
        <v>6487</v>
      </c>
      <c r="D3348" s="3" t="s">
        <v>10</v>
      </c>
      <c r="E3348" s="3" t="s">
        <v>6508</v>
      </c>
      <c r="F3348" s="3" t="e">
        <f>VLOOKUP(E3348,'DFW to admin'!A:B,2,FALSE)</f>
        <v>#N/A</v>
      </c>
      <c r="G3348" s="3" t="e">
        <f>VLOOKUP('Data - filter removed'!E3348,Sheet10!B:C,2,FALSE)</f>
        <v>#N/A</v>
      </c>
      <c r="H3348" s="2">
        <v>2008</v>
      </c>
      <c r="I3348" s="3" t="s">
        <v>297</v>
      </c>
      <c r="J3348" s="3" t="s">
        <v>4596</v>
      </c>
      <c r="K3348" s="3" t="s">
        <v>6487</v>
      </c>
      <c r="L3348" s="3" t="s">
        <v>6509</v>
      </c>
      <c r="M3348" s="3" t="s">
        <v>2618</v>
      </c>
    </row>
    <row r="3349" spans="1:13" x14ac:dyDescent="0.2">
      <c r="A3349" s="3" t="s">
        <v>6486</v>
      </c>
      <c r="B3349" s="3" t="str">
        <f>VLOOKUP(C3349,'Class compilations'!A:B,2,FALSE)</f>
        <v>Small SUV Hybrid</v>
      </c>
      <c r="C3349" s="3" t="s">
        <v>6487</v>
      </c>
      <c r="D3349" s="3" t="s">
        <v>10</v>
      </c>
      <c r="E3349" s="3" t="s">
        <v>6510</v>
      </c>
      <c r="F3349" s="3" t="e">
        <f>VLOOKUP(E3349,'DFW to admin'!A:B,2,FALSE)</f>
        <v>#N/A</v>
      </c>
      <c r="G3349" s="3" t="e">
        <f>VLOOKUP('Data - filter removed'!E3349,Sheet10!B:C,2,FALSE)</f>
        <v>#N/A</v>
      </c>
      <c r="H3349" s="2">
        <v>2008</v>
      </c>
      <c r="I3349" s="3" t="s">
        <v>297</v>
      </c>
      <c r="J3349" s="3" t="s">
        <v>4596</v>
      </c>
      <c r="K3349" s="3" t="s">
        <v>6487</v>
      </c>
      <c r="L3349" s="3" t="s">
        <v>6511</v>
      </c>
      <c r="M3349" s="3" t="s">
        <v>69</v>
      </c>
    </row>
    <row r="3350" spans="1:13" x14ac:dyDescent="0.2">
      <c r="A3350" s="3" t="s">
        <v>6486</v>
      </c>
      <c r="B3350" s="3" t="str">
        <f>VLOOKUP(C3350,'Class compilations'!A:B,2,FALSE)</f>
        <v>Small SUV Hybrid</v>
      </c>
      <c r="C3350" s="3" t="s">
        <v>6487</v>
      </c>
      <c r="D3350" s="3" t="s">
        <v>10</v>
      </c>
      <c r="E3350" s="3" t="s">
        <v>6512</v>
      </c>
      <c r="F3350" s="3" t="e">
        <f>VLOOKUP(E3350,'DFW to admin'!A:B,2,FALSE)</f>
        <v>#N/A</v>
      </c>
      <c r="G3350" s="3" t="e">
        <f>VLOOKUP('Data - filter removed'!E3350,Sheet10!B:C,2,FALSE)</f>
        <v>#N/A</v>
      </c>
      <c r="H3350" s="2">
        <v>2008</v>
      </c>
      <c r="I3350" s="3" t="s">
        <v>297</v>
      </c>
      <c r="J3350" s="3" t="s">
        <v>4596</v>
      </c>
      <c r="K3350" s="3" t="s">
        <v>6487</v>
      </c>
      <c r="L3350" s="3" t="s">
        <v>6513</v>
      </c>
      <c r="M3350" s="3" t="s">
        <v>69</v>
      </c>
    </row>
    <row r="3351" spans="1:13" x14ac:dyDescent="0.2">
      <c r="A3351" s="3" t="s">
        <v>6486</v>
      </c>
      <c r="B3351" s="3" t="str">
        <f>VLOOKUP(C3351,'Class compilations'!A:B,2,FALSE)</f>
        <v>Small SUV Hybrid</v>
      </c>
      <c r="C3351" s="3" t="s">
        <v>6487</v>
      </c>
      <c r="D3351" s="3" t="s">
        <v>10</v>
      </c>
      <c r="E3351" s="3" t="s">
        <v>6514</v>
      </c>
      <c r="F3351" s="3" t="e">
        <f>VLOOKUP(E3351,'DFW to admin'!A:B,2,FALSE)</f>
        <v>#N/A</v>
      </c>
      <c r="G3351" s="3" t="str">
        <f>VLOOKUP('Data - filter removed'!E3351,Sheet10!B:C,2,FALSE)</f>
        <v>Children's Administration</v>
      </c>
      <c r="H3351" s="2">
        <v>2008</v>
      </c>
      <c r="I3351" s="3" t="s">
        <v>297</v>
      </c>
      <c r="J3351" s="3" t="s">
        <v>4596</v>
      </c>
      <c r="K3351" s="3" t="s">
        <v>6487</v>
      </c>
      <c r="L3351" s="3" t="s">
        <v>6515</v>
      </c>
      <c r="M3351" s="3" t="s">
        <v>29</v>
      </c>
    </row>
    <row r="3352" spans="1:13" x14ac:dyDescent="0.2">
      <c r="A3352" s="3" t="s">
        <v>6486</v>
      </c>
      <c r="B3352" s="3" t="str">
        <f>VLOOKUP(C3352,'Class compilations'!A:B,2,FALSE)</f>
        <v>Small SUV Hybrid</v>
      </c>
      <c r="C3352" s="3" t="s">
        <v>6487</v>
      </c>
      <c r="D3352" s="3" t="s">
        <v>10</v>
      </c>
      <c r="E3352" s="3" t="s">
        <v>6516</v>
      </c>
      <c r="F3352" s="3" t="e">
        <f>VLOOKUP(E3352,'DFW to admin'!A:B,2,FALSE)</f>
        <v>#N/A</v>
      </c>
      <c r="G3352" s="3" t="e">
        <f>VLOOKUP('Data - filter removed'!E3352,Sheet10!B:C,2,FALSE)</f>
        <v>#N/A</v>
      </c>
      <c r="H3352" s="2">
        <v>2008</v>
      </c>
      <c r="I3352" s="3" t="s">
        <v>297</v>
      </c>
      <c r="J3352" s="3" t="s">
        <v>4596</v>
      </c>
      <c r="K3352" s="3" t="s">
        <v>6487</v>
      </c>
      <c r="L3352" s="3" t="s">
        <v>6517</v>
      </c>
      <c r="M3352" s="3" t="s">
        <v>35</v>
      </c>
    </row>
    <row r="3353" spans="1:13" x14ac:dyDescent="0.2">
      <c r="A3353" s="3" t="s">
        <v>6486</v>
      </c>
      <c r="B3353" s="3" t="str">
        <f>VLOOKUP(C3353,'Class compilations'!A:B,2,FALSE)</f>
        <v>Small SUV Hybrid</v>
      </c>
      <c r="C3353" s="3" t="s">
        <v>6487</v>
      </c>
      <c r="D3353" s="3" t="s">
        <v>10</v>
      </c>
      <c r="E3353" s="3" t="s">
        <v>6518</v>
      </c>
      <c r="F3353" s="3" t="e">
        <f>VLOOKUP(E3353,'DFW to admin'!A:B,2,FALSE)</f>
        <v>#N/A</v>
      </c>
      <c r="G3353" s="3" t="e">
        <f>VLOOKUP('Data - filter removed'!E3353,Sheet10!B:C,2,FALSE)</f>
        <v>#N/A</v>
      </c>
      <c r="H3353" s="2">
        <v>2008</v>
      </c>
      <c r="I3353" s="3" t="s">
        <v>297</v>
      </c>
      <c r="J3353" s="3" t="s">
        <v>4596</v>
      </c>
      <c r="K3353" s="3" t="s">
        <v>6487</v>
      </c>
      <c r="L3353" s="3" t="s">
        <v>6519</v>
      </c>
      <c r="M3353" s="3" t="s">
        <v>69</v>
      </c>
    </row>
    <row r="3354" spans="1:13" x14ac:dyDescent="0.2">
      <c r="A3354" s="3" t="s">
        <v>6486</v>
      </c>
      <c r="B3354" s="3" t="str">
        <f>VLOOKUP(C3354,'Class compilations'!A:B,2,FALSE)</f>
        <v>Small SUV Hybrid</v>
      </c>
      <c r="C3354" s="3" t="s">
        <v>6487</v>
      </c>
      <c r="D3354" s="3" t="s">
        <v>10</v>
      </c>
      <c r="E3354" s="3" t="s">
        <v>6520</v>
      </c>
      <c r="F3354" s="3" t="e">
        <f>VLOOKUP(E3354,'DFW to admin'!A:B,2,FALSE)</f>
        <v>#N/A</v>
      </c>
      <c r="G3354" s="3" t="e">
        <f>VLOOKUP('Data - filter removed'!E3354,Sheet10!B:C,2,FALSE)</f>
        <v>#N/A</v>
      </c>
      <c r="H3354" s="2">
        <v>2008</v>
      </c>
      <c r="I3354" s="3" t="s">
        <v>297</v>
      </c>
      <c r="J3354" s="3" t="s">
        <v>4596</v>
      </c>
      <c r="K3354" s="3" t="s">
        <v>6487</v>
      </c>
      <c r="L3354" s="3" t="s">
        <v>6521</v>
      </c>
      <c r="M3354" s="3" t="s">
        <v>2285</v>
      </c>
    </row>
    <row r="3355" spans="1:13" x14ac:dyDescent="0.2">
      <c r="A3355" s="3" t="s">
        <v>6486</v>
      </c>
      <c r="B3355" s="3" t="str">
        <f>VLOOKUP(C3355,'Class compilations'!A:B,2,FALSE)</f>
        <v>Small SUV Hybrid</v>
      </c>
      <c r="C3355" s="3" t="s">
        <v>6487</v>
      </c>
      <c r="D3355" s="3" t="s">
        <v>10</v>
      </c>
      <c r="E3355" s="3" t="s">
        <v>6522</v>
      </c>
      <c r="F3355" s="3" t="e">
        <f>VLOOKUP(E3355,'DFW to admin'!A:B,2,FALSE)</f>
        <v>#N/A</v>
      </c>
      <c r="G3355" s="3" t="str">
        <f>VLOOKUP('Data - filter removed'!E3355,Sheet10!B:C,2,FALSE)</f>
        <v>Children's Administration</v>
      </c>
      <c r="H3355" s="2">
        <v>2008</v>
      </c>
      <c r="I3355" s="3" t="s">
        <v>297</v>
      </c>
      <c r="J3355" s="3" t="s">
        <v>4596</v>
      </c>
      <c r="K3355" s="3" t="s">
        <v>6487</v>
      </c>
      <c r="L3355" s="3" t="s">
        <v>6523</v>
      </c>
      <c r="M3355" s="3" t="s">
        <v>29</v>
      </c>
    </row>
    <row r="3356" spans="1:13" x14ac:dyDescent="0.2">
      <c r="A3356" s="3" t="s">
        <v>6486</v>
      </c>
      <c r="B3356" s="3" t="str">
        <f>VLOOKUP(C3356,'Class compilations'!A:B,2,FALSE)</f>
        <v>Small SUV Hybrid</v>
      </c>
      <c r="C3356" s="3" t="s">
        <v>6487</v>
      </c>
      <c r="D3356" s="3" t="s">
        <v>10</v>
      </c>
      <c r="E3356" s="3" t="s">
        <v>6524</v>
      </c>
      <c r="F3356" s="3" t="e">
        <f>VLOOKUP(E3356,'DFW to admin'!A:B,2,FALSE)</f>
        <v>#N/A</v>
      </c>
      <c r="G3356" s="3" t="str">
        <f>VLOOKUP('Data - filter removed'!E3356,Sheet10!B:C,2,FALSE)</f>
        <v>Children's Administration</v>
      </c>
      <c r="H3356" s="2">
        <v>2008</v>
      </c>
      <c r="I3356" s="3" t="s">
        <v>297</v>
      </c>
      <c r="J3356" s="3" t="s">
        <v>4596</v>
      </c>
      <c r="K3356" s="3" t="s">
        <v>6487</v>
      </c>
      <c r="L3356" s="3" t="s">
        <v>6525</v>
      </c>
      <c r="M3356" s="3" t="s">
        <v>29</v>
      </c>
    </row>
    <row r="3357" spans="1:13" x14ac:dyDescent="0.2">
      <c r="A3357" s="3" t="s">
        <v>6486</v>
      </c>
      <c r="B3357" s="3" t="str">
        <f>VLOOKUP(C3357,'Class compilations'!A:B,2,FALSE)</f>
        <v>Small SUV Hybrid</v>
      </c>
      <c r="C3357" s="3" t="s">
        <v>6487</v>
      </c>
      <c r="D3357" s="3" t="s">
        <v>10</v>
      </c>
      <c r="E3357" s="3" t="s">
        <v>6526</v>
      </c>
      <c r="F3357" s="3" t="e">
        <f>VLOOKUP(E3357,'DFW to admin'!A:B,2,FALSE)</f>
        <v>#N/A</v>
      </c>
      <c r="G3357" s="3" t="str">
        <f>VLOOKUP('Data - filter removed'!E3357,Sheet10!B:C,2,FALSE)</f>
        <v>Children's Administration</v>
      </c>
      <c r="H3357" s="2">
        <v>2008</v>
      </c>
      <c r="I3357" s="3" t="s">
        <v>297</v>
      </c>
      <c r="J3357" s="3" t="s">
        <v>4596</v>
      </c>
      <c r="K3357" s="3" t="s">
        <v>6487</v>
      </c>
      <c r="L3357" s="3" t="s">
        <v>6527</v>
      </c>
      <c r="M3357" s="3" t="s">
        <v>29</v>
      </c>
    </row>
    <row r="3358" spans="1:13" x14ac:dyDescent="0.2">
      <c r="A3358" s="3" t="s">
        <v>6486</v>
      </c>
      <c r="B3358" s="3" t="str">
        <f>VLOOKUP(C3358,'Class compilations'!A:B,2,FALSE)</f>
        <v>Small SUV Hybrid</v>
      </c>
      <c r="C3358" s="3" t="s">
        <v>6487</v>
      </c>
      <c r="D3358" s="3" t="s">
        <v>10</v>
      </c>
      <c r="E3358" s="3" t="s">
        <v>6528</v>
      </c>
      <c r="F3358" s="3" t="e">
        <f>VLOOKUP(E3358,'DFW to admin'!A:B,2,FALSE)</f>
        <v>#N/A</v>
      </c>
      <c r="G3358" s="3" t="str">
        <f>VLOOKUP('Data - filter removed'!E3358,Sheet10!B:C,2,FALSE)</f>
        <v>Children's Administration</v>
      </c>
      <c r="H3358" s="2">
        <v>2008</v>
      </c>
      <c r="I3358" s="3" t="s">
        <v>297</v>
      </c>
      <c r="J3358" s="3" t="s">
        <v>4596</v>
      </c>
      <c r="K3358" s="3" t="s">
        <v>6487</v>
      </c>
      <c r="L3358" s="3" t="s">
        <v>6529</v>
      </c>
      <c r="M3358" s="3" t="s">
        <v>29</v>
      </c>
    </row>
    <row r="3359" spans="1:13" x14ac:dyDescent="0.2">
      <c r="A3359" s="3" t="s">
        <v>6486</v>
      </c>
      <c r="B3359" s="3" t="str">
        <f>VLOOKUP(C3359,'Class compilations'!A:B,2,FALSE)</f>
        <v>Small SUV Hybrid</v>
      </c>
      <c r="C3359" s="3" t="s">
        <v>6487</v>
      </c>
      <c r="D3359" s="3" t="s">
        <v>10</v>
      </c>
      <c r="E3359" s="3" t="s">
        <v>6530</v>
      </c>
      <c r="F3359" s="3" t="e">
        <f>VLOOKUP(E3359,'DFW to admin'!A:B,2,FALSE)</f>
        <v>#N/A</v>
      </c>
      <c r="G3359" s="3" t="str">
        <f>VLOOKUP('Data - filter removed'!E3359,Sheet10!B:C,2,FALSE)</f>
        <v>Children's Administration</v>
      </c>
      <c r="H3359" s="2">
        <v>2008</v>
      </c>
      <c r="I3359" s="3" t="s">
        <v>297</v>
      </c>
      <c r="J3359" s="3" t="s">
        <v>4596</v>
      </c>
      <c r="K3359" s="3" t="s">
        <v>6487</v>
      </c>
      <c r="L3359" s="3" t="s">
        <v>6531</v>
      </c>
      <c r="M3359" s="3" t="s">
        <v>29</v>
      </c>
    </row>
    <row r="3360" spans="1:13" x14ac:dyDescent="0.2">
      <c r="A3360" s="3" t="s">
        <v>6486</v>
      </c>
      <c r="B3360" s="3" t="str">
        <f>VLOOKUP(C3360,'Class compilations'!A:B,2,FALSE)</f>
        <v>Small SUV Hybrid</v>
      </c>
      <c r="C3360" s="3" t="s">
        <v>6487</v>
      </c>
      <c r="D3360" s="3" t="s">
        <v>10</v>
      </c>
      <c r="E3360" s="3" t="s">
        <v>6532</v>
      </c>
      <c r="F3360" s="3" t="e">
        <f>VLOOKUP(E3360,'DFW to admin'!A:B,2,FALSE)</f>
        <v>#N/A</v>
      </c>
      <c r="G3360" s="3" t="str">
        <f>VLOOKUP('Data - filter removed'!E3360,Sheet10!B:C,2,FALSE)</f>
        <v>Children's Administration</v>
      </c>
      <c r="H3360" s="2">
        <v>2008</v>
      </c>
      <c r="I3360" s="3" t="s">
        <v>297</v>
      </c>
      <c r="J3360" s="3" t="s">
        <v>4596</v>
      </c>
      <c r="K3360" s="3" t="s">
        <v>6487</v>
      </c>
      <c r="L3360" s="3" t="s">
        <v>6533</v>
      </c>
      <c r="M3360" s="3" t="s">
        <v>29</v>
      </c>
    </row>
    <row r="3361" spans="1:13" x14ac:dyDescent="0.2">
      <c r="A3361" s="3" t="s">
        <v>6486</v>
      </c>
      <c r="B3361" s="3" t="str">
        <f>VLOOKUP(C3361,'Class compilations'!A:B,2,FALSE)</f>
        <v>Small SUV Hybrid</v>
      </c>
      <c r="C3361" s="3" t="s">
        <v>6487</v>
      </c>
      <c r="D3361" s="3" t="s">
        <v>10</v>
      </c>
      <c r="E3361" s="3" t="s">
        <v>6534</v>
      </c>
      <c r="F3361" s="3" t="e">
        <f>VLOOKUP(E3361,'DFW to admin'!A:B,2,FALSE)</f>
        <v>#N/A</v>
      </c>
      <c r="G3361" s="3" t="str">
        <f>VLOOKUP('Data - filter removed'!E3361,Sheet10!B:C,2,FALSE)</f>
        <v>Children's Administration</v>
      </c>
      <c r="H3361" s="2">
        <v>2008</v>
      </c>
      <c r="I3361" s="3" t="s">
        <v>297</v>
      </c>
      <c r="J3361" s="3" t="s">
        <v>4596</v>
      </c>
      <c r="K3361" s="3" t="s">
        <v>6487</v>
      </c>
      <c r="L3361" s="3" t="s">
        <v>6535</v>
      </c>
      <c r="M3361" s="3" t="s">
        <v>29</v>
      </c>
    </row>
    <row r="3362" spans="1:13" x14ac:dyDescent="0.2">
      <c r="A3362" s="3" t="s">
        <v>6486</v>
      </c>
      <c r="B3362" s="3" t="str">
        <f>VLOOKUP(C3362,'Class compilations'!A:B,2,FALSE)</f>
        <v>Small SUV Hybrid</v>
      </c>
      <c r="C3362" s="3" t="s">
        <v>6487</v>
      </c>
      <c r="D3362" s="3" t="s">
        <v>10</v>
      </c>
      <c r="E3362" s="3" t="s">
        <v>6536</v>
      </c>
      <c r="F3362" s="3" t="e">
        <f>VLOOKUP(E3362,'DFW to admin'!A:B,2,FALSE)</f>
        <v>#N/A</v>
      </c>
      <c r="G3362" s="3" t="str">
        <f>VLOOKUP('Data - filter removed'!E3362,Sheet10!B:C,2,FALSE)</f>
        <v>Children's Administration</v>
      </c>
      <c r="H3362" s="2">
        <v>2008</v>
      </c>
      <c r="I3362" s="3" t="s">
        <v>297</v>
      </c>
      <c r="J3362" s="3" t="s">
        <v>4596</v>
      </c>
      <c r="K3362" s="3" t="s">
        <v>6487</v>
      </c>
      <c r="L3362" s="3" t="s">
        <v>6537</v>
      </c>
      <c r="M3362" s="3" t="s">
        <v>29</v>
      </c>
    </row>
    <row r="3363" spans="1:13" x14ac:dyDescent="0.2">
      <c r="A3363" s="3" t="s">
        <v>6486</v>
      </c>
      <c r="B3363" s="3" t="str">
        <f>VLOOKUP(C3363,'Class compilations'!A:B,2,FALSE)</f>
        <v>Small SUV Hybrid</v>
      </c>
      <c r="C3363" s="3" t="s">
        <v>6487</v>
      </c>
      <c r="D3363" s="3" t="s">
        <v>10</v>
      </c>
      <c r="E3363" s="3" t="s">
        <v>6538</v>
      </c>
      <c r="F3363" s="3" t="e">
        <f>VLOOKUP(E3363,'DFW to admin'!A:B,2,FALSE)</f>
        <v>#N/A</v>
      </c>
      <c r="G3363" s="3" t="str">
        <f>VLOOKUP('Data - filter removed'!E3363,Sheet10!B:C,2,FALSE)</f>
        <v>Children's Administration</v>
      </c>
      <c r="H3363" s="2">
        <v>2008</v>
      </c>
      <c r="I3363" s="3" t="s">
        <v>297</v>
      </c>
      <c r="J3363" s="3" t="s">
        <v>4596</v>
      </c>
      <c r="K3363" s="3" t="s">
        <v>6487</v>
      </c>
      <c r="L3363" s="3" t="s">
        <v>6539</v>
      </c>
      <c r="M3363" s="3" t="s">
        <v>29</v>
      </c>
    </row>
    <row r="3364" spans="1:13" x14ac:dyDescent="0.2">
      <c r="A3364" s="3" t="s">
        <v>6486</v>
      </c>
      <c r="B3364" s="3" t="str">
        <f>VLOOKUP(C3364,'Class compilations'!A:B,2,FALSE)</f>
        <v>Small SUV Hybrid</v>
      </c>
      <c r="C3364" s="3" t="s">
        <v>6487</v>
      </c>
      <c r="D3364" s="3" t="s">
        <v>10</v>
      </c>
      <c r="E3364" s="3" t="s">
        <v>6540</v>
      </c>
      <c r="F3364" s="3" t="e">
        <f>VLOOKUP(E3364,'DFW to admin'!A:B,2,FALSE)</f>
        <v>#N/A</v>
      </c>
      <c r="G3364" s="3" t="str">
        <f>VLOOKUP('Data - filter removed'!E3364,Sheet10!B:C,2,FALSE)</f>
        <v>Children's Administration</v>
      </c>
      <c r="H3364" s="2">
        <v>2008</v>
      </c>
      <c r="I3364" s="3" t="s">
        <v>297</v>
      </c>
      <c r="J3364" s="3" t="s">
        <v>4596</v>
      </c>
      <c r="K3364" s="3" t="s">
        <v>6487</v>
      </c>
      <c r="L3364" s="3" t="s">
        <v>6541</v>
      </c>
      <c r="M3364" s="3" t="s">
        <v>29</v>
      </c>
    </row>
    <row r="3365" spans="1:13" x14ac:dyDescent="0.2">
      <c r="A3365" s="3" t="s">
        <v>6486</v>
      </c>
      <c r="B3365" s="3" t="str">
        <f>VLOOKUP(C3365,'Class compilations'!A:B,2,FALSE)</f>
        <v>Small SUV Hybrid</v>
      </c>
      <c r="C3365" s="3" t="s">
        <v>6487</v>
      </c>
      <c r="D3365" s="3" t="s">
        <v>10</v>
      </c>
      <c r="E3365" s="3" t="s">
        <v>6542</v>
      </c>
      <c r="F3365" s="3" t="e">
        <f>VLOOKUP(E3365,'DFW to admin'!A:B,2,FALSE)</f>
        <v>#N/A</v>
      </c>
      <c r="G3365" s="3" t="str">
        <f>VLOOKUP('Data - filter removed'!E3365,Sheet10!B:C,2,FALSE)</f>
        <v>Children's Administration</v>
      </c>
      <c r="H3365" s="2">
        <v>2008</v>
      </c>
      <c r="I3365" s="3" t="s">
        <v>297</v>
      </c>
      <c r="J3365" s="3" t="s">
        <v>4596</v>
      </c>
      <c r="K3365" s="3" t="s">
        <v>6487</v>
      </c>
      <c r="L3365" s="3" t="s">
        <v>6543</v>
      </c>
      <c r="M3365" s="3" t="s">
        <v>29</v>
      </c>
    </row>
    <row r="3366" spans="1:13" x14ac:dyDescent="0.2">
      <c r="A3366" s="3" t="s">
        <v>6486</v>
      </c>
      <c r="B3366" s="3" t="str">
        <f>VLOOKUP(C3366,'Class compilations'!A:B,2,FALSE)</f>
        <v>Small SUV Hybrid</v>
      </c>
      <c r="C3366" s="3" t="s">
        <v>6487</v>
      </c>
      <c r="D3366" s="3" t="s">
        <v>10</v>
      </c>
      <c r="E3366" s="3" t="s">
        <v>6544</v>
      </c>
      <c r="F3366" s="3" t="e">
        <f>VLOOKUP(E3366,'DFW to admin'!A:B,2,FALSE)</f>
        <v>#N/A</v>
      </c>
      <c r="G3366" s="3" t="str">
        <f>VLOOKUP('Data - filter removed'!E3366,Sheet10!B:C,2,FALSE)</f>
        <v>Children's Administration</v>
      </c>
      <c r="H3366" s="2">
        <v>2008</v>
      </c>
      <c r="I3366" s="3" t="s">
        <v>297</v>
      </c>
      <c r="J3366" s="3" t="s">
        <v>4596</v>
      </c>
      <c r="K3366" s="3" t="s">
        <v>6487</v>
      </c>
      <c r="L3366" s="3" t="s">
        <v>6545</v>
      </c>
      <c r="M3366" s="3" t="s">
        <v>29</v>
      </c>
    </row>
    <row r="3367" spans="1:13" x14ac:dyDescent="0.2">
      <c r="A3367" s="3" t="s">
        <v>6486</v>
      </c>
      <c r="B3367" s="3" t="str">
        <f>VLOOKUP(C3367,'Class compilations'!A:B,2,FALSE)</f>
        <v>Small SUV Hybrid</v>
      </c>
      <c r="C3367" s="3" t="s">
        <v>6487</v>
      </c>
      <c r="D3367" s="3" t="s">
        <v>10</v>
      </c>
      <c r="E3367" s="3" t="s">
        <v>6546</v>
      </c>
      <c r="F3367" s="3" t="e">
        <f>VLOOKUP(E3367,'DFW to admin'!A:B,2,FALSE)</f>
        <v>#N/A</v>
      </c>
      <c r="G3367" s="3" t="str">
        <f>VLOOKUP('Data - filter removed'!E3367,Sheet10!B:C,2,FALSE)</f>
        <v>Children's Administration</v>
      </c>
      <c r="H3367" s="2">
        <v>2008</v>
      </c>
      <c r="I3367" s="3" t="s">
        <v>297</v>
      </c>
      <c r="J3367" s="3" t="s">
        <v>4596</v>
      </c>
      <c r="K3367" s="3" t="s">
        <v>6487</v>
      </c>
      <c r="L3367" s="3" t="s">
        <v>6547</v>
      </c>
      <c r="M3367" s="3" t="s">
        <v>29</v>
      </c>
    </row>
    <row r="3368" spans="1:13" x14ac:dyDescent="0.2">
      <c r="A3368" s="3" t="s">
        <v>6486</v>
      </c>
      <c r="B3368" s="3" t="str">
        <f>VLOOKUP(C3368,'Class compilations'!A:B,2,FALSE)</f>
        <v>Small SUV Hybrid</v>
      </c>
      <c r="C3368" s="3" t="s">
        <v>6487</v>
      </c>
      <c r="D3368" s="3" t="s">
        <v>10</v>
      </c>
      <c r="E3368" s="3" t="s">
        <v>6548</v>
      </c>
      <c r="F3368" s="3" t="e">
        <f>VLOOKUP(E3368,'DFW to admin'!A:B,2,FALSE)</f>
        <v>#N/A</v>
      </c>
      <c r="G3368" s="3" t="str">
        <f>VLOOKUP('Data - filter removed'!E3368,Sheet10!B:C,2,FALSE)</f>
        <v>Children's Administration</v>
      </c>
      <c r="H3368" s="2">
        <v>2008</v>
      </c>
      <c r="I3368" s="3" t="s">
        <v>297</v>
      </c>
      <c r="J3368" s="3" t="s">
        <v>4596</v>
      </c>
      <c r="K3368" s="3" t="s">
        <v>6487</v>
      </c>
      <c r="L3368" s="3" t="s">
        <v>6549</v>
      </c>
      <c r="M3368" s="3" t="s">
        <v>29</v>
      </c>
    </row>
    <row r="3369" spans="1:13" x14ac:dyDescent="0.2">
      <c r="A3369" s="3" t="s">
        <v>6486</v>
      </c>
      <c r="B3369" s="3" t="str">
        <f>VLOOKUP(C3369,'Class compilations'!A:B,2,FALSE)</f>
        <v>Small SUV Hybrid</v>
      </c>
      <c r="C3369" s="3" t="s">
        <v>6487</v>
      </c>
      <c r="D3369" s="3" t="s">
        <v>10</v>
      </c>
      <c r="E3369" s="3" t="s">
        <v>6550</v>
      </c>
      <c r="F3369" s="3" t="e">
        <f>VLOOKUP(E3369,'DFW to admin'!A:B,2,FALSE)</f>
        <v>#N/A</v>
      </c>
      <c r="G3369" s="3" t="str">
        <f>VLOOKUP('Data - filter removed'!E3369,Sheet10!B:C,2,FALSE)</f>
        <v>Economic Services Administration</v>
      </c>
      <c r="H3369" s="2">
        <v>2008</v>
      </c>
      <c r="I3369" s="3" t="s">
        <v>297</v>
      </c>
      <c r="J3369" s="3" t="s">
        <v>4596</v>
      </c>
      <c r="K3369" s="3" t="s">
        <v>6487</v>
      </c>
      <c r="L3369" s="3" t="s">
        <v>6551</v>
      </c>
      <c r="M3369" s="3" t="s">
        <v>29</v>
      </c>
    </row>
    <row r="3370" spans="1:13" x14ac:dyDescent="0.2">
      <c r="A3370" s="3" t="s">
        <v>6486</v>
      </c>
      <c r="B3370" s="3" t="str">
        <f>VLOOKUP(C3370,'Class compilations'!A:B,2,FALSE)</f>
        <v>Small SUV Hybrid</v>
      </c>
      <c r="C3370" s="3" t="s">
        <v>6487</v>
      </c>
      <c r="D3370" s="3" t="s">
        <v>10</v>
      </c>
      <c r="E3370" s="3" t="s">
        <v>6552</v>
      </c>
      <c r="F3370" s="3" t="e">
        <f>VLOOKUP(E3370,'DFW to admin'!A:B,2,FALSE)</f>
        <v>#N/A</v>
      </c>
      <c r="G3370" s="3" t="str">
        <f>VLOOKUP('Data - filter removed'!E3370,Sheet10!B:C,2,FALSE)</f>
        <v>Aging and Disability Services Administration</v>
      </c>
      <c r="H3370" s="2">
        <v>2008</v>
      </c>
      <c r="I3370" s="3" t="s">
        <v>297</v>
      </c>
      <c r="J3370" s="3" t="s">
        <v>4596</v>
      </c>
      <c r="K3370" s="3" t="s">
        <v>6487</v>
      </c>
      <c r="L3370" s="3" t="s">
        <v>6553</v>
      </c>
      <c r="M3370" s="3" t="s">
        <v>29</v>
      </c>
    </row>
    <row r="3371" spans="1:13" x14ac:dyDescent="0.2">
      <c r="A3371" s="3" t="s">
        <v>6486</v>
      </c>
      <c r="B3371" s="3" t="str">
        <f>VLOOKUP(C3371,'Class compilations'!A:B,2,FALSE)</f>
        <v>Small SUV Hybrid</v>
      </c>
      <c r="C3371" s="3" t="s">
        <v>6487</v>
      </c>
      <c r="D3371" s="3" t="s">
        <v>10</v>
      </c>
      <c r="E3371" s="3" t="s">
        <v>6554</v>
      </c>
      <c r="F3371" s="3" t="e">
        <f>VLOOKUP(E3371,'DFW to admin'!A:B,2,FALSE)</f>
        <v>#N/A</v>
      </c>
      <c r="G3371" s="3" t="str">
        <f>VLOOKUP('Data - filter removed'!E3371,Sheet10!B:C,2,FALSE)</f>
        <v>Aging and Disability Services Administration</v>
      </c>
      <c r="H3371" s="2">
        <v>2008</v>
      </c>
      <c r="I3371" s="3" t="s">
        <v>297</v>
      </c>
      <c r="J3371" s="3" t="s">
        <v>4596</v>
      </c>
      <c r="K3371" s="3" t="s">
        <v>6487</v>
      </c>
      <c r="L3371" s="3" t="s">
        <v>6555</v>
      </c>
      <c r="M3371" s="3" t="s">
        <v>29</v>
      </c>
    </row>
    <row r="3372" spans="1:13" x14ac:dyDescent="0.2">
      <c r="A3372" s="3" t="s">
        <v>6486</v>
      </c>
      <c r="B3372" s="3" t="str">
        <f>VLOOKUP(C3372,'Class compilations'!A:B,2,FALSE)</f>
        <v>Small SUV Hybrid</v>
      </c>
      <c r="C3372" s="3" t="s">
        <v>6487</v>
      </c>
      <c r="D3372" s="3" t="s">
        <v>10</v>
      </c>
      <c r="E3372" s="3" t="s">
        <v>6556</v>
      </c>
      <c r="F3372" s="3" t="e">
        <f>VLOOKUP(E3372,'DFW to admin'!A:B,2,FALSE)</f>
        <v>#N/A</v>
      </c>
      <c r="G3372" s="3" t="str">
        <f>VLOOKUP('Data - filter removed'!E3372,Sheet10!B:C,2,FALSE)</f>
        <v>Aging and Disability Services Administration</v>
      </c>
      <c r="H3372" s="2">
        <v>2008</v>
      </c>
      <c r="I3372" s="3" t="s">
        <v>297</v>
      </c>
      <c r="J3372" s="3" t="s">
        <v>4596</v>
      </c>
      <c r="K3372" s="3" t="s">
        <v>6487</v>
      </c>
      <c r="L3372" s="3" t="s">
        <v>6557</v>
      </c>
      <c r="M3372" s="3" t="s">
        <v>29</v>
      </c>
    </row>
    <row r="3373" spans="1:13" x14ac:dyDescent="0.2">
      <c r="A3373" s="3" t="s">
        <v>6486</v>
      </c>
      <c r="B3373" s="3" t="str">
        <f>VLOOKUP(C3373,'Class compilations'!A:B,2,FALSE)</f>
        <v>Small SUV Hybrid</v>
      </c>
      <c r="C3373" s="3" t="s">
        <v>6487</v>
      </c>
      <c r="D3373" s="3" t="s">
        <v>10</v>
      </c>
      <c r="E3373" s="3" t="s">
        <v>6558</v>
      </c>
      <c r="F3373" s="3" t="e">
        <f>VLOOKUP(E3373,'DFW to admin'!A:B,2,FALSE)</f>
        <v>#N/A</v>
      </c>
      <c r="G3373" s="3" t="e">
        <f>VLOOKUP('Data - filter removed'!E3373,Sheet10!B:C,2,FALSE)</f>
        <v>#N/A</v>
      </c>
      <c r="H3373" s="2">
        <v>2008</v>
      </c>
      <c r="I3373" s="3" t="s">
        <v>297</v>
      </c>
      <c r="J3373" s="3" t="s">
        <v>4596</v>
      </c>
      <c r="K3373" s="3" t="s">
        <v>6487</v>
      </c>
      <c r="L3373" s="3" t="s">
        <v>6559</v>
      </c>
      <c r="M3373" s="3" t="s">
        <v>203</v>
      </c>
    </row>
    <row r="3374" spans="1:13" x14ac:dyDescent="0.2">
      <c r="A3374" s="3" t="s">
        <v>6486</v>
      </c>
      <c r="B3374" s="3" t="str">
        <f>VLOOKUP(C3374,'Class compilations'!A:B,2,FALSE)</f>
        <v>Small SUV Hybrid</v>
      </c>
      <c r="C3374" s="3" t="s">
        <v>6487</v>
      </c>
      <c r="D3374" s="3" t="s">
        <v>10</v>
      </c>
      <c r="E3374" s="3" t="s">
        <v>6560</v>
      </c>
      <c r="F3374" s="3" t="e">
        <f>VLOOKUP(E3374,'DFW to admin'!A:B,2,FALSE)</f>
        <v>#N/A</v>
      </c>
      <c r="G3374" s="3" t="e">
        <f>VLOOKUP('Data - filter removed'!E3374,Sheet10!B:C,2,FALSE)</f>
        <v>#N/A</v>
      </c>
      <c r="H3374" s="2">
        <v>2008</v>
      </c>
      <c r="I3374" s="3" t="s">
        <v>297</v>
      </c>
      <c r="J3374" s="3" t="s">
        <v>4596</v>
      </c>
      <c r="K3374" s="3" t="s">
        <v>6487</v>
      </c>
      <c r="L3374" s="3" t="s">
        <v>6561</v>
      </c>
      <c r="M3374" s="3" t="s">
        <v>203</v>
      </c>
    </row>
    <row r="3375" spans="1:13" x14ac:dyDescent="0.2">
      <c r="A3375" s="3" t="s">
        <v>6486</v>
      </c>
      <c r="B3375" s="3" t="str">
        <f>VLOOKUP(C3375,'Class compilations'!A:B,2,FALSE)</f>
        <v>Small SUV Hybrid</v>
      </c>
      <c r="C3375" s="3" t="s">
        <v>6487</v>
      </c>
      <c r="D3375" s="3" t="s">
        <v>10</v>
      </c>
      <c r="E3375" s="3" t="s">
        <v>6562</v>
      </c>
      <c r="F3375" s="3" t="e">
        <f>VLOOKUP(E3375,'DFW to admin'!A:B,2,FALSE)</f>
        <v>#N/A</v>
      </c>
      <c r="G3375" s="3" t="str">
        <f>VLOOKUP('Data - filter removed'!E3375,Sheet10!B:C,2,FALSE)</f>
        <v>Aging and Disability Services Administration</v>
      </c>
      <c r="H3375" s="2">
        <v>2008</v>
      </c>
      <c r="I3375" s="3" t="s">
        <v>297</v>
      </c>
      <c r="J3375" s="3" t="s">
        <v>4596</v>
      </c>
      <c r="K3375" s="3" t="s">
        <v>6487</v>
      </c>
      <c r="L3375" s="3" t="s">
        <v>6563</v>
      </c>
      <c r="M3375" s="3" t="s">
        <v>29</v>
      </c>
    </row>
    <row r="3376" spans="1:13" x14ac:dyDescent="0.2">
      <c r="A3376" s="3" t="s">
        <v>6486</v>
      </c>
      <c r="B3376" s="3" t="str">
        <f>VLOOKUP(C3376,'Class compilations'!A:B,2,FALSE)</f>
        <v>Small SUV Hybrid</v>
      </c>
      <c r="C3376" s="3" t="s">
        <v>6487</v>
      </c>
      <c r="D3376" s="3" t="s">
        <v>10</v>
      </c>
      <c r="E3376" s="3" t="s">
        <v>6564</v>
      </c>
      <c r="F3376" s="3" t="e">
        <f>VLOOKUP(E3376,'DFW to admin'!A:B,2,FALSE)</f>
        <v>#N/A</v>
      </c>
      <c r="G3376" s="3" t="e">
        <f>VLOOKUP('Data - filter removed'!E3376,Sheet10!B:C,2,FALSE)</f>
        <v>#N/A</v>
      </c>
      <c r="H3376" s="2">
        <v>2008</v>
      </c>
      <c r="I3376" s="3" t="s">
        <v>297</v>
      </c>
      <c r="J3376" s="3" t="s">
        <v>4596</v>
      </c>
      <c r="K3376" s="3" t="s">
        <v>6487</v>
      </c>
      <c r="L3376" s="3" t="s">
        <v>6565</v>
      </c>
      <c r="M3376" s="3" t="s">
        <v>18</v>
      </c>
    </row>
    <row r="3377" spans="1:13" x14ac:dyDescent="0.2">
      <c r="A3377" s="3" t="s">
        <v>6486</v>
      </c>
      <c r="B3377" s="3" t="str">
        <f>VLOOKUP(C3377,'Class compilations'!A:B,2,FALSE)</f>
        <v>Small SUV Hybrid</v>
      </c>
      <c r="C3377" s="3" t="s">
        <v>6487</v>
      </c>
      <c r="D3377" s="3" t="s">
        <v>10</v>
      </c>
      <c r="E3377" s="3" t="s">
        <v>6566</v>
      </c>
      <c r="F3377" s="3" t="e">
        <f>VLOOKUP(E3377,'DFW to admin'!A:B,2,FALSE)</f>
        <v>#N/A</v>
      </c>
      <c r="G3377" s="3" t="e">
        <f>VLOOKUP('Data - filter removed'!E3377,Sheet10!B:C,2,FALSE)</f>
        <v>#N/A</v>
      </c>
      <c r="H3377" s="2">
        <v>2008</v>
      </c>
      <c r="I3377" s="3" t="s">
        <v>297</v>
      </c>
      <c r="J3377" s="3" t="s">
        <v>4596</v>
      </c>
      <c r="K3377" s="3" t="s">
        <v>6487</v>
      </c>
      <c r="L3377" s="3" t="s">
        <v>6567</v>
      </c>
      <c r="M3377" s="3" t="s">
        <v>18</v>
      </c>
    </row>
    <row r="3378" spans="1:13" x14ac:dyDescent="0.2">
      <c r="A3378" s="3" t="s">
        <v>6486</v>
      </c>
      <c r="B3378" s="3" t="str">
        <f>VLOOKUP(C3378,'Class compilations'!A:B,2,FALSE)</f>
        <v>Small SUV Hybrid</v>
      </c>
      <c r="C3378" s="3" t="s">
        <v>6487</v>
      </c>
      <c r="D3378" s="3" t="s">
        <v>10</v>
      </c>
      <c r="E3378" s="3" t="s">
        <v>6568</v>
      </c>
      <c r="F3378" s="3" t="e">
        <f>VLOOKUP(E3378,'DFW to admin'!A:B,2,FALSE)</f>
        <v>#N/A</v>
      </c>
      <c r="G3378" s="3" t="e">
        <f>VLOOKUP('Data - filter removed'!E3378,Sheet10!B:C,2,FALSE)</f>
        <v>#N/A</v>
      </c>
      <c r="H3378" s="2">
        <v>2008</v>
      </c>
      <c r="I3378" s="3" t="s">
        <v>297</v>
      </c>
      <c r="J3378" s="3" t="s">
        <v>4596</v>
      </c>
      <c r="K3378" s="3" t="s">
        <v>6487</v>
      </c>
      <c r="L3378" s="3" t="s">
        <v>6569</v>
      </c>
      <c r="M3378" s="3" t="s">
        <v>18</v>
      </c>
    </row>
    <row r="3379" spans="1:13" x14ac:dyDescent="0.2">
      <c r="A3379" s="3" t="s">
        <v>6486</v>
      </c>
      <c r="B3379" s="3" t="str">
        <f>VLOOKUP(C3379,'Class compilations'!A:B,2,FALSE)</f>
        <v>Small SUV Hybrid</v>
      </c>
      <c r="C3379" s="3" t="s">
        <v>6487</v>
      </c>
      <c r="D3379" s="3" t="s">
        <v>10</v>
      </c>
      <c r="E3379" s="3" t="s">
        <v>6570</v>
      </c>
      <c r="F3379" s="3" t="e">
        <f>VLOOKUP(E3379,'DFW to admin'!A:B,2,FALSE)</f>
        <v>#N/A</v>
      </c>
      <c r="G3379" s="3" t="e">
        <f>VLOOKUP('Data - filter removed'!E3379,Sheet10!B:C,2,FALSE)</f>
        <v>#N/A</v>
      </c>
      <c r="H3379" s="2">
        <v>2008</v>
      </c>
      <c r="I3379" s="3" t="s">
        <v>297</v>
      </c>
      <c r="J3379" s="3" t="s">
        <v>4596</v>
      </c>
      <c r="K3379" s="3" t="s">
        <v>6487</v>
      </c>
      <c r="L3379" s="3" t="s">
        <v>6571</v>
      </c>
      <c r="M3379" s="3" t="s">
        <v>18</v>
      </c>
    </row>
    <row r="3380" spans="1:13" x14ac:dyDescent="0.2">
      <c r="A3380" s="3" t="s">
        <v>6486</v>
      </c>
      <c r="B3380" s="3" t="str">
        <f>VLOOKUP(C3380,'Class compilations'!A:B,2,FALSE)</f>
        <v>Small SUV Hybrid</v>
      </c>
      <c r="C3380" s="3" t="s">
        <v>6487</v>
      </c>
      <c r="D3380" s="3" t="s">
        <v>10</v>
      </c>
      <c r="E3380" s="3" t="s">
        <v>6572</v>
      </c>
      <c r="F3380" s="3" t="e">
        <f>VLOOKUP(E3380,'DFW to admin'!A:B,2,FALSE)</f>
        <v>#N/A</v>
      </c>
      <c r="G3380" s="3" t="e">
        <f>VLOOKUP('Data - filter removed'!E3380,Sheet10!B:C,2,FALSE)</f>
        <v>#N/A</v>
      </c>
      <c r="H3380" s="2">
        <v>2008</v>
      </c>
      <c r="I3380" s="3" t="s">
        <v>297</v>
      </c>
      <c r="J3380" s="3" t="s">
        <v>4596</v>
      </c>
      <c r="K3380" s="3" t="s">
        <v>6487</v>
      </c>
      <c r="L3380" s="3" t="s">
        <v>6573</v>
      </c>
      <c r="M3380" s="3" t="s">
        <v>18</v>
      </c>
    </row>
    <row r="3381" spans="1:13" x14ac:dyDescent="0.2">
      <c r="A3381" s="3" t="s">
        <v>6486</v>
      </c>
      <c r="B3381" s="3" t="str">
        <f>VLOOKUP(C3381,'Class compilations'!A:B,2,FALSE)</f>
        <v>Small SUV Hybrid</v>
      </c>
      <c r="C3381" s="3" t="s">
        <v>6487</v>
      </c>
      <c r="D3381" s="3" t="s">
        <v>10</v>
      </c>
      <c r="E3381" s="3" t="s">
        <v>6574</v>
      </c>
      <c r="F3381" s="3" t="e">
        <f>VLOOKUP(E3381,'DFW to admin'!A:B,2,FALSE)</f>
        <v>#N/A</v>
      </c>
      <c r="G3381" s="3" t="e">
        <f>VLOOKUP('Data - filter removed'!E3381,Sheet10!B:C,2,FALSE)</f>
        <v>#N/A</v>
      </c>
      <c r="H3381" s="2">
        <v>2008</v>
      </c>
      <c r="I3381" s="3" t="s">
        <v>297</v>
      </c>
      <c r="J3381" s="3" t="s">
        <v>4596</v>
      </c>
      <c r="K3381" s="3" t="s">
        <v>6487</v>
      </c>
      <c r="L3381" s="3" t="s">
        <v>6575</v>
      </c>
      <c r="M3381" s="3" t="s">
        <v>35</v>
      </c>
    </row>
    <row r="3382" spans="1:13" x14ac:dyDescent="0.2">
      <c r="A3382" s="3" t="s">
        <v>6486</v>
      </c>
      <c r="B3382" s="3" t="str">
        <f>VLOOKUP(C3382,'Class compilations'!A:B,2,FALSE)</f>
        <v>Small SUV Hybrid</v>
      </c>
      <c r="C3382" s="3" t="s">
        <v>6487</v>
      </c>
      <c r="D3382" s="3" t="s">
        <v>10</v>
      </c>
      <c r="E3382" s="3" t="s">
        <v>6576</v>
      </c>
      <c r="F3382" s="3" t="e">
        <f>VLOOKUP(E3382,'DFW to admin'!A:B,2,FALSE)</f>
        <v>#N/A</v>
      </c>
      <c r="G3382" s="3" t="e">
        <f>VLOOKUP('Data - filter removed'!E3382,Sheet10!B:C,2,FALSE)</f>
        <v>#N/A</v>
      </c>
      <c r="H3382" s="2">
        <v>2008</v>
      </c>
      <c r="I3382" s="3" t="s">
        <v>297</v>
      </c>
      <c r="J3382" s="3" t="s">
        <v>4596</v>
      </c>
      <c r="K3382" s="3" t="s">
        <v>6487</v>
      </c>
      <c r="L3382" s="3" t="s">
        <v>6577</v>
      </c>
      <c r="M3382" s="3" t="s">
        <v>26</v>
      </c>
    </row>
    <row r="3383" spans="1:13" x14ac:dyDescent="0.2">
      <c r="A3383" s="3" t="s">
        <v>6486</v>
      </c>
      <c r="B3383" s="3" t="str">
        <f>VLOOKUP(C3383,'Class compilations'!A:B,2,FALSE)</f>
        <v>Small SUV Hybrid</v>
      </c>
      <c r="C3383" s="3" t="s">
        <v>6487</v>
      </c>
      <c r="D3383" s="3" t="s">
        <v>10</v>
      </c>
      <c r="E3383" s="3" t="s">
        <v>6578</v>
      </c>
      <c r="F3383" s="3" t="e">
        <f>VLOOKUP(E3383,'DFW to admin'!A:B,2,FALSE)</f>
        <v>#N/A</v>
      </c>
      <c r="G3383" s="3" t="e">
        <f>VLOOKUP('Data - filter removed'!E3383,Sheet10!B:C,2,FALSE)</f>
        <v>#N/A</v>
      </c>
      <c r="H3383" s="2">
        <v>2008</v>
      </c>
      <c r="I3383" s="3" t="s">
        <v>297</v>
      </c>
      <c r="J3383" s="3" t="s">
        <v>4596</v>
      </c>
      <c r="K3383" s="3" t="s">
        <v>6487</v>
      </c>
      <c r="L3383" s="3" t="s">
        <v>6579</v>
      </c>
      <c r="M3383" s="3" t="s">
        <v>26</v>
      </c>
    </row>
    <row r="3384" spans="1:13" x14ac:dyDescent="0.2">
      <c r="A3384" s="3" t="s">
        <v>6486</v>
      </c>
      <c r="B3384" s="3" t="str">
        <f>VLOOKUP(C3384,'Class compilations'!A:B,2,FALSE)</f>
        <v>Small SUV Hybrid</v>
      </c>
      <c r="C3384" s="3" t="s">
        <v>6487</v>
      </c>
      <c r="D3384" s="3" t="s">
        <v>10</v>
      </c>
      <c r="E3384" s="3" t="s">
        <v>6580</v>
      </c>
      <c r="F3384" s="3" t="e">
        <f>VLOOKUP(E3384,'DFW to admin'!A:B,2,FALSE)</f>
        <v>#N/A</v>
      </c>
      <c r="G3384" s="3" t="e">
        <f>VLOOKUP('Data - filter removed'!E3384,Sheet10!B:C,2,FALSE)</f>
        <v>#N/A</v>
      </c>
      <c r="H3384" s="2">
        <v>2008</v>
      </c>
      <c r="I3384" s="3" t="s">
        <v>297</v>
      </c>
      <c r="J3384" s="3" t="s">
        <v>4596</v>
      </c>
      <c r="K3384" s="3" t="s">
        <v>6487</v>
      </c>
      <c r="L3384" s="3" t="s">
        <v>6581</v>
      </c>
      <c r="M3384" s="3" t="s">
        <v>26</v>
      </c>
    </row>
    <row r="3385" spans="1:13" x14ac:dyDescent="0.2">
      <c r="A3385" s="3" t="s">
        <v>6486</v>
      </c>
      <c r="B3385" s="3" t="str">
        <f>VLOOKUP(C3385,'Class compilations'!A:B,2,FALSE)</f>
        <v>Small SUV Hybrid</v>
      </c>
      <c r="C3385" s="3" t="s">
        <v>6487</v>
      </c>
      <c r="D3385" s="3" t="s">
        <v>10</v>
      </c>
      <c r="E3385" s="3" t="s">
        <v>6582</v>
      </c>
      <c r="F3385" s="3" t="e">
        <f>VLOOKUP(E3385,'DFW to admin'!A:B,2,FALSE)</f>
        <v>#N/A</v>
      </c>
      <c r="G3385" s="3" t="e">
        <f>VLOOKUP('Data - filter removed'!E3385,Sheet10!B:C,2,FALSE)</f>
        <v>#N/A</v>
      </c>
      <c r="H3385" s="2">
        <v>2008</v>
      </c>
      <c r="I3385" s="3" t="s">
        <v>297</v>
      </c>
      <c r="J3385" s="3" t="s">
        <v>4596</v>
      </c>
      <c r="K3385" s="3" t="s">
        <v>6487</v>
      </c>
      <c r="L3385" s="3" t="s">
        <v>6583</v>
      </c>
      <c r="M3385" s="3" t="s">
        <v>26</v>
      </c>
    </row>
    <row r="3386" spans="1:13" x14ac:dyDescent="0.2">
      <c r="A3386" s="3" t="s">
        <v>6486</v>
      </c>
      <c r="B3386" s="3" t="str">
        <f>VLOOKUP(C3386,'Class compilations'!A:B,2,FALSE)</f>
        <v>Small SUV Hybrid</v>
      </c>
      <c r="C3386" s="3" t="s">
        <v>6487</v>
      </c>
      <c r="D3386" s="3" t="s">
        <v>10</v>
      </c>
      <c r="E3386" s="3" t="s">
        <v>6584</v>
      </c>
      <c r="F3386" s="3" t="e">
        <f>VLOOKUP(E3386,'DFW to admin'!A:B,2,FALSE)</f>
        <v>#N/A</v>
      </c>
      <c r="G3386" s="3" t="e">
        <f>VLOOKUP('Data - filter removed'!E3386,Sheet10!B:C,2,FALSE)</f>
        <v>#N/A</v>
      </c>
      <c r="H3386" s="2">
        <v>2008</v>
      </c>
      <c r="I3386" s="3" t="s">
        <v>297</v>
      </c>
      <c r="J3386" s="3" t="s">
        <v>4596</v>
      </c>
      <c r="K3386" s="3" t="s">
        <v>6487</v>
      </c>
      <c r="L3386" s="3" t="s">
        <v>6585</v>
      </c>
      <c r="M3386" s="3" t="s">
        <v>26</v>
      </c>
    </row>
    <row r="3387" spans="1:13" x14ac:dyDescent="0.2">
      <c r="A3387" s="3" t="s">
        <v>6486</v>
      </c>
      <c r="B3387" s="3" t="str">
        <f>VLOOKUP(C3387,'Class compilations'!A:B,2,FALSE)</f>
        <v>Small SUV Hybrid</v>
      </c>
      <c r="C3387" s="3" t="s">
        <v>6487</v>
      </c>
      <c r="D3387" s="3" t="s">
        <v>10</v>
      </c>
      <c r="E3387" s="3" t="s">
        <v>6586</v>
      </c>
      <c r="F3387" s="3" t="e">
        <f>VLOOKUP(E3387,'DFW to admin'!A:B,2,FALSE)</f>
        <v>#N/A</v>
      </c>
      <c r="G3387" s="3" t="e">
        <f>VLOOKUP('Data - filter removed'!E3387,Sheet10!B:C,2,FALSE)</f>
        <v>#N/A</v>
      </c>
      <c r="H3387" s="2">
        <v>2008</v>
      </c>
      <c r="I3387" s="3" t="s">
        <v>297</v>
      </c>
      <c r="J3387" s="3" t="s">
        <v>4596</v>
      </c>
      <c r="K3387" s="3" t="s">
        <v>6487</v>
      </c>
      <c r="L3387" s="3" t="s">
        <v>6587</v>
      </c>
      <c r="M3387" s="3" t="s">
        <v>175</v>
      </c>
    </row>
    <row r="3388" spans="1:13" x14ac:dyDescent="0.2">
      <c r="A3388" s="3" t="s">
        <v>6486</v>
      </c>
      <c r="B3388" s="3" t="str">
        <f>VLOOKUP(C3388,'Class compilations'!A:B,2,FALSE)</f>
        <v>Small SUV Hybrid</v>
      </c>
      <c r="C3388" s="3" t="s">
        <v>6487</v>
      </c>
      <c r="D3388" s="3" t="s">
        <v>10</v>
      </c>
      <c r="E3388" s="3" t="s">
        <v>6588</v>
      </c>
      <c r="F3388" s="3" t="e">
        <f>VLOOKUP(E3388,'DFW to admin'!A:B,2,FALSE)</f>
        <v>#N/A</v>
      </c>
      <c r="G3388" s="3" t="e">
        <f>VLOOKUP('Data - filter removed'!E3388,Sheet10!B:C,2,FALSE)</f>
        <v>#N/A</v>
      </c>
      <c r="H3388" s="2">
        <v>2008</v>
      </c>
      <c r="I3388" s="3" t="s">
        <v>297</v>
      </c>
      <c r="J3388" s="3" t="s">
        <v>4596</v>
      </c>
      <c r="K3388" s="3" t="s">
        <v>6487</v>
      </c>
      <c r="L3388" s="3" t="s">
        <v>6589</v>
      </c>
      <c r="M3388" s="3" t="s">
        <v>26</v>
      </c>
    </row>
    <row r="3389" spans="1:13" x14ac:dyDescent="0.2">
      <c r="A3389" s="3" t="s">
        <v>6486</v>
      </c>
      <c r="B3389" s="3" t="str">
        <f>VLOOKUP(C3389,'Class compilations'!A:B,2,FALSE)</f>
        <v>Small SUV Hybrid</v>
      </c>
      <c r="C3389" s="3" t="s">
        <v>6487</v>
      </c>
      <c r="D3389" s="3" t="s">
        <v>10</v>
      </c>
      <c r="E3389" s="3" t="s">
        <v>6590</v>
      </c>
      <c r="F3389" s="3" t="e">
        <f>VLOOKUP(E3389,'DFW to admin'!A:B,2,FALSE)</f>
        <v>#N/A</v>
      </c>
      <c r="G3389" s="3" t="e">
        <f>VLOOKUP('Data - filter removed'!E3389,Sheet10!B:C,2,FALSE)</f>
        <v>#N/A</v>
      </c>
      <c r="H3389" s="2">
        <v>2008</v>
      </c>
      <c r="I3389" s="3" t="s">
        <v>297</v>
      </c>
      <c r="J3389" s="3" t="s">
        <v>4596</v>
      </c>
      <c r="K3389" s="3" t="s">
        <v>6487</v>
      </c>
      <c r="L3389" s="3" t="s">
        <v>6591</v>
      </c>
      <c r="M3389" s="3" t="s">
        <v>26</v>
      </c>
    </row>
    <row r="3390" spans="1:13" x14ac:dyDescent="0.2">
      <c r="A3390" s="3" t="s">
        <v>6486</v>
      </c>
      <c r="B3390" s="3" t="str">
        <f>VLOOKUP(C3390,'Class compilations'!A:B,2,FALSE)</f>
        <v>Small SUV Hybrid</v>
      </c>
      <c r="C3390" s="3" t="s">
        <v>6487</v>
      </c>
      <c r="D3390" s="3" t="s">
        <v>10</v>
      </c>
      <c r="E3390" s="3" t="s">
        <v>6592</v>
      </c>
      <c r="F3390" s="3" t="e">
        <f>VLOOKUP(E3390,'DFW to admin'!A:B,2,FALSE)</f>
        <v>#N/A</v>
      </c>
      <c r="G3390" s="3" t="e">
        <f>VLOOKUP('Data - filter removed'!E3390,Sheet10!B:C,2,FALSE)</f>
        <v>#N/A</v>
      </c>
      <c r="H3390" s="2">
        <v>2008</v>
      </c>
      <c r="I3390" s="3" t="s">
        <v>297</v>
      </c>
      <c r="J3390" s="3" t="s">
        <v>4596</v>
      </c>
      <c r="K3390" s="3" t="s">
        <v>6487</v>
      </c>
      <c r="L3390" s="3" t="s">
        <v>6593</v>
      </c>
      <c r="M3390" s="3" t="s">
        <v>26</v>
      </c>
    </row>
    <row r="3391" spans="1:13" x14ac:dyDescent="0.2">
      <c r="A3391" s="3" t="s">
        <v>6486</v>
      </c>
      <c r="B3391" s="3" t="str">
        <f>VLOOKUP(C3391,'Class compilations'!A:B,2,FALSE)</f>
        <v>Small SUV Hybrid</v>
      </c>
      <c r="C3391" s="3" t="s">
        <v>6487</v>
      </c>
      <c r="D3391" s="3" t="s">
        <v>10</v>
      </c>
      <c r="E3391" s="3" t="s">
        <v>6594</v>
      </c>
      <c r="F3391" s="3" t="e">
        <f>VLOOKUP(E3391,'DFW to admin'!A:B,2,FALSE)</f>
        <v>#N/A</v>
      </c>
      <c r="G3391" s="3" t="e">
        <f>VLOOKUP('Data - filter removed'!E3391,Sheet10!B:C,2,FALSE)</f>
        <v>#N/A</v>
      </c>
      <c r="H3391" s="2">
        <v>2008</v>
      </c>
      <c r="I3391" s="3" t="s">
        <v>297</v>
      </c>
      <c r="J3391" s="3" t="s">
        <v>4596</v>
      </c>
      <c r="K3391" s="3" t="s">
        <v>6487</v>
      </c>
      <c r="L3391" s="3" t="s">
        <v>6595</v>
      </c>
      <c r="M3391" s="3" t="s">
        <v>26</v>
      </c>
    </row>
    <row r="3392" spans="1:13" x14ac:dyDescent="0.2">
      <c r="A3392" s="3" t="s">
        <v>6486</v>
      </c>
      <c r="B3392" s="3" t="str">
        <f>VLOOKUP(C3392,'Class compilations'!A:B,2,FALSE)</f>
        <v>Small SUV Hybrid</v>
      </c>
      <c r="C3392" s="3" t="s">
        <v>6487</v>
      </c>
      <c r="D3392" s="3" t="s">
        <v>10</v>
      </c>
      <c r="E3392" s="3" t="s">
        <v>6596</v>
      </c>
      <c r="F3392" s="3" t="e">
        <f>VLOOKUP(E3392,'DFW to admin'!A:B,2,FALSE)</f>
        <v>#N/A</v>
      </c>
      <c r="G3392" s="3" t="e">
        <f>VLOOKUP('Data - filter removed'!E3392,Sheet10!B:C,2,FALSE)</f>
        <v>#N/A</v>
      </c>
      <c r="H3392" s="2">
        <v>2008</v>
      </c>
      <c r="I3392" s="3" t="s">
        <v>297</v>
      </c>
      <c r="J3392" s="3" t="s">
        <v>4596</v>
      </c>
      <c r="K3392" s="3" t="s">
        <v>6487</v>
      </c>
      <c r="L3392" s="3" t="s">
        <v>6597</v>
      </c>
      <c r="M3392" s="3" t="s">
        <v>26</v>
      </c>
    </row>
    <row r="3393" spans="1:13" x14ac:dyDescent="0.2">
      <c r="A3393" s="3" t="s">
        <v>6486</v>
      </c>
      <c r="B3393" s="3" t="str">
        <f>VLOOKUP(C3393,'Class compilations'!A:B,2,FALSE)</f>
        <v>Small SUV Hybrid</v>
      </c>
      <c r="C3393" s="3" t="s">
        <v>6487</v>
      </c>
      <c r="D3393" s="3" t="s">
        <v>10</v>
      </c>
      <c r="E3393" s="3" t="s">
        <v>6598</v>
      </c>
      <c r="F3393" s="3" t="e">
        <f>VLOOKUP(E3393,'DFW to admin'!A:B,2,FALSE)</f>
        <v>#N/A</v>
      </c>
      <c r="G3393" s="3" t="e">
        <f>VLOOKUP('Data - filter removed'!E3393,Sheet10!B:C,2,FALSE)</f>
        <v>#N/A</v>
      </c>
      <c r="H3393" s="2">
        <v>2008</v>
      </c>
      <c r="I3393" s="3" t="s">
        <v>297</v>
      </c>
      <c r="J3393" s="3" t="s">
        <v>4596</v>
      </c>
      <c r="K3393" s="3" t="s">
        <v>6487</v>
      </c>
      <c r="L3393" s="3" t="s">
        <v>6599</v>
      </c>
      <c r="M3393" s="3" t="s">
        <v>2746</v>
      </c>
    </row>
    <row r="3394" spans="1:13" x14ac:dyDescent="0.2">
      <c r="A3394" s="3" t="s">
        <v>6486</v>
      </c>
      <c r="B3394" s="3" t="str">
        <f>VLOOKUP(C3394,'Class compilations'!A:B,2,FALSE)</f>
        <v>Small SUV Hybrid</v>
      </c>
      <c r="C3394" s="3" t="s">
        <v>6487</v>
      </c>
      <c r="D3394" s="3" t="s">
        <v>10</v>
      </c>
      <c r="E3394" s="3" t="s">
        <v>6600</v>
      </c>
      <c r="F3394" s="3" t="e">
        <f>VLOOKUP(E3394,'DFW to admin'!A:B,2,FALSE)</f>
        <v>#N/A</v>
      </c>
      <c r="G3394" s="3" t="e">
        <f>VLOOKUP('Data - filter removed'!E3394,Sheet10!B:C,2,FALSE)</f>
        <v>#N/A</v>
      </c>
      <c r="H3394" s="2">
        <v>2008</v>
      </c>
      <c r="I3394" s="3" t="s">
        <v>297</v>
      </c>
      <c r="J3394" s="3" t="s">
        <v>4596</v>
      </c>
      <c r="K3394" s="3" t="s">
        <v>6487</v>
      </c>
      <c r="L3394" s="3" t="s">
        <v>6601</v>
      </c>
      <c r="M3394" s="3" t="s">
        <v>2285</v>
      </c>
    </row>
    <row r="3395" spans="1:13" x14ac:dyDescent="0.2">
      <c r="A3395" s="3" t="s">
        <v>6486</v>
      </c>
      <c r="B3395" s="3" t="str">
        <f>VLOOKUP(C3395,'Class compilations'!A:B,2,FALSE)</f>
        <v>Small SUV Hybrid</v>
      </c>
      <c r="C3395" s="3" t="s">
        <v>6487</v>
      </c>
      <c r="D3395" s="3" t="s">
        <v>10</v>
      </c>
      <c r="E3395" s="3" t="s">
        <v>6602</v>
      </c>
      <c r="F3395" s="3" t="e">
        <f>VLOOKUP(E3395,'DFW to admin'!A:B,2,FALSE)</f>
        <v>#N/A</v>
      </c>
      <c r="G3395" s="3" t="e">
        <f>VLOOKUP('Data - filter removed'!E3395,Sheet10!B:C,2,FALSE)</f>
        <v>#N/A</v>
      </c>
      <c r="H3395" s="2">
        <v>2008</v>
      </c>
      <c r="I3395" s="3" t="s">
        <v>297</v>
      </c>
      <c r="J3395" s="3" t="s">
        <v>4596</v>
      </c>
      <c r="K3395" s="3" t="s">
        <v>6487</v>
      </c>
      <c r="L3395" s="3" t="s">
        <v>6603</v>
      </c>
      <c r="M3395" s="3" t="s">
        <v>35</v>
      </c>
    </row>
    <row r="3396" spans="1:13" x14ac:dyDescent="0.2">
      <c r="A3396" s="3" t="s">
        <v>6486</v>
      </c>
      <c r="B3396" s="3" t="str">
        <f>VLOOKUP(C3396,'Class compilations'!A:B,2,FALSE)</f>
        <v>Small SUV Hybrid</v>
      </c>
      <c r="C3396" s="3" t="s">
        <v>6487</v>
      </c>
      <c r="D3396" s="3" t="s">
        <v>10</v>
      </c>
      <c r="E3396" s="3" t="s">
        <v>6604</v>
      </c>
      <c r="F3396" s="3" t="e">
        <f>VLOOKUP(E3396,'DFW to admin'!A:B,2,FALSE)</f>
        <v>#N/A</v>
      </c>
      <c r="G3396" s="3" t="e">
        <f>VLOOKUP('Data - filter removed'!E3396,Sheet10!B:C,2,FALSE)</f>
        <v>#N/A</v>
      </c>
      <c r="H3396" s="2">
        <v>2008</v>
      </c>
      <c r="I3396" s="3" t="s">
        <v>297</v>
      </c>
      <c r="J3396" s="3" t="s">
        <v>4596</v>
      </c>
      <c r="K3396" s="3" t="s">
        <v>6487</v>
      </c>
      <c r="L3396" s="3" t="s">
        <v>6605</v>
      </c>
      <c r="M3396" s="3" t="s">
        <v>35</v>
      </c>
    </row>
    <row r="3397" spans="1:13" x14ac:dyDescent="0.2">
      <c r="A3397" s="3" t="s">
        <v>6486</v>
      </c>
      <c r="B3397" s="3" t="str">
        <f>VLOOKUP(C3397,'Class compilations'!A:B,2,FALSE)</f>
        <v>Small SUV Hybrid</v>
      </c>
      <c r="C3397" s="3" t="s">
        <v>6487</v>
      </c>
      <c r="D3397" s="3" t="s">
        <v>10</v>
      </c>
      <c r="E3397" s="3" t="s">
        <v>6606</v>
      </c>
      <c r="F3397" s="3" t="e">
        <f>VLOOKUP(E3397,'DFW to admin'!A:B,2,FALSE)</f>
        <v>#N/A</v>
      </c>
      <c r="G3397" s="3" t="e">
        <f>VLOOKUP('Data - filter removed'!E3397,Sheet10!B:C,2,FALSE)</f>
        <v>#N/A</v>
      </c>
      <c r="H3397" s="2">
        <v>2008</v>
      </c>
      <c r="I3397" s="3" t="s">
        <v>297</v>
      </c>
      <c r="J3397" s="3" t="s">
        <v>4596</v>
      </c>
      <c r="K3397" s="3" t="s">
        <v>6487</v>
      </c>
      <c r="L3397" s="3" t="s">
        <v>6607</v>
      </c>
      <c r="M3397" s="3" t="s">
        <v>35</v>
      </c>
    </row>
    <row r="3398" spans="1:13" x14ac:dyDescent="0.2">
      <c r="A3398" s="3" t="s">
        <v>6486</v>
      </c>
      <c r="B3398" s="3" t="str">
        <f>VLOOKUP(C3398,'Class compilations'!A:B,2,FALSE)</f>
        <v>Small SUV Hybrid</v>
      </c>
      <c r="C3398" s="3" t="s">
        <v>6487</v>
      </c>
      <c r="D3398" s="3" t="s">
        <v>10</v>
      </c>
      <c r="E3398" s="3" t="s">
        <v>6608</v>
      </c>
      <c r="F3398" s="3" t="e">
        <f>VLOOKUP(E3398,'DFW to admin'!A:B,2,FALSE)</f>
        <v>#N/A</v>
      </c>
      <c r="G3398" s="3" t="e">
        <f>VLOOKUP('Data - filter removed'!E3398,Sheet10!B:C,2,FALSE)</f>
        <v>#N/A</v>
      </c>
      <c r="H3398" s="2">
        <v>2008</v>
      </c>
      <c r="I3398" s="3" t="s">
        <v>297</v>
      </c>
      <c r="J3398" s="3" t="s">
        <v>4596</v>
      </c>
      <c r="K3398" s="3" t="s">
        <v>6487</v>
      </c>
      <c r="L3398" s="3" t="s">
        <v>6609</v>
      </c>
      <c r="M3398" s="3" t="s">
        <v>5867</v>
      </c>
    </row>
    <row r="3399" spans="1:13" x14ac:dyDescent="0.2">
      <c r="A3399" s="3" t="s">
        <v>6486</v>
      </c>
      <c r="B3399" s="3" t="str">
        <f>VLOOKUP(C3399,'Class compilations'!A:B,2,FALSE)</f>
        <v>Small SUV Hybrid</v>
      </c>
      <c r="C3399" s="3" t="s">
        <v>6487</v>
      </c>
      <c r="D3399" s="3" t="s">
        <v>10</v>
      </c>
      <c r="E3399" s="3" t="s">
        <v>6610</v>
      </c>
      <c r="F3399" s="3" t="e">
        <f>VLOOKUP(E3399,'DFW to admin'!A:B,2,FALSE)</f>
        <v>#N/A</v>
      </c>
      <c r="G3399" s="3" t="e">
        <f>VLOOKUP('Data - filter removed'!E3399,Sheet10!B:C,2,FALSE)</f>
        <v>#N/A</v>
      </c>
      <c r="H3399" s="2">
        <v>2008</v>
      </c>
      <c r="I3399" s="3" t="s">
        <v>297</v>
      </c>
      <c r="J3399" s="3" t="s">
        <v>4596</v>
      </c>
      <c r="K3399" s="3" t="s">
        <v>6487</v>
      </c>
      <c r="L3399" s="3" t="s">
        <v>6611</v>
      </c>
      <c r="M3399" s="3" t="s">
        <v>35</v>
      </c>
    </row>
    <row r="3400" spans="1:13" x14ac:dyDescent="0.2">
      <c r="A3400" s="3" t="s">
        <v>6486</v>
      </c>
      <c r="B3400" s="3" t="str">
        <f>VLOOKUP(C3400,'Class compilations'!A:B,2,FALSE)</f>
        <v>Small SUV Hybrid</v>
      </c>
      <c r="C3400" s="3" t="s">
        <v>6487</v>
      </c>
      <c r="D3400" s="3" t="s">
        <v>10</v>
      </c>
      <c r="E3400" s="3" t="s">
        <v>6612</v>
      </c>
      <c r="F3400" s="3" t="e">
        <f>VLOOKUP(E3400,'DFW to admin'!A:B,2,FALSE)</f>
        <v>#N/A</v>
      </c>
      <c r="G3400" s="3" t="e">
        <f>VLOOKUP('Data - filter removed'!E3400,Sheet10!B:C,2,FALSE)</f>
        <v>#N/A</v>
      </c>
      <c r="H3400" s="2">
        <v>2008</v>
      </c>
      <c r="I3400" s="3" t="s">
        <v>297</v>
      </c>
      <c r="J3400" s="3" t="s">
        <v>4596</v>
      </c>
      <c r="K3400" s="3" t="s">
        <v>6487</v>
      </c>
      <c r="L3400" s="3" t="s">
        <v>6613</v>
      </c>
      <c r="M3400" s="3" t="s">
        <v>3386</v>
      </c>
    </row>
    <row r="3401" spans="1:13" x14ac:dyDescent="0.2">
      <c r="A3401" s="3" t="s">
        <v>6486</v>
      </c>
      <c r="B3401" s="3" t="str">
        <f>VLOOKUP(C3401,'Class compilations'!A:B,2,FALSE)</f>
        <v>Small SUV Hybrid</v>
      </c>
      <c r="C3401" s="3" t="s">
        <v>6487</v>
      </c>
      <c r="D3401" s="3" t="s">
        <v>10</v>
      </c>
      <c r="E3401" s="3" t="s">
        <v>6614</v>
      </c>
      <c r="F3401" s="3" t="e">
        <f>VLOOKUP(E3401,'DFW to admin'!A:B,2,FALSE)</f>
        <v>#N/A</v>
      </c>
      <c r="G3401" s="3" t="str">
        <f>VLOOKUP('Data - filter removed'!E3401,Sheet10!B:C,2,FALSE)</f>
        <v>Children's Administration</v>
      </c>
      <c r="H3401" s="2">
        <v>2008</v>
      </c>
      <c r="I3401" s="3" t="s">
        <v>297</v>
      </c>
      <c r="J3401" s="3" t="s">
        <v>4596</v>
      </c>
      <c r="K3401" s="3" t="s">
        <v>6487</v>
      </c>
      <c r="L3401" s="3" t="s">
        <v>6615</v>
      </c>
      <c r="M3401" s="3" t="s">
        <v>29</v>
      </c>
    </row>
    <row r="3402" spans="1:13" x14ac:dyDescent="0.2">
      <c r="A3402" s="3" t="s">
        <v>6486</v>
      </c>
      <c r="B3402" s="3" t="str">
        <f>VLOOKUP(C3402,'Class compilations'!A:B,2,FALSE)</f>
        <v>Small SUV Hybrid</v>
      </c>
      <c r="C3402" s="3" t="s">
        <v>6487</v>
      </c>
      <c r="D3402" s="3" t="s">
        <v>10</v>
      </c>
      <c r="E3402" s="3" t="s">
        <v>6616</v>
      </c>
      <c r="F3402" s="3" t="e">
        <f>VLOOKUP(E3402,'DFW to admin'!A:B,2,FALSE)</f>
        <v>#N/A</v>
      </c>
      <c r="G3402" s="3" t="e">
        <f>VLOOKUP('Data - filter removed'!E3402,Sheet10!B:C,2,FALSE)</f>
        <v>#N/A</v>
      </c>
      <c r="H3402" s="2">
        <v>2008</v>
      </c>
      <c r="I3402" s="3" t="s">
        <v>297</v>
      </c>
      <c r="J3402" s="3" t="s">
        <v>4596</v>
      </c>
      <c r="K3402" s="3" t="s">
        <v>6487</v>
      </c>
      <c r="L3402" s="3" t="s">
        <v>6617</v>
      </c>
      <c r="M3402" s="3" t="s">
        <v>69</v>
      </c>
    </row>
    <row r="3403" spans="1:13" x14ac:dyDescent="0.2">
      <c r="A3403" s="3" t="s">
        <v>6486</v>
      </c>
      <c r="B3403" s="3" t="str">
        <f>VLOOKUP(C3403,'Class compilations'!A:B,2,FALSE)</f>
        <v>Small SUV Hybrid</v>
      </c>
      <c r="C3403" s="3" t="s">
        <v>6487</v>
      </c>
      <c r="D3403" s="3" t="s">
        <v>10</v>
      </c>
      <c r="E3403" s="3" t="s">
        <v>6618</v>
      </c>
      <c r="F3403" s="3" t="e">
        <f>VLOOKUP(E3403,'DFW to admin'!A:B,2,FALSE)</f>
        <v>#N/A</v>
      </c>
      <c r="G3403" s="3" t="str">
        <f>VLOOKUP('Data - filter removed'!E3403,Sheet10!B:C,2,FALSE)</f>
        <v>Aging and Disability Services Administration</v>
      </c>
      <c r="H3403" s="2">
        <v>2008</v>
      </c>
      <c r="I3403" s="3" t="s">
        <v>297</v>
      </c>
      <c r="J3403" s="3" t="s">
        <v>4596</v>
      </c>
      <c r="K3403" s="3" t="s">
        <v>6487</v>
      </c>
      <c r="L3403" s="3" t="s">
        <v>6619</v>
      </c>
      <c r="M3403" s="3" t="s">
        <v>29</v>
      </c>
    </row>
    <row r="3404" spans="1:13" x14ac:dyDescent="0.2">
      <c r="A3404" s="3" t="s">
        <v>6486</v>
      </c>
      <c r="B3404" s="3" t="str">
        <f>VLOOKUP(C3404,'Class compilations'!A:B,2,FALSE)</f>
        <v>Small SUV Hybrid</v>
      </c>
      <c r="C3404" s="3" t="s">
        <v>6487</v>
      </c>
      <c r="D3404" s="3" t="s">
        <v>10</v>
      </c>
      <c r="E3404" s="3" t="s">
        <v>6620</v>
      </c>
      <c r="F3404" s="3" t="e">
        <f>VLOOKUP(E3404,'DFW to admin'!A:B,2,FALSE)</f>
        <v>#N/A</v>
      </c>
      <c r="G3404" s="3" t="e">
        <f>VLOOKUP('Data - filter removed'!E3404,Sheet10!B:C,2,FALSE)</f>
        <v>#N/A</v>
      </c>
      <c r="H3404" s="2">
        <v>2008</v>
      </c>
      <c r="I3404" s="3" t="s">
        <v>297</v>
      </c>
      <c r="J3404" s="3" t="s">
        <v>4596</v>
      </c>
      <c r="K3404" s="3" t="s">
        <v>6487</v>
      </c>
      <c r="L3404" s="3" t="s">
        <v>6621</v>
      </c>
      <c r="M3404" s="3" t="s">
        <v>18</v>
      </c>
    </row>
    <row r="3405" spans="1:13" x14ac:dyDescent="0.2">
      <c r="A3405" s="3" t="s">
        <v>6486</v>
      </c>
      <c r="B3405" s="3" t="str">
        <f>VLOOKUP(C3405,'Class compilations'!A:B,2,FALSE)</f>
        <v>Small SUV Hybrid</v>
      </c>
      <c r="C3405" s="3" t="s">
        <v>6487</v>
      </c>
      <c r="D3405" s="3" t="s">
        <v>10</v>
      </c>
      <c r="E3405" s="3" t="s">
        <v>6622</v>
      </c>
      <c r="F3405" s="3" t="e">
        <f>VLOOKUP(E3405,'DFW to admin'!A:B,2,FALSE)</f>
        <v>#N/A</v>
      </c>
      <c r="G3405" s="3" t="e">
        <f>VLOOKUP('Data - filter removed'!E3405,Sheet10!B:C,2,FALSE)</f>
        <v>#N/A</v>
      </c>
      <c r="H3405" s="2">
        <v>2009</v>
      </c>
      <c r="I3405" s="3" t="s">
        <v>297</v>
      </c>
      <c r="J3405" s="3" t="s">
        <v>4596</v>
      </c>
      <c r="K3405" s="3" t="s">
        <v>6487</v>
      </c>
      <c r="L3405" s="3" t="s">
        <v>6623</v>
      </c>
      <c r="M3405" s="3" t="s">
        <v>18</v>
      </c>
    </row>
    <row r="3406" spans="1:13" x14ac:dyDescent="0.2">
      <c r="A3406" s="3" t="s">
        <v>6486</v>
      </c>
      <c r="B3406" s="3" t="str">
        <f>VLOOKUP(C3406,'Class compilations'!A:B,2,FALSE)</f>
        <v>Small SUV Hybrid</v>
      </c>
      <c r="C3406" s="3" t="s">
        <v>6487</v>
      </c>
      <c r="D3406" s="3" t="s">
        <v>10</v>
      </c>
      <c r="E3406" s="3" t="s">
        <v>6624</v>
      </c>
      <c r="F3406" s="3" t="e">
        <f>VLOOKUP(E3406,'DFW to admin'!A:B,2,FALSE)</f>
        <v>#N/A</v>
      </c>
      <c r="G3406" s="3" t="e">
        <f>VLOOKUP('Data - filter removed'!E3406,Sheet10!B:C,2,FALSE)</f>
        <v>#N/A</v>
      </c>
      <c r="H3406" s="2">
        <v>2008</v>
      </c>
      <c r="I3406" s="3" t="s">
        <v>297</v>
      </c>
      <c r="J3406" s="3" t="s">
        <v>4596</v>
      </c>
      <c r="K3406" s="3" t="s">
        <v>6487</v>
      </c>
      <c r="L3406" s="3" t="s">
        <v>6625</v>
      </c>
      <c r="M3406" s="3" t="s">
        <v>18</v>
      </c>
    </row>
    <row r="3407" spans="1:13" x14ac:dyDescent="0.2">
      <c r="A3407" s="3" t="s">
        <v>6486</v>
      </c>
      <c r="B3407" s="3" t="str">
        <f>VLOOKUP(C3407,'Class compilations'!A:B,2,FALSE)</f>
        <v>Small SUV Hybrid</v>
      </c>
      <c r="C3407" s="3" t="s">
        <v>6487</v>
      </c>
      <c r="D3407" s="3" t="s">
        <v>10</v>
      </c>
      <c r="E3407" s="3" t="s">
        <v>6626</v>
      </c>
      <c r="F3407" s="3" t="e">
        <f>VLOOKUP(E3407,'DFW to admin'!A:B,2,FALSE)</f>
        <v>#N/A</v>
      </c>
      <c r="G3407" s="3" t="e">
        <f>VLOOKUP('Data - filter removed'!E3407,Sheet10!B:C,2,FALSE)</f>
        <v>#N/A</v>
      </c>
      <c r="H3407" s="2">
        <v>2009</v>
      </c>
      <c r="I3407" s="3" t="s">
        <v>297</v>
      </c>
      <c r="J3407" s="3" t="s">
        <v>4596</v>
      </c>
      <c r="K3407" s="3" t="s">
        <v>6487</v>
      </c>
      <c r="L3407" s="3" t="s">
        <v>6627</v>
      </c>
      <c r="M3407" s="3" t="s">
        <v>69</v>
      </c>
    </row>
    <row r="3408" spans="1:13" x14ac:dyDescent="0.2">
      <c r="A3408" s="3" t="s">
        <v>6486</v>
      </c>
      <c r="B3408" s="3" t="str">
        <f>VLOOKUP(C3408,'Class compilations'!A:B,2,FALSE)</f>
        <v>Small SUV Hybrid</v>
      </c>
      <c r="C3408" s="3" t="s">
        <v>6487</v>
      </c>
      <c r="D3408" s="3" t="s">
        <v>10</v>
      </c>
      <c r="E3408" s="3" t="s">
        <v>6628</v>
      </c>
      <c r="F3408" s="3" t="e">
        <f>VLOOKUP(E3408,'DFW to admin'!A:B,2,FALSE)</f>
        <v>#N/A</v>
      </c>
      <c r="G3408" s="3" t="e">
        <f>VLOOKUP('Data - filter removed'!E3408,Sheet10!B:C,2,FALSE)</f>
        <v>#N/A</v>
      </c>
      <c r="H3408" s="2">
        <v>2008</v>
      </c>
      <c r="I3408" s="3" t="s">
        <v>297</v>
      </c>
      <c r="J3408" s="3" t="s">
        <v>4596</v>
      </c>
      <c r="K3408" s="3" t="s">
        <v>6487</v>
      </c>
      <c r="L3408" s="3" t="s">
        <v>6629</v>
      </c>
      <c r="M3408" s="3" t="s">
        <v>3137</v>
      </c>
    </row>
    <row r="3409" spans="1:13" x14ac:dyDescent="0.2">
      <c r="A3409" s="3" t="s">
        <v>6486</v>
      </c>
      <c r="B3409" s="3" t="str">
        <f>VLOOKUP(C3409,'Class compilations'!A:B,2,FALSE)</f>
        <v>Small SUV Hybrid</v>
      </c>
      <c r="C3409" s="3" t="s">
        <v>6487</v>
      </c>
      <c r="D3409" s="3" t="s">
        <v>10</v>
      </c>
      <c r="E3409" s="3" t="s">
        <v>6630</v>
      </c>
      <c r="F3409" s="3" t="e">
        <f>VLOOKUP(E3409,'DFW to admin'!A:B,2,FALSE)</f>
        <v>#N/A</v>
      </c>
      <c r="G3409" s="3" t="e">
        <f>VLOOKUP('Data - filter removed'!E3409,Sheet10!B:C,2,FALSE)</f>
        <v>#N/A</v>
      </c>
      <c r="H3409" s="2">
        <v>2008</v>
      </c>
      <c r="I3409" s="3" t="s">
        <v>297</v>
      </c>
      <c r="J3409" s="3" t="s">
        <v>4596</v>
      </c>
      <c r="K3409" s="3" t="s">
        <v>6487</v>
      </c>
      <c r="L3409" s="3" t="s">
        <v>6631</v>
      </c>
      <c r="M3409" s="3" t="s">
        <v>35</v>
      </c>
    </row>
    <row r="3410" spans="1:13" x14ac:dyDescent="0.2">
      <c r="A3410" s="3" t="s">
        <v>6486</v>
      </c>
      <c r="B3410" s="3" t="str">
        <f>VLOOKUP(C3410,'Class compilations'!A:B,2,FALSE)</f>
        <v>Small SUV Hybrid</v>
      </c>
      <c r="C3410" s="3" t="s">
        <v>6487</v>
      </c>
      <c r="D3410" s="3" t="s">
        <v>10</v>
      </c>
      <c r="E3410" s="3" t="s">
        <v>6632</v>
      </c>
      <c r="F3410" s="3" t="e">
        <f>VLOOKUP(E3410,'DFW to admin'!A:B,2,FALSE)</f>
        <v>#N/A</v>
      </c>
      <c r="G3410" s="3" t="e">
        <f>VLOOKUP('Data - filter removed'!E3410,Sheet10!B:C,2,FALSE)</f>
        <v>#N/A</v>
      </c>
      <c r="H3410" s="2">
        <v>2009</v>
      </c>
      <c r="I3410" s="3" t="s">
        <v>297</v>
      </c>
      <c r="J3410" s="3" t="s">
        <v>4596</v>
      </c>
      <c r="K3410" s="3" t="s">
        <v>6487</v>
      </c>
      <c r="L3410" s="3" t="s">
        <v>6633</v>
      </c>
      <c r="M3410" s="3" t="s">
        <v>69</v>
      </c>
    </row>
    <row r="3411" spans="1:13" x14ac:dyDescent="0.2">
      <c r="A3411" s="3" t="s">
        <v>6486</v>
      </c>
      <c r="B3411" s="3" t="str">
        <f>VLOOKUP(C3411,'Class compilations'!A:B,2,FALSE)</f>
        <v>Small SUV Hybrid</v>
      </c>
      <c r="C3411" s="3" t="s">
        <v>6487</v>
      </c>
      <c r="D3411" s="3" t="s">
        <v>10</v>
      </c>
      <c r="E3411" s="3" t="s">
        <v>6634</v>
      </c>
      <c r="F3411" s="3" t="e">
        <f>VLOOKUP(E3411,'DFW to admin'!A:B,2,FALSE)</f>
        <v>#N/A</v>
      </c>
      <c r="G3411" s="3" t="e">
        <f>VLOOKUP('Data - filter removed'!E3411,Sheet10!B:C,2,FALSE)</f>
        <v>#N/A</v>
      </c>
      <c r="H3411" s="2">
        <v>2009</v>
      </c>
      <c r="I3411" s="3" t="s">
        <v>297</v>
      </c>
      <c r="J3411" s="3" t="s">
        <v>4596</v>
      </c>
      <c r="K3411" s="3" t="s">
        <v>6487</v>
      </c>
      <c r="L3411" s="3" t="s">
        <v>6635</v>
      </c>
      <c r="M3411" s="3" t="s">
        <v>69</v>
      </c>
    </row>
    <row r="3412" spans="1:13" x14ac:dyDescent="0.2">
      <c r="A3412" s="3" t="s">
        <v>6486</v>
      </c>
      <c r="B3412" s="3" t="str">
        <f>VLOOKUP(C3412,'Class compilations'!A:B,2,FALSE)</f>
        <v>Small SUV Hybrid</v>
      </c>
      <c r="C3412" s="3" t="s">
        <v>6487</v>
      </c>
      <c r="D3412" s="3" t="s">
        <v>10</v>
      </c>
      <c r="E3412" s="3" t="s">
        <v>6636</v>
      </c>
      <c r="F3412" s="3" t="e">
        <f>VLOOKUP(E3412,'DFW to admin'!A:B,2,FALSE)</f>
        <v>#N/A</v>
      </c>
      <c r="G3412" s="3" t="e">
        <f>VLOOKUP('Data - filter removed'!E3412,Sheet10!B:C,2,FALSE)</f>
        <v>#N/A</v>
      </c>
      <c r="H3412" s="2">
        <v>2009</v>
      </c>
      <c r="I3412" s="3" t="s">
        <v>297</v>
      </c>
      <c r="J3412" s="3" t="s">
        <v>4596</v>
      </c>
      <c r="K3412" s="3" t="s">
        <v>6487</v>
      </c>
      <c r="L3412" s="3" t="s">
        <v>6637</v>
      </c>
      <c r="M3412" s="3" t="s">
        <v>69</v>
      </c>
    </row>
    <row r="3413" spans="1:13" x14ac:dyDescent="0.2">
      <c r="A3413" s="3" t="s">
        <v>6486</v>
      </c>
      <c r="B3413" s="3" t="str">
        <f>VLOOKUP(C3413,'Class compilations'!A:B,2,FALSE)</f>
        <v>Small SUV Hybrid</v>
      </c>
      <c r="C3413" s="3" t="s">
        <v>6487</v>
      </c>
      <c r="D3413" s="3" t="s">
        <v>10</v>
      </c>
      <c r="E3413" s="3" t="s">
        <v>6638</v>
      </c>
      <c r="F3413" s="3" t="e">
        <f>VLOOKUP(E3413,'DFW to admin'!A:B,2,FALSE)</f>
        <v>#N/A</v>
      </c>
      <c r="G3413" s="3" t="e">
        <f>VLOOKUP('Data - filter removed'!E3413,Sheet10!B:C,2,FALSE)</f>
        <v>#N/A</v>
      </c>
      <c r="H3413" s="2">
        <v>2009</v>
      </c>
      <c r="I3413" s="3" t="s">
        <v>297</v>
      </c>
      <c r="J3413" s="3" t="s">
        <v>4596</v>
      </c>
      <c r="K3413" s="3" t="s">
        <v>6487</v>
      </c>
      <c r="L3413" s="3" t="s">
        <v>6639</v>
      </c>
      <c r="M3413" s="3" t="s">
        <v>69</v>
      </c>
    </row>
    <row r="3414" spans="1:13" x14ac:dyDescent="0.2">
      <c r="A3414" s="3" t="s">
        <v>6486</v>
      </c>
      <c r="B3414" s="3" t="str">
        <f>VLOOKUP(C3414,'Class compilations'!A:B,2,FALSE)</f>
        <v>Small SUV Hybrid</v>
      </c>
      <c r="C3414" s="3" t="s">
        <v>6487</v>
      </c>
      <c r="D3414" s="3" t="s">
        <v>10</v>
      </c>
      <c r="E3414" s="3" t="s">
        <v>6640</v>
      </c>
      <c r="F3414" s="3" t="e">
        <f>VLOOKUP(E3414,'DFW to admin'!A:B,2,FALSE)</f>
        <v>#N/A</v>
      </c>
      <c r="G3414" s="3" t="e">
        <f>VLOOKUP('Data - filter removed'!E3414,Sheet10!B:C,2,FALSE)</f>
        <v>#N/A</v>
      </c>
      <c r="H3414" s="2">
        <v>2009</v>
      </c>
      <c r="I3414" s="3" t="s">
        <v>297</v>
      </c>
      <c r="J3414" s="3" t="s">
        <v>4596</v>
      </c>
      <c r="K3414" s="3" t="s">
        <v>6487</v>
      </c>
      <c r="L3414" s="3" t="s">
        <v>6641</v>
      </c>
      <c r="M3414" s="3" t="s">
        <v>69</v>
      </c>
    </row>
    <row r="3415" spans="1:13" x14ac:dyDescent="0.2">
      <c r="A3415" s="3" t="s">
        <v>6486</v>
      </c>
      <c r="B3415" s="3" t="str">
        <f>VLOOKUP(C3415,'Class compilations'!A:B,2,FALSE)</f>
        <v>Small SUV Hybrid</v>
      </c>
      <c r="C3415" s="3" t="s">
        <v>6487</v>
      </c>
      <c r="D3415" s="3" t="s">
        <v>10</v>
      </c>
      <c r="E3415" s="3" t="s">
        <v>6642</v>
      </c>
      <c r="F3415" s="3" t="e">
        <f>VLOOKUP(E3415,'DFW to admin'!A:B,2,FALSE)</f>
        <v>#N/A</v>
      </c>
      <c r="G3415" s="3" t="str">
        <f>VLOOKUP('Data - filter removed'!E3415,Sheet10!B:C,2,FALSE)</f>
        <v>Children's Administration</v>
      </c>
      <c r="H3415" s="2">
        <v>2009</v>
      </c>
      <c r="I3415" s="3" t="s">
        <v>297</v>
      </c>
      <c r="J3415" s="3" t="s">
        <v>4596</v>
      </c>
      <c r="K3415" s="3" t="s">
        <v>6487</v>
      </c>
      <c r="L3415" s="3" t="s">
        <v>6643</v>
      </c>
      <c r="M3415" s="3" t="s">
        <v>29</v>
      </c>
    </row>
    <row r="3416" spans="1:13" x14ac:dyDescent="0.2">
      <c r="A3416" s="3" t="s">
        <v>6486</v>
      </c>
      <c r="B3416" s="3" t="str">
        <f>VLOOKUP(C3416,'Class compilations'!A:B,2,FALSE)</f>
        <v>Small SUV Hybrid</v>
      </c>
      <c r="C3416" s="3" t="s">
        <v>6487</v>
      </c>
      <c r="D3416" s="3" t="s">
        <v>10</v>
      </c>
      <c r="E3416" s="3" t="s">
        <v>6644</v>
      </c>
      <c r="F3416" s="3" t="e">
        <f>VLOOKUP(E3416,'DFW to admin'!A:B,2,FALSE)</f>
        <v>#N/A</v>
      </c>
      <c r="G3416" s="3" t="str">
        <f>VLOOKUP('Data - filter removed'!E3416,Sheet10!B:C,2,FALSE)</f>
        <v>Children's Administration</v>
      </c>
      <c r="H3416" s="2">
        <v>2009</v>
      </c>
      <c r="I3416" s="3" t="s">
        <v>297</v>
      </c>
      <c r="J3416" s="3" t="s">
        <v>4596</v>
      </c>
      <c r="K3416" s="3" t="s">
        <v>6487</v>
      </c>
      <c r="L3416" s="3" t="s">
        <v>6645</v>
      </c>
      <c r="M3416" s="3" t="s">
        <v>29</v>
      </c>
    </row>
    <row r="3417" spans="1:13" x14ac:dyDescent="0.2">
      <c r="A3417" s="3" t="s">
        <v>6486</v>
      </c>
      <c r="B3417" s="3" t="str">
        <f>VLOOKUP(C3417,'Class compilations'!A:B,2,FALSE)</f>
        <v>Small SUV Hybrid</v>
      </c>
      <c r="C3417" s="3" t="s">
        <v>6487</v>
      </c>
      <c r="D3417" s="3" t="s">
        <v>10</v>
      </c>
      <c r="E3417" s="3" t="s">
        <v>6646</v>
      </c>
      <c r="F3417" s="3" t="e">
        <f>VLOOKUP(E3417,'DFW to admin'!A:B,2,FALSE)</f>
        <v>#N/A</v>
      </c>
      <c r="G3417" s="3" t="str">
        <f>VLOOKUP('Data - filter removed'!E3417,Sheet10!B:C,2,FALSE)</f>
        <v>Aging and Disability Services Administration</v>
      </c>
      <c r="H3417" s="2">
        <v>2009</v>
      </c>
      <c r="I3417" s="3" t="s">
        <v>297</v>
      </c>
      <c r="J3417" s="3" t="s">
        <v>4596</v>
      </c>
      <c r="K3417" s="3" t="s">
        <v>6487</v>
      </c>
      <c r="L3417" s="3" t="s">
        <v>6647</v>
      </c>
      <c r="M3417" s="3" t="s">
        <v>29</v>
      </c>
    </row>
    <row r="3418" spans="1:13" x14ac:dyDescent="0.2">
      <c r="A3418" s="3" t="s">
        <v>6486</v>
      </c>
      <c r="B3418" s="3" t="str">
        <f>VLOOKUP(C3418,'Class compilations'!A:B,2,FALSE)</f>
        <v>Small SUV Hybrid</v>
      </c>
      <c r="C3418" s="3" t="s">
        <v>6487</v>
      </c>
      <c r="D3418" s="3" t="s">
        <v>10</v>
      </c>
      <c r="E3418" s="3" t="s">
        <v>6648</v>
      </c>
      <c r="F3418" s="3" t="e">
        <f>VLOOKUP(E3418,'DFW to admin'!A:B,2,FALSE)</f>
        <v>#N/A</v>
      </c>
      <c r="G3418" s="3" t="e">
        <f>VLOOKUP('Data - filter removed'!E3418,Sheet10!B:C,2,FALSE)</f>
        <v>#N/A</v>
      </c>
      <c r="H3418" s="2">
        <v>2009</v>
      </c>
      <c r="I3418" s="3" t="s">
        <v>297</v>
      </c>
      <c r="J3418" s="3" t="s">
        <v>4596</v>
      </c>
      <c r="K3418" s="3" t="s">
        <v>6487</v>
      </c>
      <c r="L3418" s="3" t="s">
        <v>6649</v>
      </c>
      <c r="M3418" s="3" t="s">
        <v>3137</v>
      </c>
    </row>
    <row r="3419" spans="1:13" x14ac:dyDescent="0.2">
      <c r="A3419" s="3" t="s">
        <v>6486</v>
      </c>
      <c r="B3419" s="3" t="str">
        <f>VLOOKUP(C3419,'Class compilations'!A:B,2,FALSE)</f>
        <v>Small SUV Hybrid</v>
      </c>
      <c r="C3419" s="3" t="s">
        <v>6487</v>
      </c>
      <c r="D3419" s="3" t="s">
        <v>10</v>
      </c>
      <c r="E3419" s="3" t="s">
        <v>6650</v>
      </c>
      <c r="F3419" s="3" t="e">
        <f>VLOOKUP(E3419,'DFW to admin'!A:B,2,FALSE)</f>
        <v>#N/A</v>
      </c>
      <c r="G3419" s="3" t="e">
        <f>VLOOKUP('Data - filter removed'!E3419,Sheet10!B:C,2,FALSE)</f>
        <v>#N/A</v>
      </c>
      <c r="H3419" s="2">
        <v>2009</v>
      </c>
      <c r="I3419" s="3" t="s">
        <v>297</v>
      </c>
      <c r="J3419" s="3" t="s">
        <v>4596</v>
      </c>
      <c r="K3419" s="3" t="s">
        <v>6487</v>
      </c>
      <c r="L3419" s="3" t="s">
        <v>6651</v>
      </c>
      <c r="M3419" s="3" t="s">
        <v>18</v>
      </c>
    </row>
    <row r="3420" spans="1:13" x14ac:dyDescent="0.2">
      <c r="A3420" s="3" t="s">
        <v>6486</v>
      </c>
      <c r="B3420" s="3" t="str">
        <f>VLOOKUP(C3420,'Class compilations'!A:B,2,FALSE)</f>
        <v>Small SUV Hybrid</v>
      </c>
      <c r="C3420" s="3" t="s">
        <v>6487</v>
      </c>
      <c r="D3420" s="3" t="s">
        <v>10</v>
      </c>
      <c r="E3420" s="3" t="s">
        <v>6652</v>
      </c>
      <c r="F3420" s="3" t="e">
        <f>VLOOKUP(E3420,'DFW to admin'!A:B,2,FALSE)</f>
        <v>#N/A</v>
      </c>
      <c r="G3420" s="3" t="e">
        <f>VLOOKUP('Data - filter removed'!E3420,Sheet10!B:C,2,FALSE)</f>
        <v>#N/A</v>
      </c>
      <c r="H3420" s="2">
        <v>2009</v>
      </c>
      <c r="I3420" s="3" t="s">
        <v>297</v>
      </c>
      <c r="J3420" s="3" t="s">
        <v>4596</v>
      </c>
      <c r="K3420" s="3" t="s">
        <v>6487</v>
      </c>
      <c r="L3420" s="3" t="s">
        <v>6653</v>
      </c>
      <c r="M3420" s="3" t="s">
        <v>203</v>
      </c>
    </row>
    <row r="3421" spans="1:13" x14ac:dyDescent="0.2">
      <c r="A3421" s="3" t="s">
        <v>6486</v>
      </c>
      <c r="B3421" s="3" t="str">
        <f>VLOOKUP(C3421,'Class compilations'!A:B,2,FALSE)</f>
        <v>Small SUV Hybrid</v>
      </c>
      <c r="C3421" s="3" t="s">
        <v>6487</v>
      </c>
      <c r="D3421" s="3" t="s">
        <v>10</v>
      </c>
      <c r="E3421" s="3" t="s">
        <v>6654</v>
      </c>
      <c r="F3421" s="3" t="str">
        <f>VLOOKUP(E3421,'DFW to admin'!A:B,2,FALSE)</f>
        <v>Fish</v>
      </c>
      <c r="G3421" s="3" t="e">
        <f>VLOOKUP('Data - filter removed'!E3421,Sheet10!B:C,2,FALSE)</f>
        <v>#N/A</v>
      </c>
      <c r="H3421" s="2">
        <v>2009</v>
      </c>
      <c r="I3421" s="3" t="s">
        <v>297</v>
      </c>
      <c r="J3421" s="3" t="s">
        <v>4596</v>
      </c>
      <c r="K3421" s="3" t="s">
        <v>6487</v>
      </c>
      <c r="L3421" s="3" t="s">
        <v>6655</v>
      </c>
      <c r="M3421" s="3" t="s">
        <v>136</v>
      </c>
    </row>
    <row r="3422" spans="1:13" x14ac:dyDescent="0.2">
      <c r="A3422" s="3" t="s">
        <v>6486</v>
      </c>
      <c r="B3422" s="3" t="str">
        <f>VLOOKUP(C3422,'Class compilations'!A:B,2,FALSE)</f>
        <v>Small SUV Hybrid</v>
      </c>
      <c r="C3422" s="3" t="s">
        <v>6487</v>
      </c>
      <c r="D3422" s="3" t="s">
        <v>10</v>
      </c>
      <c r="E3422" s="3" t="s">
        <v>6656</v>
      </c>
      <c r="F3422" s="3" t="e">
        <f>VLOOKUP(E3422,'DFW to admin'!A:B,2,FALSE)</f>
        <v>#N/A</v>
      </c>
      <c r="G3422" s="3" t="e">
        <f>VLOOKUP('Data - filter removed'!E3422,Sheet10!B:C,2,FALSE)</f>
        <v>#N/A</v>
      </c>
      <c r="H3422" s="2">
        <v>2009</v>
      </c>
      <c r="I3422" s="3" t="s">
        <v>297</v>
      </c>
      <c r="J3422" s="3" t="s">
        <v>4596</v>
      </c>
      <c r="K3422" s="3" t="s">
        <v>6487</v>
      </c>
      <c r="L3422" s="3" t="s">
        <v>6657</v>
      </c>
      <c r="M3422" s="3" t="s">
        <v>35</v>
      </c>
    </row>
    <row r="3423" spans="1:13" x14ac:dyDescent="0.2">
      <c r="A3423" s="3" t="s">
        <v>6486</v>
      </c>
      <c r="B3423" s="3" t="str">
        <f>VLOOKUP(C3423,'Class compilations'!A:B,2,FALSE)</f>
        <v>Small SUV Hybrid</v>
      </c>
      <c r="C3423" s="3" t="s">
        <v>6487</v>
      </c>
      <c r="D3423" s="3" t="s">
        <v>10</v>
      </c>
      <c r="E3423" s="3" t="s">
        <v>6658</v>
      </c>
      <c r="F3423" s="3" t="e">
        <f>VLOOKUP(E3423,'DFW to admin'!A:B,2,FALSE)</f>
        <v>#N/A</v>
      </c>
      <c r="G3423" s="3" t="e">
        <f>VLOOKUP('Data - filter removed'!E3423,Sheet10!B:C,2,FALSE)</f>
        <v>#N/A</v>
      </c>
      <c r="H3423" s="2">
        <v>2012</v>
      </c>
      <c r="I3423" s="3" t="s">
        <v>297</v>
      </c>
      <c r="J3423" s="3" t="s">
        <v>4596</v>
      </c>
      <c r="K3423" s="3" t="s">
        <v>6487</v>
      </c>
      <c r="L3423" s="3" t="s">
        <v>6659</v>
      </c>
      <c r="M3423" s="3" t="s">
        <v>21</v>
      </c>
    </row>
    <row r="3424" spans="1:13" x14ac:dyDescent="0.2">
      <c r="A3424" s="3" t="s">
        <v>6486</v>
      </c>
      <c r="B3424" s="3" t="str">
        <f>VLOOKUP(C3424,'Class compilations'!A:B,2,FALSE)</f>
        <v>Small SUV Hybrid</v>
      </c>
      <c r="C3424" s="3" t="s">
        <v>6487</v>
      </c>
      <c r="D3424" s="3" t="s">
        <v>10</v>
      </c>
      <c r="E3424" s="3" t="s">
        <v>6660</v>
      </c>
      <c r="F3424" s="3" t="e">
        <f>VLOOKUP(E3424,'DFW to admin'!A:B,2,FALSE)</f>
        <v>#N/A</v>
      </c>
      <c r="G3424" s="3" t="e">
        <f>VLOOKUP('Data - filter removed'!E3424,Sheet10!B:C,2,FALSE)</f>
        <v>#N/A</v>
      </c>
      <c r="H3424" s="2">
        <v>2012</v>
      </c>
      <c r="I3424" s="3" t="s">
        <v>297</v>
      </c>
      <c r="J3424" s="3" t="s">
        <v>4596</v>
      </c>
      <c r="K3424" s="3" t="s">
        <v>6487</v>
      </c>
      <c r="L3424" s="3" t="s">
        <v>6661</v>
      </c>
      <c r="M3424" s="3" t="s">
        <v>21</v>
      </c>
    </row>
    <row r="3425" spans="1:13" x14ac:dyDescent="0.2">
      <c r="A3425" s="3" t="s">
        <v>6486</v>
      </c>
      <c r="B3425" s="3" t="str">
        <f>VLOOKUP(C3425,'Class compilations'!A:B,2,FALSE)</f>
        <v>Small SUV Hybrid</v>
      </c>
      <c r="C3425" s="3" t="s">
        <v>6487</v>
      </c>
      <c r="D3425" s="3" t="s">
        <v>10</v>
      </c>
      <c r="E3425" s="3" t="s">
        <v>6662</v>
      </c>
      <c r="F3425" s="3" t="e">
        <f>VLOOKUP(E3425,'DFW to admin'!A:B,2,FALSE)</f>
        <v>#N/A</v>
      </c>
      <c r="G3425" s="3" t="str">
        <f>VLOOKUP('Data - filter removed'!E3425,Sheet10!B:C,2,FALSE)</f>
        <v>Children's Administration</v>
      </c>
      <c r="H3425" s="2">
        <v>2012</v>
      </c>
      <c r="I3425" s="3" t="s">
        <v>297</v>
      </c>
      <c r="J3425" s="3" t="s">
        <v>4596</v>
      </c>
      <c r="K3425" s="3" t="s">
        <v>6487</v>
      </c>
      <c r="L3425" s="3" t="s">
        <v>6663</v>
      </c>
      <c r="M3425" s="3" t="s">
        <v>29</v>
      </c>
    </row>
    <row r="3426" spans="1:13" x14ac:dyDescent="0.2">
      <c r="A3426" s="3" t="s">
        <v>6486</v>
      </c>
      <c r="B3426" s="3" t="str">
        <f>VLOOKUP(C3426,'Class compilations'!A:B,2,FALSE)</f>
        <v>Small SUV Hybrid</v>
      </c>
      <c r="C3426" s="3" t="s">
        <v>6487</v>
      </c>
      <c r="D3426" s="3" t="s">
        <v>10</v>
      </c>
      <c r="E3426" s="3" t="s">
        <v>6666</v>
      </c>
      <c r="F3426" s="3" t="e">
        <f>VLOOKUP(E3426,'DFW to admin'!A:B,2,FALSE)</f>
        <v>#N/A</v>
      </c>
      <c r="G3426" s="3" t="e">
        <f>VLOOKUP('Data - filter removed'!E3426,Sheet10!B:C,2,FALSE)</f>
        <v>#N/A</v>
      </c>
      <c r="H3426" s="2">
        <v>2012</v>
      </c>
      <c r="I3426" s="3" t="s">
        <v>297</v>
      </c>
      <c r="J3426" s="3" t="s">
        <v>4596</v>
      </c>
      <c r="K3426" s="3" t="s">
        <v>6487</v>
      </c>
      <c r="L3426" s="3" t="s">
        <v>6667</v>
      </c>
      <c r="M3426" s="3" t="s">
        <v>81</v>
      </c>
    </row>
    <row r="3427" spans="1:13" x14ac:dyDescent="0.2">
      <c r="A3427" s="3" t="s">
        <v>6486</v>
      </c>
      <c r="B3427" s="3" t="str">
        <f>VLOOKUP(C3427,'Class compilations'!A:B,2,FALSE)</f>
        <v>Small SUV Hybrid</v>
      </c>
      <c r="C3427" s="3" t="s">
        <v>6487</v>
      </c>
      <c r="D3427" s="3" t="s">
        <v>10</v>
      </c>
      <c r="E3427" s="3" t="s">
        <v>6664</v>
      </c>
      <c r="F3427" s="3" t="e">
        <f>VLOOKUP(E3427,'DFW to admin'!A:B,2,FALSE)</f>
        <v>#N/A</v>
      </c>
      <c r="G3427" s="3" t="e">
        <f>VLOOKUP('Data - filter removed'!E3427,Sheet10!B:C,2,FALSE)</f>
        <v>#N/A</v>
      </c>
      <c r="H3427" s="2">
        <v>2012</v>
      </c>
      <c r="I3427" s="3" t="s">
        <v>297</v>
      </c>
      <c r="J3427" s="3" t="s">
        <v>4596</v>
      </c>
      <c r="K3427" s="3" t="s">
        <v>6487</v>
      </c>
      <c r="L3427" s="3" t="s">
        <v>6665</v>
      </c>
      <c r="M3427" s="3" t="s">
        <v>2285</v>
      </c>
    </row>
    <row r="3428" spans="1:13" x14ac:dyDescent="0.2">
      <c r="B3428" s="3" t="e">
        <f>VLOOKUP(C3428,'Class compilations'!A:B,2,FALSE)</f>
        <v>#N/A</v>
      </c>
      <c r="D3428" s="5" t="s">
        <v>7969</v>
      </c>
      <c r="E3428" s="3">
        <f>SUBTOTAL(3,E3338:E3427)</f>
        <v>90</v>
      </c>
      <c r="F3428" s="3" t="e">
        <f>VLOOKUP(E3428,'DFW to admin'!A:B,2,FALSE)</f>
        <v>#N/A</v>
      </c>
      <c r="G3428" s="3" t="e">
        <f>VLOOKUP('Data - filter removed'!E3428,Sheet10!B:C,2,FALSE)</f>
        <v>#N/A</v>
      </c>
    </row>
    <row r="3429" spans="1:13" x14ac:dyDescent="0.2">
      <c r="A3429" s="3" t="s">
        <v>6486</v>
      </c>
      <c r="B3429" s="3" t="str">
        <f>VLOOKUP(C3429,'Class compilations'!A:B,2,FALSE)</f>
        <v>Small SUV Hybrid</v>
      </c>
      <c r="C3429" s="3" t="s">
        <v>6487</v>
      </c>
      <c r="D3429" s="3" t="s">
        <v>1255</v>
      </c>
      <c r="E3429" s="3" t="s">
        <v>6672</v>
      </c>
      <c r="F3429" s="3" t="e">
        <f>VLOOKUP(E3429,'DFW to admin'!A:B,2,FALSE)</f>
        <v>#N/A</v>
      </c>
      <c r="G3429" s="3" t="e">
        <f>VLOOKUP('Data - filter removed'!E3429,Sheet10!B:C,2,FALSE)</f>
        <v>#N/A</v>
      </c>
      <c r="H3429" s="2">
        <v>2008</v>
      </c>
      <c r="I3429" s="3" t="s">
        <v>297</v>
      </c>
      <c r="J3429" s="3" t="s">
        <v>4596</v>
      </c>
      <c r="K3429" s="3" t="s">
        <v>6487</v>
      </c>
      <c r="L3429" s="3" t="s">
        <v>6673</v>
      </c>
      <c r="M3429" s="3" t="s">
        <v>599</v>
      </c>
    </row>
    <row r="3430" spans="1:13" x14ac:dyDescent="0.2">
      <c r="A3430" s="3" t="s">
        <v>6486</v>
      </c>
      <c r="B3430" s="3" t="str">
        <f>VLOOKUP(C3430,'Class compilations'!A:B,2,FALSE)</f>
        <v>Small SUV Hybrid</v>
      </c>
      <c r="C3430" s="3" t="s">
        <v>6487</v>
      </c>
      <c r="D3430" s="3" t="s">
        <v>1255</v>
      </c>
      <c r="E3430" s="3" t="s">
        <v>6674</v>
      </c>
      <c r="F3430" s="3" t="e">
        <f>VLOOKUP(E3430,'DFW to admin'!A:B,2,FALSE)</f>
        <v>#N/A</v>
      </c>
      <c r="G3430" s="3" t="e">
        <f>VLOOKUP('Data - filter removed'!E3430,Sheet10!B:C,2,FALSE)</f>
        <v>#N/A</v>
      </c>
      <c r="H3430" s="2">
        <v>2008</v>
      </c>
      <c r="I3430" s="3" t="s">
        <v>297</v>
      </c>
      <c r="J3430" s="3" t="s">
        <v>4596</v>
      </c>
      <c r="K3430" s="3" t="s">
        <v>6487</v>
      </c>
      <c r="L3430" s="3" t="s">
        <v>6675</v>
      </c>
      <c r="M3430" s="3" t="s">
        <v>81</v>
      </c>
    </row>
    <row r="3431" spans="1:13" x14ac:dyDescent="0.2">
      <c r="A3431" s="3" t="s">
        <v>6486</v>
      </c>
      <c r="B3431" s="3" t="str">
        <f>VLOOKUP(C3431,'Class compilations'!A:B,2,FALSE)</f>
        <v>Small SUV Hybrid</v>
      </c>
      <c r="C3431" s="3" t="s">
        <v>6487</v>
      </c>
      <c r="D3431" s="3" t="s">
        <v>1255</v>
      </c>
      <c r="E3431" s="3" t="s">
        <v>6676</v>
      </c>
      <c r="F3431" s="3" t="e">
        <f>VLOOKUP(E3431,'DFW to admin'!A:B,2,FALSE)</f>
        <v>#N/A</v>
      </c>
      <c r="G3431" s="3" t="e">
        <f>VLOOKUP('Data - filter removed'!E3431,Sheet10!B:C,2,FALSE)</f>
        <v>#N/A</v>
      </c>
      <c r="H3431" s="2">
        <v>2008</v>
      </c>
      <c r="I3431" s="3" t="s">
        <v>297</v>
      </c>
      <c r="J3431" s="3" t="s">
        <v>4596</v>
      </c>
      <c r="K3431" s="3" t="s">
        <v>6487</v>
      </c>
      <c r="L3431" s="3" t="s">
        <v>6677</v>
      </c>
      <c r="M3431" s="3" t="s">
        <v>133</v>
      </c>
    </row>
    <row r="3432" spans="1:13" x14ac:dyDescent="0.2">
      <c r="B3432" s="3" t="e">
        <f>VLOOKUP(C3432,'Class compilations'!A:B,2,FALSE)</f>
        <v>#N/A</v>
      </c>
      <c r="D3432" s="5" t="s">
        <v>7970</v>
      </c>
      <c r="E3432" s="3">
        <f>SUBTOTAL(3,E3429:E3431)</f>
        <v>3</v>
      </c>
      <c r="F3432" s="3" t="e">
        <f>VLOOKUP(E3432,'DFW to admin'!A:B,2,FALSE)</f>
        <v>#N/A</v>
      </c>
      <c r="G3432" s="3" t="e">
        <f>VLOOKUP('Data - filter removed'!E3432,Sheet10!B:C,2,FALSE)</f>
        <v>#N/A</v>
      </c>
    </row>
    <row r="3433" spans="1:13" x14ac:dyDescent="0.2">
      <c r="A3433" s="3" t="s">
        <v>6486</v>
      </c>
      <c r="B3433" s="3" t="str">
        <f>VLOOKUP(C3433,'Class compilations'!A:B,2,FALSE)</f>
        <v>Small SUV Hybrid</v>
      </c>
      <c r="C3433" s="3" t="s">
        <v>6487</v>
      </c>
      <c r="D3433" s="3" t="s">
        <v>1301</v>
      </c>
      <c r="E3433" s="3" t="s">
        <v>6670</v>
      </c>
      <c r="F3433" s="3" t="e">
        <f>VLOOKUP(E3433,'DFW to admin'!A:B,2,FALSE)</f>
        <v>#N/A</v>
      </c>
      <c r="G3433" s="3" t="e">
        <f>VLOOKUP('Data - filter removed'!E3433,Sheet10!B:C,2,FALSE)</f>
        <v>#N/A</v>
      </c>
      <c r="H3433" s="2">
        <v>2012</v>
      </c>
      <c r="I3433" s="3" t="s">
        <v>297</v>
      </c>
      <c r="J3433" s="3" t="s">
        <v>4596</v>
      </c>
      <c r="K3433" s="3" t="s">
        <v>6487</v>
      </c>
      <c r="L3433" s="3" t="s">
        <v>6671</v>
      </c>
      <c r="M3433" s="3" t="s">
        <v>1302</v>
      </c>
    </row>
    <row r="3434" spans="1:13" x14ac:dyDescent="0.2">
      <c r="B3434" s="3" t="e">
        <f>VLOOKUP(C3434,'Class compilations'!A:B,2,FALSE)</f>
        <v>#N/A</v>
      </c>
      <c r="D3434" s="5" t="s">
        <v>7971</v>
      </c>
      <c r="E3434" s="3">
        <f>SUBTOTAL(3,E3433:E3433)</f>
        <v>1</v>
      </c>
      <c r="F3434" s="3" t="e">
        <f>VLOOKUP(E3434,'DFW to admin'!A:B,2,FALSE)</f>
        <v>#N/A</v>
      </c>
      <c r="G3434" s="3" t="e">
        <f>VLOOKUP('Data - filter removed'!E3434,Sheet10!B:C,2,FALSE)</f>
        <v>#N/A</v>
      </c>
    </row>
    <row r="3435" spans="1:13" x14ac:dyDescent="0.2">
      <c r="A3435" s="3" t="s">
        <v>6486</v>
      </c>
      <c r="B3435" s="3" t="str">
        <f>VLOOKUP(C3435,'Class compilations'!A:B,2,FALSE)</f>
        <v>Small SUV Hybrid</v>
      </c>
      <c r="C3435" s="3" t="s">
        <v>6487</v>
      </c>
      <c r="D3435" s="3" t="s">
        <v>1563</v>
      </c>
      <c r="E3435" s="3" t="s">
        <v>6668</v>
      </c>
      <c r="F3435" s="3" t="e">
        <f>VLOOKUP(E3435,'DFW to admin'!A:B,2,FALSE)</f>
        <v>#N/A</v>
      </c>
      <c r="G3435" s="3" t="e">
        <f>VLOOKUP('Data - filter removed'!E3435,Sheet10!B:C,2,FALSE)</f>
        <v>#N/A</v>
      </c>
      <c r="H3435" s="2">
        <v>2012</v>
      </c>
      <c r="I3435" s="3" t="s">
        <v>297</v>
      </c>
      <c r="J3435" s="3" t="s">
        <v>4596</v>
      </c>
      <c r="K3435" s="3" t="s">
        <v>6487</v>
      </c>
      <c r="L3435" s="3" t="s">
        <v>6669</v>
      </c>
      <c r="M3435" s="3" t="s">
        <v>133</v>
      </c>
    </row>
    <row r="3436" spans="1:13" x14ac:dyDescent="0.2">
      <c r="B3436" s="3" t="e">
        <f>VLOOKUP(C3436,'Class compilations'!A:B,2,FALSE)</f>
        <v>#N/A</v>
      </c>
      <c r="D3436" s="5" t="s">
        <v>7972</v>
      </c>
      <c r="E3436" s="3">
        <f>SUBTOTAL(3,E3435:E3435)</f>
        <v>1</v>
      </c>
      <c r="F3436" s="3" t="e">
        <f>VLOOKUP(E3436,'DFW to admin'!A:B,2,FALSE)</f>
        <v>#N/A</v>
      </c>
      <c r="G3436" s="3" t="e">
        <f>VLOOKUP('Data - filter removed'!E3436,Sheet10!B:C,2,FALSE)</f>
        <v>#N/A</v>
      </c>
    </row>
    <row r="3437" spans="1:13" x14ac:dyDescent="0.2">
      <c r="A3437" s="5" t="s">
        <v>7944</v>
      </c>
      <c r="B3437" s="3" t="e">
        <f>VLOOKUP(C3437,'Class compilations'!A:B,2,FALSE)</f>
        <v>#N/A</v>
      </c>
      <c r="E3437" s="3">
        <f>SUBTOTAL(3,E3338:E3435)</f>
        <v>95</v>
      </c>
      <c r="F3437" s="3" t="e">
        <f>VLOOKUP(E3437,'DFW to admin'!A:B,2,FALSE)</f>
        <v>#N/A</v>
      </c>
      <c r="G3437" s="3" t="e">
        <f>VLOOKUP('Data - filter removed'!E3437,Sheet10!B:C,2,FALSE)</f>
        <v>#N/A</v>
      </c>
    </row>
    <row r="3438" spans="1:13" x14ac:dyDescent="0.2">
      <c r="A3438" s="3" t="s">
        <v>6678</v>
      </c>
      <c r="B3438" s="3" t="str">
        <f>VLOOKUP(C3438,'Class compilations'!A:B,2,FALSE)</f>
        <v>Small SUV Hybrid</v>
      </c>
      <c r="C3438" s="3" t="s">
        <v>6679</v>
      </c>
      <c r="D3438" s="3" t="s">
        <v>10</v>
      </c>
      <c r="E3438" s="3" t="s">
        <v>6680</v>
      </c>
      <c r="F3438" s="3" t="e">
        <f>VLOOKUP(E3438,'DFW to admin'!A:B,2,FALSE)</f>
        <v>#N/A</v>
      </c>
      <c r="G3438" s="3" t="e">
        <f>VLOOKUP('Data - filter removed'!E3438,Sheet10!B:C,2,FALSE)</f>
        <v>#N/A</v>
      </c>
      <c r="H3438" s="2">
        <v>2005</v>
      </c>
      <c r="I3438" s="3" t="s">
        <v>297</v>
      </c>
      <c r="J3438" s="3" t="s">
        <v>4596</v>
      </c>
      <c r="K3438" s="3" t="s">
        <v>6487</v>
      </c>
      <c r="L3438" s="3" t="s">
        <v>6681</v>
      </c>
      <c r="M3438" s="3" t="s">
        <v>133</v>
      </c>
    </row>
    <row r="3439" spans="1:13" x14ac:dyDescent="0.2">
      <c r="B3439" s="3" t="e">
        <f>VLOOKUP(C3439,'Class compilations'!A:B,2,FALSE)</f>
        <v>#N/A</v>
      </c>
      <c r="D3439" s="5" t="s">
        <v>7969</v>
      </c>
      <c r="E3439" s="3">
        <f>SUBTOTAL(3,E3438:E3438)</f>
        <v>1</v>
      </c>
      <c r="F3439" s="3" t="e">
        <f>VLOOKUP(E3439,'DFW to admin'!A:B,2,FALSE)</f>
        <v>#N/A</v>
      </c>
      <c r="G3439" s="3" t="e">
        <f>VLOOKUP('Data - filter removed'!E3439,Sheet10!B:C,2,FALSE)</f>
        <v>#N/A</v>
      </c>
    </row>
    <row r="3440" spans="1:13" x14ac:dyDescent="0.2">
      <c r="A3440" s="5" t="s">
        <v>7945</v>
      </c>
      <c r="B3440" s="3" t="e">
        <f>VLOOKUP(C3440,'Class compilations'!A:B,2,FALSE)</f>
        <v>#N/A</v>
      </c>
      <c r="E3440" s="3">
        <f>SUBTOTAL(3,E3438:E3438)</f>
        <v>1</v>
      </c>
      <c r="F3440" s="3" t="e">
        <f>VLOOKUP(E3440,'DFW to admin'!A:B,2,FALSE)</f>
        <v>#N/A</v>
      </c>
      <c r="G3440" s="3" t="e">
        <f>VLOOKUP('Data - filter removed'!E3440,Sheet10!B:C,2,FALSE)</f>
        <v>#N/A</v>
      </c>
    </row>
    <row r="3441" spans="1:13" x14ac:dyDescent="0.2">
      <c r="A3441" s="3" t="s">
        <v>6682</v>
      </c>
      <c r="B3441" s="3" t="str">
        <f>VLOOKUP(C3441,'Class compilations'!A:B,2,FALSE)</f>
        <v>Small SUV Hybrid</v>
      </c>
      <c r="C3441" s="3" t="s">
        <v>6683</v>
      </c>
      <c r="D3441" s="3" t="s">
        <v>10</v>
      </c>
      <c r="E3441" s="3" t="s">
        <v>6684</v>
      </c>
      <c r="F3441" s="3" t="e">
        <f>VLOOKUP(E3441,'DFW to admin'!A:B,2,FALSE)</f>
        <v>#N/A</v>
      </c>
      <c r="G3441" s="3" t="e">
        <f>VLOOKUP('Data - filter removed'!E3441,Sheet10!B:C,2,FALSE)</f>
        <v>#N/A</v>
      </c>
      <c r="H3441" s="2">
        <v>2008</v>
      </c>
      <c r="I3441" s="3" t="s">
        <v>297</v>
      </c>
      <c r="J3441" s="3" t="s">
        <v>4596</v>
      </c>
      <c r="K3441" s="3" t="s">
        <v>6487</v>
      </c>
      <c r="L3441" s="3" t="s">
        <v>6685</v>
      </c>
      <c r="M3441" s="3" t="s">
        <v>32</v>
      </c>
    </row>
    <row r="3442" spans="1:13" x14ac:dyDescent="0.2">
      <c r="A3442" s="3" t="s">
        <v>6682</v>
      </c>
      <c r="B3442" s="3" t="str">
        <f>VLOOKUP(C3442,'Class compilations'!A:B,2,FALSE)</f>
        <v>Small SUV Hybrid</v>
      </c>
      <c r="C3442" s="3" t="s">
        <v>6683</v>
      </c>
      <c r="D3442" s="3" t="s">
        <v>10</v>
      </c>
      <c r="E3442" s="3" t="s">
        <v>6686</v>
      </c>
      <c r="F3442" s="3" t="e">
        <f>VLOOKUP(E3442,'DFW to admin'!A:B,2,FALSE)</f>
        <v>#N/A</v>
      </c>
      <c r="G3442" s="3" t="e">
        <f>VLOOKUP('Data - filter removed'!E3442,Sheet10!B:C,2,FALSE)</f>
        <v>#N/A</v>
      </c>
      <c r="H3442" s="2">
        <v>2009</v>
      </c>
      <c r="I3442" s="3" t="s">
        <v>297</v>
      </c>
      <c r="J3442" s="3" t="s">
        <v>4596</v>
      </c>
      <c r="K3442" s="3" t="s">
        <v>6487</v>
      </c>
      <c r="L3442" s="3" t="s">
        <v>6687</v>
      </c>
      <c r="M3442" s="3" t="s">
        <v>1038</v>
      </c>
    </row>
    <row r="3443" spans="1:13" x14ac:dyDescent="0.2">
      <c r="A3443" s="3" t="s">
        <v>6682</v>
      </c>
      <c r="B3443" s="3" t="str">
        <f>VLOOKUP(C3443,'Class compilations'!A:B,2,FALSE)</f>
        <v>Small SUV Hybrid</v>
      </c>
      <c r="C3443" s="3" t="s">
        <v>6683</v>
      </c>
      <c r="D3443" s="3" t="s">
        <v>10</v>
      </c>
      <c r="E3443" s="3" t="s">
        <v>6688</v>
      </c>
      <c r="F3443" s="3" t="e">
        <f>VLOOKUP(E3443,'DFW to admin'!A:B,2,FALSE)</f>
        <v>#N/A</v>
      </c>
      <c r="G3443" s="3" t="e">
        <f>VLOOKUP('Data - filter removed'!E3443,Sheet10!B:C,2,FALSE)</f>
        <v>#N/A</v>
      </c>
      <c r="H3443" s="2">
        <v>2008</v>
      </c>
      <c r="I3443" s="3" t="s">
        <v>297</v>
      </c>
      <c r="J3443" s="3" t="s">
        <v>4596</v>
      </c>
      <c r="K3443" s="3" t="s">
        <v>6487</v>
      </c>
      <c r="L3443" s="3" t="s">
        <v>6689</v>
      </c>
      <c r="M3443" s="3" t="s">
        <v>1038</v>
      </c>
    </row>
    <row r="3444" spans="1:13" x14ac:dyDescent="0.2">
      <c r="A3444" s="3" t="s">
        <v>6682</v>
      </c>
      <c r="B3444" s="3" t="str">
        <f>VLOOKUP(C3444,'Class compilations'!A:B,2,FALSE)</f>
        <v>Small SUV Hybrid</v>
      </c>
      <c r="C3444" s="3" t="s">
        <v>6683</v>
      </c>
      <c r="D3444" s="3" t="s">
        <v>10</v>
      </c>
      <c r="E3444" s="3" t="s">
        <v>6690</v>
      </c>
      <c r="F3444" s="3" t="e">
        <f>VLOOKUP(E3444,'DFW to admin'!A:B,2,FALSE)</f>
        <v>#N/A</v>
      </c>
      <c r="G3444" s="3" t="e">
        <f>VLOOKUP('Data - filter removed'!E3444,Sheet10!B:C,2,FALSE)</f>
        <v>#N/A</v>
      </c>
      <c r="H3444" s="2">
        <v>2008</v>
      </c>
      <c r="I3444" s="3" t="s">
        <v>297</v>
      </c>
      <c r="J3444" s="3" t="s">
        <v>4596</v>
      </c>
      <c r="K3444" s="3" t="s">
        <v>6487</v>
      </c>
      <c r="L3444" s="3" t="s">
        <v>6691</v>
      </c>
      <c r="M3444" s="3" t="s">
        <v>1038</v>
      </c>
    </row>
    <row r="3445" spans="1:13" x14ac:dyDescent="0.2">
      <c r="A3445" s="3" t="s">
        <v>6682</v>
      </c>
      <c r="B3445" s="3" t="str">
        <f>VLOOKUP(C3445,'Class compilations'!A:B,2,FALSE)</f>
        <v>Small SUV Hybrid</v>
      </c>
      <c r="C3445" s="3" t="s">
        <v>6683</v>
      </c>
      <c r="D3445" s="3" t="s">
        <v>10</v>
      </c>
      <c r="E3445" s="3" t="s">
        <v>6692</v>
      </c>
      <c r="F3445" s="3" t="e">
        <f>VLOOKUP(E3445,'DFW to admin'!A:B,2,FALSE)</f>
        <v>#N/A</v>
      </c>
      <c r="G3445" s="3" t="e">
        <f>VLOOKUP('Data - filter removed'!E3445,Sheet10!B:C,2,FALSE)</f>
        <v>#N/A</v>
      </c>
      <c r="H3445" s="2">
        <v>2008</v>
      </c>
      <c r="I3445" s="3" t="s">
        <v>297</v>
      </c>
      <c r="J3445" s="3" t="s">
        <v>4596</v>
      </c>
      <c r="K3445" s="3" t="s">
        <v>6487</v>
      </c>
      <c r="L3445" s="3" t="s">
        <v>6693</v>
      </c>
      <c r="M3445" s="3" t="s">
        <v>1038</v>
      </c>
    </row>
    <row r="3446" spans="1:13" x14ac:dyDescent="0.2">
      <c r="A3446" s="3" t="s">
        <v>6682</v>
      </c>
      <c r="B3446" s="3" t="str">
        <f>VLOOKUP(C3446,'Class compilations'!A:B,2,FALSE)</f>
        <v>Small SUV Hybrid</v>
      </c>
      <c r="C3446" s="3" t="s">
        <v>6683</v>
      </c>
      <c r="D3446" s="3" t="s">
        <v>10</v>
      </c>
      <c r="E3446" s="3" t="s">
        <v>6694</v>
      </c>
      <c r="F3446" s="3" t="e">
        <f>VLOOKUP(E3446,'DFW to admin'!A:B,2,FALSE)</f>
        <v>#N/A</v>
      </c>
      <c r="G3446" s="3" t="e">
        <f>VLOOKUP('Data - filter removed'!E3446,Sheet10!B:C,2,FALSE)</f>
        <v>#N/A</v>
      </c>
      <c r="H3446" s="2">
        <v>2006</v>
      </c>
      <c r="I3446" s="3" t="s">
        <v>297</v>
      </c>
      <c r="J3446" s="3" t="s">
        <v>4596</v>
      </c>
      <c r="K3446" s="3" t="s">
        <v>6487</v>
      </c>
      <c r="L3446" s="3" t="s">
        <v>6695</v>
      </c>
      <c r="M3446" s="3" t="s">
        <v>1038</v>
      </c>
    </row>
    <row r="3447" spans="1:13" x14ac:dyDescent="0.2">
      <c r="A3447" s="3" t="s">
        <v>6682</v>
      </c>
      <c r="B3447" s="3" t="str">
        <f>VLOOKUP(C3447,'Class compilations'!A:B,2,FALSE)</f>
        <v>Small SUV Hybrid</v>
      </c>
      <c r="C3447" s="3" t="s">
        <v>6683</v>
      </c>
      <c r="D3447" s="3" t="s">
        <v>10</v>
      </c>
      <c r="E3447" s="3" t="s">
        <v>6696</v>
      </c>
      <c r="F3447" s="3" t="e">
        <f>VLOOKUP(E3447,'DFW to admin'!A:B,2,FALSE)</f>
        <v>#N/A</v>
      </c>
      <c r="G3447" s="3" t="e">
        <f>VLOOKUP('Data - filter removed'!E3447,Sheet10!B:C,2,FALSE)</f>
        <v>#N/A</v>
      </c>
      <c r="H3447" s="2">
        <v>2008</v>
      </c>
      <c r="I3447" s="3" t="s">
        <v>297</v>
      </c>
      <c r="J3447" s="3" t="s">
        <v>4596</v>
      </c>
      <c r="K3447" s="3" t="s">
        <v>6487</v>
      </c>
      <c r="L3447" s="3" t="s">
        <v>6697</v>
      </c>
      <c r="M3447" s="3" t="s">
        <v>74</v>
      </c>
    </row>
    <row r="3448" spans="1:13" x14ac:dyDescent="0.2">
      <c r="A3448" s="3" t="s">
        <v>6682</v>
      </c>
      <c r="B3448" s="3" t="str">
        <f>VLOOKUP(C3448,'Class compilations'!A:B,2,FALSE)</f>
        <v>Small SUV Hybrid</v>
      </c>
      <c r="C3448" s="3" t="s">
        <v>6683</v>
      </c>
      <c r="D3448" s="3" t="s">
        <v>10</v>
      </c>
      <c r="E3448" s="3" t="s">
        <v>6698</v>
      </c>
      <c r="F3448" s="3" t="e">
        <f>VLOOKUP(E3448,'DFW to admin'!A:B,2,FALSE)</f>
        <v>#N/A</v>
      </c>
      <c r="G3448" s="3" t="e">
        <f>VLOOKUP('Data - filter removed'!E3448,Sheet10!B:C,2,FALSE)</f>
        <v>#N/A</v>
      </c>
      <c r="H3448" s="2">
        <v>2009</v>
      </c>
      <c r="I3448" s="3" t="s">
        <v>297</v>
      </c>
      <c r="J3448" s="3" t="s">
        <v>4596</v>
      </c>
      <c r="K3448" s="3" t="s">
        <v>6487</v>
      </c>
      <c r="L3448" s="3" t="s">
        <v>6699</v>
      </c>
      <c r="M3448" s="3" t="s">
        <v>1038</v>
      </c>
    </row>
    <row r="3449" spans="1:13" x14ac:dyDescent="0.2">
      <c r="A3449" s="3" t="s">
        <v>6682</v>
      </c>
      <c r="B3449" s="3" t="str">
        <f>VLOOKUP(C3449,'Class compilations'!A:B,2,FALSE)</f>
        <v>Small SUV Hybrid</v>
      </c>
      <c r="C3449" s="3" t="s">
        <v>6683</v>
      </c>
      <c r="D3449" s="3" t="s">
        <v>10</v>
      </c>
      <c r="E3449" s="3" t="s">
        <v>6700</v>
      </c>
      <c r="F3449" s="3" t="e">
        <f>VLOOKUP(E3449,'DFW to admin'!A:B,2,FALSE)</f>
        <v>#N/A</v>
      </c>
      <c r="G3449" s="3" t="e">
        <f>VLOOKUP('Data - filter removed'!E3449,Sheet10!B:C,2,FALSE)</f>
        <v>#N/A</v>
      </c>
      <c r="H3449" s="2">
        <v>2006</v>
      </c>
      <c r="I3449" s="3" t="s">
        <v>297</v>
      </c>
      <c r="J3449" s="3" t="s">
        <v>4596</v>
      </c>
      <c r="K3449" s="3" t="s">
        <v>6487</v>
      </c>
      <c r="L3449" s="3" t="s">
        <v>6701</v>
      </c>
      <c r="M3449" s="3" t="s">
        <v>1038</v>
      </c>
    </row>
    <row r="3450" spans="1:13" x14ac:dyDescent="0.2">
      <c r="A3450" s="3" t="s">
        <v>6682</v>
      </c>
      <c r="B3450" s="3" t="str">
        <f>VLOOKUP(C3450,'Class compilations'!A:B,2,FALSE)</f>
        <v>Small SUV Hybrid</v>
      </c>
      <c r="C3450" s="3" t="s">
        <v>6683</v>
      </c>
      <c r="D3450" s="3" t="s">
        <v>10</v>
      </c>
      <c r="E3450" s="3" t="s">
        <v>6702</v>
      </c>
      <c r="F3450" s="3" t="e">
        <f>VLOOKUP(E3450,'DFW to admin'!A:B,2,FALSE)</f>
        <v>#N/A</v>
      </c>
      <c r="G3450" s="3" t="e">
        <f>VLOOKUP('Data - filter removed'!E3450,Sheet10!B:C,2,FALSE)</f>
        <v>#N/A</v>
      </c>
      <c r="H3450" s="2">
        <v>2008</v>
      </c>
      <c r="I3450" s="3" t="s">
        <v>297</v>
      </c>
      <c r="J3450" s="3" t="s">
        <v>4596</v>
      </c>
      <c r="K3450" s="3" t="s">
        <v>6487</v>
      </c>
      <c r="L3450" s="3" t="s">
        <v>6703</v>
      </c>
      <c r="M3450" s="3" t="s">
        <v>1038</v>
      </c>
    </row>
    <row r="3451" spans="1:13" x14ac:dyDescent="0.2">
      <c r="A3451" s="3" t="s">
        <v>6682</v>
      </c>
      <c r="B3451" s="3" t="str">
        <f>VLOOKUP(C3451,'Class compilations'!A:B,2,FALSE)</f>
        <v>Small SUV Hybrid</v>
      </c>
      <c r="C3451" s="3" t="s">
        <v>6683</v>
      </c>
      <c r="D3451" s="3" t="s">
        <v>10</v>
      </c>
      <c r="E3451" s="3" t="s">
        <v>6704</v>
      </c>
      <c r="F3451" s="3" t="e">
        <f>VLOOKUP(E3451,'DFW to admin'!A:B,2,FALSE)</f>
        <v>#N/A</v>
      </c>
      <c r="G3451" s="3" t="e">
        <f>VLOOKUP('Data - filter removed'!E3451,Sheet10!B:C,2,FALSE)</f>
        <v>#N/A</v>
      </c>
      <c r="H3451" s="2">
        <v>2009</v>
      </c>
      <c r="I3451" s="3" t="s">
        <v>297</v>
      </c>
      <c r="J3451" s="3" t="s">
        <v>4596</v>
      </c>
      <c r="K3451" s="3" t="s">
        <v>6487</v>
      </c>
      <c r="L3451" s="3" t="s">
        <v>6705</v>
      </c>
      <c r="M3451" s="3" t="s">
        <v>1038</v>
      </c>
    </row>
    <row r="3452" spans="1:13" x14ac:dyDescent="0.2">
      <c r="A3452" s="3" t="s">
        <v>6682</v>
      </c>
      <c r="B3452" s="3" t="str">
        <f>VLOOKUP(C3452,'Class compilations'!A:B,2,FALSE)</f>
        <v>Small SUV Hybrid</v>
      </c>
      <c r="C3452" s="3" t="s">
        <v>6683</v>
      </c>
      <c r="D3452" s="3" t="s">
        <v>10</v>
      </c>
      <c r="E3452" s="3" t="s">
        <v>6706</v>
      </c>
      <c r="F3452" s="3" t="e">
        <f>VLOOKUP(E3452,'DFW to admin'!A:B,2,FALSE)</f>
        <v>#N/A</v>
      </c>
      <c r="G3452" s="3" t="e">
        <f>VLOOKUP('Data - filter removed'!E3452,Sheet10!B:C,2,FALSE)</f>
        <v>#N/A</v>
      </c>
      <c r="H3452" s="2">
        <v>2009</v>
      </c>
      <c r="I3452" s="3" t="s">
        <v>297</v>
      </c>
      <c r="J3452" s="3" t="s">
        <v>4596</v>
      </c>
      <c r="K3452" s="3" t="s">
        <v>6487</v>
      </c>
      <c r="L3452" s="3" t="s">
        <v>6707</v>
      </c>
      <c r="M3452" s="3" t="s">
        <v>1038</v>
      </c>
    </row>
    <row r="3453" spans="1:13" x14ac:dyDescent="0.2">
      <c r="A3453" s="3" t="s">
        <v>6682</v>
      </c>
      <c r="B3453" s="3" t="str">
        <f>VLOOKUP(C3453,'Class compilations'!A:B,2,FALSE)</f>
        <v>Small SUV Hybrid</v>
      </c>
      <c r="C3453" s="3" t="s">
        <v>6683</v>
      </c>
      <c r="D3453" s="3" t="s">
        <v>10</v>
      </c>
      <c r="E3453" s="3" t="s">
        <v>6708</v>
      </c>
      <c r="F3453" s="3" t="e">
        <f>VLOOKUP(E3453,'DFW to admin'!A:B,2,FALSE)</f>
        <v>#N/A</v>
      </c>
      <c r="G3453" s="3" t="e">
        <f>VLOOKUP('Data - filter removed'!E3453,Sheet10!B:C,2,FALSE)</f>
        <v>#N/A</v>
      </c>
      <c r="H3453" s="2">
        <v>2008</v>
      </c>
      <c r="I3453" s="3" t="s">
        <v>297</v>
      </c>
      <c r="J3453" s="3" t="s">
        <v>4596</v>
      </c>
      <c r="K3453" s="3" t="s">
        <v>6487</v>
      </c>
      <c r="L3453" s="3" t="s">
        <v>6709</v>
      </c>
      <c r="M3453" s="3" t="s">
        <v>1038</v>
      </c>
    </row>
    <row r="3454" spans="1:13" x14ac:dyDescent="0.2">
      <c r="A3454" s="3" t="s">
        <v>6682</v>
      </c>
      <c r="B3454" s="3" t="str">
        <f>VLOOKUP(C3454,'Class compilations'!A:B,2,FALSE)</f>
        <v>Small SUV Hybrid</v>
      </c>
      <c r="C3454" s="3" t="s">
        <v>6683</v>
      </c>
      <c r="D3454" s="3" t="s">
        <v>10</v>
      </c>
      <c r="E3454" s="3" t="s">
        <v>6710</v>
      </c>
      <c r="F3454" s="3" t="e">
        <f>VLOOKUP(E3454,'DFW to admin'!A:B,2,FALSE)</f>
        <v>#N/A</v>
      </c>
      <c r="G3454" s="3" t="e">
        <f>VLOOKUP('Data - filter removed'!E3454,Sheet10!B:C,2,FALSE)</f>
        <v>#N/A</v>
      </c>
      <c r="H3454" s="2">
        <v>2008</v>
      </c>
      <c r="I3454" s="3" t="s">
        <v>297</v>
      </c>
      <c r="J3454" s="3" t="s">
        <v>4596</v>
      </c>
      <c r="K3454" s="3" t="s">
        <v>6487</v>
      </c>
      <c r="L3454" s="3" t="s">
        <v>6711</v>
      </c>
      <c r="M3454" s="3" t="s">
        <v>1038</v>
      </c>
    </row>
    <row r="3455" spans="1:13" x14ac:dyDescent="0.2">
      <c r="A3455" s="3" t="s">
        <v>6682</v>
      </c>
      <c r="B3455" s="3" t="str">
        <f>VLOOKUP(C3455,'Class compilations'!A:B,2,FALSE)</f>
        <v>Small SUV Hybrid</v>
      </c>
      <c r="C3455" s="3" t="s">
        <v>6683</v>
      </c>
      <c r="D3455" s="3" t="s">
        <v>10</v>
      </c>
      <c r="E3455" s="3" t="s">
        <v>6712</v>
      </c>
      <c r="F3455" s="3" t="e">
        <f>VLOOKUP(E3455,'DFW to admin'!A:B,2,FALSE)</f>
        <v>#N/A</v>
      </c>
      <c r="G3455" s="3" t="e">
        <f>VLOOKUP('Data - filter removed'!E3455,Sheet10!B:C,2,FALSE)</f>
        <v>#N/A</v>
      </c>
      <c r="H3455" s="2">
        <v>2009</v>
      </c>
      <c r="I3455" s="3" t="s">
        <v>297</v>
      </c>
      <c r="J3455" s="3" t="s">
        <v>4596</v>
      </c>
      <c r="K3455" s="3" t="s">
        <v>6487</v>
      </c>
      <c r="L3455" s="3" t="s">
        <v>6713</v>
      </c>
      <c r="M3455" s="3" t="s">
        <v>1038</v>
      </c>
    </row>
    <row r="3456" spans="1:13" x14ac:dyDescent="0.2">
      <c r="A3456" s="3" t="s">
        <v>6682</v>
      </c>
      <c r="B3456" s="3" t="str">
        <f>VLOOKUP(C3456,'Class compilations'!A:B,2,FALSE)</f>
        <v>Small SUV Hybrid</v>
      </c>
      <c r="C3456" s="3" t="s">
        <v>6683</v>
      </c>
      <c r="D3456" s="3" t="s">
        <v>10</v>
      </c>
      <c r="E3456" s="3" t="s">
        <v>6714</v>
      </c>
      <c r="F3456" s="3" t="e">
        <f>VLOOKUP(E3456,'DFW to admin'!A:B,2,FALSE)</f>
        <v>#N/A</v>
      </c>
      <c r="G3456" s="3" t="e">
        <f>VLOOKUP('Data - filter removed'!E3456,Sheet10!B:C,2,FALSE)</f>
        <v>#N/A</v>
      </c>
      <c r="H3456" s="2">
        <v>2009</v>
      </c>
      <c r="I3456" s="3" t="s">
        <v>297</v>
      </c>
      <c r="J3456" s="3" t="s">
        <v>4596</v>
      </c>
      <c r="K3456" s="3" t="s">
        <v>6487</v>
      </c>
      <c r="L3456" s="3" t="s">
        <v>6715</v>
      </c>
      <c r="M3456" s="3" t="s">
        <v>1038</v>
      </c>
    </row>
    <row r="3457" spans="1:13" x14ac:dyDescent="0.2">
      <c r="A3457" s="3" t="s">
        <v>6682</v>
      </c>
      <c r="B3457" s="3" t="str">
        <f>VLOOKUP(C3457,'Class compilations'!A:B,2,FALSE)</f>
        <v>Small SUV Hybrid</v>
      </c>
      <c r="C3457" s="3" t="s">
        <v>6683</v>
      </c>
      <c r="D3457" s="3" t="s">
        <v>10</v>
      </c>
      <c r="E3457" s="3" t="s">
        <v>6716</v>
      </c>
      <c r="F3457" s="3" t="e">
        <f>VLOOKUP(E3457,'DFW to admin'!A:B,2,FALSE)</f>
        <v>#N/A</v>
      </c>
      <c r="G3457" s="3" t="e">
        <f>VLOOKUP('Data - filter removed'!E3457,Sheet10!B:C,2,FALSE)</f>
        <v>#N/A</v>
      </c>
      <c r="H3457" s="2">
        <v>2008</v>
      </c>
      <c r="I3457" s="3" t="s">
        <v>297</v>
      </c>
      <c r="J3457" s="3" t="s">
        <v>4596</v>
      </c>
      <c r="K3457" s="3" t="s">
        <v>6487</v>
      </c>
      <c r="L3457" s="3" t="s">
        <v>6717</v>
      </c>
      <c r="M3457" s="3" t="s">
        <v>1038</v>
      </c>
    </row>
    <row r="3458" spans="1:13" x14ac:dyDescent="0.2">
      <c r="A3458" s="3" t="s">
        <v>6682</v>
      </c>
      <c r="B3458" s="3" t="str">
        <f>VLOOKUP(C3458,'Class compilations'!A:B,2,FALSE)</f>
        <v>Small SUV Hybrid</v>
      </c>
      <c r="C3458" s="3" t="s">
        <v>6683</v>
      </c>
      <c r="D3458" s="3" t="s">
        <v>10</v>
      </c>
      <c r="E3458" s="3" t="s">
        <v>6718</v>
      </c>
      <c r="F3458" s="3" t="e">
        <f>VLOOKUP(E3458,'DFW to admin'!A:B,2,FALSE)</f>
        <v>#N/A</v>
      </c>
      <c r="G3458" s="3" t="e">
        <f>VLOOKUP('Data - filter removed'!E3458,Sheet10!B:C,2,FALSE)</f>
        <v>#N/A</v>
      </c>
      <c r="H3458" s="2">
        <v>2006</v>
      </c>
      <c r="I3458" s="3" t="s">
        <v>297</v>
      </c>
      <c r="J3458" s="3" t="s">
        <v>4596</v>
      </c>
      <c r="K3458" s="3" t="s">
        <v>6487</v>
      </c>
      <c r="L3458" s="3" t="s">
        <v>6719</v>
      </c>
      <c r="M3458" s="3" t="s">
        <v>1038</v>
      </c>
    </row>
    <row r="3459" spans="1:13" x14ac:dyDescent="0.2">
      <c r="A3459" s="3" t="s">
        <v>6682</v>
      </c>
      <c r="B3459" s="3" t="str">
        <f>VLOOKUP(C3459,'Class compilations'!A:B,2,FALSE)</f>
        <v>Small SUV Hybrid</v>
      </c>
      <c r="C3459" s="3" t="s">
        <v>6683</v>
      </c>
      <c r="D3459" s="3" t="s">
        <v>10</v>
      </c>
      <c r="E3459" s="3" t="s">
        <v>6720</v>
      </c>
      <c r="F3459" s="3" t="e">
        <f>VLOOKUP(E3459,'DFW to admin'!A:B,2,FALSE)</f>
        <v>#N/A</v>
      </c>
      <c r="G3459" s="3" t="e">
        <f>VLOOKUP('Data - filter removed'!E3459,Sheet10!B:C,2,FALSE)</f>
        <v>#N/A</v>
      </c>
      <c r="H3459" s="2">
        <v>2006</v>
      </c>
      <c r="I3459" s="3" t="s">
        <v>297</v>
      </c>
      <c r="J3459" s="3" t="s">
        <v>4596</v>
      </c>
      <c r="K3459" s="3" t="s">
        <v>6487</v>
      </c>
      <c r="L3459" s="3" t="s">
        <v>6721</v>
      </c>
      <c r="M3459" s="3" t="s">
        <v>1038</v>
      </c>
    </row>
    <row r="3460" spans="1:13" x14ac:dyDescent="0.2">
      <c r="A3460" s="3" t="s">
        <v>6682</v>
      </c>
      <c r="B3460" s="3" t="str">
        <f>VLOOKUP(C3460,'Class compilations'!A:B,2,FALSE)</f>
        <v>Small SUV Hybrid</v>
      </c>
      <c r="C3460" s="3" t="s">
        <v>6683</v>
      </c>
      <c r="D3460" s="3" t="s">
        <v>10</v>
      </c>
      <c r="E3460" s="3" t="s">
        <v>6722</v>
      </c>
      <c r="F3460" s="3" t="e">
        <f>VLOOKUP(E3460,'DFW to admin'!A:B,2,FALSE)</f>
        <v>#N/A</v>
      </c>
      <c r="G3460" s="3" t="e">
        <f>VLOOKUP('Data - filter removed'!E3460,Sheet10!B:C,2,FALSE)</f>
        <v>#N/A</v>
      </c>
      <c r="H3460" s="2">
        <v>2008</v>
      </c>
      <c r="I3460" s="3" t="s">
        <v>297</v>
      </c>
      <c r="J3460" s="3" t="s">
        <v>4596</v>
      </c>
      <c r="K3460" s="3" t="s">
        <v>6487</v>
      </c>
      <c r="L3460" s="3" t="s">
        <v>6723</v>
      </c>
      <c r="M3460" s="3" t="s">
        <v>1038</v>
      </c>
    </row>
    <row r="3461" spans="1:13" x14ac:dyDescent="0.2">
      <c r="A3461" s="3" t="s">
        <v>6682</v>
      </c>
      <c r="B3461" s="3" t="str">
        <f>VLOOKUP(C3461,'Class compilations'!A:B,2,FALSE)</f>
        <v>Small SUV Hybrid</v>
      </c>
      <c r="C3461" s="3" t="s">
        <v>6683</v>
      </c>
      <c r="D3461" s="3" t="s">
        <v>10</v>
      </c>
      <c r="E3461" s="3" t="s">
        <v>6724</v>
      </c>
      <c r="F3461" s="3" t="e">
        <f>VLOOKUP(E3461,'DFW to admin'!A:B,2,FALSE)</f>
        <v>#N/A</v>
      </c>
      <c r="G3461" s="3" t="e">
        <f>VLOOKUP('Data - filter removed'!E3461,Sheet10!B:C,2,FALSE)</f>
        <v>#N/A</v>
      </c>
      <c r="H3461" s="2">
        <v>2008</v>
      </c>
      <c r="I3461" s="3" t="s">
        <v>297</v>
      </c>
      <c r="J3461" s="3" t="s">
        <v>4596</v>
      </c>
      <c r="K3461" s="3" t="s">
        <v>6487</v>
      </c>
      <c r="L3461" s="3" t="s">
        <v>6725</v>
      </c>
      <c r="M3461" s="3" t="s">
        <v>1038</v>
      </c>
    </row>
    <row r="3462" spans="1:13" x14ac:dyDescent="0.2">
      <c r="A3462" s="3" t="s">
        <v>6682</v>
      </c>
      <c r="B3462" s="3" t="str">
        <f>VLOOKUP(C3462,'Class compilations'!A:B,2,FALSE)</f>
        <v>Small SUV Hybrid</v>
      </c>
      <c r="C3462" s="3" t="s">
        <v>6683</v>
      </c>
      <c r="D3462" s="3" t="s">
        <v>10</v>
      </c>
      <c r="E3462" s="3" t="s">
        <v>6726</v>
      </c>
      <c r="F3462" s="3" t="e">
        <f>VLOOKUP(E3462,'DFW to admin'!A:B,2,FALSE)</f>
        <v>#N/A</v>
      </c>
      <c r="G3462" s="3" t="e">
        <f>VLOOKUP('Data - filter removed'!E3462,Sheet10!B:C,2,FALSE)</f>
        <v>#N/A</v>
      </c>
      <c r="H3462" s="2">
        <v>2008</v>
      </c>
      <c r="I3462" s="3" t="s">
        <v>297</v>
      </c>
      <c r="J3462" s="3" t="s">
        <v>4596</v>
      </c>
      <c r="K3462" s="3" t="s">
        <v>6487</v>
      </c>
      <c r="L3462" s="3" t="s">
        <v>6727</v>
      </c>
      <c r="M3462" s="3" t="s">
        <v>1038</v>
      </c>
    </row>
    <row r="3463" spans="1:13" x14ac:dyDescent="0.2">
      <c r="A3463" s="3" t="s">
        <v>6682</v>
      </c>
      <c r="B3463" s="3" t="str">
        <f>VLOOKUP(C3463,'Class compilations'!A:B,2,FALSE)</f>
        <v>Small SUV Hybrid</v>
      </c>
      <c r="C3463" s="3" t="s">
        <v>6683</v>
      </c>
      <c r="D3463" s="3" t="s">
        <v>10</v>
      </c>
      <c r="E3463" s="3" t="s">
        <v>6728</v>
      </c>
      <c r="F3463" s="3" t="e">
        <f>VLOOKUP(E3463,'DFW to admin'!A:B,2,FALSE)</f>
        <v>#N/A</v>
      </c>
      <c r="G3463" s="3" t="e">
        <f>VLOOKUP('Data - filter removed'!E3463,Sheet10!B:C,2,FALSE)</f>
        <v>#N/A</v>
      </c>
      <c r="H3463" s="2">
        <v>2009</v>
      </c>
      <c r="I3463" s="3" t="s">
        <v>297</v>
      </c>
      <c r="J3463" s="3" t="s">
        <v>4596</v>
      </c>
      <c r="K3463" s="3" t="s">
        <v>6487</v>
      </c>
      <c r="L3463" s="3" t="s">
        <v>6729</v>
      </c>
      <c r="M3463" s="3" t="s">
        <v>1038</v>
      </c>
    </row>
    <row r="3464" spans="1:13" x14ac:dyDescent="0.2">
      <c r="A3464" s="3" t="s">
        <v>6682</v>
      </c>
      <c r="B3464" s="3" t="str">
        <f>VLOOKUP(C3464,'Class compilations'!A:B,2,FALSE)</f>
        <v>Small SUV Hybrid</v>
      </c>
      <c r="C3464" s="3" t="s">
        <v>6683</v>
      </c>
      <c r="D3464" s="3" t="s">
        <v>10</v>
      </c>
      <c r="E3464" s="3" t="s">
        <v>6730</v>
      </c>
      <c r="F3464" s="3" t="e">
        <f>VLOOKUP(E3464,'DFW to admin'!A:B,2,FALSE)</f>
        <v>#N/A</v>
      </c>
      <c r="G3464" s="3" t="e">
        <f>VLOOKUP('Data - filter removed'!E3464,Sheet10!B:C,2,FALSE)</f>
        <v>#N/A</v>
      </c>
      <c r="H3464" s="2">
        <v>2007</v>
      </c>
      <c r="I3464" s="3" t="s">
        <v>297</v>
      </c>
      <c r="J3464" s="3" t="s">
        <v>4596</v>
      </c>
      <c r="K3464" s="3" t="s">
        <v>6487</v>
      </c>
      <c r="L3464" s="3" t="s">
        <v>6731</v>
      </c>
      <c r="M3464" s="3" t="s">
        <v>1038</v>
      </c>
    </row>
    <row r="3465" spans="1:13" x14ac:dyDescent="0.2">
      <c r="A3465" s="3" t="s">
        <v>6682</v>
      </c>
      <c r="B3465" s="3" t="str">
        <f>VLOOKUP(C3465,'Class compilations'!A:B,2,FALSE)</f>
        <v>Small SUV Hybrid</v>
      </c>
      <c r="C3465" s="3" t="s">
        <v>6683</v>
      </c>
      <c r="D3465" s="3" t="s">
        <v>10</v>
      </c>
      <c r="E3465" s="3" t="s">
        <v>6732</v>
      </c>
      <c r="F3465" s="3" t="e">
        <f>VLOOKUP(E3465,'DFW to admin'!A:B,2,FALSE)</f>
        <v>#N/A</v>
      </c>
      <c r="G3465" s="3" t="e">
        <f>VLOOKUP('Data - filter removed'!E3465,Sheet10!B:C,2,FALSE)</f>
        <v>#N/A</v>
      </c>
      <c r="H3465" s="2">
        <v>2008</v>
      </c>
      <c r="I3465" s="3" t="s">
        <v>297</v>
      </c>
      <c r="J3465" s="3" t="s">
        <v>4596</v>
      </c>
      <c r="K3465" s="3" t="s">
        <v>6487</v>
      </c>
      <c r="L3465" s="3" t="s">
        <v>6733</v>
      </c>
      <c r="M3465" s="3" t="s">
        <v>1038</v>
      </c>
    </row>
    <row r="3466" spans="1:13" x14ac:dyDescent="0.2">
      <c r="B3466" s="3" t="e">
        <f>VLOOKUP(C3466,'Class compilations'!A:B,2,FALSE)</f>
        <v>#N/A</v>
      </c>
      <c r="D3466" s="5" t="s">
        <v>7969</v>
      </c>
      <c r="E3466" s="3">
        <f>SUBTOTAL(3,E3441:E3465)</f>
        <v>25</v>
      </c>
      <c r="F3466" s="3" t="e">
        <f>VLOOKUP(E3466,'DFW to admin'!A:B,2,FALSE)</f>
        <v>#N/A</v>
      </c>
      <c r="G3466" s="3" t="e">
        <f>VLOOKUP('Data - filter removed'!E3466,Sheet10!B:C,2,FALSE)</f>
        <v>#N/A</v>
      </c>
    </row>
    <row r="3467" spans="1:13" x14ac:dyDescent="0.2">
      <c r="A3467" s="5" t="s">
        <v>7946</v>
      </c>
      <c r="B3467" s="3" t="e">
        <f>VLOOKUP(C3467,'Class compilations'!A:B,2,FALSE)</f>
        <v>#N/A</v>
      </c>
      <c r="E3467" s="3">
        <f>SUBTOTAL(3,E3441:E3465)</f>
        <v>25</v>
      </c>
      <c r="F3467" s="3" t="e">
        <f>VLOOKUP(E3467,'DFW to admin'!A:B,2,FALSE)</f>
        <v>#N/A</v>
      </c>
      <c r="G3467" s="3" t="e">
        <f>VLOOKUP('Data - filter removed'!E3467,Sheet10!B:C,2,FALSE)</f>
        <v>#N/A</v>
      </c>
    </row>
    <row r="3468" spans="1:13" x14ac:dyDescent="0.2">
      <c r="A3468" s="3" t="s">
        <v>6734</v>
      </c>
      <c r="B3468" s="3" t="str">
        <f>VLOOKUP(C3468,'Class compilations'!A:B,2,FALSE)</f>
        <v>Truck - 4x4</v>
      </c>
      <c r="C3468" s="3" t="s">
        <v>6735</v>
      </c>
      <c r="D3468" s="3" t="s">
        <v>10</v>
      </c>
      <c r="E3468" s="3" t="s">
        <v>6736</v>
      </c>
      <c r="F3468" s="3" t="str">
        <f>VLOOKUP(E3468,'DFW to admin'!A:B,2,FALSE)</f>
        <v>Wildlife</v>
      </c>
      <c r="G3468" s="3" t="e">
        <f>VLOOKUP('Data - filter removed'!E3468,Sheet10!B:C,2,FALSE)</f>
        <v>#N/A</v>
      </c>
      <c r="H3468" s="2">
        <v>2010</v>
      </c>
      <c r="I3468" s="3" t="s">
        <v>297</v>
      </c>
      <c r="J3468" s="3" t="s">
        <v>4178</v>
      </c>
      <c r="K3468" s="3" t="s">
        <v>6735</v>
      </c>
      <c r="L3468" s="3" t="s">
        <v>6737</v>
      </c>
      <c r="M3468" s="3" t="s">
        <v>136</v>
      </c>
    </row>
    <row r="3469" spans="1:13" x14ac:dyDescent="0.2">
      <c r="A3469" s="3" t="s">
        <v>6734</v>
      </c>
      <c r="B3469" s="3" t="str">
        <f>VLOOKUP(C3469,'Class compilations'!A:B,2,FALSE)</f>
        <v>Truck - 4x4</v>
      </c>
      <c r="C3469" s="3" t="s">
        <v>6735</v>
      </c>
      <c r="D3469" s="3" t="s">
        <v>10</v>
      </c>
      <c r="E3469" s="3" t="s">
        <v>6738</v>
      </c>
      <c r="F3469" s="3" t="str">
        <f>VLOOKUP(E3469,'DFW to admin'!A:B,2,FALSE)</f>
        <v>Fish</v>
      </c>
      <c r="G3469" s="3" t="e">
        <f>VLOOKUP('Data - filter removed'!E3469,Sheet10!B:C,2,FALSE)</f>
        <v>#N/A</v>
      </c>
      <c r="H3469" s="2">
        <v>2012</v>
      </c>
      <c r="I3469" s="3" t="s">
        <v>2734</v>
      </c>
      <c r="J3469" s="3" t="s">
        <v>6739</v>
      </c>
      <c r="K3469" s="3" t="s">
        <v>6735</v>
      </c>
      <c r="L3469" s="3" t="s">
        <v>6740</v>
      </c>
      <c r="M3469" s="3" t="s">
        <v>136</v>
      </c>
    </row>
    <row r="3470" spans="1:13" x14ac:dyDescent="0.2">
      <c r="A3470" s="3" t="s">
        <v>6734</v>
      </c>
      <c r="B3470" s="3" t="str">
        <f>VLOOKUP(C3470,'Class compilations'!A:B,2,FALSE)</f>
        <v>Truck - 4x4</v>
      </c>
      <c r="C3470" s="3" t="s">
        <v>6735</v>
      </c>
      <c r="D3470" s="3" t="s">
        <v>10</v>
      </c>
      <c r="E3470" s="3" t="s">
        <v>6741</v>
      </c>
      <c r="F3470" s="3" t="e">
        <f>VLOOKUP(E3470,'DFW to admin'!A:B,2,FALSE)</f>
        <v>#N/A</v>
      </c>
      <c r="G3470" s="3" t="e">
        <f>VLOOKUP('Data - filter removed'!E3470,Sheet10!B:C,2,FALSE)</f>
        <v>#N/A</v>
      </c>
      <c r="H3470" s="2">
        <v>2011</v>
      </c>
      <c r="I3470" s="3" t="s">
        <v>297</v>
      </c>
      <c r="J3470" s="3" t="s">
        <v>4178</v>
      </c>
      <c r="K3470" s="3" t="s">
        <v>6735</v>
      </c>
      <c r="L3470" s="3" t="s">
        <v>6742</v>
      </c>
      <c r="M3470" s="3" t="s">
        <v>35</v>
      </c>
    </row>
    <row r="3471" spans="1:13" x14ac:dyDescent="0.2">
      <c r="A3471" s="3" t="s">
        <v>6734</v>
      </c>
      <c r="B3471" s="3" t="str">
        <f>VLOOKUP(C3471,'Class compilations'!A:B,2,FALSE)</f>
        <v>Truck - 4x4</v>
      </c>
      <c r="C3471" s="3" t="s">
        <v>6735</v>
      </c>
      <c r="D3471" s="3" t="s">
        <v>10</v>
      </c>
      <c r="E3471" s="3" t="s">
        <v>6743</v>
      </c>
      <c r="F3471" s="3" t="e">
        <f>VLOOKUP(E3471,'DFW to admin'!A:B,2,FALSE)</f>
        <v>#N/A</v>
      </c>
      <c r="G3471" s="3" t="e">
        <f>VLOOKUP('Data - filter removed'!E3471,Sheet10!B:C,2,FALSE)</f>
        <v>#N/A</v>
      </c>
      <c r="H3471" s="2">
        <v>2013</v>
      </c>
      <c r="I3471" s="3" t="s">
        <v>297</v>
      </c>
      <c r="J3471" s="3" t="s">
        <v>4178</v>
      </c>
      <c r="K3471" s="3" t="s">
        <v>6735</v>
      </c>
      <c r="L3471" s="3" t="s">
        <v>6744</v>
      </c>
      <c r="M3471" s="3" t="s">
        <v>1038</v>
      </c>
    </row>
    <row r="3472" spans="1:13" x14ac:dyDescent="0.2">
      <c r="A3472" s="3" t="s">
        <v>6734</v>
      </c>
      <c r="B3472" s="3" t="str">
        <f>VLOOKUP(C3472,'Class compilations'!A:B,2,FALSE)</f>
        <v>Truck - 4x4</v>
      </c>
      <c r="C3472" s="3" t="s">
        <v>6735</v>
      </c>
      <c r="D3472" s="3" t="s">
        <v>10</v>
      </c>
      <c r="E3472" s="3" t="s">
        <v>6745</v>
      </c>
      <c r="F3472" s="3" t="e">
        <f>VLOOKUP(E3472,'DFW to admin'!A:B,2,FALSE)</f>
        <v>#N/A</v>
      </c>
      <c r="G3472" s="3" t="e">
        <f>VLOOKUP('Data - filter removed'!E3472,Sheet10!B:C,2,FALSE)</f>
        <v>#N/A</v>
      </c>
      <c r="H3472" s="2">
        <v>2012</v>
      </c>
      <c r="I3472" s="3" t="s">
        <v>2734</v>
      </c>
      <c r="J3472" s="3" t="s">
        <v>6739</v>
      </c>
      <c r="K3472" s="3" t="s">
        <v>6735</v>
      </c>
      <c r="L3472" s="3" t="s">
        <v>6746</v>
      </c>
      <c r="M3472" s="3" t="s">
        <v>15</v>
      </c>
    </row>
    <row r="3473" spans="1:13" x14ac:dyDescent="0.2">
      <c r="A3473" s="3" t="s">
        <v>6734</v>
      </c>
      <c r="B3473" s="3" t="str">
        <f>VLOOKUP(C3473,'Class compilations'!A:B,2,FALSE)</f>
        <v>Truck - 4x4</v>
      </c>
      <c r="C3473" s="3" t="s">
        <v>6735</v>
      </c>
      <c r="D3473" s="3" t="s">
        <v>10</v>
      </c>
      <c r="E3473" s="3" t="s">
        <v>6747</v>
      </c>
      <c r="F3473" s="3" t="e">
        <f>VLOOKUP(E3473,'DFW to admin'!A:B,2,FALSE)</f>
        <v>#N/A</v>
      </c>
      <c r="G3473" s="3" t="e">
        <f>VLOOKUP('Data - filter removed'!E3473,Sheet10!B:C,2,FALSE)</f>
        <v>#N/A</v>
      </c>
      <c r="H3473" s="2">
        <v>2012</v>
      </c>
      <c r="I3473" s="3" t="s">
        <v>2734</v>
      </c>
      <c r="J3473" s="3" t="s">
        <v>6739</v>
      </c>
      <c r="K3473" s="3" t="s">
        <v>4330</v>
      </c>
      <c r="L3473" s="3" t="s">
        <v>6748</v>
      </c>
      <c r="M3473" s="3" t="s">
        <v>35</v>
      </c>
    </row>
    <row r="3474" spans="1:13" x14ac:dyDescent="0.2">
      <c r="A3474" s="3" t="s">
        <v>6734</v>
      </c>
      <c r="B3474" s="3" t="str">
        <f>VLOOKUP(C3474,'Class compilations'!A:B,2,FALSE)</f>
        <v>Truck - 4x4</v>
      </c>
      <c r="C3474" s="3" t="s">
        <v>6735</v>
      </c>
      <c r="D3474" s="3" t="s">
        <v>10</v>
      </c>
      <c r="E3474" s="3" t="s">
        <v>6749</v>
      </c>
      <c r="F3474" s="3" t="str">
        <f>VLOOKUP(E3474,'DFW to admin'!A:B,2,FALSE)</f>
        <v>Fish</v>
      </c>
      <c r="G3474" s="3" t="e">
        <f>VLOOKUP('Data - filter removed'!E3474,Sheet10!B:C,2,FALSE)</f>
        <v>#N/A</v>
      </c>
      <c r="H3474" s="2">
        <v>2013</v>
      </c>
      <c r="I3474" s="3" t="s">
        <v>2734</v>
      </c>
      <c r="J3474" s="3" t="s">
        <v>6739</v>
      </c>
      <c r="K3474" s="3" t="s">
        <v>6735</v>
      </c>
      <c r="L3474" s="3" t="s">
        <v>6750</v>
      </c>
      <c r="M3474" s="3" t="s">
        <v>136</v>
      </c>
    </row>
    <row r="3475" spans="1:13" x14ac:dyDescent="0.2">
      <c r="A3475" s="3" t="s">
        <v>6734</v>
      </c>
      <c r="B3475" s="3" t="str">
        <f>VLOOKUP(C3475,'Class compilations'!A:B,2,FALSE)</f>
        <v>Truck - 4x4</v>
      </c>
      <c r="C3475" s="3" t="s">
        <v>6735</v>
      </c>
      <c r="D3475" s="3" t="s">
        <v>10</v>
      </c>
      <c r="E3475" s="3" t="s">
        <v>6751</v>
      </c>
      <c r="F3475" s="3" t="str">
        <f>VLOOKUP(E3475,'DFW to admin'!A:B,2,FALSE)</f>
        <v>Fish</v>
      </c>
      <c r="G3475" s="3" t="e">
        <f>VLOOKUP('Data - filter removed'!E3475,Sheet10!B:C,2,FALSE)</f>
        <v>#N/A</v>
      </c>
      <c r="H3475" s="2">
        <v>2012</v>
      </c>
      <c r="I3475" s="3" t="s">
        <v>297</v>
      </c>
      <c r="J3475" s="3" t="s">
        <v>4178</v>
      </c>
      <c r="K3475" s="3" t="s">
        <v>6735</v>
      </c>
      <c r="L3475" s="3" t="s">
        <v>6752</v>
      </c>
      <c r="M3475" s="3" t="s">
        <v>136</v>
      </c>
    </row>
    <row r="3476" spans="1:13" x14ac:dyDescent="0.2">
      <c r="A3476" s="3" t="s">
        <v>6734</v>
      </c>
      <c r="B3476" s="3" t="str">
        <f>VLOOKUP(C3476,'Class compilations'!A:B,2,FALSE)</f>
        <v>Truck - 4x4</v>
      </c>
      <c r="C3476" s="3" t="s">
        <v>6735</v>
      </c>
      <c r="D3476" s="3" t="s">
        <v>10</v>
      </c>
      <c r="E3476" s="3" t="s">
        <v>6753</v>
      </c>
      <c r="F3476" s="3" t="str">
        <f>VLOOKUP(E3476,'DFW to admin'!A:B,2,FALSE)</f>
        <v>Fish</v>
      </c>
      <c r="G3476" s="3" t="e">
        <f>VLOOKUP('Data - filter removed'!E3476,Sheet10!B:C,2,FALSE)</f>
        <v>#N/A</v>
      </c>
      <c r="H3476" s="2">
        <v>2012</v>
      </c>
      <c r="I3476" s="3" t="s">
        <v>297</v>
      </c>
      <c r="J3476" s="3" t="s">
        <v>4178</v>
      </c>
      <c r="K3476" s="3" t="s">
        <v>6735</v>
      </c>
      <c r="L3476" s="3" t="s">
        <v>6754</v>
      </c>
      <c r="M3476" s="3" t="s">
        <v>136</v>
      </c>
    </row>
    <row r="3477" spans="1:13" x14ac:dyDescent="0.2">
      <c r="A3477" s="3" t="s">
        <v>6734</v>
      </c>
      <c r="B3477" s="3" t="str">
        <f>VLOOKUP(C3477,'Class compilations'!A:B,2,FALSE)</f>
        <v>Truck - 4x4</v>
      </c>
      <c r="C3477" s="3" t="s">
        <v>6735</v>
      </c>
      <c r="D3477" s="3" t="s">
        <v>10</v>
      </c>
      <c r="E3477" s="3" t="s">
        <v>6755</v>
      </c>
      <c r="F3477" s="3" t="str">
        <f>VLOOKUP(E3477,'DFW to admin'!A:B,2,FALSE)</f>
        <v>Fish</v>
      </c>
      <c r="G3477" s="3" t="e">
        <f>VLOOKUP('Data - filter removed'!E3477,Sheet10!B:C,2,FALSE)</f>
        <v>#N/A</v>
      </c>
      <c r="H3477" s="2">
        <v>2013</v>
      </c>
      <c r="I3477" s="3" t="s">
        <v>2734</v>
      </c>
      <c r="J3477" s="3" t="s">
        <v>6739</v>
      </c>
      <c r="K3477" s="3" t="s">
        <v>6735</v>
      </c>
      <c r="L3477" s="3" t="s">
        <v>6756</v>
      </c>
      <c r="M3477" s="3" t="s">
        <v>136</v>
      </c>
    </row>
    <row r="3478" spans="1:13" x14ac:dyDescent="0.2">
      <c r="A3478" s="3" t="s">
        <v>6734</v>
      </c>
      <c r="B3478" s="3" t="str">
        <f>VLOOKUP(C3478,'Class compilations'!A:B,2,FALSE)</f>
        <v>Truck - 4x4</v>
      </c>
      <c r="C3478" s="3" t="s">
        <v>6735</v>
      </c>
      <c r="D3478" s="3" t="s">
        <v>10</v>
      </c>
      <c r="E3478" s="3" t="s">
        <v>6757</v>
      </c>
      <c r="F3478" s="3" t="str">
        <f>VLOOKUP(E3478,'DFW to admin'!A:B,2,FALSE)</f>
        <v>Fish</v>
      </c>
      <c r="G3478" s="3" t="e">
        <f>VLOOKUP('Data - filter removed'!E3478,Sheet10!B:C,2,FALSE)</f>
        <v>#N/A</v>
      </c>
      <c r="H3478" s="2">
        <v>2013</v>
      </c>
      <c r="I3478" s="3" t="s">
        <v>2734</v>
      </c>
      <c r="J3478" s="3" t="s">
        <v>6739</v>
      </c>
      <c r="K3478" s="3" t="s">
        <v>6735</v>
      </c>
      <c r="L3478" s="3" t="s">
        <v>6758</v>
      </c>
      <c r="M3478" s="3" t="s">
        <v>136</v>
      </c>
    </row>
    <row r="3479" spans="1:13" x14ac:dyDescent="0.2">
      <c r="A3479" s="3" t="s">
        <v>6734</v>
      </c>
      <c r="B3479" s="3" t="str">
        <f>VLOOKUP(C3479,'Class compilations'!A:B,2,FALSE)</f>
        <v>Truck - 4x4</v>
      </c>
      <c r="C3479" s="3" t="s">
        <v>6735</v>
      </c>
      <c r="D3479" s="3" t="s">
        <v>10</v>
      </c>
      <c r="E3479" s="3" t="s">
        <v>6759</v>
      </c>
      <c r="F3479" s="3" t="str">
        <f>VLOOKUP(E3479,'DFW to admin'!A:B,2,FALSE)</f>
        <v>Fish</v>
      </c>
      <c r="G3479" s="3" t="e">
        <f>VLOOKUP('Data - filter removed'!E3479,Sheet10!B:C,2,FALSE)</f>
        <v>#N/A</v>
      </c>
      <c r="H3479" s="2">
        <v>2013</v>
      </c>
      <c r="I3479" s="3" t="s">
        <v>2734</v>
      </c>
      <c r="J3479" s="3" t="s">
        <v>6739</v>
      </c>
      <c r="K3479" s="3" t="s">
        <v>6735</v>
      </c>
      <c r="L3479" s="3" t="s">
        <v>6760</v>
      </c>
      <c r="M3479" s="3" t="s">
        <v>136</v>
      </c>
    </row>
    <row r="3480" spans="1:13" x14ac:dyDescent="0.2">
      <c r="A3480" s="3" t="s">
        <v>6734</v>
      </c>
      <c r="B3480" s="3" t="str">
        <f>VLOOKUP(C3480,'Class compilations'!A:B,2,FALSE)</f>
        <v>Truck - 4x4</v>
      </c>
      <c r="C3480" s="3" t="s">
        <v>6735</v>
      </c>
      <c r="D3480" s="3" t="s">
        <v>10</v>
      </c>
      <c r="E3480" s="3" t="s">
        <v>6761</v>
      </c>
      <c r="F3480" s="3" t="str">
        <f>VLOOKUP(E3480,'DFW to admin'!A:B,2,FALSE)</f>
        <v>Fish</v>
      </c>
      <c r="G3480" s="3" t="e">
        <f>VLOOKUP('Data - filter removed'!E3480,Sheet10!B:C,2,FALSE)</f>
        <v>#N/A</v>
      </c>
      <c r="H3480" s="2">
        <v>2014</v>
      </c>
      <c r="I3480" s="3" t="s">
        <v>2734</v>
      </c>
      <c r="J3480" s="3" t="s">
        <v>6739</v>
      </c>
      <c r="K3480" s="3" t="s">
        <v>6735</v>
      </c>
      <c r="L3480" s="3" t="s">
        <v>6762</v>
      </c>
      <c r="M3480" s="3" t="s">
        <v>136</v>
      </c>
    </row>
    <row r="3481" spans="1:13" x14ac:dyDescent="0.2">
      <c r="A3481" s="3" t="s">
        <v>6734</v>
      </c>
      <c r="B3481" s="3" t="str">
        <f>VLOOKUP(C3481,'Class compilations'!A:B,2,FALSE)</f>
        <v>Truck - 4x4</v>
      </c>
      <c r="C3481" s="3" t="s">
        <v>6735</v>
      </c>
      <c r="D3481" s="3" t="s">
        <v>10</v>
      </c>
      <c r="E3481" s="3" t="s">
        <v>6763</v>
      </c>
      <c r="F3481" s="3" t="str">
        <f>VLOOKUP(E3481,'DFW to admin'!A:B,2,FALSE)</f>
        <v>Fish</v>
      </c>
      <c r="G3481" s="3" t="e">
        <f>VLOOKUP('Data - filter removed'!E3481,Sheet10!B:C,2,FALSE)</f>
        <v>#N/A</v>
      </c>
      <c r="H3481" s="2">
        <v>2014</v>
      </c>
      <c r="I3481" s="3" t="s">
        <v>2734</v>
      </c>
      <c r="J3481" s="3" t="s">
        <v>6739</v>
      </c>
      <c r="K3481" s="3" t="s">
        <v>6735</v>
      </c>
      <c r="L3481" s="3" t="s">
        <v>6764</v>
      </c>
      <c r="M3481" s="3" t="s">
        <v>136</v>
      </c>
    </row>
    <row r="3482" spans="1:13" x14ac:dyDescent="0.2">
      <c r="A3482" s="3" t="s">
        <v>6734</v>
      </c>
      <c r="B3482" s="3" t="str">
        <f>VLOOKUP(C3482,'Class compilations'!A:B,2,FALSE)</f>
        <v>Truck - 4x4</v>
      </c>
      <c r="C3482" s="3" t="s">
        <v>6735</v>
      </c>
      <c r="D3482" s="3" t="s">
        <v>10</v>
      </c>
      <c r="E3482" s="3" t="s">
        <v>6765</v>
      </c>
      <c r="F3482" s="3" t="str">
        <f>VLOOKUP(E3482,'DFW to admin'!A:B,2,FALSE)</f>
        <v>Fish</v>
      </c>
      <c r="G3482" s="3" t="e">
        <f>VLOOKUP('Data - filter removed'!E3482,Sheet10!B:C,2,FALSE)</f>
        <v>#N/A</v>
      </c>
      <c r="H3482" s="2">
        <v>2014</v>
      </c>
      <c r="I3482" s="3" t="s">
        <v>2734</v>
      </c>
      <c r="J3482" s="3" t="s">
        <v>6739</v>
      </c>
      <c r="K3482" s="3" t="s">
        <v>6735</v>
      </c>
      <c r="L3482" s="3" t="s">
        <v>6766</v>
      </c>
      <c r="M3482" s="3" t="s">
        <v>136</v>
      </c>
    </row>
    <row r="3483" spans="1:13" x14ac:dyDescent="0.2">
      <c r="A3483" s="3" t="s">
        <v>6734</v>
      </c>
      <c r="B3483" s="3" t="str">
        <f>VLOOKUP(C3483,'Class compilations'!A:B,2,FALSE)</f>
        <v>Truck - 4x4</v>
      </c>
      <c r="C3483" s="3" t="s">
        <v>6735</v>
      </c>
      <c r="D3483" s="3" t="s">
        <v>10</v>
      </c>
      <c r="E3483" s="3" t="s">
        <v>6767</v>
      </c>
      <c r="F3483" s="3" t="str">
        <f>VLOOKUP(E3483,'DFW to admin'!A:B,2,FALSE)</f>
        <v>Fish</v>
      </c>
      <c r="G3483" s="3" t="e">
        <f>VLOOKUP('Data - filter removed'!E3483,Sheet10!B:C,2,FALSE)</f>
        <v>#N/A</v>
      </c>
      <c r="H3483" s="2">
        <v>2014</v>
      </c>
      <c r="I3483" s="3" t="s">
        <v>2734</v>
      </c>
      <c r="J3483" s="3" t="s">
        <v>6739</v>
      </c>
      <c r="K3483" s="3" t="s">
        <v>6735</v>
      </c>
      <c r="L3483" s="3" t="s">
        <v>6768</v>
      </c>
      <c r="M3483" s="3" t="s">
        <v>136</v>
      </c>
    </row>
    <row r="3484" spans="1:13" x14ac:dyDescent="0.2">
      <c r="A3484" s="3" t="s">
        <v>6734</v>
      </c>
      <c r="B3484" s="3" t="str">
        <f>VLOOKUP(C3484,'Class compilations'!A:B,2,FALSE)</f>
        <v>Truck - 4x4</v>
      </c>
      <c r="C3484" s="3" t="s">
        <v>6735</v>
      </c>
      <c r="D3484" s="3" t="s">
        <v>10</v>
      </c>
      <c r="E3484" s="3" t="s">
        <v>6769</v>
      </c>
      <c r="F3484" s="3" t="str">
        <f>VLOOKUP(E3484,'DFW to admin'!A:B,2,FALSE)</f>
        <v>Fish</v>
      </c>
      <c r="G3484" s="3" t="e">
        <f>VLOOKUP('Data - filter removed'!E3484,Sheet10!B:C,2,FALSE)</f>
        <v>#N/A</v>
      </c>
      <c r="H3484" s="2">
        <v>2014</v>
      </c>
      <c r="I3484" s="3" t="s">
        <v>2734</v>
      </c>
      <c r="J3484" s="3" t="s">
        <v>6739</v>
      </c>
      <c r="K3484" s="3" t="s">
        <v>6735</v>
      </c>
      <c r="L3484" s="3" t="s">
        <v>6770</v>
      </c>
      <c r="M3484" s="3" t="s">
        <v>136</v>
      </c>
    </row>
    <row r="3485" spans="1:13" x14ac:dyDescent="0.2">
      <c r="A3485" s="3" t="s">
        <v>6734</v>
      </c>
      <c r="B3485" s="3" t="str">
        <f>VLOOKUP(C3485,'Class compilations'!A:B,2,FALSE)</f>
        <v>Truck - 4x4</v>
      </c>
      <c r="C3485" s="3" t="s">
        <v>6735</v>
      </c>
      <c r="D3485" s="3" t="s">
        <v>10</v>
      </c>
      <c r="E3485" s="3" t="s">
        <v>6771</v>
      </c>
      <c r="F3485" s="3" t="str">
        <f>VLOOKUP(E3485,'DFW to admin'!A:B,2,FALSE)</f>
        <v>Fish</v>
      </c>
      <c r="G3485" s="3" t="e">
        <f>VLOOKUP('Data - filter removed'!E3485,Sheet10!B:C,2,FALSE)</f>
        <v>#N/A</v>
      </c>
      <c r="H3485" s="2">
        <v>2014</v>
      </c>
      <c r="I3485" s="3" t="s">
        <v>2734</v>
      </c>
      <c r="J3485" s="3" t="s">
        <v>6739</v>
      </c>
      <c r="K3485" s="3" t="s">
        <v>6735</v>
      </c>
      <c r="L3485" s="3" t="s">
        <v>6772</v>
      </c>
      <c r="M3485" s="3" t="s">
        <v>136</v>
      </c>
    </row>
    <row r="3486" spans="1:13" x14ac:dyDescent="0.2">
      <c r="A3486" s="3" t="s">
        <v>6734</v>
      </c>
      <c r="B3486" s="3" t="str">
        <f>VLOOKUP(C3486,'Class compilations'!A:B,2,FALSE)</f>
        <v>Truck - 4x4</v>
      </c>
      <c r="C3486" s="3" t="s">
        <v>6735</v>
      </c>
      <c r="D3486" s="3" t="s">
        <v>10</v>
      </c>
      <c r="E3486" s="3" t="s">
        <v>6773</v>
      </c>
      <c r="F3486" s="3" t="str">
        <f>VLOOKUP(E3486,'DFW to admin'!A:B,2,FALSE)</f>
        <v>Fish</v>
      </c>
      <c r="G3486" s="3" t="e">
        <f>VLOOKUP('Data - filter removed'!E3486,Sheet10!B:C,2,FALSE)</f>
        <v>#N/A</v>
      </c>
      <c r="H3486" s="2">
        <v>2014</v>
      </c>
      <c r="I3486" s="3" t="s">
        <v>2734</v>
      </c>
      <c r="J3486" s="3" t="s">
        <v>6739</v>
      </c>
      <c r="K3486" s="3" t="s">
        <v>6735</v>
      </c>
      <c r="L3486" s="3" t="s">
        <v>6774</v>
      </c>
      <c r="M3486" s="3" t="s">
        <v>136</v>
      </c>
    </row>
    <row r="3487" spans="1:13" x14ac:dyDescent="0.2">
      <c r="A3487" s="3" t="s">
        <v>6734</v>
      </c>
      <c r="B3487" s="3" t="str">
        <f>VLOOKUP(C3487,'Class compilations'!A:B,2,FALSE)</f>
        <v>Truck - 4x4</v>
      </c>
      <c r="C3487" s="3" t="s">
        <v>6735</v>
      </c>
      <c r="D3487" s="3" t="s">
        <v>10</v>
      </c>
      <c r="E3487" s="3" t="s">
        <v>6775</v>
      </c>
      <c r="F3487" s="3" t="e">
        <f>VLOOKUP(E3487,'DFW to admin'!A:B,2,FALSE)</f>
        <v>#N/A</v>
      </c>
      <c r="G3487" s="3" t="e">
        <f>VLOOKUP('Data - filter removed'!E3487,Sheet10!B:C,2,FALSE)</f>
        <v>#N/A</v>
      </c>
      <c r="H3487" s="2">
        <v>2014</v>
      </c>
      <c r="I3487" s="3" t="s">
        <v>2734</v>
      </c>
      <c r="J3487" s="3" t="s">
        <v>6739</v>
      </c>
      <c r="K3487" s="3" t="s">
        <v>6776</v>
      </c>
      <c r="L3487" s="3" t="s">
        <v>6777</v>
      </c>
      <c r="M3487" s="3" t="s">
        <v>35</v>
      </c>
    </row>
    <row r="3488" spans="1:13" x14ac:dyDescent="0.2">
      <c r="A3488" s="3" t="s">
        <v>6734</v>
      </c>
      <c r="B3488" s="3" t="str">
        <f>VLOOKUP(C3488,'Class compilations'!A:B,2,FALSE)</f>
        <v>Truck - 4x4</v>
      </c>
      <c r="C3488" s="3" t="s">
        <v>6735</v>
      </c>
      <c r="D3488" s="3" t="s">
        <v>10</v>
      </c>
      <c r="E3488" s="3" t="s">
        <v>6778</v>
      </c>
      <c r="F3488" s="3" t="str">
        <f>VLOOKUP(E3488,'DFW to admin'!A:B,2,FALSE)</f>
        <v>Fish</v>
      </c>
      <c r="G3488" s="3" t="e">
        <f>VLOOKUP('Data - filter removed'!E3488,Sheet10!B:C,2,FALSE)</f>
        <v>#N/A</v>
      </c>
      <c r="H3488" s="2">
        <v>2014</v>
      </c>
      <c r="I3488" s="3" t="s">
        <v>297</v>
      </c>
      <c r="J3488" s="3" t="s">
        <v>4178</v>
      </c>
      <c r="K3488" s="3" t="s">
        <v>6776</v>
      </c>
      <c r="L3488" s="3" t="s">
        <v>6779</v>
      </c>
      <c r="M3488" s="3" t="s">
        <v>136</v>
      </c>
    </row>
    <row r="3489" spans="1:13" x14ac:dyDescent="0.2">
      <c r="A3489" s="3" t="s">
        <v>6734</v>
      </c>
      <c r="B3489" s="3" t="str">
        <f>VLOOKUP(C3489,'Class compilations'!A:B,2,FALSE)</f>
        <v>Truck - 4x4</v>
      </c>
      <c r="C3489" s="3" t="s">
        <v>6735</v>
      </c>
      <c r="D3489" s="3" t="s">
        <v>10</v>
      </c>
      <c r="E3489" s="3" t="s">
        <v>6780</v>
      </c>
      <c r="F3489" s="3" t="str">
        <f>VLOOKUP(E3489,'DFW to admin'!A:B,2,FALSE)</f>
        <v>Fish</v>
      </c>
      <c r="G3489" s="3" t="e">
        <f>VLOOKUP('Data - filter removed'!E3489,Sheet10!B:C,2,FALSE)</f>
        <v>#N/A</v>
      </c>
      <c r="H3489" s="2">
        <v>2014</v>
      </c>
      <c r="I3489" s="3" t="s">
        <v>297</v>
      </c>
      <c r="J3489" s="3" t="s">
        <v>4178</v>
      </c>
      <c r="K3489" s="3" t="s">
        <v>6776</v>
      </c>
      <c r="L3489" s="3" t="s">
        <v>6781</v>
      </c>
      <c r="M3489" s="3" t="s">
        <v>136</v>
      </c>
    </row>
    <row r="3490" spans="1:13" x14ac:dyDescent="0.2">
      <c r="A3490" s="3" t="s">
        <v>6734</v>
      </c>
      <c r="B3490" s="3" t="str">
        <f>VLOOKUP(C3490,'Class compilations'!A:B,2,FALSE)</f>
        <v>Truck - 4x4</v>
      </c>
      <c r="C3490" s="3" t="s">
        <v>6735</v>
      </c>
      <c r="D3490" s="3" t="s">
        <v>10</v>
      </c>
      <c r="E3490" s="3" t="s">
        <v>6782</v>
      </c>
      <c r="F3490" s="3" t="str">
        <f>VLOOKUP(E3490,'DFW to admin'!A:B,2,FALSE)</f>
        <v>Habitat</v>
      </c>
      <c r="G3490" s="3" t="e">
        <f>VLOOKUP('Data - filter removed'!E3490,Sheet10!B:C,2,FALSE)</f>
        <v>#N/A</v>
      </c>
      <c r="H3490" s="2">
        <v>2014</v>
      </c>
      <c r="I3490" s="3" t="s">
        <v>297</v>
      </c>
      <c r="J3490" s="3" t="s">
        <v>4178</v>
      </c>
      <c r="K3490" s="3" t="s">
        <v>6776</v>
      </c>
      <c r="L3490" s="3" t="s">
        <v>6783</v>
      </c>
      <c r="M3490" s="3" t="s">
        <v>136</v>
      </c>
    </row>
    <row r="3491" spans="1:13" x14ac:dyDescent="0.2">
      <c r="A3491" s="3" t="s">
        <v>6734</v>
      </c>
      <c r="B3491" s="3" t="str">
        <f>VLOOKUP(C3491,'Class compilations'!A:B,2,FALSE)</f>
        <v>Truck - 4x4</v>
      </c>
      <c r="C3491" s="3" t="s">
        <v>6735</v>
      </c>
      <c r="D3491" s="3" t="s">
        <v>10</v>
      </c>
      <c r="E3491" s="3" t="s">
        <v>6784</v>
      </c>
      <c r="F3491" s="3" t="e">
        <f>VLOOKUP(E3491,'DFW to admin'!A:B,2,FALSE)</f>
        <v>#N/A</v>
      </c>
      <c r="G3491" s="3" t="e">
        <f>VLOOKUP('Data - filter removed'!E3491,Sheet10!B:C,2,FALSE)</f>
        <v>#N/A</v>
      </c>
      <c r="H3491" s="2">
        <v>2015</v>
      </c>
      <c r="I3491" s="3" t="s">
        <v>2576</v>
      </c>
      <c r="J3491" s="3" t="s">
        <v>4170</v>
      </c>
      <c r="K3491" s="3" t="s">
        <v>6785</v>
      </c>
      <c r="L3491" s="3" t="s">
        <v>6786</v>
      </c>
      <c r="M3491" s="3" t="s">
        <v>35</v>
      </c>
    </row>
    <row r="3492" spans="1:13" x14ac:dyDescent="0.2">
      <c r="A3492" s="3" t="s">
        <v>6734</v>
      </c>
      <c r="B3492" s="3" t="str">
        <f>VLOOKUP(C3492,'Class compilations'!A:B,2,FALSE)</f>
        <v>Truck - 4x4</v>
      </c>
      <c r="C3492" s="3" t="s">
        <v>6735</v>
      </c>
      <c r="D3492" s="3" t="s">
        <v>10</v>
      </c>
      <c r="E3492" s="3" t="s">
        <v>6787</v>
      </c>
      <c r="F3492" s="3" t="str">
        <f>VLOOKUP(E3492,'DFW to admin'!A:B,2,FALSE)</f>
        <v>Habitat</v>
      </c>
      <c r="G3492" s="3" t="e">
        <f>VLOOKUP('Data - filter removed'!E3492,Sheet10!B:C,2,FALSE)</f>
        <v>#N/A</v>
      </c>
      <c r="H3492" s="2">
        <v>2014</v>
      </c>
      <c r="I3492" s="3" t="s">
        <v>297</v>
      </c>
      <c r="J3492" s="3" t="s">
        <v>4178</v>
      </c>
      <c r="K3492" s="3" t="s">
        <v>6776</v>
      </c>
      <c r="L3492" s="3" t="s">
        <v>6788</v>
      </c>
      <c r="M3492" s="3" t="s">
        <v>136</v>
      </c>
    </row>
    <row r="3493" spans="1:13" x14ac:dyDescent="0.2">
      <c r="A3493" s="3" t="s">
        <v>6734</v>
      </c>
      <c r="B3493" s="3" t="str">
        <f>VLOOKUP(C3493,'Class compilations'!A:B,2,FALSE)</f>
        <v>Truck - 4x4</v>
      </c>
      <c r="C3493" s="3" t="s">
        <v>6735</v>
      </c>
      <c r="D3493" s="3" t="s">
        <v>10</v>
      </c>
      <c r="E3493" s="3" t="s">
        <v>6789</v>
      </c>
      <c r="F3493" s="3" t="str">
        <f>VLOOKUP(E3493,'DFW to admin'!A:B,2,FALSE)</f>
        <v>Habitat</v>
      </c>
      <c r="G3493" s="3" t="e">
        <f>VLOOKUP('Data - filter removed'!E3493,Sheet10!B:C,2,FALSE)</f>
        <v>#N/A</v>
      </c>
      <c r="H3493" s="2">
        <v>2014</v>
      </c>
      <c r="I3493" s="3" t="s">
        <v>297</v>
      </c>
      <c r="J3493" s="3" t="s">
        <v>4178</v>
      </c>
      <c r="K3493" s="3" t="s">
        <v>6776</v>
      </c>
      <c r="L3493" s="3" t="s">
        <v>6790</v>
      </c>
      <c r="M3493" s="3" t="s">
        <v>136</v>
      </c>
    </row>
    <row r="3494" spans="1:13" x14ac:dyDescent="0.2">
      <c r="A3494" s="3" t="s">
        <v>6734</v>
      </c>
      <c r="B3494" s="3" t="str">
        <f>VLOOKUP(C3494,'Class compilations'!A:B,2,FALSE)</f>
        <v>Truck - 4x4</v>
      </c>
      <c r="C3494" s="3" t="s">
        <v>6735</v>
      </c>
      <c r="D3494" s="3" t="s">
        <v>10</v>
      </c>
      <c r="E3494" s="3" t="s">
        <v>6791</v>
      </c>
      <c r="F3494" s="3" t="str">
        <f>VLOOKUP(E3494,'DFW to admin'!A:B,2,FALSE)</f>
        <v>Wildlife</v>
      </c>
      <c r="G3494" s="3" t="e">
        <f>VLOOKUP('Data - filter removed'!E3494,Sheet10!B:C,2,FALSE)</f>
        <v>#N/A</v>
      </c>
      <c r="H3494" s="2">
        <v>2014</v>
      </c>
      <c r="I3494" s="3" t="s">
        <v>297</v>
      </c>
      <c r="J3494" s="3" t="s">
        <v>4178</v>
      </c>
      <c r="K3494" s="3" t="s">
        <v>6776</v>
      </c>
      <c r="L3494" s="3" t="s">
        <v>6792</v>
      </c>
      <c r="M3494" s="3" t="s">
        <v>136</v>
      </c>
    </row>
    <row r="3495" spans="1:13" x14ac:dyDescent="0.2">
      <c r="A3495" s="3" t="s">
        <v>6734</v>
      </c>
      <c r="B3495" s="3" t="str">
        <f>VLOOKUP(C3495,'Class compilations'!A:B,2,FALSE)</f>
        <v>Truck - 4x4</v>
      </c>
      <c r="C3495" s="3" t="s">
        <v>6735</v>
      </c>
      <c r="D3495" s="3" t="s">
        <v>10</v>
      </c>
      <c r="E3495" s="3" t="s">
        <v>6793</v>
      </c>
      <c r="F3495" s="3" t="str">
        <f>VLOOKUP(E3495,'DFW to admin'!A:B,2,FALSE)</f>
        <v>Wildlife</v>
      </c>
      <c r="G3495" s="3" t="e">
        <f>VLOOKUP('Data - filter removed'!E3495,Sheet10!B:C,2,FALSE)</f>
        <v>#N/A</v>
      </c>
      <c r="H3495" s="2">
        <v>2014</v>
      </c>
      <c r="I3495" s="3" t="s">
        <v>297</v>
      </c>
      <c r="J3495" s="3" t="s">
        <v>4178</v>
      </c>
      <c r="K3495" s="3" t="s">
        <v>6776</v>
      </c>
      <c r="L3495" s="3" t="s">
        <v>6794</v>
      </c>
      <c r="M3495" s="3" t="s">
        <v>136</v>
      </c>
    </row>
    <row r="3496" spans="1:13" x14ac:dyDescent="0.2">
      <c r="A3496" s="3" t="s">
        <v>6734</v>
      </c>
      <c r="B3496" s="3" t="str">
        <f>VLOOKUP(C3496,'Class compilations'!A:B,2,FALSE)</f>
        <v>Truck - 4x4</v>
      </c>
      <c r="C3496" s="3" t="s">
        <v>6735</v>
      </c>
      <c r="D3496" s="3" t="s">
        <v>10</v>
      </c>
      <c r="E3496" s="3" t="s">
        <v>6795</v>
      </c>
      <c r="F3496" s="3" t="str">
        <f>VLOOKUP(E3496,'DFW to admin'!A:B,2,FALSE)</f>
        <v>Fish</v>
      </c>
      <c r="G3496" s="3" t="e">
        <f>VLOOKUP('Data - filter removed'!E3496,Sheet10!B:C,2,FALSE)</f>
        <v>#N/A</v>
      </c>
      <c r="H3496" s="2">
        <v>2014</v>
      </c>
      <c r="I3496" s="3" t="s">
        <v>297</v>
      </c>
      <c r="J3496" s="3" t="s">
        <v>4178</v>
      </c>
      <c r="K3496" s="3" t="s">
        <v>6776</v>
      </c>
      <c r="L3496" s="3" t="s">
        <v>6796</v>
      </c>
      <c r="M3496" s="3" t="s">
        <v>136</v>
      </c>
    </row>
    <row r="3497" spans="1:13" x14ac:dyDescent="0.2">
      <c r="A3497" s="3" t="s">
        <v>6734</v>
      </c>
      <c r="B3497" s="3" t="str">
        <f>VLOOKUP(C3497,'Class compilations'!A:B,2,FALSE)</f>
        <v>Truck - 4x4</v>
      </c>
      <c r="C3497" s="3" t="s">
        <v>6735</v>
      </c>
      <c r="D3497" s="3" t="s">
        <v>10</v>
      </c>
      <c r="E3497" s="3" t="s">
        <v>6797</v>
      </c>
      <c r="F3497" s="3" t="str">
        <f>VLOOKUP(E3497,'DFW to admin'!A:B,2,FALSE)</f>
        <v>Habitat</v>
      </c>
      <c r="G3497" s="3" t="e">
        <f>VLOOKUP('Data - filter removed'!E3497,Sheet10!B:C,2,FALSE)</f>
        <v>#N/A</v>
      </c>
      <c r="H3497" s="2">
        <v>2015</v>
      </c>
      <c r="I3497" s="3" t="s">
        <v>2576</v>
      </c>
      <c r="J3497" s="3" t="s">
        <v>4170</v>
      </c>
      <c r="K3497" s="3" t="s">
        <v>6735</v>
      </c>
      <c r="L3497" s="3" t="s">
        <v>6798</v>
      </c>
      <c r="M3497" s="3" t="s">
        <v>136</v>
      </c>
    </row>
    <row r="3498" spans="1:13" x14ac:dyDescent="0.2">
      <c r="A3498" s="3" t="s">
        <v>6734</v>
      </c>
      <c r="B3498" s="3" t="str">
        <f>VLOOKUP(C3498,'Class compilations'!A:B,2,FALSE)</f>
        <v>Truck - 4x4</v>
      </c>
      <c r="C3498" s="3" t="s">
        <v>6735</v>
      </c>
      <c r="D3498" s="3" t="s">
        <v>10</v>
      </c>
      <c r="E3498" s="3" t="s">
        <v>6799</v>
      </c>
      <c r="F3498" s="3" t="e">
        <f>VLOOKUP(E3498,'DFW to admin'!A:B,2,FALSE)</f>
        <v>#N/A</v>
      </c>
      <c r="G3498" s="3" t="e">
        <f>VLOOKUP('Data - filter removed'!E3498,Sheet10!B:C,2,FALSE)</f>
        <v>#N/A</v>
      </c>
      <c r="H3498" s="2">
        <v>2015</v>
      </c>
      <c r="I3498" s="3" t="s">
        <v>2576</v>
      </c>
      <c r="J3498" s="3" t="s">
        <v>4170</v>
      </c>
      <c r="K3498" s="3" t="s">
        <v>6785</v>
      </c>
      <c r="L3498" s="3" t="s">
        <v>6800</v>
      </c>
      <c r="M3498" s="3" t="s">
        <v>35</v>
      </c>
    </row>
    <row r="3499" spans="1:13" x14ac:dyDescent="0.2">
      <c r="A3499" s="3" t="s">
        <v>6734</v>
      </c>
      <c r="B3499" s="3" t="str">
        <f>VLOOKUP(C3499,'Class compilations'!A:B,2,FALSE)</f>
        <v>Truck - 4x4</v>
      </c>
      <c r="C3499" s="3" t="s">
        <v>6735</v>
      </c>
      <c r="D3499" s="3" t="s">
        <v>10</v>
      </c>
      <c r="E3499" s="3" t="s">
        <v>6803</v>
      </c>
      <c r="F3499" s="3" t="e">
        <f>VLOOKUP(E3499,'DFW to admin'!A:B,2,FALSE)</f>
        <v>#N/A</v>
      </c>
      <c r="G3499" s="3" t="e">
        <f>VLOOKUP('Data - filter removed'!E3499,Sheet10!B:C,2,FALSE)</f>
        <v>#N/A</v>
      </c>
      <c r="H3499" s="2">
        <v>2015</v>
      </c>
      <c r="I3499" s="3" t="s">
        <v>2576</v>
      </c>
      <c r="J3499" s="3" t="s">
        <v>4170</v>
      </c>
      <c r="K3499" s="3" t="s">
        <v>6785</v>
      </c>
      <c r="L3499" s="3" t="s">
        <v>6804</v>
      </c>
      <c r="M3499" s="3" t="s">
        <v>81</v>
      </c>
    </row>
    <row r="3500" spans="1:13" x14ac:dyDescent="0.2">
      <c r="A3500" s="3" t="s">
        <v>6734</v>
      </c>
      <c r="B3500" s="3" t="str">
        <f>VLOOKUP(C3500,'Class compilations'!A:B,2,FALSE)</f>
        <v>Truck - 4x4</v>
      </c>
      <c r="C3500" s="3" t="s">
        <v>6735</v>
      </c>
      <c r="D3500" s="3" t="s">
        <v>10</v>
      </c>
      <c r="E3500" s="3" t="s">
        <v>6805</v>
      </c>
      <c r="F3500" s="3" t="str">
        <f>VLOOKUP(E3500,'DFW to admin'!A:B,2,FALSE)</f>
        <v>Habitat</v>
      </c>
      <c r="G3500" s="3" t="e">
        <f>VLOOKUP('Data - filter removed'!E3500,Sheet10!B:C,2,FALSE)</f>
        <v>#N/A</v>
      </c>
      <c r="H3500" s="2">
        <v>2015</v>
      </c>
      <c r="I3500" s="3" t="s">
        <v>2576</v>
      </c>
      <c r="J3500" s="3" t="s">
        <v>4170</v>
      </c>
      <c r="K3500" s="3" t="s">
        <v>6785</v>
      </c>
      <c r="L3500" s="3" t="s">
        <v>6806</v>
      </c>
      <c r="M3500" s="3" t="s">
        <v>136</v>
      </c>
    </row>
    <row r="3501" spans="1:13" x14ac:dyDescent="0.2">
      <c r="A3501" s="3" t="s">
        <v>6734</v>
      </c>
      <c r="B3501" s="3" t="str">
        <f>VLOOKUP(C3501,'Class compilations'!A:B,2,FALSE)</f>
        <v>Truck - 4x4</v>
      </c>
      <c r="C3501" s="3" t="s">
        <v>6735</v>
      </c>
      <c r="D3501" s="3" t="s">
        <v>10</v>
      </c>
      <c r="E3501" s="3" t="s">
        <v>6807</v>
      </c>
      <c r="F3501" s="3" t="str">
        <f>VLOOKUP(E3501,'DFW to admin'!A:B,2,FALSE)</f>
        <v>Fish</v>
      </c>
      <c r="G3501" s="3" t="e">
        <f>VLOOKUP('Data - filter removed'!E3501,Sheet10!B:C,2,FALSE)</f>
        <v>#N/A</v>
      </c>
      <c r="H3501" s="2">
        <v>2015</v>
      </c>
      <c r="I3501" s="3" t="s">
        <v>2576</v>
      </c>
      <c r="J3501" s="3" t="s">
        <v>4170</v>
      </c>
      <c r="K3501" s="3" t="s">
        <v>6785</v>
      </c>
      <c r="L3501" s="3" t="s">
        <v>6808</v>
      </c>
      <c r="M3501" s="3" t="s">
        <v>136</v>
      </c>
    </row>
    <row r="3502" spans="1:13" x14ac:dyDescent="0.2">
      <c r="A3502" s="3" t="s">
        <v>6734</v>
      </c>
      <c r="B3502" s="3" t="str">
        <f>VLOOKUP(C3502,'Class compilations'!A:B,2,FALSE)</f>
        <v>Truck - 4x4</v>
      </c>
      <c r="C3502" s="3" t="s">
        <v>6735</v>
      </c>
      <c r="D3502" s="3" t="s">
        <v>10</v>
      </c>
      <c r="E3502" s="3" t="s">
        <v>6809</v>
      </c>
      <c r="F3502" s="3" t="str">
        <f>VLOOKUP(E3502,'DFW to admin'!A:B,2,FALSE)</f>
        <v>Fish</v>
      </c>
      <c r="G3502" s="3" t="e">
        <f>VLOOKUP('Data - filter removed'!E3502,Sheet10!B:C,2,FALSE)</f>
        <v>#N/A</v>
      </c>
      <c r="H3502" s="2">
        <v>2015</v>
      </c>
      <c r="I3502" s="3" t="s">
        <v>2576</v>
      </c>
      <c r="J3502" s="3" t="s">
        <v>4170</v>
      </c>
      <c r="K3502" s="3" t="s">
        <v>6785</v>
      </c>
      <c r="L3502" s="3" t="s">
        <v>6810</v>
      </c>
      <c r="M3502" s="3" t="s">
        <v>136</v>
      </c>
    </row>
    <row r="3503" spans="1:13" x14ac:dyDescent="0.2">
      <c r="A3503" s="3" t="s">
        <v>6734</v>
      </c>
      <c r="B3503" s="3" t="str">
        <f>VLOOKUP(C3503,'Class compilations'!A:B,2,FALSE)</f>
        <v>Truck - 4x4</v>
      </c>
      <c r="C3503" s="3" t="s">
        <v>6735</v>
      </c>
      <c r="D3503" s="3" t="s">
        <v>10</v>
      </c>
      <c r="E3503" s="3" t="s">
        <v>6811</v>
      </c>
      <c r="F3503" s="3" t="str">
        <f>VLOOKUP(E3503,'DFW to admin'!A:B,2,FALSE)</f>
        <v>Fish</v>
      </c>
      <c r="G3503" s="3" t="e">
        <f>VLOOKUP('Data - filter removed'!E3503,Sheet10!B:C,2,FALSE)</f>
        <v>#N/A</v>
      </c>
      <c r="H3503" s="2">
        <v>2015</v>
      </c>
      <c r="I3503" s="3" t="s">
        <v>2576</v>
      </c>
      <c r="J3503" s="3" t="s">
        <v>4170</v>
      </c>
      <c r="K3503" s="3" t="s">
        <v>6785</v>
      </c>
      <c r="L3503" s="3" t="s">
        <v>6812</v>
      </c>
      <c r="M3503" s="3" t="s">
        <v>136</v>
      </c>
    </row>
    <row r="3504" spans="1:13" x14ac:dyDescent="0.2">
      <c r="A3504" s="3" t="s">
        <v>6734</v>
      </c>
      <c r="B3504" s="3" t="str">
        <f>VLOOKUP(C3504,'Class compilations'!A:B,2,FALSE)</f>
        <v>Truck - 4x4</v>
      </c>
      <c r="C3504" s="3" t="s">
        <v>6735</v>
      </c>
      <c r="D3504" s="3" t="s">
        <v>10</v>
      </c>
      <c r="E3504" s="3" t="s">
        <v>6813</v>
      </c>
      <c r="F3504" s="3" t="str">
        <f>VLOOKUP(E3504,'DFW to admin'!A:B,2,FALSE)</f>
        <v>Fish</v>
      </c>
      <c r="G3504" s="3" t="e">
        <f>VLOOKUP('Data - filter removed'!E3504,Sheet10!B:C,2,FALSE)</f>
        <v>#N/A</v>
      </c>
      <c r="H3504" s="2">
        <v>2015</v>
      </c>
      <c r="I3504" s="3" t="s">
        <v>2576</v>
      </c>
      <c r="J3504" s="3" t="s">
        <v>4170</v>
      </c>
      <c r="K3504" s="3" t="s">
        <v>6785</v>
      </c>
      <c r="L3504" s="3" t="s">
        <v>6814</v>
      </c>
      <c r="M3504" s="3" t="s">
        <v>136</v>
      </c>
    </row>
    <row r="3505" spans="1:13" x14ac:dyDescent="0.2">
      <c r="A3505" s="3" t="s">
        <v>6734</v>
      </c>
      <c r="B3505" s="3" t="str">
        <f>VLOOKUP(C3505,'Class compilations'!A:B,2,FALSE)</f>
        <v>Truck - 4x4</v>
      </c>
      <c r="C3505" s="3" t="s">
        <v>6735</v>
      </c>
      <c r="D3505" s="3" t="s">
        <v>10</v>
      </c>
      <c r="E3505" s="3" t="s">
        <v>6815</v>
      </c>
      <c r="F3505" s="3" t="e">
        <f>VLOOKUP(E3505,'DFW to admin'!A:B,2,FALSE)</f>
        <v>#N/A</v>
      </c>
      <c r="G3505" s="3" t="e">
        <f>VLOOKUP('Data - filter removed'!E3505,Sheet10!B:C,2,FALSE)</f>
        <v>#N/A</v>
      </c>
      <c r="H3505" s="2">
        <v>2015</v>
      </c>
      <c r="I3505" s="3" t="s">
        <v>2576</v>
      </c>
      <c r="J3505" s="3" t="s">
        <v>4170</v>
      </c>
      <c r="K3505" s="3" t="s">
        <v>6735</v>
      </c>
      <c r="L3505" s="3" t="s">
        <v>6816</v>
      </c>
      <c r="M3505" s="3" t="s">
        <v>2492</v>
      </c>
    </row>
    <row r="3506" spans="1:13" x14ac:dyDescent="0.2">
      <c r="A3506" s="3" t="s">
        <v>6734</v>
      </c>
      <c r="B3506" s="3" t="str">
        <f>VLOOKUP(C3506,'Class compilations'!A:B,2,FALSE)</f>
        <v>Truck - 4x4</v>
      </c>
      <c r="C3506" s="3" t="s">
        <v>6735</v>
      </c>
      <c r="D3506" s="3" t="s">
        <v>10</v>
      </c>
      <c r="E3506" s="3" t="s">
        <v>8145</v>
      </c>
      <c r="F3506" s="3" t="str">
        <f>VLOOKUP(E3506,'DFW to admin'!A:B,2,FALSE)</f>
        <v>Fish</v>
      </c>
      <c r="G3506" s="3" t="e">
        <f>VLOOKUP('Data - filter removed'!E3506,Sheet10!B:C,2,FALSE)</f>
        <v>#N/A</v>
      </c>
      <c r="H3506" s="2">
        <v>2015</v>
      </c>
      <c r="I3506" s="3" t="s">
        <v>2576</v>
      </c>
      <c r="J3506" s="3" t="s">
        <v>4170</v>
      </c>
      <c r="K3506" s="3" t="s">
        <v>6785</v>
      </c>
      <c r="L3506" s="3" t="s">
        <v>8146</v>
      </c>
      <c r="M3506" s="3" t="s">
        <v>136</v>
      </c>
    </row>
    <row r="3507" spans="1:13" x14ac:dyDescent="0.2">
      <c r="A3507" s="3" t="s">
        <v>6734</v>
      </c>
      <c r="B3507" s="3" t="str">
        <f>VLOOKUP(C3507,'Class compilations'!A:B,2,FALSE)</f>
        <v>Truck - 4x4</v>
      </c>
      <c r="C3507" s="3" t="s">
        <v>6735</v>
      </c>
      <c r="D3507" s="3" t="s">
        <v>10</v>
      </c>
      <c r="E3507" s="3" t="s">
        <v>6817</v>
      </c>
      <c r="F3507" s="3" t="str">
        <f>VLOOKUP(E3507,'DFW to admin'!A:B,2,FALSE)</f>
        <v>Fish</v>
      </c>
      <c r="G3507" s="3" t="e">
        <f>VLOOKUP('Data - filter removed'!E3507,Sheet10!B:C,2,FALSE)</f>
        <v>#N/A</v>
      </c>
      <c r="H3507" s="2">
        <v>2015</v>
      </c>
      <c r="I3507" s="3" t="s">
        <v>2576</v>
      </c>
      <c r="J3507" s="3" t="s">
        <v>4170</v>
      </c>
      <c r="K3507" s="3" t="s">
        <v>6785</v>
      </c>
      <c r="L3507" s="3" t="s">
        <v>6818</v>
      </c>
      <c r="M3507" s="3" t="s">
        <v>136</v>
      </c>
    </row>
    <row r="3508" spans="1:13" x14ac:dyDescent="0.2">
      <c r="A3508" s="3" t="s">
        <v>6734</v>
      </c>
      <c r="B3508" s="3" t="str">
        <f>VLOOKUP(C3508,'Class compilations'!A:B,2,FALSE)</f>
        <v>Truck - 4x4</v>
      </c>
      <c r="C3508" s="3" t="s">
        <v>6735</v>
      </c>
      <c r="D3508" s="3" t="s">
        <v>10</v>
      </c>
      <c r="E3508" s="3" t="s">
        <v>6819</v>
      </c>
      <c r="F3508" s="3" t="str">
        <f>VLOOKUP(E3508,'DFW to admin'!A:B,2,FALSE)</f>
        <v>Habitat</v>
      </c>
      <c r="G3508" s="3" t="e">
        <f>VLOOKUP('Data - filter removed'!E3508,Sheet10!B:C,2,FALSE)</f>
        <v>#N/A</v>
      </c>
      <c r="H3508" s="2">
        <v>2015</v>
      </c>
      <c r="I3508" s="3" t="s">
        <v>2576</v>
      </c>
      <c r="J3508" s="3" t="s">
        <v>4170</v>
      </c>
      <c r="K3508" s="3" t="s">
        <v>6735</v>
      </c>
      <c r="L3508" s="3" t="s">
        <v>6820</v>
      </c>
      <c r="M3508" s="3" t="s">
        <v>136</v>
      </c>
    </row>
    <row r="3509" spans="1:13" x14ac:dyDescent="0.2">
      <c r="A3509" s="3" t="s">
        <v>6734</v>
      </c>
      <c r="B3509" s="3" t="str">
        <f>VLOOKUP(C3509,'Class compilations'!A:B,2,FALSE)</f>
        <v>Truck - 4x4</v>
      </c>
      <c r="C3509" s="3" t="s">
        <v>6735</v>
      </c>
      <c r="D3509" s="3" t="s">
        <v>10</v>
      </c>
      <c r="E3509" s="3" t="s">
        <v>6821</v>
      </c>
      <c r="F3509" s="3" t="str">
        <f>VLOOKUP(E3509,'DFW to admin'!A:B,2,FALSE)</f>
        <v>Habitat</v>
      </c>
      <c r="G3509" s="3" t="e">
        <f>VLOOKUP('Data - filter removed'!E3509,Sheet10!B:C,2,FALSE)</f>
        <v>#N/A</v>
      </c>
      <c r="H3509" s="2">
        <v>2015</v>
      </c>
      <c r="I3509" s="3" t="s">
        <v>2576</v>
      </c>
      <c r="J3509" s="3" t="s">
        <v>4170</v>
      </c>
      <c r="K3509" s="3" t="s">
        <v>6735</v>
      </c>
      <c r="L3509" s="3" t="s">
        <v>6822</v>
      </c>
      <c r="M3509" s="3" t="s">
        <v>136</v>
      </c>
    </row>
    <row r="3510" spans="1:13" x14ac:dyDescent="0.2">
      <c r="A3510" s="3" t="s">
        <v>6734</v>
      </c>
      <c r="B3510" s="3" t="str">
        <f>VLOOKUP(C3510,'Class compilations'!A:B,2,FALSE)</f>
        <v>Truck - 4x4</v>
      </c>
      <c r="C3510" s="3" t="s">
        <v>6735</v>
      </c>
      <c r="D3510" s="3" t="s">
        <v>10</v>
      </c>
      <c r="E3510" s="3" t="s">
        <v>8147</v>
      </c>
      <c r="F3510" s="3" t="str">
        <f>VLOOKUP(E3510,'DFW to admin'!A:B,2,FALSE)</f>
        <v>Habitat</v>
      </c>
      <c r="G3510" s="3" t="e">
        <f>VLOOKUP('Data - filter removed'!E3510,Sheet10!B:C,2,FALSE)</f>
        <v>#N/A</v>
      </c>
      <c r="H3510" s="2">
        <v>2015</v>
      </c>
      <c r="I3510" s="3" t="s">
        <v>2576</v>
      </c>
      <c r="J3510" s="3" t="s">
        <v>4170</v>
      </c>
      <c r="K3510" s="3" t="s">
        <v>6735</v>
      </c>
      <c r="L3510" s="3" t="s">
        <v>8148</v>
      </c>
      <c r="M3510" s="3" t="s">
        <v>136</v>
      </c>
    </row>
    <row r="3511" spans="1:13" x14ac:dyDescent="0.2">
      <c r="A3511" s="3" t="s">
        <v>6734</v>
      </c>
      <c r="B3511" s="3" t="str">
        <f>VLOOKUP(C3511,'Class compilations'!A:B,2,FALSE)</f>
        <v>Truck - 4x4</v>
      </c>
      <c r="C3511" s="3" t="s">
        <v>6735</v>
      </c>
      <c r="D3511" s="3" t="s">
        <v>10</v>
      </c>
      <c r="E3511" s="3" t="s">
        <v>6823</v>
      </c>
      <c r="F3511" s="3" t="str">
        <f>VLOOKUP(E3511,'DFW to admin'!A:B,2,FALSE)</f>
        <v>Habitat</v>
      </c>
      <c r="G3511" s="3" t="e">
        <f>VLOOKUP('Data - filter removed'!E3511,Sheet10!B:C,2,FALSE)</f>
        <v>#N/A</v>
      </c>
      <c r="H3511" s="2">
        <v>2015</v>
      </c>
      <c r="I3511" s="3" t="s">
        <v>2576</v>
      </c>
      <c r="J3511" s="3" t="s">
        <v>4170</v>
      </c>
      <c r="K3511" s="3" t="s">
        <v>6735</v>
      </c>
      <c r="L3511" s="3" t="s">
        <v>6824</v>
      </c>
      <c r="M3511" s="3" t="s">
        <v>136</v>
      </c>
    </row>
    <row r="3512" spans="1:13" x14ac:dyDescent="0.2">
      <c r="A3512" s="3" t="s">
        <v>6734</v>
      </c>
      <c r="B3512" s="3" t="str">
        <f>VLOOKUP(C3512,'Class compilations'!A:B,2,FALSE)</f>
        <v>Truck - 4x4</v>
      </c>
      <c r="C3512" s="3" t="s">
        <v>6735</v>
      </c>
      <c r="D3512" s="3" t="s">
        <v>10</v>
      </c>
      <c r="E3512" s="3" t="s">
        <v>6825</v>
      </c>
      <c r="F3512" s="3" t="str">
        <f>VLOOKUP(E3512,'DFW to admin'!A:B,2,FALSE)</f>
        <v>Habitat</v>
      </c>
      <c r="G3512" s="3" t="e">
        <f>VLOOKUP('Data - filter removed'!E3512,Sheet10!B:C,2,FALSE)</f>
        <v>#N/A</v>
      </c>
      <c r="H3512" s="2">
        <v>2015</v>
      </c>
      <c r="I3512" s="3" t="s">
        <v>2576</v>
      </c>
      <c r="J3512" s="3" t="s">
        <v>4170</v>
      </c>
      <c r="K3512" s="3" t="s">
        <v>6735</v>
      </c>
      <c r="L3512" s="3" t="s">
        <v>6826</v>
      </c>
      <c r="M3512" s="3" t="s">
        <v>136</v>
      </c>
    </row>
    <row r="3513" spans="1:13" x14ac:dyDescent="0.2">
      <c r="A3513" s="3" t="s">
        <v>6734</v>
      </c>
      <c r="B3513" s="3" t="str">
        <f>VLOOKUP(C3513,'Class compilations'!A:B,2,FALSE)</f>
        <v>Truck - 4x4</v>
      </c>
      <c r="C3513" s="3" t="s">
        <v>6735</v>
      </c>
      <c r="D3513" s="3" t="s">
        <v>10</v>
      </c>
      <c r="E3513" s="3" t="s">
        <v>8149</v>
      </c>
      <c r="F3513" s="3" t="e">
        <f>VLOOKUP(E3513,'DFW to admin'!A:B,2,FALSE)</f>
        <v>#N/A</v>
      </c>
      <c r="G3513" s="3" t="e">
        <f>VLOOKUP('Data - filter removed'!E3513,Sheet10!B:C,2,FALSE)</f>
        <v>#N/A</v>
      </c>
      <c r="H3513" s="2">
        <v>2015</v>
      </c>
      <c r="I3513" s="3" t="s">
        <v>2576</v>
      </c>
      <c r="J3513" s="3" t="s">
        <v>4170</v>
      </c>
      <c r="K3513" s="3" t="s">
        <v>6785</v>
      </c>
      <c r="L3513" s="3" t="s">
        <v>8150</v>
      </c>
      <c r="M3513" s="3" t="s">
        <v>81</v>
      </c>
    </row>
    <row r="3514" spans="1:13" x14ac:dyDescent="0.2">
      <c r="A3514" s="3" t="s">
        <v>6734</v>
      </c>
      <c r="B3514" s="3" t="str">
        <f>VLOOKUP(C3514,'Class compilations'!A:B,2,FALSE)</f>
        <v>Truck - 4x4</v>
      </c>
      <c r="C3514" s="3" t="s">
        <v>6735</v>
      </c>
      <c r="D3514" s="3" t="s">
        <v>10</v>
      </c>
      <c r="E3514" s="3" t="s">
        <v>8151</v>
      </c>
      <c r="F3514" s="3" t="str">
        <f>VLOOKUP(E3514,'DFW to admin'!A:B,2,FALSE)</f>
        <v>Fish</v>
      </c>
      <c r="G3514" s="3" t="e">
        <f>VLOOKUP('Data - filter removed'!E3514,Sheet10!B:C,2,FALSE)</f>
        <v>#N/A</v>
      </c>
      <c r="H3514" s="2">
        <v>2015</v>
      </c>
      <c r="I3514" s="3" t="s">
        <v>2576</v>
      </c>
      <c r="J3514" s="3" t="s">
        <v>4170</v>
      </c>
      <c r="K3514" s="3" t="s">
        <v>6735</v>
      </c>
      <c r="L3514" s="3" t="s">
        <v>8152</v>
      </c>
      <c r="M3514" s="3" t="s">
        <v>136</v>
      </c>
    </row>
    <row r="3515" spans="1:13" x14ac:dyDescent="0.2">
      <c r="A3515" s="3" t="s">
        <v>6734</v>
      </c>
      <c r="B3515" s="3" t="str">
        <f>VLOOKUP(C3515,'Class compilations'!A:B,2,FALSE)</f>
        <v>Truck - 4x4</v>
      </c>
      <c r="C3515" s="3" t="s">
        <v>6735</v>
      </c>
      <c r="D3515" s="3" t="s">
        <v>10</v>
      </c>
      <c r="E3515" s="3" t="s">
        <v>6827</v>
      </c>
      <c r="F3515" s="3" t="str">
        <f>VLOOKUP(E3515,'DFW to admin'!A:B,2,FALSE)</f>
        <v>Camp</v>
      </c>
      <c r="G3515" s="3" t="e">
        <f>VLOOKUP('Data - filter removed'!E3515,Sheet10!B:C,2,FALSE)</f>
        <v>#N/A</v>
      </c>
      <c r="H3515" s="2">
        <v>2015</v>
      </c>
      <c r="I3515" s="3" t="s">
        <v>2576</v>
      </c>
      <c r="J3515" s="3" t="s">
        <v>4170</v>
      </c>
      <c r="K3515" s="3" t="s">
        <v>6735</v>
      </c>
      <c r="L3515" s="3" t="s">
        <v>6828</v>
      </c>
      <c r="M3515" s="3" t="s">
        <v>136</v>
      </c>
    </row>
    <row r="3516" spans="1:13" x14ac:dyDescent="0.2">
      <c r="A3516" s="3" t="s">
        <v>6734</v>
      </c>
      <c r="B3516" s="3" t="str">
        <f>VLOOKUP(C3516,'Class compilations'!A:B,2,FALSE)</f>
        <v>Truck - 4x4</v>
      </c>
      <c r="C3516" s="3" t="s">
        <v>6735</v>
      </c>
      <c r="D3516" s="3" t="s">
        <v>10</v>
      </c>
      <c r="E3516" s="3" t="s">
        <v>8153</v>
      </c>
      <c r="F3516" s="3" t="str">
        <f>VLOOKUP(E3516,'DFW to admin'!A:B,2,FALSE)</f>
        <v>Accounts Payable</v>
      </c>
      <c r="G3516" s="3" t="e">
        <f>VLOOKUP('Data - filter removed'!E3516,Sheet10!B:C,2,FALSE)</f>
        <v>#N/A</v>
      </c>
      <c r="H3516" s="2">
        <v>2015</v>
      </c>
      <c r="I3516" s="3" t="s">
        <v>2576</v>
      </c>
      <c r="J3516" s="3" t="s">
        <v>4170</v>
      </c>
      <c r="K3516" s="3" t="s">
        <v>6785</v>
      </c>
      <c r="L3516" s="3" t="s">
        <v>8154</v>
      </c>
      <c r="M3516" s="3" t="s">
        <v>136</v>
      </c>
    </row>
    <row r="3517" spans="1:13" x14ac:dyDescent="0.2">
      <c r="A3517" s="3" t="s">
        <v>6734</v>
      </c>
      <c r="B3517" s="3" t="str">
        <f>VLOOKUP(C3517,'Class compilations'!A:B,2,FALSE)</f>
        <v>Truck - 4x4</v>
      </c>
      <c r="C3517" s="3" t="s">
        <v>6735</v>
      </c>
      <c r="D3517" s="3" t="s">
        <v>10</v>
      </c>
      <c r="E3517" s="3" t="s">
        <v>6829</v>
      </c>
      <c r="F3517" s="3" t="str">
        <f>VLOOKUP(E3517,'DFW to admin'!A:B,2,FALSE)</f>
        <v>Fish</v>
      </c>
      <c r="G3517" s="3" t="e">
        <f>VLOOKUP('Data - filter removed'!E3517,Sheet10!B:C,2,FALSE)</f>
        <v>#N/A</v>
      </c>
      <c r="H3517" s="2">
        <v>2015</v>
      </c>
      <c r="I3517" s="3" t="s">
        <v>2576</v>
      </c>
      <c r="J3517" s="3" t="s">
        <v>4170</v>
      </c>
      <c r="K3517" s="3" t="s">
        <v>6785</v>
      </c>
      <c r="L3517" s="3" t="s">
        <v>8155</v>
      </c>
      <c r="M3517" s="3" t="s">
        <v>136</v>
      </c>
    </row>
    <row r="3518" spans="1:13" x14ac:dyDescent="0.2">
      <c r="B3518" s="3" t="e">
        <f>VLOOKUP(C3518,'Class compilations'!A:B,2,FALSE)</f>
        <v>#N/A</v>
      </c>
      <c r="D3518" s="5" t="s">
        <v>7969</v>
      </c>
      <c r="E3518" s="3">
        <f>SUBTOTAL(3,E3468:E3517)</f>
        <v>50</v>
      </c>
      <c r="F3518" s="3" t="e">
        <f>VLOOKUP(E3518,'DFW to admin'!A:B,2,FALSE)</f>
        <v>#N/A</v>
      </c>
      <c r="G3518" s="3" t="e">
        <f>VLOOKUP('Data - filter removed'!E3518,Sheet10!B:C,2,FALSE)</f>
        <v>#N/A</v>
      </c>
    </row>
    <row r="3519" spans="1:13" x14ac:dyDescent="0.2">
      <c r="A3519" s="3" t="s">
        <v>6734</v>
      </c>
      <c r="B3519" s="3" t="str">
        <f>VLOOKUP(C3519,'Class compilations'!A:B,2,FALSE)</f>
        <v>Truck - 4x4</v>
      </c>
      <c r="C3519" s="3" t="s">
        <v>6735</v>
      </c>
      <c r="D3519" s="3" t="s">
        <v>1255</v>
      </c>
      <c r="E3519" s="3" t="s">
        <v>6801</v>
      </c>
      <c r="F3519" s="3" t="e">
        <f>VLOOKUP(E3519,'DFW to admin'!A:B,2,FALSE)</f>
        <v>#N/A</v>
      </c>
      <c r="G3519" s="3" t="e">
        <f>VLOOKUP('Data - filter removed'!E3519,Sheet10!B:C,2,FALSE)</f>
        <v>#N/A</v>
      </c>
      <c r="H3519" s="2">
        <v>2015</v>
      </c>
      <c r="I3519" s="3" t="s">
        <v>2576</v>
      </c>
      <c r="J3519" s="3" t="s">
        <v>4170</v>
      </c>
      <c r="K3519" s="3" t="s">
        <v>6785</v>
      </c>
      <c r="L3519" s="3" t="s">
        <v>6802</v>
      </c>
      <c r="M3519" s="3" t="s">
        <v>108</v>
      </c>
    </row>
    <row r="3520" spans="1:13" x14ac:dyDescent="0.2">
      <c r="B3520" s="3" t="e">
        <f>VLOOKUP(C3520,'Class compilations'!A:B,2,FALSE)</f>
        <v>#N/A</v>
      </c>
      <c r="D3520" s="5" t="s">
        <v>7970</v>
      </c>
      <c r="E3520" s="3">
        <f>SUBTOTAL(3,E3519:E3519)</f>
        <v>1</v>
      </c>
      <c r="F3520" s="3" t="e">
        <f>VLOOKUP(E3520,'DFW to admin'!A:B,2,FALSE)</f>
        <v>#N/A</v>
      </c>
      <c r="G3520" s="3" t="e">
        <f>VLOOKUP('Data - filter removed'!E3520,Sheet10!B:C,2,FALSE)</f>
        <v>#N/A</v>
      </c>
    </row>
    <row r="3521" spans="1:13" x14ac:dyDescent="0.2">
      <c r="A3521" s="3" t="s">
        <v>6734</v>
      </c>
      <c r="B3521" s="3" t="str">
        <f>VLOOKUP(C3521,'Class compilations'!A:B,2,FALSE)</f>
        <v>Truck - 4x4</v>
      </c>
      <c r="C3521" s="3" t="s">
        <v>6735</v>
      </c>
      <c r="D3521" s="3" t="s">
        <v>1301</v>
      </c>
      <c r="E3521" s="3" t="s">
        <v>8156</v>
      </c>
      <c r="F3521" s="3" t="e">
        <f>VLOOKUP(E3521,'DFW to admin'!A:B,2,FALSE)</f>
        <v>#N/A</v>
      </c>
      <c r="G3521" s="3" t="e">
        <f>VLOOKUP('Data - filter removed'!E3521,Sheet10!B:C,2,FALSE)</f>
        <v>#N/A</v>
      </c>
      <c r="H3521" s="2">
        <v>2015</v>
      </c>
      <c r="I3521" s="3" t="s">
        <v>2576</v>
      </c>
      <c r="J3521" s="3" t="s">
        <v>4170</v>
      </c>
      <c r="K3521" s="3" t="s">
        <v>6785</v>
      </c>
      <c r="L3521" s="3" t="s">
        <v>8157</v>
      </c>
      <c r="M3521" s="3" t="s">
        <v>1302</v>
      </c>
    </row>
    <row r="3522" spans="1:13" x14ac:dyDescent="0.2">
      <c r="B3522" s="3" t="e">
        <f>VLOOKUP(C3522,'Class compilations'!A:B,2,FALSE)</f>
        <v>#N/A</v>
      </c>
      <c r="D3522" s="5" t="s">
        <v>7971</v>
      </c>
      <c r="E3522" s="3">
        <f>SUBTOTAL(3,E3521:E3521)</f>
        <v>1</v>
      </c>
      <c r="F3522" s="3" t="e">
        <f>VLOOKUP(E3522,'DFW to admin'!A:B,2,FALSE)</f>
        <v>#N/A</v>
      </c>
      <c r="G3522" s="3" t="e">
        <f>VLOOKUP('Data - filter removed'!E3522,Sheet10!B:C,2,FALSE)</f>
        <v>#N/A</v>
      </c>
    </row>
    <row r="3523" spans="1:13" x14ac:dyDescent="0.2">
      <c r="A3523" s="3" t="s">
        <v>6734</v>
      </c>
      <c r="B3523" s="3" t="str">
        <f>VLOOKUP(C3523,'Class compilations'!A:B,2,FALSE)</f>
        <v>Truck - 4x4</v>
      </c>
      <c r="C3523" s="3" t="s">
        <v>6735</v>
      </c>
      <c r="D3523" s="3" t="s">
        <v>1563</v>
      </c>
      <c r="E3523" s="3" t="s">
        <v>6830</v>
      </c>
      <c r="F3523" s="3" t="e">
        <f>VLOOKUP(E3523,'DFW to admin'!A:B,2,FALSE)</f>
        <v>#N/A</v>
      </c>
      <c r="G3523" s="3" t="e">
        <f>VLOOKUP('Data - filter removed'!E3523,Sheet10!B:C,2,FALSE)</f>
        <v>#N/A</v>
      </c>
      <c r="H3523" s="2">
        <v>2014</v>
      </c>
      <c r="I3523" s="3" t="s">
        <v>297</v>
      </c>
      <c r="J3523" s="3" t="s">
        <v>4178</v>
      </c>
      <c r="K3523" s="3" t="s">
        <v>6776</v>
      </c>
      <c r="L3523" s="3" t="s">
        <v>6831</v>
      </c>
      <c r="M3523" s="3" t="s">
        <v>133</v>
      </c>
    </row>
    <row r="3524" spans="1:13" x14ac:dyDescent="0.2">
      <c r="B3524" s="3" t="e">
        <f>VLOOKUP(C3524,'Class compilations'!A:B,2,FALSE)</f>
        <v>#N/A</v>
      </c>
      <c r="D3524" s="5" t="s">
        <v>7972</v>
      </c>
      <c r="E3524" s="3">
        <f>SUBTOTAL(3,E3523:E3523)</f>
        <v>1</v>
      </c>
      <c r="F3524" s="3" t="e">
        <f>VLOOKUP(E3524,'DFW to admin'!A:B,2,FALSE)</f>
        <v>#N/A</v>
      </c>
      <c r="G3524" s="3" t="e">
        <f>VLOOKUP('Data - filter removed'!E3524,Sheet10!B:C,2,FALSE)</f>
        <v>#N/A</v>
      </c>
    </row>
    <row r="3525" spans="1:13" x14ac:dyDescent="0.2">
      <c r="A3525" s="5" t="s">
        <v>7947</v>
      </c>
      <c r="B3525" s="3" t="e">
        <f>VLOOKUP(C3525,'Class compilations'!A:B,2,FALSE)</f>
        <v>#N/A</v>
      </c>
      <c r="E3525" s="3">
        <f>SUBTOTAL(3,E3468:E3523)</f>
        <v>53</v>
      </c>
      <c r="F3525" s="3" t="e">
        <f>VLOOKUP(E3525,'DFW to admin'!A:B,2,FALSE)</f>
        <v>#N/A</v>
      </c>
      <c r="G3525" s="3" t="e">
        <f>VLOOKUP('Data - filter removed'!E3525,Sheet10!B:C,2,FALSE)</f>
        <v>#N/A</v>
      </c>
    </row>
    <row r="3526" spans="1:13" x14ac:dyDescent="0.2">
      <c r="A3526" s="3" t="s">
        <v>6832</v>
      </c>
      <c r="B3526" s="3" t="str">
        <f>VLOOKUP(C3526,'Class compilations'!A:B,2,FALSE)</f>
        <v>Truck - 4x4</v>
      </c>
      <c r="C3526" s="3" t="s">
        <v>6833</v>
      </c>
      <c r="D3526" s="3" t="s">
        <v>10</v>
      </c>
      <c r="E3526" s="3" t="s">
        <v>6834</v>
      </c>
      <c r="F3526" s="3" t="e">
        <f>VLOOKUP(E3526,'DFW to admin'!A:B,2,FALSE)</f>
        <v>#N/A</v>
      </c>
      <c r="G3526" s="3" t="e">
        <f>VLOOKUP('Data - filter removed'!E3526,Sheet10!B:C,2,FALSE)</f>
        <v>#N/A</v>
      </c>
      <c r="H3526" s="2">
        <v>2003</v>
      </c>
      <c r="I3526" s="3" t="s">
        <v>297</v>
      </c>
      <c r="J3526" s="3" t="s">
        <v>4178</v>
      </c>
      <c r="K3526" s="3" t="s">
        <v>6735</v>
      </c>
      <c r="L3526" s="3" t="s">
        <v>6835</v>
      </c>
      <c r="M3526" s="3" t="s">
        <v>133</v>
      </c>
    </row>
    <row r="3527" spans="1:13" x14ac:dyDescent="0.2">
      <c r="A3527" s="3" t="s">
        <v>6832</v>
      </c>
      <c r="B3527" s="3" t="str">
        <f>VLOOKUP(C3527,'Class compilations'!A:B,2,FALSE)</f>
        <v>Truck - 4x4</v>
      </c>
      <c r="C3527" s="3" t="s">
        <v>6833</v>
      </c>
      <c r="D3527" s="3" t="s">
        <v>10</v>
      </c>
      <c r="E3527" s="3" t="s">
        <v>6836</v>
      </c>
      <c r="F3527" s="3" t="e">
        <f>VLOOKUP(E3527,'DFW to admin'!A:B,2,FALSE)</f>
        <v>#N/A</v>
      </c>
      <c r="G3527" s="3" t="e">
        <f>VLOOKUP('Data - filter removed'!E3527,Sheet10!B:C,2,FALSE)</f>
        <v>#N/A</v>
      </c>
      <c r="H3527" s="2">
        <v>2005</v>
      </c>
      <c r="I3527" s="3" t="s">
        <v>297</v>
      </c>
      <c r="J3527" s="3" t="s">
        <v>4178</v>
      </c>
      <c r="K3527" s="3" t="s">
        <v>6735</v>
      </c>
      <c r="L3527" s="3" t="s">
        <v>6837</v>
      </c>
      <c r="M3527" s="3" t="s">
        <v>133</v>
      </c>
    </row>
    <row r="3528" spans="1:13" x14ac:dyDescent="0.2">
      <c r="B3528" s="3" t="e">
        <f>VLOOKUP(C3528,'Class compilations'!A:B,2,FALSE)</f>
        <v>#N/A</v>
      </c>
      <c r="D3528" s="5" t="s">
        <v>7969</v>
      </c>
      <c r="E3528" s="3">
        <f>SUBTOTAL(3,E3526:E3527)</f>
        <v>2</v>
      </c>
      <c r="F3528" s="3" t="e">
        <f>VLOOKUP(E3528,'DFW to admin'!A:B,2,FALSE)</f>
        <v>#N/A</v>
      </c>
      <c r="G3528" s="3" t="e">
        <f>VLOOKUP('Data - filter removed'!E3528,Sheet10!B:C,2,FALSE)</f>
        <v>#N/A</v>
      </c>
    </row>
    <row r="3529" spans="1:13" x14ac:dyDescent="0.2">
      <c r="A3529" s="5" t="s">
        <v>7948</v>
      </c>
      <c r="B3529" s="3" t="e">
        <f>VLOOKUP(C3529,'Class compilations'!A:B,2,FALSE)</f>
        <v>#N/A</v>
      </c>
      <c r="E3529" s="3">
        <f>SUBTOTAL(3,E3526:E3527)</f>
        <v>2</v>
      </c>
      <c r="F3529" s="3" t="e">
        <f>VLOOKUP(E3529,'DFW to admin'!A:B,2,FALSE)</f>
        <v>#N/A</v>
      </c>
      <c r="G3529" s="3" t="e">
        <f>VLOOKUP('Data - filter removed'!E3529,Sheet10!B:C,2,FALSE)</f>
        <v>#N/A</v>
      </c>
    </row>
    <row r="3530" spans="1:13" x14ac:dyDescent="0.2">
      <c r="A3530" s="3" t="s">
        <v>6838</v>
      </c>
      <c r="B3530" s="3" t="str">
        <f>VLOOKUP(C3530,'Class compilations'!A:B,2,FALSE)</f>
        <v>Truck - 4x4</v>
      </c>
      <c r="C3530" s="3" t="s">
        <v>6839</v>
      </c>
      <c r="D3530" s="3" t="s">
        <v>10</v>
      </c>
      <c r="E3530" s="3" t="s">
        <v>6840</v>
      </c>
      <c r="F3530" s="3" t="e">
        <f>VLOOKUP(E3530,'DFW to admin'!A:B,2,FALSE)</f>
        <v>#N/A</v>
      </c>
      <c r="G3530" s="3" t="e">
        <f>VLOOKUP('Data - filter removed'!E3530,Sheet10!B:C,2,FALSE)</f>
        <v>#N/A</v>
      </c>
      <c r="H3530" s="2">
        <v>2008</v>
      </c>
      <c r="I3530" s="3" t="s">
        <v>297</v>
      </c>
      <c r="J3530" s="3" t="s">
        <v>4178</v>
      </c>
      <c r="K3530" s="3" t="s">
        <v>6735</v>
      </c>
      <c r="L3530" s="3" t="s">
        <v>6841</v>
      </c>
      <c r="M3530" s="3" t="s">
        <v>32</v>
      </c>
    </row>
    <row r="3531" spans="1:13" x14ac:dyDescent="0.2">
      <c r="A3531" s="3" t="s">
        <v>6838</v>
      </c>
      <c r="B3531" s="3" t="str">
        <f>VLOOKUP(C3531,'Class compilations'!A:B,2,FALSE)</f>
        <v>Truck - 4x4</v>
      </c>
      <c r="C3531" s="3" t="s">
        <v>6839</v>
      </c>
      <c r="D3531" s="3" t="s">
        <v>10</v>
      </c>
      <c r="E3531" s="3" t="s">
        <v>6842</v>
      </c>
      <c r="F3531" s="3" t="e">
        <f>VLOOKUP(E3531,'DFW to admin'!A:B,2,FALSE)</f>
        <v>#N/A</v>
      </c>
      <c r="G3531" s="3" t="e">
        <f>VLOOKUP('Data - filter removed'!E3531,Sheet10!B:C,2,FALSE)</f>
        <v>#N/A</v>
      </c>
      <c r="H3531" s="2">
        <v>1999</v>
      </c>
      <c r="I3531" s="3" t="s">
        <v>2576</v>
      </c>
      <c r="J3531" s="3" t="s">
        <v>6843</v>
      </c>
      <c r="K3531" s="3" t="s">
        <v>6844</v>
      </c>
      <c r="L3531" s="3" t="s">
        <v>6845</v>
      </c>
      <c r="M3531" s="3" t="s">
        <v>1038</v>
      </c>
    </row>
    <row r="3532" spans="1:13" x14ac:dyDescent="0.2">
      <c r="A3532" s="3" t="s">
        <v>6838</v>
      </c>
      <c r="B3532" s="3" t="str">
        <f>VLOOKUP(C3532,'Class compilations'!A:B,2,FALSE)</f>
        <v>Truck - 4x4</v>
      </c>
      <c r="C3532" s="3" t="s">
        <v>6839</v>
      </c>
      <c r="D3532" s="3" t="s">
        <v>10</v>
      </c>
      <c r="E3532" s="3" t="s">
        <v>6846</v>
      </c>
      <c r="F3532" s="3" t="e">
        <f>VLOOKUP(E3532,'DFW to admin'!A:B,2,FALSE)</f>
        <v>#N/A</v>
      </c>
      <c r="G3532" s="3" t="e">
        <f>VLOOKUP('Data - filter removed'!E3532,Sheet10!B:C,2,FALSE)</f>
        <v>#N/A</v>
      </c>
      <c r="H3532" s="2">
        <v>2001</v>
      </c>
      <c r="I3532" s="3" t="s">
        <v>2576</v>
      </c>
      <c r="J3532" s="3" t="s">
        <v>6843</v>
      </c>
      <c r="K3532" s="3" t="s">
        <v>6844</v>
      </c>
      <c r="L3532" s="3" t="s">
        <v>6847</v>
      </c>
      <c r="M3532" s="3" t="s">
        <v>1038</v>
      </c>
    </row>
    <row r="3533" spans="1:13" x14ac:dyDescent="0.2">
      <c r="A3533" s="3" t="s">
        <v>6838</v>
      </c>
      <c r="B3533" s="3" t="str">
        <f>VLOOKUP(C3533,'Class compilations'!A:B,2,FALSE)</f>
        <v>Truck - 4x4</v>
      </c>
      <c r="C3533" s="3" t="s">
        <v>6839</v>
      </c>
      <c r="D3533" s="3" t="s">
        <v>10</v>
      </c>
      <c r="E3533" s="3" t="s">
        <v>6848</v>
      </c>
      <c r="F3533" s="3" t="e">
        <f>VLOOKUP(E3533,'DFW to admin'!A:B,2,FALSE)</f>
        <v>#N/A</v>
      </c>
      <c r="G3533" s="3" t="e">
        <f>VLOOKUP('Data - filter removed'!E3533,Sheet10!B:C,2,FALSE)</f>
        <v>#N/A</v>
      </c>
      <c r="H3533" s="2">
        <v>2000</v>
      </c>
      <c r="I3533" s="3" t="s">
        <v>2576</v>
      </c>
      <c r="J3533" s="3" t="s">
        <v>4170</v>
      </c>
      <c r="K3533" s="3" t="s">
        <v>6844</v>
      </c>
      <c r="L3533" s="3" t="s">
        <v>6849</v>
      </c>
      <c r="M3533" s="3" t="s">
        <v>1038</v>
      </c>
    </row>
    <row r="3534" spans="1:13" x14ac:dyDescent="0.2">
      <c r="B3534" s="3" t="e">
        <f>VLOOKUP(C3534,'Class compilations'!A:B,2,FALSE)</f>
        <v>#N/A</v>
      </c>
      <c r="D3534" s="5" t="s">
        <v>7969</v>
      </c>
      <c r="E3534" s="3">
        <f>SUBTOTAL(3,E3530:E3533)</f>
        <v>4</v>
      </c>
      <c r="F3534" s="3" t="e">
        <f>VLOOKUP(E3534,'DFW to admin'!A:B,2,FALSE)</f>
        <v>#N/A</v>
      </c>
      <c r="G3534" s="3" t="e">
        <f>VLOOKUP('Data - filter removed'!E3534,Sheet10!B:C,2,FALSE)</f>
        <v>#N/A</v>
      </c>
    </row>
    <row r="3535" spans="1:13" x14ac:dyDescent="0.2">
      <c r="A3535" s="5" t="s">
        <v>7949</v>
      </c>
      <c r="B3535" s="3" t="e">
        <f>VLOOKUP(C3535,'Class compilations'!A:B,2,FALSE)</f>
        <v>#N/A</v>
      </c>
      <c r="E3535" s="3">
        <f>SUBTOTAL(3,E3530:E3533)</f>
        <v>4</v>
      </c>
      <c r="F3535" s="3" t="e">
        <f>VLOOKUP(E3535,'DFW to admin'!A:B,2,FALSE)</f>
        <v>#N/A</v>
      </c>
      <c r="G3535" s="3" t="e">
        <f>VLOOKUP('Data - filter removed'!E3535,Sheet10!B:C,2,FALSE)</f>
        <v>#N/A</v>
      </c>
    </row>
    <row r="3536" spans="1:13" x14ac:dyDescent="0.2">
      <c r="A3536" s="3" t="s">
        <v>6850</v>
      </c>
      <c r="B3536" s="3" t="str">
        <f>VLOOKUP(C3536,'Class compilations'!A:B,2,FALSE)</f>
        <v>Truck - 4x4</v>
      </c>
      <c r="C3536" s="3" t="s">
        <v>6851</v>
      </c>
      <c r="D3536" s="3" t="s">
        <v>10</v>
      </c>
      <c r="E3536" s="3" t="s">
        <v>6852</v>
      </c>
      <c r="F3536" s="3" t="e">
        <f>VLOOKUP(E3536,'DFW to admin'!A:B,2,FALSE)</f>
        <v>#N/A</v>
      </c>
      <c r="G3536" s="3" t="e">
        <f>VLOOKUP('Data - filter removed'!E3536,Sheet10!B:C,2,FALSE)</f>
        <v>#N/A</v>
      </c>
      <c r="H3536" s="2">
        <v>2005</v>
      </c>
      <c r="I3536" s="3" t="s">
        <v>2576</v>
      </c>
      <c r="J3536" s="3" t="s">
        <v>4255</v>
      </c>
      <c r="K3536" s="3" t="s">
        <v>6853</v>
      </c>
      <c r="L3536" s="3" t="s">
        <v>6854</v>
      </c>
      <c r="M3536" s="3" t="s">
        <v>35</v>
      </c>
    </row>
    <row r="3537" spans="1:13" x14ac:dyDescent="0.2">
      <c r="A3537" s="3" t="s">
        <v>6850</v>
      </c>
      <c r="B3537" s="3" t="str">
        <f>VLOOKUP(C3537,'Class compilations'!A:B,2,FALSE)</f>
        <v>Truck - 4x4</v>
      </c>
      <c r="C3537" s="3" t="s">
        <v>6851</v>
      </c>
      <c r="D3537" s="3" t="s">
        <v>10</v>
      </c>
      <c r="E3537" s="3" t="s">
        <v>6857</v>
      </c>
      <c r="F3537" s="3" t="str">
        <f>VLOOKUP(E3537,'DFW to admin'!A:B,2,FALSE)</f>
        <v>Wildlife</v>
      </c>
      <c r="G3537" s="3" t="e">
        <f>VLOOKUP('Data - filter removed'!E3537,Sheet10!B:C,2,FALSE)</f>
        <v>#N/A</v>
      </c>
      <c r="H3537" s="2">
        <v>2006</v>
      </c>
      <c r="I3537" s="3" t="s">
        <v>297</v>
      </c>
      <c r="J3537" s="3" t="s">
        <v>4260</v>
      </c>
      <c r="K3537" s="3" t="s">
        <v>6853</v>
      </c>
      <c r="L3537" s="3" t="s">
        <v>6858</v>
      </c>
      <c r="M3537" s="3" t="s">
        <v>136</v>
      </c>
    </row>
    <row r="3538" spans="1:13" x14ac:dyDescent="0.2">
      <c r="A3538" s="3" t="s">
        <v>6850</v>
      </c>
      <c r="B3538" s="3" t="str">
        <f>VLOOKUP(C3538,'Class compilations'!A:B,2,FALSE)</f>
        <v>Truck - 4x4</v>
      </c>
      <c r="C3538" s="3" t="s">
        <v>6851</v>
      </c>
      <c r="D3538" s="3" t="s">
        <v>10</v>
      </c>
      <c r="E3538" s="3" t="s">
        <v>6859</v>
      </c>
      <c r="F3538" s="3" t="str">
        <f>VLOOKUP(E3538,'DFW to admin'!A:B,2,FALSE)</f>
        <v>Fish</v>
      </c>
      <c r="G3538" s="3" t="e">
        <f>VLOOKUP('Data - filter removed'!E3538,Sheet10!B:C,2,FALSE)</f>
        <v>#N/A</v>
      </c>
      <c r="H3538" s="2">
        <v>2011</v>
      </c>
      <c r="I3538" s="3" t="s">
        <v>2576</v>
      </c>
      <c r="J3538" s="3" t="s">
        <v>4255</v>
      </c>
      <c r="K3538" s="3" t="s">
        <v>6853</v>
      </c>
      <c r="L3538" s="3" t="s">
        <v>6860</v>
      </c>
      <c r="M3538" s="3" t="s">
        <v>136</v>
      </c>
    </row>
    <row r="3539" spans="1:13" x14ac:dyDescent="0.2">
      <c r="A3539" s="3" t="s">
        <v>6850</v>
      </c>
      <c r="B3539" s="3" t="str">
        <f>VLOOKUP(C3539,'Class compilations'!A:B,2,FALSE)</f>
        <v>Truck - 4x4</v>
      </c>
      <c r="C3539" s="3" t="s">
        <v>6851</v>
      </c>
      <c r="D3539" s="3" t="s">
        <v>10</v>
      </c>
      <c r="E3539" s="3" t="s">
        <v>6861</v>
      </c>
      <c r="F3539" s="3" t="str">
        <f>VLOOKUP(E3539,'DFW to admin'!A:B,2,FALSE)</f>
        <v>Fish</v>
      </c>
      <c r="G3539" s="3" t="e">
        <f>VLOOKUP('Data - filter removed'!E3539,Sheet10!B:C,2,FALSE)</f>
        <v>#N/A</v>
      </c>
      <c r="H3539" s="2">
        <v>2011</v>
      </c>
      <c r="I3539" s="3" t="s">
        <v>2576</v>
      </c>
      <c r="J3539" s="3" t="s">
        <v>4255</v>
      </c>
      <c r="K3539" s="3" t="s">
        <v>6853</v>
      </c>
      <c r="L3539" s="3" t="s">
        <v>6862</v>
      </c>
      <c r="M3539" s="3" t="s">
        <v>136</v>
      </c>
    </row>
    <row r="3540" spans="1:13" x14ac:dyDescent="0.2">
      <c r="A3540" s="3" t="s">
        <v>6850</v>
      </c>
      <c r="B3540" s="3" t="str">
        <f>VLOOKUP(C3540,'Class compilations'!A:B,2,FALSE)</f>
        <v>Truck - 4x4</v>
      </c>
      <c r="C3540" s="3" t="s">
        <v>6851</v>
      </c>
      <c r="D3540" s="3" t="s">
        <v>10</v>
      </c>
      <c r="E3540" s="3" t="s">
        <v>6863</v>
      </c>
      <c r="F3540" s="3" t="e">
        <f>VLOOKUP(E3540,'DFW to admin'!A:B,2,FALSE)</f>
        <v>#N/A</v>
      </c>
      <c r="G3540" s="3" t="e">
        <f>VLOOKUP('Data - filter removed'!E3540,Sheet10!B:C,2,FALSE)</f>
        <v>#N/A</v>
      </c>
      <c r="H3540" s="2">
        <v>2010</v>
      </c>
      <c r="I3540" s="3" t="s">
        <v>2576</v>
      </c>
      <c r="J3540" s="3" t="s">
        <v>4255</v>
      </c>
      <c r="K3540" s="3" t="s">
        <v>6853</v>
      </c>
      <c r="L3540" s="3" t="s">
        <v>6864</v>
      </c>
      <c r="M3540" s="3" t="s">
        <v>15</v>
      </c>
    </row>
    <row r="3541" spans="1:13" x14ac:dyDescent="0.2">
      <c r="A3541" s="3" t="s">
        <v>6850</v>
      </c>
      <c r="B3541" s="3" t="str">
        <f>VLOOKUP(C3541,'Class compilations'!A:B,2,FALSE)</f>
        <v>Truck - 4x4</v>
      </c>
      <c r="C3541" s="3" t="s">
        <v>6851</v>
      </c>
      <c r="D3541" s="3" t="s">
        <v>10</v>
      </c>
      <c r="E3541" s="3" t="s">
        <v>6865</v>
      </c>
      <c r="F3541" s="3" t="str">
        <f>VLOOKUP(E3541,'DFW to admin'!A:B,2,FALSE)</f>
        <v>Fish</v>
      </c>
      <c r="G3541" s="3" t="e">
        <f>VLOOKUP('Data - filter removed'!E3541,Sheet10!B:C,2,FALSE)</f>
        <v>#N/A</v>
      </c>
      <c r="H3541" s="2">
        <v>2010</v>
      </c>
      <c r="I3541" s="3" t="s">
        <v>2576</v>
      </c>
      <c r="J3541" s="3" t="s">
        <v>4255</v>
      </c>
      <c r="K3541" s="3" t="s">
        <v>6853</v>
      </c>
      <c r="L3541" s="3" t="s">
        <v>6866</v>
      </c>
      <c r="M3541" s="3" t="s">
        <v>136</v>
      </c>
    </row>
    <row r="3542" spans="1:13" x14ac:dyDescent="0.2">
      <c r="A3542" s="3" t="s">
        <v>6850</v>
      </c>
      <c r="B3542" s="3" t="str">
        <f>VLOOKUP(C3542,'Class compilations'!A:B,2,FALSE)</f>
        <v>Truck - 4x4</v>
      </c>
      <c r="C3542" s="3" t="s">
        <v>6851</v>
      </c>
      <c r="D3542" s="3" t="s">
        <v>10</v>
      </c>
      <c r="E3542" s="3" t="s">
        <v>6867</v>
      </c>
      <c r="F3542" s="3" t="str">
        <f>VLOOKUP(E3542,'DFW to admin'!A:B,2,FALSE)</f>
        <v>Fish</v>
      </c>
      <c r="G3542" s="3" t="e">
        <f>VLOOKUP('Data - filter removed'!E3542,Sheet10!B:C,2,FALSE)</f>
        <v>#N/A</v>
      </c>
      <c r="H3542" s="2">
        <v>2012</v>
      </c>
      <c r="I3542" s="3" t="s">
        <v>2576</v>
      </c>
      <c r="J3542" s="3" t="s">
        <v>4255</v>
      </c>
      <c r="K3542" s="3" t="s">
        <v>6853</v>
      </c>
      <c r="L3542" s="3" t="s">
        <v>6868</v>
      </c>
      <c r="M3542" s="3" t="s">
        <v>136</v>
      </c>
    </row>
    <row r="3543" spans="1:13" x14ac:dyDescent="0.2">
      <c r="A3543" s="3" t="s">
        <v>6850</v>
      </c>
      <c r="B3543" s="3" t="str">
        <f>VLOOKUP(C3543,'Class compilations'!A:B,2,FALSE)</f>
        <v>Truck - 4x4</v>
      </c>
      <c r="C3543" s="3" t="s">
        <v>6851</v>
      </c>
      <c r="D3543" s="3" t="s">
        <v>10</v>
      </c>
      <c r="E3543" s="3" t="s">
        <v>6869</v>
      </c>
      <c r="F3543" s="3" t="str">
        <f>VLOOKUP(E3543,'DFW to admin'!A:B,2,FALSE)</f>
        <v>Habitat</v>
      </c>
      <c r="G3543" s="3" t="e">
        <f>VLOOKUP('Data - filter removed'!E3543,Sheet10!B:C,2,FALSE)</f>
        <v>#N/A</v>
      </c>
      <c r="H3543" s="2">
        <v>2012</v>
      </c>
      <c r="I3543" s="3" t="s">
        <v>2576</v>
      </c>
      <c r="J3543" s="3" t="s">
        <v>4255</v>
      </c>
      <c r="K3543" s="3" t="s">
        <v>6853</v>
      </c>
      <c r="L3543" s="3" t="s">
        <v>6870</v>
      </c>
      <c r="M3543" s="3" t="s">
        <v>136</v>
      </c>
    </row>
    <row r="3544" spans="1:13" x14ac:dyDescent="0.2">
      <c r="A3544" s="3" t="s">
        <v>6850</v>
      </c>
      <c r="B3544" s="3" t="str">
        <f>VLOOKUP(C3544,'Class compilations'!A:B,2,FALSE)</f>
        <v>Truck - 4x4</v>
      </c>
      <c r="C3544" s="3" t="s">
        <v>6851</v>
      </c>
      <c r="D3544" s="3" t="s">
        <v>10</v>
      </c>
      <c r="E3544" s="3" t="s">
        <v>6873</v>
      </c>
      <c r="F3544" s="3" t="e">
        <f>VLOOKUP(E3544,'DFW to admin'!A:B,2,FALSE)</f>
        <v>#N/A</v>
      </c>
      <c r="G3544" s="3" t="e">
        <f>VLOOKUP('Data - filter removed'!E3544,Sheet10!B:C,2,FALSE)</f>
        <v>#N/A</v>
      </c>
      <c r="H3544" s="2">
        <v>2014</v>
      </c>
      <c r="I3544" s="3" t="s">
        <v>3591</v>
      </c>
      <c r="J3544" s="3" t="s">
        <v>6874</v>
      </c>
      <c r="K3544" s="3" t="s">
        <v>6875</v>
      </c>
      <c r="L3544" s="3" t="s">
        <v>6876</v>
      </c>
      <c r="M3544" s="3" t="s">
        <v>81</v>
      </c>
    </row>
    <row r="3545" spans="1:13" x14ac:dyDescent="0.2">
      <c r="A3545" s="3" t="s">
        <v>6850</v>
      </c>
      <c r="B3545" s="3" t="str">
        <f>VLOOKUP(C3545,'Class compilations'!A:B,2,FALSE)</f>
        <v>Truck - 4x4</v>
      </c>
      <c r="C3545" s="3" t="s">
        <v>6851</v>
      </c>
      <c r="D3545" s="3" t="s">
        <v>10</v>
      </c>
      <c r="E3545" s="3" t="s">
        <v>6877</v>
      </c>
      <c r="F3545" s="3" t="e">
        <f>VLOOKUP(E3545,'DFW to admin'!A:B,2,FALSE)</f>
        <v>#N/A</v>
      </c>
      <c r="G3545" s="3" t="e">
        <f>VLOOKUP('Data - filter removed'!E3545,Sheet10!B:C,2,FALSE)</f>
        <v>#N/A</v>
      </c>
      <c r="H3545" s="2">
        <v>2014</v>
      </c>
      <c r="I3545" s="3" t="s">
        <v>3591</v>
      </c>
      <c r="J3545" s="3" t="s">
        <v>6874</v>
      </c>
      <c r="K3545" s="3" t="s">
        <v>6875</v>
      </c>
      <c r="L3545" s="3" t="s">
        <v>6878</v>
      </c>
      <c r="M3545" s="3" t="s">
        <v>81</v>
      </c>
    </row>
    <row r="3546" spans="1:13" x14ac:dyDescent="0.2">
      <c r="A3546" s="3" t="s">
        <v>6850</v>
      </c>
      <c r="B3546" s="3" t="str">
        <f>VLOOKUP(C3546,'Class compilations'!A:B,2,FALSE)</f>
        <v>Truck - 4x4</v>
      </c>
      <c r="C3546" s="3" t="s">
        <v>6851</v>
      </c>
      <c r="D3546" s="3" t="s">
        <v>10</v>
      </c>
      <c r="E3546" s="3" t="s">
        <v>6879</v>
      </c>
      <c r="F3546" s="3" t="e">
        <f>VLOOKUP(E3546,'DFW to admin'!A:B,2,FALSE)</f>
        <v>#N/A</v>
      </c>
      <c r="G3546" s="3" t="e">
        <f>VLOOKUP('Data - filter removed'!E3546,Sheet10!B:C,2,FALSE)</f>
        <v>#N/A</v>
      </c>
      <c r="H3546" s="2">
        <v>2014</v>
      </c>
      <c r="I3546" s="3" t="s">
        <v>3591</v>
      </c>
      <c r="J3546" s="3" t="s">
        <v>6874</v>
      </c>
      <c r="K3546" s="3" t="s">
        <v>6875</v>
      </c>
      <c r="L3546" s="3" t="s">
        <v>6880</v>
      </c>
      <c r="M3546" s="3" t="s">
        <v>81</v>
      </c>
    </row>
    <row r="3547" spans="1:13" x14ac:dyDescent="0.2">
      <c r="A3547" s="3" t="s">
        <v>6850</v>
      </c>
      <c r="B3547" s="3" t="str">
        <f>VLOOKUP(C3547,'Class compilations'!A:B,2,FALSE)</f>
        <v>Truck - 4x4</v>
      </c>
      <c r="C3547" s="3" t="s">
        <v>6851</v>
      </c>
      <c r="D3547" s="3" t="s">
        <v>10</v>
      </c>
      <c r="E3547" s="3" t="s">
        <v>6881</v>
      </c>
      <c r="F3547" s="3" t="e">
        <f>VLOOKUP(E3547,'DFW to admin'!A:B,2,FALSE)</f>
        <v>#N/A</v>
      </c>
      <c r="G3547" s="3" t="e">
        <f>VLOOKUP('Data - filter removed'!E3547,Sheet10!B:C,2,FALSE)</f>
        <v>#N/A</v>
      </c>
      <c r="H3547" s="2">
        <v>2014</v>
      </c>
      <c r="I3547" s="3" t="s">
        <v>3591</v>
      </c>
      <c r="J3547" s="3" t="s">
        <v>6874</v>
      </c>
      <c r="K3547" s="3" t="s">
        <v>6875</v>
      </c>
      <c r="L3547" s="3" t="s">
        <v>6882</v>
      </c>
      <c r="M3547" s="3" t="s">
        <v>81</v>
      </c>
    </row>
    <row r="3548" spans="1:13" x14ac:dyDescent="0.2">
      <c r="A3548" s="3" t="s">
        <v>6850</v>
      </c>
      <c r="B3548" s="3" t="str">
        <f>VLOOKUP(C3548,'Class compilations'!A:B,2,FALSE)</f>
        <v>Truck - 4x4</v>
      </c>
      <c r="C3548" s="3" t="s">
        <v>6851</v>
      </c>
      <c r="D3548" s="3" t="s">
        <v>10</v>
      </c>
      <c r="E3548" s="3" t="s">
        <v>6883</v>
      </c>
      <c r="F3548" s="3" t="e">
        <f>VLOOKUP(E3548,'DFW to admin'!A:B,2,FALSE)</f>
        <v>#N/A</v>
      </c>
      <c r="G3548" s="3" t="e">
        <f>VLOOKUP('Data - filter removed'!E3548,Sheet10!B:C,2,FALSE)</f>
        <v>#N/A</v>
      </c>
      <c r="H3548" s="2">
        <v>2015</v>
      </c>
      <c r="I3548" s="3" t="s">
        <v>3591</v>
      </c>
      <c r="J3548" s="3" t="s">
        <v>6874</v>
      </c>
      <c r="K3548" s="3" t="s">
        <v>6884</v>
      </c>
      <c r="L3548" s="3" t="s">
        <v>6885</v>
      </c>
      <c r="M3548" s="3" t="s">
        <v>2285</v>
      </c>
    </row>
    <row r="3549" spans="1:13" x14ac:dyDescent="0.2">
      <c r="A3549" s="3" t="s">
        <v>6850</v>
      </c>
      <c r="B3549" s="3" t="str">
        <f>VLOOKUP(C3549,'Class compilations'!A:B,2,FALSE)</f>
        <v>Truck - 4x4</v>
      </c>
      <c r="C3549" s="3" t="s">
        <v>6851</v>
      </c>
      <c r="D3549" s="3" t="s">
        <v>10</v>
      </c>
      <c r="E3549" s="3" t="s">
        <v>6886</v>
      </c>
      <c r="F3549" s="3" t="e">
        <f>VLOOKUP(E3549,'DFW to admin'!A:B,2,FALSE)</f>
        <v>#N/A</v>
      </c>
      <c r="G3549" s="3" t="e">
        <f>VLOOKUP('Data - filter removed'!E3549,Sheet10!B:C,2,FALSE)</f>
        <v>#N/A</v>
      </c>
      <c r="H3549" s="2">
        <v>2015</v>
      </c>
      <c r="I3549" s="3" t="s">
        <v>3591</v>
      </c>
      <c r="J3549" s="3" t="s">
        <v>6874</v>
      </c>
      <c r="K3549" s="3" t="s">
        <v>6884</v>
      </c>
      <c r="L3549" s="3" t="s">
        <v>6887</v>
      </c>
      <c r="M3549" s="3" t="s">
        <v>2285</v>
      </c>
    </row>
    <row r="3550" spans="1:13" x14ac:dyDescent="0.2">
      <c r="A3550" s="3" t="s">
        <v>6850</v>
      </c>
      <c r="B3550" s="3" t="str">
        <f>VLOOKUP(C3550,'Class compilations'!A:B,2,FALSE)</f>
        <v>Truck - 4x4</v>
      </c>
      <c r="C3550" s="3" t="s">
        <v>6851</v>
      </c>
      <c r="D3550" s="3" t="s">
        <v>10</v>
      </c>
      <c r="E3550" s="3" t="s">
        <v>6888</v>
      </c>
      <c r="F3550" s="3" t="e">
        <f>VLOOKUP(E3550,'DFW to admin'!A:B,2,FALSE)</f>
        <v>#N/A</v>
      </c>
      <c r="G3550" s="3" t="e">
        <f>VLOOKUP('Data - filter removed'!E3550,Sheet10!B:C,2,FALSE)</f>
        <v>#N/A</v>
      </c>
      <c r="H3550" s="2">
        <v>2015</v>
      </c>
      <c r="I3550" s="3" t="s">
        <v>3591</v>
      </c>
      <c r="J3550" s="3" t="s">
        <v>6874</v>
      </c>
      <c r="K3550" s="3" t="s">
        <v>6884</v>
      </c>
      <c r="L3550" s="3" t="s">
        <v>6889</v>
      </c>
      <c r="M3550" s="3" t="s">
        <v>2285</v>
      </c>
    </row>
    <row r="3551" spans="1:13" x14ac:dyDescent="0.2">
      <c r="A3551" s="3" t="s">
        <v>6850</v>
      </c>
      <c r="B3551" s="3" t="str">
        <f>VLOOKUP(C3551,'Class compilations'!A:B,2,FALSE)</f>
        <v>Truck - 4x4</v>
      </c>
      <c r="C3551" s="3" t="s">
        <v>6851</v>
      </c>
      <c r="D3551" s="3" t="s">
        <v>10</v>
      </c>
      <c r="E3551" s="3" t="s">
        <v>6890</v>
      </c>
      <c r="F3551" s="3" t="e">
        <f>VLOOKUP(E3551,'DFW to admin'!A:B,2,FALSE)</f>
        <v>#N/A</v>
      </c>
      <c r="G3551" s="3" t="e">
        <f>VLOOKUP('Data - filter removed'!E3551,Sheet10!B:C,2,FALSE)</f>
        <v>#N/A</v>
      </c>
      <c r="H3551" s="2">
        <v>2015</v>
      </c>
      <c r="I3551" s="3" t="s">
        <v>3591</v>
      </c>
      <c r="J3551" s="3" t="s">
        <v>6874</v>
      </c>
      <c r="K3551" s="3" t="s">
        <v>6884</v>
      </c>
      <c r="L3551" s="3" t="s">
        <v>6891</v>
      </c>
      <c r="M3551" s="3" t="s">
        <v>2285</v>
      </c>
    </row>
    <row r="3552" spans="1:13" x14ac:dyDescent="0.2">
      <c r="A3552" s="3" t="s">
        <v>6850</v>
      </c>
      <c r="B3552" s="3" t="str">
        <f>VLOOKUP(C3552,'Class compilations'!A:B,2,FALSE)</f>
        <v>Truck - 4x4</v>
      </c>
      <c r="C3552" s="3" t="s">
        <v>6851</v>
      </c>
      <c r="D3552" s="3" t="s">
        <v>10</v>
      </c>
      <c r="E3552" s="3" t="s">
        <v>6892</v>
      </c>
      <c r="F3552" s="3" t="str">
        <f>VLOOKUP(E3552,'DFW to admin'!A:B,2,FALSE)</f>
        <v>Fish</v>
      </c>
      <c r="G3552" s="3" t="e">
        <f>VLOOKUP('Data - filter removed'!E3552,Sheet10!B:C,2,FALSE)</f>
        <v>#N/A</v>
      </c>
      <c r="H3552" s="2">
        <v>2015</v>
      </c>
      <c r="I3552" s="3" t="s">
        <v>3591</v>
      </c>
      <c r="J3552" s="3" t="s">
        <v>6874</v>
      </c>
      <c r="K3552" s="3" t="s">
        <v>6884</v>
      </c>
      <c r="L3552" s="3" t="s">
        <v>6893</v>
      </c>
      <c r="M3552" s="3" t="s">
        <v>136</v>
      </c>
    </row>
    <row r="3553" spans="1:13" x14ac:dyDescent="0.2">
      <c r="A3553" s="3" t="s">
        <v>6850</v>
      </c>
      <c r="B3553" s="3" t="str">
        <f>VLOOKUP(C3553,'Class compilations'!A:B,2,FALSE)</f>
        <v>Truck - 4x4</v>
      </c>
      <c r="C3553" s="3" t="s">
        <v>6851</v>
      </c>
      <c r="D3553" s="3" t="s">
        <v>10</v>
      </c>
      <c r="E3553" s="3" t="s">
        <v>6894</v>
      </c>
      <c r="F3553" s="3" t="str">
        <f>VLOOKUP(E3553,'DFW to admin'!A:B,2,FALSE)</f>
        <v>Habitat</v>
      </c>
      <c r="G3553" s="3" t="e">
        <f>VLOOKUP('Data - filter removed'!E3553,Sheet10!B:C,2,FALSE)</f>
        <v>#N/A</v>
      </c>
      <c r="H3553" s="2">
        <v>2015</v>
      </c>
      <c r="I3553" s="3" t="s">
        <v>3591</v>
      </c>
      <c r="J3553" s="3" t="s">
        <v>6874</v>
      </c>
      <c r="K3553" s="3" t="s">
        <v>6884</v>
      </c>
      <c r="L3553" s="3" t="s">
        <v>6895</v>
      </c>
      <c r="M3553" s="3" t="s">
        <v>136</v>
      </c>
    </row>
    <row r="3554" spans="1:13" x14ac:dyDescent="0.2">
      <c r="A3554" s="3" t="s">
        <v>6850</v>
      </c>
      <c r="B3554" s="3" t="str">
        <f>VLOOKUP(C3554,'Class compilations'!A:B,2,FALSE)</f>
        <v>Truck - 4x4</v>
      </c>
      <c r="C3554" s="3" t="s">
        <v>6851</v>
      </c>
      <c r="D3554" s="3" t="s">
        <v>10</v>
      </c>
      <c r="E3554" s="3" t="s">
        <v>6896</v>
      </c>
      <c r="F3554" s="3" t="str">
        <f>VLOOKUP(E3554,'DFW to admin'!A:B,2,FALSE)</f>
        <v>Habitat</v>
      </c>
      <c r="G3554" s="3" t="e">
        <f>VLOOKUP('Data - filter removed'!E3554,Sheet10!B:C,2,FALSE)</f>
        <v>#N/A</v>
      </c>
      <c r="H3554" s="2">
        <v>2015</v>
      </c>
      <c r="I3554" s="3" t="s">
        <v>3591</v>
      </c>
      <c r="J3554" s="3" t="s">
        <v>6874</v>
      </c>
      <c r="K3554" s="3" t="s">
        <v>6884</v>
      </c>
      <c r="L3554" s="3" t="s">
        <v>6897</v>
      </c>
      <c r="M3554" s="3" t="s">
        <v>136</v>
      </c>
    </row>
    <row r="3555" spans="1:13" x14ac:dyDescent="0.2">
      <c r="A3555" s="3" t="s">
        <v>6850</v>
      </c>
      <c r="B3555" s="3" t="str">
        <f>VLOOKUP(C3555,'Class compilations'!A:B,2,FALSE)</f>
        <v>Truck - 4x4</v>
      </c>
      <c r="C3555" s="3" t="s">
        <v>6851</v>
      </c>
      <c r="D3555" s="3" t="s">
        <v>10</v>
      </c>
      <c r="E3555" s="3" t="s">
        <v>6898</v>
      </c>
      <c r="F3555" s="3" t="str">
        <f>VLOOKUP(E3555,'DFW to admin'!A:B,2,FALSE)</f>
        <v>Habitat</v>
      </c>
      <c r="G3555" s="3" t="e">
        <f>VLOOKUP('Data - filter removed'!E3555,Sheet10!B:C,2,FALSE)</f>
        <v>#N/A</v>
      </c>
      <c r="H3555" s="2">
        <v>2015</v>
      </c>
      <c r="I3555" s="3" t="s">
        <v>3591</v>
      </c>
      <c r="J3555" s="3" t="s">
        <v>6874</v>
      </c>
      <c r="K3555" s="3" t="s">
        <v>6884</v>
      </c>
      <c r="L3555" s="3" t="s">
        <v>6899</v>
      </c>
      <c r="M3555" s="3" t="s">
        <v>136</v>
      </c>
    </row>
    <row r="3556" spans="1:13" x14ac:dyDescent="0.2">
      <c r="A3556" s="3" t="s">
        <v>6850</v>
      </c>
      <c r="B3556" s="3" t="str">
        <f>VLOOKUP(C3556,'Class compilations'!A:B,2,FALSE)</f>
        <v>Truck - 4x4</v>
      </c>
      <c r="C3556" s="3" t="s">
        <v>6851</v>
      </c>
      <c r="D3556" s="3" t="s">
        <v>10</v>
      </c>
      <c r="E3556" s="3" t="s">
        <v>6900</v>
      </c>
      <c r="F3556" s="3" t="str">
        <f>VLOOKUP(E3556,'DFW to admin'!A:B,2,FALSE)</f>
        <v>Habitat</v>
      </c>
      <c r="G3556" s="3" t="e">
        <f>VLOOKUP('Data - filter removed'!E3556,Sheet10!B:C,2,FALSE)</f>
        <v>#N/A</v>
      </c>
      <c r="H3556" s="2">
        <v>2015</v>
      </c>
      <c r="I3556" s="3" t="s">
        <v>3591</v>
      </c>
      <c r="J3556" s="3" t="s">
        <v>6874</v>
      </c>
      <c r="K3556" s="3" t="s">
        <v>6884</v>
      </c>
      <c r="L3556" s="3" t="s">
        <v>6901</v>
      </c>
      <c r="M3556" s="3" t="s">
        <v>136</v>
      </c>
    </row>
    <row r="3557" spans="1:13" x14ac:dyDescent="0.2">
      <c r="A3557" s="3" t="s">
        <v>6850</v>
      </c>
      <c r="B3557" s="3" t="str">
        <f>VLOOKUP(C3557,'Class compilations'!A:B,2,FALSE)</f>
        <v>Truck - 4x4</v>
      </c>
      <c r="C3557" s="3" t="s">
        <v>6851</v>
      </c>
      <c r="D3557" s="3" t="s">
        <v>10</v>
      </c>
      <c r="E3557" s="3" t="s">
        <v>6902</v>
      </c>
      <c r="F3557" s="3" t="str">
        <f>VLOOKUP(E3557,'DFW to admin'!A:B,2,FALSE)</f>
        <v>Fish</v>
      </c>
      <c r="G3557" s="3" t="e">
        <f>VLOOKUP('Data - filter removed'!E3557,Sheet10!B:C,2,FALSE)</f>
        <v>#N/A</v>
      </c>
      <c r="H3557" s="2">
        <v>2015</v>
      </c>
      <c r="I3557" s="3" t="s">
        <v>3591</v>
      </c>
      <c r="J3557" s="3" t="s">
        <v>6874</v>
      </c>
      <c r="K3557" s="3" t="s">
        <v>6884</v>
      </c>
      <c r="L3557" s="3" t="s">
        <v>6903</v>
      </c>
      <c r="M3557" s="3" t="s">
        <v>136</v>
      </c>
    </row>
    <row r="3558" spans="1:13" x14ac:dyDescent="0.2">
      <c r="A3558" s="3" t="s">
        <v>6850</v>
      </c>
      <c r="B3558" s="3" t="str">
        <f>VLOOKUP(C3558,'Class compilations'!A:B,2,FALSE)</f>
        <v>Truck - 4x4</v>
      </c>
      <c r="C3558" s="3" t="s">
        <v>6851</v>
      </c>
      <c r="D3558" s="3" t="s">
        <v>10</v>
      </c>
      <c r="E3558" s="3" t="s">
        <v>6904</v>
      </c>
      <c r="F3558" s="3" t="str">
        <f>VLOOKUP(E3558,'DFW to admin'!A:B,2,FALSE)</f>
        <v>Fish</v>
      </c>
      <c r="G3558" s="3" t="e">
        <f>VLOOKUP('Data - filter removed'!E3558,Sheet10!B:C,2,FALSE)</f>
        <v>#N/A</v>
      </c>
      <c r="H3558" s="2">
        <v>2015</v>
      </c>
      <c r="I3558" s="3" t="s">
        <v>3591</v>
      </c>
      <c r="J3558" s="3" t="s">
        <v>6874</v>
      </c>
      <c r="K3558" s="3" t="s">
        <v>6884</v>
      </c>
      <c r="L3558" s="3" t="s">
        <v>6905</v>
      </c>
      <c r="M3558" s="3" t="s">
        <v>136</v>
      </c>
    </row>
    <row r="3559" spans="1:13" x14ac:dyDescent="0.2">
      <c r="A3559" s="3" t="s">
        <v>6850</v>
      </c>
      <c r="B3559" s="3" t="str">
        <f>VLOOKUP(C3559,'Class compilations'!A:B,2,FALSE)</f>
        <v>Truck - 4x4</v>
      </c>
      <c r="C3559" s="3" t="s">
        <v>6851</v>
      </c>
      <c r="D3559" s="3" t="s">
        <v>10</v>
      </c>
      <c r="E3559" s="3" t="s">
        <v>6906</v>
      </c>
      <c r="F3559" s="3" t="str">
        <f>VLOOKUP(E3559,'DFW to admin'!A:B,2,FALSE)</f>
        <v>Wildlife</v>
      </c>
      <c r="G3559" s="3" t="e">
        <f>VLOOKUP('Data - filter removed'!E3559,Sheet10!B:C,2,FALSE)</f>
        <v>#N/A</v>
      </c>
      <c r="H3559" s="2">
        <v>2015</v>
      </c>
      <c r="I3559" s="3" t="s">
        <v>3591</v>
      </c>
      <c r="J3559" s="3" t="s">
        <v>6874</v>
      </c>
      <c r="K3559" s="3" t="s">
        <v>6884</v>
      </c>
      <c r="L3559" s="3" t="s">
        <v>6907</v>
      </c>
      <c r="M3559" s="3" t="s">
        <v>136</v>
      </c>
    </row>
    <row r="3560" spans="1:13" x14ac:dyDescent="0.2">
      <c r="A3560" s="3" t="s">
        <v>6850</v>
      </c>
      <c r="B3560" s="3" t="str">
        <f>VLOOKUP(C3560,'Class compilations'!A:B,2,FALSE)</f>
        <v>Truck - 4x4</v>
      </c>
      <c r="C3560" s="3" t="s">
        <v>6851</v>
      </c>
      <c r="D3560" s="3" t="s">
        <v>10</v>
      </c>
      <c r="E3560" s="3" t="s">
        <v>6908</v>
      </c>
      <c r="F3560" s="3" t="e">
        <f>VLOOKUP(E3560,'DFW to admin'!A:B,2,FALSE)</f>
        <v>#N/A</v>
      </c>
      <c r="G3560" s="3" t="e">
        <f>VLOOKUP('Data - filter removed'!E3560,Sheet10!B:C,2,FALSE)</f>
        <v>#N/A</v>
      </c>
      <c r="H3560" s="2">
        <v>2015</v>
      </c>
      <c r="I3560" s="3" t="s">
        <v>3591</v>
      </c>
      <c r="J3560" s="3" t="s">
        <v>6874</v>
      </c>
      <c r="K3560" s="3" t="s">
        <v>6884</v>
      </c>
      <c r="L3560" s="3" t="s">
        <v>6909</v>
      </c>
      <c r="M3560" s="3" t="s">
        <v>1038</v>
      </c>
    </row>
    <row r="3561" spans="1:13" x14ac:dyDescent="0.2">
      <c r="A3561" s="3" t="s">
        <v>6850</v>
      </c>
      <c r="B3561" s="3" t="str">
        <f>VLOOKUP(C3561,'Class compilations'!A:B,2,FALSE)</f>
        <v>Truck - 4x4</v>
      </c>
      <c r="C3561" s="3" t="s">
        <v>6851</v>
      </c>
      <c r="D3561" s="3" t="s">
        <v>10</v>
      </c>
      <c r="E3561" s="3" t="s">
        <v>6910</v>
      </c>
      <c r="F3561" s="3" t="e">
        <f>VLOOKUP(E3561,'DFW to admin'!A:B,2,FALSE)</f>
        <v>#N/A</v>
      </c>
      <c r="G3561" s="3" t="e">
        <f>VLOOKUP('Data - filter removed'!E3561,Sheet10!B:C,2,FALSE)</f>
        <v>#N/A</v>
      </c>
      <c r="H3561" s="2">
        <v>2015</v>
      </c>
      <c r="I3561" s="3" t="s">
        <v>3591</v>
      </c>
      <c r="J3561" s="3" t="s">
        <v>6874</v>
      </c>
      <c r="K3561" s="3" t="s">
        <v>6884</v>
      </c>
      <c r="L3561" s="3" t="s">
        <v>6911</v>
      </c>
      <c r="M3561" s="3" t="s">
        <v>81</v>
      </c>
    </row>
    <row r="3562" spans="1:13" x14ac:dyDescent="0.2">
      <c r="A3562" s="3" t="s">
        <v>6850</v>
      </c>
      <c r="B3562" s="3" t="str">
        <f>VLOOKUP(C3562,'Class compilations'!A:B,2,FALSE)</f>
        <v>Truck - 4x4</v>
      </c>
      <c r="C3562" s="3" t="s">
        <v>6851</v>
      </c>
      <c r="D3562" s="3" t="s">
        <v>10</v>
      </c>
      <c r="E3562" s="3" t="s">
        <v>6912</v>
      </c>
      <c r="F3562" s="3" t="e">
        <f>VLOOKUP(E3562,'DFW to admin'!A:B,2,FALSE)</f>
        <v>#N/A</v>
      </c>
      <c r="G3562" s="3" t="e">
        <f>VLOOKUP('Data - filter removed'!E3562,Sheet10!B:C,2,FALSE)</f>
        <v>#N/A</v>
      </c>
      <c r="H3562" s="2">
        <v>2015</v>
      </c>
      <c r="I3562" s="3" t="s">
        <v>3591</v>
      </c>
      <c r="J3562" s="3" t="s">
        <v>6874</v>
      </c>
      <c r="K3562" s="3" t="s">
        <v>6884</v>
      </c>
      <c r="L3562" s="3" t="s">
        <v>6913</v>
      </c>
      <c r="M3562" s="3" t="s">
        <v>32</v>
      </c>
    </row>
    <row r="3563" spans="1:13" x14ac:dyDescent="0.2">
      <c r="A3563" s="3" t="s">
        <v>6850</v>
      </c>
      <c r="B3563" s="3" t="str">
        <f>VLOOKUP(C3563,'Class compilations'!A:B,2,FALSE)</f>
        <v>Truck - 4x4</v>
      </c>
      <c r="C3563" s="3" t="s">
        <v>6851</v>
      </c>
      <c r="D3563" s="3" t="s">
        <v>10</v>
      </c>
      <c r="E3563" s="3" t="s">
        <v>6914</v>
      </c>
      <c r="F3563" s="3" t="e">
        <f>VLOOKUP(E3563,'DFW to admin'!A:B,2,FALSE)</f>
        <v>#N/A</v>
      </c>
      <c r="G3563" s="3" t="e">
        <f>VLOOKUP('Data - filter removed'!E3563,Sheet10!B:C,2,FALSE)</f>
        <v>#N/A</v>
      </c>
      <c r="H3563" s="2">
        <v>2015</v>
      </c>
      <c r="I3563" s="3" t="s">
        <v>2576</v>
      </c>
      <c r="J3563" s="3" t="s">
        <v>4255</v>
      </c>
      <c r="K3563" s="3" t="s">
        <v>6853</v>
      </c>
      <c r="L3563" s="3" t="s">
        <v>6915</v>
      </c>
      <c r="M3563" s="3" t="s">
        <v>40</v>
      </c>
    </row>
    <row r="3564" spans="1:13" x14ac:dyDescent="0.2">
      <c r="A3564" s="3" t="s">
        <v>6850</v>
      </c>
      <c r="B3564" s="3" t="str">
        <f>VLOOKUP(C3564,'Class compilations'!A:B,2,FALSE)</f>
        <v>Truck - 4x4</v>
      </c>
      <c r="C3564" s="3" t="s">
        <v>6851</v>
      </c>
      <c r="D3564" s="3" t="s">
        <v>10</v>
      </c>
      <c r="E3564" s="3" t="s">
        <v>8158</v>
      </c>
      <c r="F3564" s="3" t="e">
        <f>VLOOKUP(E3564,'DFW to admin'!A:B,2,FALSE)</f>
        <v>#N/A</v>
      </c>
      <c r="G3564" s="3" t="e">
        <f>VLOOKUP('Data - filter removed'!E3564,Sheet10!B:C,2,FALSE)</f>
        <v>#N/A</v>
      </c>
      <c r="H3564" s="2">
        <v>2016</v>
      </c>
      <c r="I3564" s="3" t="s">
        <v>2576</v>
      </c>
      <c r="J3564" s="3" t="s">
        <v>4255</v>
      </c>
      <c r="K3564" s="3" t="s">
        <v>6853</v>
      </c>
      <c r="L3564" s="3" t="s">
        <v>8159</v>
      </c>
      <c r="M3564" s="3" t="s">
        <v>1038</v>
      </c>
    </row>
    <row r="3565" spans="1:13" x14ac:dyDescent="0.2">
      <c r="A3565" s="3" t="s">
        <v>6850</v>
      </c>
      <c r="B3565" s="3" t="str">
        <f>VLOOKUP(C3565,'Class compilations'!A:B,2,FALSE)</f>
        <v>Truck - 4x4</v>
      </c>
      <c r="C3565" s="3" t="s">
        <v>6851</v>
      </c>
      <c r="D3565" s="3" t="s">
        <v>10</v>
      </c>
      <c r="E3565" s="3" t="s">
        <v>8160</v>
      </c>
      <c r="F3565" s="3" t="e">
        <f>VLOOKUP(E3565,'DFW to admin'!A:B,2,FALSE)</f>
        <v>#N/A</v>
      </c>
      <c r="G3565" s="3" t="e">
        <f>VLOOKUP('Data - filter removed'!E3565,Sheet10!B:C,2,FALSE)</f>
        <v>#N/A</v>
      </c>
      <c r="H3565" s="2">
        <v>2016</v>
      </c>
      <c r="I3565" s="3" t="s">
        <v>2576</v>
      </c>
      <c r="J3565" s="3" t="s">
        <v>4255</v>
      </c>
      <c r="K3565" s="3" t="s">
        <v>6853</v>
      </c>
      <c r="L3565" s="3" t="s">
        <v>8161</v>
      </c>
      <c r="M3565" s="3" t="s">
        <v>2285</v>
      </c>
    </row>
    <row r="3566" spans="1:13" x14ac:dyDescent="0.2">
      <c r="A3566" s="3" t="s">
        <v>6850</v>
      </c>
      <c r="B3566" s="3" t="str">
        <f>VLOOKUP(C3566,'Class compilations'!A:B,2,FALSE)</f>
        <v>Truck - 4x4</v>
      </c>
      <c r="C3566" s="3" t="s">
        <v>6851</v>
      </c>
      <c r="D3566" s="3" t="s">
        <v>10</v>
      </c>
      <c r="E3566" s="3" t="s">
        <v>8162</v>
      </c>
      <c r="F3566" s="3" t="e">
        <f>VLOOKUP(E3566,'DFW to admin'!A:B,2,FALSE)</f>
        <v>#N/A</v>
      </c>
      <c r="G3566" s="3" t="e">
        <f>VLOOKUP('Data - filter removed'!E3566,Sheet10!B:C,2,FALSE)</f>
        <v>#N/A</v>
      </c>
      <c r="H3566" s="2">
        <v>2016</v>
      </c>
      <c r="I3566" s="3" t="s">
        <v>2576</v>
      </c>
      <c r="J3566" s="3" t="s">
        <v>4255</v>
      </c>
      <c r="K3566" s="3" t="s">
        <v>6853</v>
      </c>
      <c r="L3566" s="3" t="s">
        <v>8163</v>
      </c>
      <c r="M3566" s="3" t="s">
        <v>2285</v>
      </c>
    </row>
    <row r="3567" spans="1:13" x14ac:dyDescent="0.2">
      <c r="A3567" s="3" t="s">
        <v>6850</v>
      </c>
      <c r="B3567" s="3" t="str">
        <f>VLOOKUP(C3567,'Class compilations'!A:B,2,FALSE)</f>
        <v>Truck - 4x4</v>
      </c>
      <c r="C3567" s="3" t="s">
        <v>6851</v>
      </c>
      <c r="D3567" s="3" t="s">
        <v>10</v>
      </c>
      <c r="E3567" s="3" t="s">
        <v>8164</v>
      </c>
      <c r="F3567" s="3" t="e">
        <f>VLOOKUP(E3567,'DFW to admin'!A:B,2,FALSE)</f>
        <v>#N/A</v>
      </c>
      <c r="G3567" s="3" t="e">
        <f>VLOOKUP('Data - filter removed'!E3567,Sheet10!B:C,2,FALSE)</f>
        <v>#N/A</v>
      </c>
      <c r="H3567" s="2">
        <v>2016</v>
      </c>
      <c r="I3567" s="3" t="s">
        <v>2576</v>
      </c>
      <c r="J3567" s="3" t="s">
        <v>4255</v>
      </c>
      <c r="K3567" s="3" t="s">
        <v>6853</v>
      </c>
      <c r="L3567" s="3" t="s">
        <v>8165</v>
      </c>
      <c r="M3567" s="3" t="s">
        <v>2285</v>
      </c>
    </row>
    <row r="3568" spans="1:13" x14ac:dyDescent="0.2">
      <c r="A3568" s="3" t="s">
        <v>6850</v>
      </c>
      <c r="B3568" s="3" t="str">
        <f>VLOOKUP(C3568,'Class compilations'!A:B,2,FALSE)</f>
        <v>Truck - 4x4</v>
      </c>
      <c r="C3568" s="3" t="s">
        <v>6851</v>
      </c>
      <c r="D3568" s="3" t="s">
        <v>10</v>
      </c>
      <c r="E3568" s="3" t="s">
        <v>8166</v>
      </c>
      <c r="F3568" s="3" t="e">
        <f>VLOOKUP(E3568,'DFW to admin'!A:B,2,FALSE)</f>
        <v>#N/A</v>
      </c>
      <c r="G3568" s="3" t="e">
        <f>VLOOKUP('Data - filter removed'!E3568,Sheet10!B:C,2,FALSE)</f>
        <v>#N/A</v>
      </c>
      <c r="H3568" s="2">
        <v>2016</v>
      </c>
      <c r="I3568" s="3" t="s">
        <v>2576</v>
      </c>
      <c r="J3568" s="3" t="s">
        <v>4255</v>
      </c>
      <c r="K3568" s="3" t="s">
        <v>6853</v>
      </c>
      <c r="L3568" s="3" t="s">
        <v>8167</v>
      </c>
      <c r="M3568" s="3" t="s">
        <v>2285</v>
      </c>
    </row>
    <row r="3569" spans="1:13" x14ac:dyDescent="0.2">
      <c r="A3569" s="3" t="s">
        <v>6850</v>
      </c>
      <c r="B3569" s="3" t="str">
        <f>VLOOKUP(C3569,'Class compilations'!A:B,2,FALSE)</f>
        <v>Truck - 4x4</v>
      </c>
      <c r="C3569" s="3" t="s">
        <v>6851</v>
      </c>
      <c r="D3569" s="3" t="s">
        <v>10</v>
      </c>
      <c r="E3569" s="3" t="s">
        <v>8168</v>
      </c>
      <c r="F3569" s="3" t="e">
        <f>VLOOKUP(E3569,'DFW to admin'!A:B,2,FALSE)</f>
        <v>#N/A</v>
      </c>
      <c r="G3569" s="3" t="e">
        <f>VLOOKUP('Data - filter removed'!E3569,Sheet10!B:C,2,FALSE)</f>
        <v>#N/A</v>
      </c>
      <c r="H3569" s="2">
        <v>2016</v>
      </c>
      <c r="I3569" s="3" t="s">
        <v>2576</v>
      </c>
      <c r="J3569" s="3" t="s">
        <v>4255</v>
      </c>
      <c r="K3569" s="3" t="s">
        <v>6853</v>
      </c>
      <c r="L3569" s="3" t="s">
        <v>8169</v>
      </c>
      <c r="M3569" s="3" t="s">
        <v>2285</v>
      </c>
    </row>
    <row r="3570" spans="1:13" x14ac:dyDescent="0.2">
      <c r="A3570" s="3" t="s">
        <v>6850</v>
      </c>
      <c r="B3570" s="3" t="str">
        <f>VLOOKUP(C3570,'Class compilations'!A:B,2,FALSE)</f>
        <v>Truck - 4x4</v>
      </c>
      <c r="C3570" s="3" t="s">
        <v>6851</v>
      </c>
      <c r="D3570" s="3" t="s">
        <v>10</v>
      </c>
      <c r="E3570" s="3" t="s">
        <v>8170</v>
      </c>
      <c r="F3570" s="3" t="e">
        <f>VLOOKUP(E3570,'DFW to admin'!A:B,2,FALSE)</f>
        <v>#N/A</v>
      </c>
      <c r="G3570" s="3" t="e">
        <f>VLOOKUP('Data - filter removed'!E3570,Sheet10!B:C,2,FALSE)</f>
        <v>#N/A</v>
      </c>
      <c r="H3570" s="2">
        <v>2016</v>
      </c>
      <c r="I3570" s="3" t="s">
        <v>2576</v>
      </c>
      <c r="J3570" s="3" t="s">
        <v>4255</v>
      </c>
      <c r="K3570" s="3" t="s">
        <v>6853</v>
      </c>
      <c r="L3570" s="3" t="s">
        <v>8171</v>
      </c>
      <c r="M3570" s="3" t="s">
        <v>2285</v>
      </c>
    </row>
    <row r="3571" spans="1:13" x14ac:dyDescent="0.2">
      <c r="A3571" s="3" t="s">
        <v>6850</v>
      </c>
      <c r="B3571" s="3" t="str">
        <f>VLOOKUP(C3571,'Class compilations'!A:B,2,FALSE)</f>
        <v>Truck - 4x4</v>
      </c>
      <c r="C3571" s="3" t="s">
        <v>6851</v>
      </c>
      <c r="D3571" s="3" t="s">
        <v>10</v>
      </c>
      <c r="E3571" s="3" t="s">
        <v>8172</v>
      </c>
      <c r="F3571" s="3" t="e">
        <f>VLOOKUP(E3571,'DFW to admin'!A:B,2,FALSE)</f>
        <v>#N/A</v>
      </c>
      <c r="G3571" s="3" t="e">
        <f>VLOOKUP('Data - filter removed'!E3571,Sheet10!B:C,2,FALSE)</f>
        <v>#N/A</v>
      </c>
      <c r="H3571" s="2">
        <v>2016</v>
      </c>
      <c r="I3571" s="3" t="s">
        <v>2576</v>
      </c>
      <c r="J3571" s="3" t="s">
        <v>4255</v>
      </c>
      <c r="K3571" s="3" t="s">
        <v>6853</v>
      </c>
      <c r="L3571" s="3" t="s">
        <v>8173</v>
      </c>
      <c r="M3571" s="3" t="s">
        <v>2285</v>
      </c>
    </row>
    <row r="3572" spans="1:13" x14ac:dyDescent="0.2">
      <c r="B3572" s="3" t="e">
        <f>VLOOKUP(C3572,'Class compilations'!A:B,2,FALSE)</f>
        <v>#N/A</v>
      </c>
      <c r="D3572" s="5" t="s">
        <v>7969</v>
      </c>
      <c r="E3572" s="3">
        <f>SUBTOTAL(3,E3536:E3571)</f>
        <v>36</v>
      </c>
      <c r="F3572" s="3" t="e">
        <f>VLOOKUP(E3572,'DFW to admin'!A:B,2,FALSE)</f>
        <v>#N/A</v>
      </c>
      <c r="G3572" s="3" t="e">
        <f>VLOOKUP('Data - filter removed'!E3572,Sheet10!B:C,2,FALSE)</f>
        <v>#N/A</v>
      </c>
    </row>
    <row r="3573" spans="1:13" x14ac:dyDescent="0.2">
      <c r="A3573" s="3" t="s">
        <v>6850</v>
      </c>
      <c r="B3573" s="3" t="str">
        <f>VLOOKUP(C3573,'Class compilations'!A:B,2,FALSE)</f>
        <v>Truck - 4x4</v>
      </c>
      <c r="C3573" s="3" t="s">
        <v>6851</v>
      </c>
      <c r="D3573" s="3" t="s">
        <v>1563</v>
      </c>
      <c r="E3573" s="3" t="s">
        <v>6855</v>
      </c>
      <c r="F3573" s="3" t="e">
        <f>VLOOKUP(E3573,'DFW to admin'!A:B,2,FALSE)</f>
        <v>#N/A</v>
      </c>
      <c r="G3573" s="3" t="e">
        <f>VLOOKUP('Data - filter removed'!E3573,Sheet10!B:C,2,FALSE)</f>
        <v>#N/A</v>
      </c>
      <c r="H3573" s="2">
        <v>2003</v>
      </c>
      <c r="I3573" s="3" t="s">
        <v>297</v>
      </c>
      <c r="J3573" s="3" t="s">
        <v>4260</v>
      </c>
      <c r="K3573" s="3" t="s">
        <v>6853</v>
      </c>
      <c r="L3573" s="3" t="s">
        <v>6856</v>
      </c>
      <c r="M3573" s="3" t="s">
        <v>133</v>
      </c>
    </row>
    <row r="3574" spans="1:13" x14ac:dyDescent="0.2">
      <c r="A3574" s="3" t="s">
        <v>6850</v>
      </c>
      <c r="B3574" s="3" t="str">
        <f>VLOOKUP(C3574,'Class compilations'!A:B,2,FALSE)</f>
        <v>Truck - 4x4</v>
      </c>
      <c r="C3574" s="3" t="s">
        <v>6851</v>
      </c>
      <c r="D3574" s="3" t="s">
        <v>1563</v>
      </c>
      <c r="E3574" s="3" t="s">
        <v>6916</v>
      </c>
      <c r="F3574" s="3" t="e">
        <f>VLOOKUP(E3574,'DFW to admin'!A:B,2,FALSE)</f>
        <v>#N/A</v>
      </c>
      <c r="G3574" s="3" t="e">
        <f>VLOOKUP('Data - filter removed'!E3574,Sheet10!B:C,2,FALSE)</f>
        <v>#N/A</v>
      </c>
      <c r="H3574" s="2">
        <v>2008</v>
      </c>
      <c r="I3574" s="3" t="s">
        <v>2576</v>
      </c>
      <c r="J3574" s="3" t="s">
        <v>4255</v>
      </c>
      <c r="K3574" s="3" t="s">
        <v>6853</v>
      </c>
      <c r="L3574" s="3" t="s">
        <v>6917</v>
      </c>
      <c r="M3574" s="3" t="s">
        <v>133</v>
      </c>
    </row>
    <row r="3575" spans="1:13" x14ac:dyDescent="0.2">
      <c r="B3575" s="3" t="e">
        <f>VLOOKUP(C3575,'Class compilations'!A:B,2,FALSE)</f>
        <v>#N/A</v>
      </c>
      <c r="D3575" s="5" t="s">
        <v>7972</v>
      </c>
      <c r="E3575" s="3">
        <f>SUBTOTAL(3,E3573:E3574)</f>
        <v>2</v>
      </c>
      <c r="F3575" s="3" t="e">
        <f>VLOOKUP(E3575,'DFW to admin'!A:B,2,FALSE)</f>
        <v>#N/A</v>
      </c>
      <c r="G3575" s="3" t="e">
        <f>VLOOKUP('Data - filter removed'!E3575,Sheet10!B:C,2,FALSE)</f>
        <v>#N/A</v>
      </c>
    </row>
    <row r="3576" spans="1:13" x14ac:dyDescent="0.2">
      <c r="A3576" s="5" t="s">
        <v>7950</v>
      </c>
      <c r="B3576" s="3" t="e">
        <f>VLOOKUP(C3576,'Class compilations'!A:B,2,FALSE)</f>
        <v>#N/A</v>
      </c>
      <c r="E3576" s="3">
        <f>SUBTOTAL(3,E3536:E3574)</f>
        <v>38</v>
      </c>
      <c r="F3576" s="3" t="e">
        <f>VLOOKUP(E3576,'DFW to admin'!A:B,2,FALSE)</f>
        <v>#N/A</v>
      </c>
      <c r="G3576" s="3" t="e">
        <f>VLOOKUP('Data - filter removed'!E3576,Sheet10!B:C,2,FALSE)</f>
        <v>#N/A</v>
      </c>
    </row>
    <row r="3577" spans="1:13" x14ac:dyDescent="0.2">
      <c r="A3577" s="3" t="s">
        <v>6918</v>
      </c>
      <c r="B3577" s="3" t="str">
        <f>VLOOKUP(C3577,'Class compilations'!A:B,2,FALSE)</f>
        <v>Truck - 4x4</v>
      </c>
      <c r="C3577" s="3" t="s">
        <v>6919</v>
      </c>
      <c r="D3577" s="3" t="s">
        <v>10</v>
      </c>
      <c r="E3577" s="3" t="s">
        <v>6920</v>
      </c>
      <c r="F3577" s="3" t="e">
        <f>VLOOKUP(E3577,'DFW to admin'!A:B,2,FALSE)</f>
        <v>#N/A</v>
      </c>
      <c r="G3577" s="3" t="e">
        <f>VLOOKUP('Data - filter removed'!E3577,Sheet10!B:C,2,FALSE)</f>
        <v>#N/A</v>
      </c>
      <c r="H3577" s="2">
        <v>2003</v>
      </c>
      <c r="I3577" s="3" t="s">
        <v>297</v>
      </c>
      <c r="J3577" s="3" t="s">
        <v>4260</v>
      </c>
      <c r="K3577" s="3" t="s">
        <v>6853</v>
      </c>
      <c r="L3577" s="3" t="s">
        <v>6921</v>
      </c>
      <c r="M3577" s="3" t="s">
        <v>133</v>
      </c>
    </row>
    <row r="3578" spans="1:13" x14ac:dyDescent="0.2">
      <c r="A3578" s="3" t="s">
        <v>6918</v>
      </c>
      <c r="B3578" s="3" t="str">
        <f>VLOOKUP(C3578,'Class compilations'!A:B,2,FALSE)</f>
        <v>Truck - 4x4</v>
      </c>
      <c r="C3578" s="3" t="s">
        <v>6919</v>
      </c>
      <c r="D3578" s="3" t="s">
        <v>10</v>
      </c>
      <c r="E3578" s="3" t="s">
        <v>6922</v>
      </c>
      <c r="F3578" s="3" t="e">
        <f>VLOOKUP(E3578,'DFW to admin'!A:B,2,FALSE)</f>
        <v>#N/A</v>
      </c>
      <c r="G3578" s="3" t="e">
        <f>VLOOKUP('Data - filter removed'!E3578,Sheet10!B:C,2,FALSE)</f>
        <v>#N/A</v>
      </c>
      <c r="H3578" s="2">
        <v>2003</v>
      </c>
      <c r="I3578" s="3" t="s">
        <v>297</v>
      </c>
      <c r="J3578" s="3" t="s">
        <v>4260</v>
      </c>
      <c r="K3578" s="3" t="s">
        <v>6853</v>
      </c>
      <c r="L3578" s="3" t="s">
        <v>6923</v>
      </c>
      <c r="M3578" s="3" t="s">
        <v>133</v>
      </c>
    </row>
    <row r="3579" spans="1:13" x14ac:dyDescent="0.2">
      <c r="A3579" s="3" t="s">
        <v>6918</v>
      </c>
      <c r="B3579" s="3" t="str">
        <f>VLOOKUP(C3579,'Class compilations'!A:B,2,FALSE)</f>
        <v>Truck - 4x4</v>
      </c>
      <c r="C3579" s="3" t="s">
        <v>6919</v>
      </c>
      <c r="D3579" s="3" t="s">
        <v>10</v>
      </c>
      <c r="E3579" s="3" t="s">
        <v>6924</v>
      </c>
      <c r="F3579" s="3" t="e">
        <f>VLOOKUP(E3579,'DFW to admin'!A:B,2,FALSE)</f>
        <v>#N/A</v>
      </c>
      <c r="G3579" s="3" t="e">
        <f>VLOOKUP('Data - filter removed'!E3579,Sheet10!B:C,2,FALSE)</f>
        <v>#N/A</v>
      </c>
      <c r="H3579" s="2">
        <v>2003</v>
      </c>
      <c r="I3579" s="3" t="s">
        <v>297</v>
      </c>
      <c r="J3579" s="3" t="s">
        <v>4260</v>
      </c>
      <c r="K3579" s="3" t="s">
        <v>6853</v>
      </c>
      <c r="L3579" s="3" t="s">
        <v>6925</v>
      </c>
      <c r="M3579" s="3" t="s">
        <v>133</v>
      </c>
    </row>
    <row r="3580" spans="1:13" x14ac:dyDescent="0.2">
      <c r="A3580" s="3" t="s">
        <v>6918</v>
      </c>
      <c r="B3580" s="3" t="str">
        <f>VLOOKUP(C3580,'Class compilations'!A:B,2,FALSE)</f>
        <v>Truck - 4x4</v>
      </c>
      <c r="C3580" s="3" t="s">
        <v>6919</v>
      </c>
      <c r="D3580" s="3" t="s">
        <v>10</v>
      </c>
      <c r="E3580" s="3" t="s">
        <v>6926</v>
      </c>
      <c r="F3580" s="3" t="e">
        <f>VLOOKUP(E3580,'DFW to admin'!A:B,2,FALSE)</f>
        <v>#N/A</v>
      </c>
      <c r="G3580" s="3" t="e">
        <f>VLOOKUP('Data - filter removed'!E3580,Sheet10!B:C,2,FALSE)</f>
        <v>#N/A</v>
      </c>
      <c r="H3580" s="2">
        <v>2003</v>
      </c>
      <c r="I3580" s="3" t="s">
        <v>297</v>
      </c>
      <c r="J3580" s="3" t="s">
        <v>4260</v>
      </c>
      <c r="K3580" s="3" t="s">
        <v>6853</v>
      </c>
      <c r="L3580" s="3" t="s">
        <v>6927</v>
      </c>
      <c r="M3580" s="3" t="s">
        <v>133</v>
      </c>
    </row>
    <row r="3581" spans="1:13" x14ac:dyDescent="0.2">
      <c r="A3581" s="3" t="s">
        <v>6918</v>
      </c>
      <c r="B3581" s="3" t="str">
        <f>VLOOKUP(C3581,'Class compilations'!A:B,2,FALSE)</f>
        <v>Truck - 4x4</v>
      </c>
      <c r="C3581" s="3" t="s">
        <v>6919</v>
      </c>
      <c r="D3581" s="3" t="s">
        <v>10</v>
      </c>
      <c r="E3581" s="3" t="s">
        <v>6928</v>
      </c>
      <c r="F3581" s="3" t="e">
        <f>VLOOKUP(E3581,'DFW to admin'!A:B,2,FALSE)</f>
        <v>#N/A</v>
      </c>
      <c r="G3581" s="3" t="e">
        <f>VLOOKUP('Data - filter removed'!E3581,Sheet10!B:C,2,FALSE)</f>
        <v>#N/A</v>
      </c>
      <c r="H3581" s="2">
        <v>2005</v>
      </c>
      <c r="I3581" s="3" t="s">
        <v>2576</v>
      </c>
      <c r="J3581" s="3" t="s">
        <v>4255</v>
      </c>
      <c r="K3581" s="3" t="s">
        <v>6853</v>
      </c>
      <c r="L3581" s="3" t="s">
        <v>6929</v>
      </c>
      <c r="M3581" s="3" t="s">
        <v>133</v>
      </c>
    </row>
    <row r="3582" spans="1:13" x14ac:dyDescent="0.2">
      <c r="A3582" s="3" t="s">
        <v>6918</v>
      </c>
      <c r="B3582" s="3" t="str">
        <f>VLOOKUP(C3582,'Class compilations'!A:B,2,FALSE)</f>
        <v>Truck - 4x4</v>
      </c>
      <c r="C3582" s="3" t="s">
        <v>6919</v>
      </c>
      <c r="D3582" s="3" t="s">
        <v>10</v>
      </c>
      <c r="E3582" s="3" t="s">
        <v>6930</v>
      </c>
      <c r="F3582" s="3" t="e">
        <f>VLOOKUP(E3582,'DFW to admin'!A:B,2,FALSE)</f>
        <v>#N/A</v>
      </c>
      <c r="G3582" s="3" t="e">
        <f>VLOOKUP('Data - filter removed'!E3582,Sheet10!B:C,2,FALSE)</f>
        <v>#N/A</v>
      </c>
      <c r="H3582" s="2">
        <v>2004</v>
      </c>
      <c r="I3582" s="3" t="s">
        <v>2576</v>
      </c>
      <c r="J3582" s="3" t="s">
        <v>4255</v>
      </c>
      <c r="K3582" s="3" t="s">
        <v>6853</v>
      </c>
      <c r="L3582" s="3" t="s">
        <v>6931</v>
      </c>
      <c r="M3582" s="3" t="s">
        <v>133</v>
      </c>
    </row>
    <row r="3583" spans="1:13" x14ac:dyDescent="0.2">
      <c r="A3583" s="3" t="s">
        <v>6918</v>
      </c>
      <c r="B3583" s="3" t="str">
        <f>VLOOKUP(C3583,'Class compilations'!A:B,2,FALSE)</f>
        <v>Truck - 4x4</v>
      </c>
      <c r="C3583" s="3" t="s">
        <v>6919</v>
      </c>
      <c r="D3583" s="3" t="s">
        <v>10</v>
      </c>
      <c r="E3583" s="3" t="s">
        <v>6932</v>
      </c>
      <c r="F3583" s="3" t="e">
        <f>VLOOKUP(E3583,'DFW to admin'!A:B,2,FALSE)</f>
        <v>#N/A</v>
      </c>
      <c r="G3583" s="3" t="e">
        <f>VLOOKUP('Data - filter removed'!E3583,Sheet10!B:C,2,FALSE)</f>
        <v>#N/A</v>
      </c>
      <c r="H3583" s="2">
        <v>2004</v>
      </c>
      <c r="I3583" s="3" t="s">
        <v>2576</v>
      </c>
      <c r="J3583" s="3" t="s">
        <v>4255</v>
      </c>
      <c r="K3583" s="3" t="s">
        <v>6853</v>
      </c>
      <c r="L3583" s="3" t="s">
        <v>6933</v>
      </c>
      <c r="M3583" s="3" t="s">
        <v>133</v>
      </c>
    </row>
    <row r="3584" spans="1:13" x14ac:dyDescent="0.2">
      <c r="A3584" s="3" t="s">
        <v>6918</v>
      </c>
      <c r="B3584" s="3" t="str">
        <f>VLOOKUP(C3584,'Class compilations'!A:B,2,FALSE)</f>
        <v>Truck - 4x4</v>
      </c>
      <c r="C3584" s="3" t="s">
        <v>6919</v>
      </c>
      <c r="D3584" s="3" t="s">
        <v>10</v>
      </c>
      <c r="E3584" s="3" t="s">
        <v>6934</v>
      </c>
      <c r="F3584" s="3" t="e">
        <f>VLOOKUP(E3584,'DFW to admin'!A:B,2,FALSE)</f>
        <v>#N/A</v>
      </c>
      <c r="G3584" s="3" t="e">
        <f>VLOOKUP('Data - filter removed'!E3584,Sheet10!B:C,2,FALSE)</f>
        <v>#N/A</v>
      </c>
      <c r="H3584" s="2">
        <v>2006</v>
      </c>
      <c r="I3584" s="3" t="s">
        <v>297</v>
      </c>
      <c r="J3584" s="3" t="s">
        <v>4260</v>
      </c>
      <c r="K3584" s="3" t="s">
        <v>6853</v>
      </c>
      <c r="L3584" s="3" t="s">
        <v>6935</v>
      </c>
      <c r="M3584" s="3" t="s">
        <v>133</v>
      </c>
    </row>
    <row r="3585" spans="1:13" x14ac:dyDescent="0.2">
      <c r="B3585" s="3" t="e">
        <f>VLOOKUP(C3585,'Class compilations'!A:B,2,FALSE)</f>
        <v>#N/A</v>
      </c>
      <c r="D3585" s="5" t="s">
        <v>7969</v>
      </c>
      <c r="E3585" s="3">
        <f>SUBTOTAL(3,E3577:E3584)</f>
        <v>8</v>
      </c>
      <c r="F3585" s="3" t="e">
        <f>VLOOKUP(E3585,'DFW to admin'!A:B,2,FALSE)</f>
        <v>#N/A</v>
      </c>
      <c r="G3585" s="3" t="e">
        <f>VLOOKUP('Data - filter removed'!E3585,Sheet10!B:C,2,FALSE)</f>
        <v>#N/A</v>
      </c>
    </row>
    <row r="3586" spans="1:13" x14ac:dyDescent="0.2">
      <c r="A3586" s="5" t="s">
        <v>7951</v>
      </c>
      <c r="B3586" s="3" t="e">
        <f>VLOOKUP(C3586,'Class compilations'!A:B,2,FALSE)</f>
        <v>#N/A</v>
      </c>
      <c r="E3586" s="3">
        <f>SUBTOTAL(3,E3577:E3584)</f>
        <v>8</v>
      </c>
      <c r="F3586" s="3" t="e">
        <f>VLOOKUP(E3586,'DFW to admin'!A:B,2,FALSE)</f>
        <v>#N/A</v>
      </c>
      <c r="G3586" s="3" t="e">
        <f>VLOOKUP('Data - filter removed'!E3586,Sheet10!B:C,2,FALSE)</f>
        <v>#N/A</v>
      </c>
    </row>
    <row r="3587" spans="1:13" x14ac:dyDescent="0.2">
      <c r="A3587" s="3" t="s">
        <v>6936</v>
      </c>
      <c r="B3587" s="3" t="str">
        <f>VLOOKUP(C3587,'Class compilations'!A:B,2,FALSE)</f>
        <v>Truck - 4x4</v>
      </c>
      <c r="C3587" s="3" t="s">
        <v>6937</v>
      </c>
      <c r="D3587" s="3" t="s">
        <v>10</v>
      </c>
      <c r="E3587" s="3" t="s">
        <v>6938</v>
      </c>
      <c r="F3587" s="3" t="e">
        <f>VLOOKUP(E3587,'DFW to admin'!A:B,2,FALSE)</f>
        <v>#N/A</v>
      </c>
      <c r="G3587" s="3" t="e">
        <f>VLOOKUP('Data - filter removed'!E3587,Sheet10!B:C,2,FALSE)</f>
        <v>#N/A</v>
      </c>
      <c r="H3587" s="2">
        <v>2004</v>
      </c>
      <c r="I3587" s="3" t="s">
        <v>2576</v>
      </c>
      <c r="J3587" s="3" t="s">
        <v>4255</v>
      </c>
      <c r="K3587" s="3" t="s">
        <v>6853</v>
      </c>
      <c r="L3587" s="3" t="s">
        <v>6939</v>
      </c>
      <c r="M3587" s="3" t="s">
        <v>81</v>
      </c>
    </row>
    <row r="3588" spans="1:13" x14ac:dyDescent="0.2">
      <c r="A3588" s="3" t="s">
        <v>6936</v>
      </c>
      <c r="B3588" s="3" t="str">
        <f>VLOOKUP(C3588,'Class compilations'!A:B,2,FALSE)</f>
        <v>Truck - 4x4</v>
      </c>
      <c r="C3588" s="3" t="s">
        <v>6937</v>
      </c>
      <c r="D3588" s="3" t="s">
        <v>10</v>
      </c>
      <c r="E3588" s="3" t="s">
        <v>6940</v>
      </c>
      <c r="F3588" s="3" t="e">
        <f>VLOOKUP(E3588,'DFW to admin'!A:B,2,FALSE)</f>
        <v>#N/A</v>
      </c>
      <c r="G3588" s="3" t="e">
        <f>VLOOKUP('Data - filter removed'!E3588,Sheet10!B:C,2,FALSE)</f>
        <v>#N/A</v>
      </c>
      <c r="H3588" s="2">
        <v>2003</v>
      </c>
      <c r="I3588" s="3" t="s">
        <v>2576</v>
      </c>
      <c r="J3588" s="3" t="s">
        <v>6941</v>
      </c>
      <c r="K3588" s="3" t="s">
        <v>6851</v>
      </c>
      <c r="L3588" s="3" t="s">
        <v>6942</v>
      </c>
      <c r="M3588" s="3" t="s">
        <v>1038</v>
      </c>
    </row>
    <row r="3589" spans="1:13" x14ac:dyDescent="0.2">
      <c r="A3589" s="3" t="s">
        <v>6936</v>
      </c>
      <c r="B3589" s="3" t="str">
        <f>VLOOKUP(C3589,'Class compilations'!A:B,2,FALSE)</f>
        <v>Truck - 4x4</v>
      </c>
      <c r="C3589" s="3" t="s">
        <v>6937</v>
      </c>
      <c r="D3589" s="3" t="s">
        <v>10</v>
      </c>
      <c r="E3589" s="3" t="s">
        <v>6943</v>
      </c>
      <c r="F3589" s="3" t="e">
        <f>VLOOKUP(E3589,'DFW to admin'!A:B,2,FALSE)</f>
        <v>#N/A</v>
      </c>
      <c r="G3589" s="3" t="e">
        <f>VLOOKUP('Data - filter removed'!E3589,Sheet10!B:C,2,FALSE)</f>
        <v>#N/A</v>
      </c>
      <c r="H3589" s="2">
        <v>2001</v>
      </c>
      <c r="I3589" s="3" t="s">
        <v>2703</v>
      </c>
      <c r="J3589" s="3" t="s">
        <v>4251</v>
      </c>
      <c r="K3589" s="3" t="s">
        <v>6851</v>
      </c>
      <c r="L3589" s="3" t="s">
        <v>6944</v>
      </c>
      <c r="M3589" s="3" t="s">
        <v>1038</v>
      </c>
    </row>
    <row r="3590" spans="1:13" x14ac:dyDescent="0.2">
      <c r="A3590" s="3" t="s">
        <v>6936</v>
      </c>
      <c r="B3590" s="3" t="str">
        <f>VLOOKUP(C3590,'Class compilations'!A:B,2,FALSE)</f>
        <v>Truck - 4x4</v>
      </c>
      <c r="C3590" s="3" t="s">
        <v>6937</v>
      </c>
      <c r="D3590" s="3" t="s">
        <v>10</v>
      </c>
      <c r="E3590" s="3" t="s">
        <v>6945</v>
      </c>
      <c r="F3590" s="3" t="e">
        <f>VLOOKUP(E3590,'DFW to admin'!A:B,2,FALSE)</f>
        <v>#N/A</v>
      </c>
      <c r="G3590" s="3" t="e">
        <f>VLOOKUP('Data - filter removed'!E3590,Sheet10!B:C,2,FALSE)</f>
        <v>#N/A</v>
      </c>
      <c r="H3590" s="2">
        <v>2007</v>
      </c>
      <c r="I3590" s="3" t="s">
        <v>2576</v>
      </c>
      <c r="J3590" s="3" t="s">
        <v>4255</v>
      </c>
      <c r="K3590" s="3" t="s">
        <v>6851</v>
      </c>
      <c r="L3590" s="3" t="s">
        <v>6946</v>
      </c>
      <c r="M3590" s="3" t="s">
        <v>1038</v>
      </c>
    </row>
    <row r="3591" spans="1:13" x14ac:dyDescent="0.2">
      <c r="A3591" s="3" t="s">
        <v>6936</v>
      </c>
      <c r="B3591" s="3" t="str">
        <f>VLOOKUP(C3591,'Class compilations'!A:B,2,FALSE)</f>
        <v>Truck - 4x4</v>
      </c>
      <c r="C3591" s="3" t="s">
        <v>6937</v>
      </c>
      <c r="D3591" s="3" t="s">
        <v>10</v>
      </c>
      <c r="E3591" s="3" t="s">
        <v>6947</v>
      </c>
      <c r="F3591" s="3" t="e">
        <f>VLOOKUP(E3591,'DFW to admin'!A:B,2,FALSE)</f>
        <v>#N/A</v>
      </c>
      <c r="G3591" s="3" t="e">
        <f>VLOOKUP('Data - filter removed'!E3591,Sheet10!B:C,2,FALSE)</f>
        <v>#N/A</v>
      </c>
      <c r="H3591" s="2">
        <v>2006</v>
      </c>
      <c r="I3591" s="3" t="s">
        <v>2576</v>
      </c>
      <c r="J3591" s="3" t="s">
        <v>4255</v>
      </c>
      <c r="K3591" s="3" t="s">
        <v>6948</v>
      </c>
      <c r="L3591" s="3" t="s">
        <v>6949</v>
      </c>
      <c r="M3591" s="3" t="s">
        <v>1038</v>
      </c>
    </row>
    <row r="3592" spans="1:13" x14ac:dyDescent="0.2">
      <c r="A3592" s="3" t="s">
        <v>6936</v>
      </c>
      <c r="B3592" s="3" t="str">
        <f>VLOOKUP(C3592,'Class compilations'!A:B,2,FALSE)</f>
        <v>Truck - 4x4</v>
      </c>
      <c r="C3592" s="3" t="s">
        <v>6937</v>
      </c>
      <c r="D3592" s="3" t="s">
        <v>10</v>
      </c>
      <c r="E3592" s="3" t="s">
        <v>6950</v>
      </c>
      <c r="F3592" s="3" t="e">
        <f>VLOOKUP(E3592,'DFW to admin'!A:B,2,FALSE)</f>
        <v>#N/A</v>
      </c>
      <c r="G3592" s="3" t="e">
        <f>VLOOKUP('Data - filter removed'!E3592,Sheet10!B:C,2,FALSE)</f>
        <v>#N/A</v>
      </c>
      <c r="H3592" s="2">
        <v>2003</v>
      </c>
      <c r="I3592" s="3" t="s">
        <v>2576</v>
      </c>
      <c r="J3592" s="3" t="s">
        <v>6941</v>
      </c>
      <c r="K3592" s="3" t="s">
        <v>6851</v>
      </c>
      <c r="L3592" s="3" t="s">
        <v>6951</v>
      </c>
      <c r="M3592" s="3" t="s">
        <v>1038</v>
      </c>
    </row>
    <row r="3593" spans="1:13" x14ac:dyDescent="0.2">
      <c r="A3593" s="3" t="s">
        <v>6936</v>
      </c>
      <c r="B3593" s="3" t="str">
        <f>VLOOKUP(C3593,'Class compilations'!A:B,2,FALSE)</f>
        <v>Truck - 4x4</v>
      </c>
      <c r="C3593" s="3" t="s">
        <v>6937</v>
      </c>
      <c r="D3593" s="3" t="s">
        <v>10</v>
      </c>
      <c r="E3593" s="3" t="s">
        <v>6952</v>
      </c>
      <c r="F3593" s="3" t="e">
        <f>VLOOKUP(E3593,'DFW to admin'!A:B,2,FALSE)</f>
        <v>#N/A</v>
      </c>
      <c r="G3593" s="3" t="e">
        <f>VLOOKUP('Data - filter removed'!E3593,Sheet10!B:C,2,FALSE)</f>
        <v>#N/A</v>
      </c>
      <c r="H3593" s="2">
        <v>2001</v>
      </c>
      <c r="I3593" s="3" t="s">
        <v>2703</v>
      </c>
      <c r="J3593" s="3" t="s">
        <v>4251</v>
      </c>
      <c r="K3593" s="3" t="s">
        <v>6953</v>
      </c>
      <c r="L3593" s="3" t="s">
        <v>6954</v>
      </c>
      <c r="M3593" s="3" t="s">
        <v>1038</v>
      </c>
    </row>
    <row r="3594" spans="1:13" x14ac:dyDescent="0.2">
      <c r="B3594" s="3" t="e">
        <f>VLOOKUP(C3594,'Class compilations'!A:B,2,FALSE)</f>
        <v>#N/A</v>
      </c>
      <c r="D3594" s="5" t="s">
        <v>7969</v>
      </c>
      <c r="E3594" s="3">
        <f>SUBTOTAL(3,E3587:E3593)</f>
        <v>7</v>
      </c>
      <c r="F3594" s="3" t="e">
        <f>VLOOKUP(E3594,'DFW to admin'!A:B,2,FALSE)</f>
        <v>#N/A</v>
      </c>
      <c r="G3594" s="3" t="e">
        <f>VLOOKUP('Data - filter removed'!E3594,Sheet10!B:C,2,FALSE)</f>
        <v>#N/A</v>
      </c>
    </row>
    <row r="3595" spans="1:13" x14ac:dyDescent="0.2">
      <c r="A3595" s="5" t="s">
        <v>7952</v>
      </c>
      <c r="B3595" s="3" t="e">
        <f>VLOOKUP(C3595,'Class compilations'!A:B,2,FALSE)</f>
        <v>#N/A</v>
      </c>
      <c r="E3595" s="3">
        <f>SUBTOTAL(3,E3587:E3593)</f>
        <v>7</v>
      </c>
      <c r="F3595" s="3" t="e">
        <f>VLOOKUP(E3595,'DFW to admin'!A:B,2,FALSE)</f>
        <v>#N/A</v>
      </c>
      <c r="G3595" s="3" t="e">
        <f>VLOOKUP('Data - filter removed'!E3595,Sheet10!B:C,2,FALSE)</f>
        <v>#N/A</v>
      </c>
    </row>
    <row r="3596" spans="1:13" x14ac:dyDescent="0.2">
      <c r="A3596" s="3" t="s">
        <v>8174</v>
      </c>
      <c r="B3596" s="3" t="str">
        <f>VLOOKUP(C3596,'Class compilations'!A:B,2,FALSE)</f>
        <v>Truck - 4x4</v>
      </c>
      <c r="C3596" s="3" t="s">
        <v>6851</v>
      </c>
      <c r="D3596" s="3" t="s">
        <v>10</v>
      </c>
      <c r="E3596" s="3" t="s">
        <v>6871</v>
      </c>
      <c r="F3596" s="3" t="e">
        <f>VLOOKUP(E3596,'DFW to admin'!A:B,2,FALSE)</f>
        <v>#N/A</v>
      </c>
      <c r="G3596" s="3" t="e">
        <f>VLOOKUP('Data - filter removed'!E3596,Sheet10!B:C,2,FALSE)</f>
        <v>#N/A</v>
      </c>
      <c r="H3596" s="2">
        <v>2008</v>
      </c>
      <c r="I3596" s="3" t="s">
        <v>297</v>
      </c>
      <c r="J3596" s="3" t="s">
        <v>4260</v>
      </c>
      <c r="K3596" s="3" t="s">
        <v>6851</v>
      </c>
      <c r="L3596" s="3" t="s">
        <v>6872</v>
      </c>
      <c r="M3596" s="3" t="s">
        <v>1038</v>
      </c>
    </row>
    <row r="3597" spans="1:13" x14ac:dyDescent="0.2">
      <c r="B3597" s="3" t="e">
        <f>VLOOKUP(C3597,'Class compilations'!A:B,2,FALSE)</f>
        <v>#N/A</v>
      </c>
      <c r="D3597" s="5" t="s">
        <v>7969</v>
      </c>
      <c r="E3597" s="3">
        <f>SUBTOTAL(3,E3596:E3596)</f>
        <v>1</v>
      </c>
      <c r="F3597" s="3" t="e">
        <f>VLOOKUP(E3597,'DFW to admin'!A:B,2,FALSE)</f>
        <v>#N/A</v>
      </c>
      <c r="G3597" s="3" t="e">
        <f>VLOOKUP('Data - filter removed'!E3597,Sheet10!B:C,2,FALSE)</f>
        <v>#N/A</v>
      </c>
    </row>
    <row r="3598" spans="1:13" x14ac:dyDescent="0.2">
      <c r="A3598" s="5" t="s">
        <v>8214</v>
      </c>
      <c r="B3598" s="3" t="e">
        <f>VLOOKUP(C3598,'Class compilations'!A:B,2,FALSE)</f>
        <v>#N/A</v>
      </c>
      <c r="E3598" s="3">
        <f>SUBTOTAL(3,E3596:E3596)</f>
        <v>1</v>
      </c>
      <c r="F3598" s="3" t="e">
        <f>VLOOKUP(E3598,'DFW to admin'!A:B,2,FALSE)</f>
        <v>#N/A</v>
      </c>
      <c r="G3598" s="3" t="e">
        <f>VLOOKUP('Data - filter removed'!E3598,Sheet10!B:C,2,FALSE)</f>
        <v>#N/A</v>
      </c>
    </row>
    <row r="3599" spans="1:13" x14ac:dyDescent="0.2">
      <c r="A3599" s="3" t="s">
        <v>6955</v>
      </c>
      <c r="B3599" s="3" t="str">
        <f>VLOOKUP(C3599,'Class compilations'!A:B,2,FALSE)</f>
        <v>Truck - 4x4</v>
      </c>
      <c r="C3599" s="3" t="s">
        <v>6844</v>
      </c>
      <c r="D3599" s="3" t="s">
        <v>10</v>
      </c>
      <c r="E3599" s="3" t="s">
        <v>6956</v>
      </c>
      <c r="F3599" s="3" t="str">
        <f>VLOOKUP(E3599,'DFW to admin'!A:B,2,FALSE)</f>
        <v>Wildlife</v>
      </c>
      <c r="G3599" s="3" t="e">
        <f>VLOOKUP('Data - filter removed'!E3599,Sheet10!B:C,2,FALSE)</f>
        <v>#N/A</v>
      </c>
      <c r="H3599" s="2">
        <v>2005</v>
      </c>
      <c r="I3599" s="3" t="s">
        <v>297</v>
      </c>
      <c r="J3599" s="3" t="s">
        <v>4178</v>
      </c>
      <c r="K3599" s="3" t="s">
        <v>6785</v>
      </c>
      <c r="L3599" s="3" t="s">
        <v>6957</v>
      </c>
      <c r="M3599" s="3" t="s">
        <v>136</v>
      </c>
    </row>
    <row r="3600" spans="1:13" x14ac:dyDescent="0.2">
      <c r="A3600" s="3" t="s">
        <v>6955</v>
      </c>
      <c r="B3600" s="3" t="str">
        <f>VLOOKUP(C3600,'Class compilations'!A:B,2,FALSE)</f>
        <v>Truck - 4x4</v>
      </c>
      <c r="C3600" s="3" t="s">
        <v>6844</v>
      </c>
      <c r="D3600" s="3" t="s">
        <v>10</v>
      </c>
      <c r="E3600" s="3" t="s">
        <v>6958</v>
      </c>
      <c r="F3600" s="3" t="str">
        <f>VLOOKUP(E3600,'DFW to admin'!A:B,2,FALSE)</f>
        <v>Fish</v>
      </c>
      <c r="G3600" s="3" t="e">
        <f>VLOOKUP('Data - filter removed'!E3600,Sheet10!B:C,2,FALSE)</f>
        <v>#N/A</v>
      </c>
      <c r="H3600" s="2">
        <v>2006</v>
      </c>
      <c r="I3600" s="3" t="s">
        <v>2576</v>
      </c>
      <c r="J3600" s="3" t="s">
        <v>4170</v>
      </c>
      <c r="K3600" s="3" t="s">
        <v>6785</v>
      </c>
      <c r="L3600" s="3" t="s">
        <v>6959</v>
      </c>
      <c r="M3600" s="3" t="s">
        <v>136</v>
      </c>
    </row>
    <row r="3601" spans="1:13" x14ac:dyDescent="0.2">
      <c r="A3601" s="3" t="s">
        <v>6955</v>
      </c>
      <c r="B3601" s="3" t="str">
        <f>VLOOKUP(C3601,'Class compilations'!A:B,2,FALSE)</f>
        <v>Truck - 4x4</v>
      </c>
      <c r="C3601" s="3" t="s">
        <v>6844</v>
      </c>
      <c r="D3601" s="3" t="s">
        <v>10</v>
      </c>
      <c r="E3601" s="3" t="s">
        <v>6960</v>
      </c>
      <c r="F3601" s="3" t="e">
        <f>VLOOKUP(E3601,'DFW to admin'!A:B,2,FALSE)</f>
        <v>#N/A</v>
      </c>
      <c r="G3601" s="3" t="e">
        <f>VLOOKUP('Data - filter removed'!E3601,Sheet10!B:C,2,FALSE)</f>
        <v>#N/A</v>
      </c>
      <c r="H3601" s="2">
        <v>2003</v>
      </c>
      <c r="I3601" s="3" t="s">
        <v>2576</v>
      </c>
      <c r="J3601" s="3" t="s">
        <v>4170</v>
      </c>
      <c r="K3601" s="3" t="s">
        <v>6785</v>
      </c>
      <c r="L3601" s="3" t="s">
        <v>6961</v>
      </c>
      <c r="M3601" s="3" t="s">
        <v>35</v>
      </c>
    </row>
    <row r="3602" spans="1:13" x14ac:dyDescent="0.2">
      <c r="A3602" s="3" t="s">
        <v>6955</v>
      </c>
      <c r="B3602" s="3" t="str">
        <f>VLOOKUP(C3602,'Class compilations'!A:B,2,FALSE)</f>
        <v>Truck - 4x4</v>
      </c>
      <c r="C3602" s="3" t="s">
        <v>6844</v>
      </c>
      <c r="D3602" s="3" t="s">
        <v>10</v>
      </c>
      <c r="E3602" s="3" t="s">
        <v>6962</v>
      </c>
      <c r="F3602" s="3" t="str">
        <f>VLOOKUP(E3602,'DFW to admin'!A:B,2,FALSE)</f>
        <v>Fish</v>
      </c>
      <c r="G3602" s="3" t="e">
        <f>VLOOKUP('Data - filter removed'!E3602,Sheet10!B:C,2,FALSE)</f>
        <v>#N/A</v>
      </c>
      <c r="H3602" s="2">
        <v>2007</v>
      </c>
      <c r="I3602" s="3" t="s">
        <v>2576</v>
      </c>
      <c r="J3602" s="3" t="s">
        <v>4170</v>
      </c>
      <c r="K3602" s="3" t="s">
        <v>6785</v>
      </c>
      <c r="L3602" s="3" t="s">
        <v>6963</v>
      </c>
      <c r="M3602" s="3" t="s">
        <v>136</v>
      </c>
    </row>
    <row r="3603" spans="1:13" x14ac:dyDescent="0.2">
      <c r="A3603" s="3" t="s">
        <v>6955</v>
      </c>
      <c r="B3603" s="3" t="str">
        <f>VLOOKUP(C3603,'Class compilations'!A:B,2,FALSE)</f>
        <v>Truck - 4x4</v>
      </c>
      <c r="C3603" s="3" t="s">
        <v>6844</v>
      </c>
      <c r="D3603" s="3" t="s">
        <v>10</v>
      </c>
      <c r="E3603" s="3" t="s">
        <v>6964</v>
      </c>
      <c r="F3603" s="3" t="str">
        <f>VLOOKUP(E3603,'DFW to admin'!A:B,2,FALSE)</f>
        <v>Fish</v>
      </c>
      <c r="G3603" s="3" t="e">
        <f>VLOOKUP('Data - filter removed'!E3603,Sheet10!B:C,2,FALSE)</f>
        <v>#N/A</v>
      </c>
      <c r="H3603" s="2">
        <v>2007</v>
      </c>
      <c r="I3603" s="3" t="s">
        <v>2576</v>
      </c>
      <c r="J3603" s="3" t="s">
        <v>4170</v>
      </c>
      <c r="K3603" s="3" t="s">
        <v>6785</v>
      </c>
      <c r="L3603" s="3" t="s">
        <v>6965</v>
      </c>
      <c r="M3603" s="3" t="s">
        <v>136</v>
      </c>
    </row>
    <row r="3604" spans="1:13" x14ac:dyDescent="0.2">
      <c r="A3604" s="3" t="s">
        <v>6955</v>
      </c>
      <c r="B3604" s="3" t="str">
        <f>VLOOKUP(C3604,'Class compilations'!A:B,2,FALSE)</f>
        <v>Truck - 4x4</v>
      </c>
      <c r="C3604" s="3" t="s">
        <v>6844</v>
      </c>
      <c r="D3604" s="3" t="s">
        <v>10</v>
      </c>
      <c r="E3604" s="3" t="s">
        <v>6966</v>
      </c>
      <c r="F3604" s="3" t="str">
        <f>VLOOKUP(E3604,'DFW to admin'!A:B,2,FALSE)</f>
        <v>Fish</v>
      </c>
      <c r="G3604" s="3" t="e">
        <f>VLOOKUP('Data - filter removed'!E3604,Sheet10!B:C,2,FALSE)</f>
        <v>#N/A</v>
      </c>
      <c r="H3604" s="2">
        <v>2010</v>
      </c>
      <c r="I3604" s="3" t="s">
        <v>297</v>
      </c>
      <c r="J3604" s="3" t="s">
        <v>4178</v>
      </c>
      <c r="K3604" s="3" t="s">
        <v>6785</v>
      </c>
      <c r="L3604" s="3" t="s">
        <v>6967</v>
      </c>
      <c r="M3604" s="3" t="s">
        <v>136</v>
      </c>
    </row>
    <row r="3605" spans="1:13" x14ac:dyDescent="0.2">
      <c r="A3605" s="3" t="s">
        <v>6955</v>
      </c>
      <c r="B3605" s="3" t="str">
        <f>VLOOKUP(C3605,'Class compilations'!A:B,2,FALSE)</f>
        <v>Truck - 4x4</v>
      </c>
      <c r="C3605" s="3" t="s">
        <v>6844</v>
      </c>
      <c r="D3605" s="3" t="s">
        <v>10</v>
      </c>
      <c r="E3605" s="3" t="s">
        <v>6968</v>
      </c>
      <c r="F3605" s="3" t="e">
        <f>VLOOKUP(E3605,'DFW to admin'!A:B,2,FALSE)</f>
        <v>#N/A</v>
      </c>
      <c r="G3605" s="3" t="e">
        <f>VLOOKUP('Data - filter removed'!E3605,Sheet10!B:C,2,FALSE)</f>
        <v>#N/A</v>
      </c>
      <c r="H3605" s="2">
        <v>2010</v>
      </c>
      <c r="I3605" s="3" t="s">
        <v>297</v>
      </c>
      <c r="J3605" s="3" t="s">
        <v>4178</v>
      </c>
      <c r="K3605" s="3" t="s">
        <v>6785</v>
      </c>
      <c r="L3605" s="3" t="s">
        <v>6969</v>
      </c>
      <c r="M3605" s="3" t="s">
        <v>35</v>
      </c>
    </row>
    <row r="3606" spans="1:13" x14ac:dyDescent="0.2">
      <c r="A3606" s="3" t="s">
        <v>6955</v>
      </c>
      <c r="B3606" s="3" t="str">
        <f>VLOOKUP(C3606,'Class compilations'!A:B,2,FALSE)</f>
        <v>Truck - 4x4</v>
      </c>
      <c r="C3606" s="3" t="s">
        <v>6844</v>
      </c>
      <c r="D3606" s="3" t="s">
        <v>10</v>
      </c>
      <c r="E3606" s="3" t="s">
        <v>6970</v>
      </c>
      <c r="F3606" s="3" t="str">
        <f>VLOOKUP(E3606,'DFW to admin'!A:B,2,FALSE)</f>
        <v>Wildlife</v>
      </c>
      <c r="G3606" s="3" t="e">
        <f>VLOOKUP('Data - filter removed'!E3606,Sheet10!B:C,2,FALSE)</f>
        <v>#N/A</v>
      </c>
      <c r="H3606" s="2">
        <v>2010</v>
      </c>
      <c r="I3606" s="3" t="s">
        <v>297</v>
      </c>
      <c r="J3606" s="3" t="s">
        <v>4178</v>
      </c>
      <c r="K3606" s="3" t="s">
        <v>6785</v>
      </c>
      <c r="L3606" s="3" t="s">
        <v>6971</v>
      </c>
      <c r="M3606" s="3" t="s">
        <v>136</v>
      </c>
    </row>
    <row r="3607" spans="1:13" x14ac:dyDescent="0.2">
      <c r="A3607" s="3" t="s">
        <v>6955</v>
      </c>
      <c r="B3607" s="3" t="str">
        <f>VLOOKUP(C3607,'Class compilations'!A:B,2,FALSE)</f>
        <v>Truck - 4x4</v>
      </c>
      <c r="C3607" s="3" t="s">
        <v>6844</v>
      </c>
      <c r="D3607" s="3" t="s">
        <v>10</v>
      </c>
      <c r="E3607" s="3" t="s">
        <v>6972</v>
      </c>
      <c r="F3607" s="3" t="e">
        <f>VLOOKUP(E3607,'DFW to admin'!A:B,2,FALSE)</f>
        <v>#N/A</v>
      </c>
      <c r="G3607" s="3" t="e">
        <f>VLOOKUP('Data - filter removed'!E3607,Sheet10!B:C,2,FALSE)</f>
        <v>#N/A</v>
      </c>
      <c r="H3607" s="2">
        <v>2011</v>
      </c>
      <c r="I3607" s="3" t="s">
        <v>2576</v>
      </c>
      <c r="J3607" s="3" t="s">
        <v>4170</v>
      </c>
      <c r="K3607" s="3" t="s">
        <v>6785</v>
      </c>
      <c r="L3607" s="3" t="s">
        <v>6973</v>
      </c>
      <c r="M3607" s="3" t="s">
        <v>81</v>
      </c>
    </row>
    <row r="3608" spans="1:13" x14ac:dyDescent="0.2">
      <c r="A3608" s="3" t="s">
        <v>6955</v>
      </c>
      <c r="B3608" s="3" t="str">
        <f>VLOOKUP(C3608,'Class compilations'!A:B,2,FALSE)</f>
        <v>Truck - 4x4</v>
      </c>
      <c r="C3608" s="3" t="s">
        <v>6844</v>
      </c>
      <c r="D3608" s="3" t="s">
        <v>10</v>
      </c>
      <c r="E3608" s="3" t="s">
        <v>6974</v>
      </c>
      <c r="F3608" s="3" t="e">
        <f>VLOOKUP(E3608,'DFW to admin'!A:B,2,FALSE)</f>
        <v>#N/A</v>
      </c>
      <c r="G3608" s="3" t="e">
        <f>VLOOKUP('Data - filter removed'!E3608,Sheet10!B:C,2,FALSE)</f>
        <v>#N/A</v>
      </c>
      <c r="H3608" s="2">
        <v>2010</v>
      </c>
      <c r="I3608" s="3" t="s">
        <v>297</v>
      </c>
      <c r="J3608" s="3" t="s">
        <v>4178</v>
      </c>
      <c r="K3608" s="3" t="s">
        <v>6785</v>
      </c>
      <c r="L3608" s="3" t="s">
        <v>6975</v>
      </c>
      <c r="M3608" s="3" t="s">
        <v>35</v>
      </c>
    </row>
    <row r="3609" spans="1:13" x14ac:dyDescent="0.2">
      <c r="A3609" s="3" t="s">
        <v>6955</v>
      </c>
      <c r="B3609" s="3" t="str">
        <f>VLOOKUP(C3609,'Class compilations'!A:B,2,FALSE)</f>
        <v>Truck - 4x4</v>
      </c>
      <c r="C3609" s="3" t="s">
        <v>6844</v>
      </c>
      <c r="D3609" s="3" t="s">
        <v>10</v>
      </c>
      <c r="E3609" s="3" t="s">
        <v>6976</v>
      </c>
      <c r="F3609" s="3" t="str">
        <f>VLOOKUP(E3609,'DFW to admin'!A:B,2,FALSE)</f>
        <v>Fish</v>
      </c>
      <c r="G3609" s="3" t="e">
        <f>VLOOKUP('Data - filter removed'!E3609,Sheet10!B:C,2,FALSE)</f>
        <v>#N/A</v>
      </c>
      <c r="H3609" s="2">
        <v>2007</v>
      </c>
      <c r="I3609" s="3" t="s">
        <v>2576</v>
      </c>
      <c r="J3609" s="3" t="s">
        <v>4170</v>
      </c>
      <c r="K3609" s="3" t="s">
        <v>6785</v>
      </c>
      <c r="L3609" s="3" t="s">
        <v>6977</v>
      </c>
      <c r="M3609" s="3" t="s">
        <v>136</v>
      </c>
    </row>
    <row r="3610" spans="1:13" x14ac:dyDescent="0.2">
      <c r="A3610" s="3" t="s">
        <v>6955</v>
      </c>
      <c r="B3610" s="3" t="str">
        <f>VLOOKUP(C3610,'Class compilations'!A:B,2,FALSE)</f>
        <v>Truck - 4x4</v>
      </c>
      <c r="C3610" s="3" t="s">
        <v>6844</v>
      </c>
      <c r="D3610" s="3" t="s">
        <v>10</v>
      </c>
      <c r="E3610" s="3" t="s">
        <v>6978</v>
      </c>
      <c r="F3610" s="3" t="str">
        <f>VLOOKUP(E3610,'DFW to admin'!A:B,2,FALSE)</f>
        <v>Wildlife</v>
      </c>
      <c r="G3610" s="3" t="e">
        <f>VLOOKUP('Data - filter removed'!E3610,Sheet10!B:C,2,FALSE)</f>
        <v>#N/A</v>
      </c>
      <c r="H3610" s="2">
        <v>2004</v>
      </c>
      <c r="I3610" s="3" t="s">
        <v>297</v>
      </c>
      <c r="J3610" s="3" t="s">
        <v>4178</v>
      </c>
      <c r="K3610" s="3" t="s">
        <v>6785</v>
      </c>
      <c r="L3610" s="3" t="s">
        <v>6979</v>
      </c>
      <c r="M3610" s="3" t="s">
        <v>136</v>
      </c>
    </row>
    <row r="3611" spans="1:13" x14ac:dyDescent="0.2">
      <c r="A3611" s="3" t="s">
        <v>6955</v>
      </c>
      <c r="B3611" s="3" t="str">
        <f>VLOOKUP(C3611,'Class compilations'!A:B,2,FALSE)</f>
        <v>Truck - 4x4</v>
      </c>
      <c r="C3611" s="3" t="s">
        <v>6844</v>
      </c>
      <c r="D3611" s="3" t="s">
        <v>10</v>
      </c>
      <c r="E3611" s="3" t="s">
        <v>6980</v>
      </c>
      <c r="F3611" s="3" t="str">
        <f>VLOOKUP(E3611,'DFW to admin'!A:B,2,FALSE)</f>
        <v>Wildlife</v>
      </c>
      <c r="G3611" s="3" t="e">
        <f>VLOOKUP('Data - filter removed'!E3611,Sheet10!B:C,2,FALSE)</f>
        <v>#N/A</v>
      </c>
      <c r="H3611" s="2">
        <v>2004</v>
      </c>
      <c r="I3611" s="3" t="s">
        <v>297</v>
      </c>
      <c r="J3611" s="3" t="s">
        <v>4178</v>
      </c>
      <c r="K3611" s="3" t="s">
        <v>6785</v>
      </c>
      <c r="L3611" s="3" t="s">
        <v>6981</v>
      </c>
      <c r="M3611" s="3" t="s">
        <v>136</v>
      </c>
    </row>
    <row r="3612" spans="1:13" x14ac:dyDescent="0.2">
      <c r="A3612" s="3" t="s">
        <v>6955</v>
      </c>
      <c r="B3612" s="3" t="str">
        <f>VLOOKUP(C3612,'Class compilations'!A:B,2,FALSE)</f>
        <v>Truck - 4x4</v>
      </c>
      <c r="C3612" s="3" t="s">
        <v>6844</v>
      </c>
      <c r="D3612" s="3" t="s">
        <v>10</v>
      </c>
      <c r="E3612" s="3" t="s">
        <v>6982</v>
      </c>
      <c r="F3612" s="3" t="e">
        <f>VLOOKUP(E3612,'DFW to admin'!A:B,2,FALSE)</f>
        <v>#N/A</v>
      </c>
      <c r="G3612" s="3" t="e">
        <f>VLOOKUP('Data - filter removed'!E3612,Sheet10!B:C,2,FALSE)</f>
        <v>#N/A</v>
      </c>
      <c r="H3612" s="2">
        <v>2008</v>
      </c>
      <c r="I3612" s="3" t="s">
        <v>2576</v>
      </c>
      <c r="J3612" s="3" t="s">
        <v>4170</v>
      </c>
      <c r="K3612" s="3" t="s">
        <v>6785</v>
      </c>
      <c r="L3612" s="3" t="s">
        <v>6983</v>
      </c>
      <c r="M3612" s="3" t="s">
        <v>136</v>
      </c>
    </row>
    <row r="3613" spans="1:13" x14ac:dyDescent="0.2">
      <c r="A3613" s="3" t="s">
        <v>6955</v>
      </c>
      <c r="B3613" s="3" t="str">
        <f>VLOOKUP(C3613,'Class compilations'!A:B,2,FALSE)</f>
        <v>Truck - 4x4</v>
      </c>
      <c r="C3613" s="3" t="s">
        <v>6844</v>
      </c>
      <c r="D3613" s="3" t="s">
        <v>10</v>
      </c>
      <c r="E3613" s="3" t="s">
        <v>6984</v>
      </c>
      <c r="F3613" s="3" t="e">
        <f>VLOOKUP(E3613,'DFW to admin'!A:B,2,FALSE)</f>
        <v>#N/A</v>
      </c>
      <c r="G3613" s="3" t="e">
        <f>VLOOKUP('Data - filter removed'!E3613,Sheet10!B:C,2,FALSE)</f>
        <v>#N/A</v>
      </c>
      <c r="H3613" s="2">
        <v>2008</v>
      </c>
      <c r="I3613" s="3" t="s">
        <v>2576</v>
      </c>
      <c r="J3613" s="3" t="s">
        <v>4170</v>
      </c>
      <c r="K3613" s="3" t="s">
        <v>6785</v>
      </c>
      <c r="L3613" s="3" t="s">
        <v>6985</v>
      </c>
      <c r="M3613" s="3" t="s">
        <v>1038</v>
      </c>
    </row>
    <row r="3614" spans="1:13" x14ac:dyDescent="0.2">
      <c r="A3614" s="3" t="s">
        <v>6955</v>
      </c>
      <c r="B3614" s="3" t="str">
        <f>VLOOKUP(C3614,'Class compilations'!A:B,2,FALSE)</f>
        <v>Truck - 4x4</v>
      </c>
      <c r="C3614" s="3" t="s">
        <v>6844</v>
      </c>
      <c r="D3614" s="3" t="s">
        <v>10</v>
      </c>
      <c r="E3614" s="3" t="s">
        <v>6986</v>
      </c>
      <c r="F3614" s="3" t="e">
        <f>VLOOKUP(E3614,'DFW to admin'!A:B,2,FALSE)</f>
        <v>#N/A</v>
      </c>
      <c r="G3614" s="3" t="e">
        <f>VLOOKUP('Data - filter removed'!E3614,Sheet10!B:C,2,FALSE)</f>
        <v>#N/A</v>
      </c>
      <c r="H3614" s="2">
        <v>2010</v>
      </c>
      <c r="I3614" s="3" t="s">
        <v>297</v>
      </c>
      <c r="J3614" s="3" t="s">
        <v>4178</v>
      </c>
      <c r="K3614" s="3" t="s">
        <v>6785</v>
      </c>
      <c r="L3614" s="3" t="s">
        <v>6987</v>
      </c>
      <c r="M3614" s="3" t="s">
        <v>15</v>
      </c>
    </row>
    <row r="3615" spans="1:13" x14ac:dyDescent="0.2">
      <c r="A3615" s="3" t="s">
        <v>6955</v>
      </c>
      <c r="B3615" s="3" t="str">
        <f>VLOOKUP(C3615,'Class compilations'!A:B,2,FALSE)</f>
        <v>Truck - 4x4</v>
      </c>
      <c r="C3615" s="3" t="s">
        <v>6844</v>
      </c>
      <c r="D3615" s="3" t="s">
        <v>10</v>
      </c>
      <c r="E3615" s="3" t="s">
        <v>6988</v>
      </c>
      <c r="F3615" s="3" t="e">
        <f>VLOOKUP(E3615,'DFW to admin'!A:B,2,FALSE)</f>
        <v>#N/A</v>
      </c>
      <c r="G3615" s="3" t="e">
        <f>VLOOKUP('Data - filter removed'!E3615,Sheet10!B:C,2,FALSE)</f>
        <v>#N/A</v>
      </c>
      <c r="H3615" s="2">
        <v>2010</v>
      </c>
      <c r="I3615" s="3" t="s">
        <v>297</v>
      </c>
      <c r="J3615" s="3" t="s">
        <v>4178</v>
      </c>
      <c r="K3615" s="3" t="s">
        <v>6785</v>
      </c>
      <c r="L3615" s="3" t="s">
        <v>6989</v>
      </c>
      <c r="M3615" s="3" t="s">
        <v>35</v>
      </c>
    </row>
    <row r="3616" spans="1:13" x14ac:dyDescent="0.2">
      <c r="A3616" s="3" t="s">
        <v>6955</v>
      </c>
      <c r="B3616" s="3" t="str">
        <f>VLOOKUP(C3616,'Class compilations'!A:B,2,FALSE)</f>
        <v>Truck - 4x4</v>
      </c>
      <c r="C3616" s="3" t="s">
        <v>6844</v>
      </c>
      <c r="D3616" s="3" t="s">
        <v>10</v>
      </c>
      <c r="E3616" s="3" t="s">
        <v>6990</v>
      </c>
      <c r="F3616" s="3" t="e">
        <f>VLOOKUP(E3616,'DFW to admin'!A:B,2,FALSE)</f>
        <v>#N/A</v>
      </c>
      <c r="G3616" s="3" t="e">
        <f>VLOOKUP('Data - filter removed'!E3616,Sheet10!B:C,2,FALSE)</f>
        <v>#N/A</v>
      </c>
      <c r="H3616" s="2">
        <v>2013</v>
      </c>
      <c r="I3616" s="3" t="s">
        <v>2734</v>
      </c>
      <c r="J3616" s="3" t="s">
        <v>6991</v>
      </c>
      <c r="K3616" s="3" t="s">
        <v>6785</v>
      </c>
      <c r="L3616" s="3" t="s">
        <v>6992</v>
      </c>
      <c r="M3616" s="3" t="s">
        <v>15</v>
      </c>
    </row>
    <row r="3617" spans="1:13" x14ac:dyDescent="0.2">
      <c r="A3617" s="3" t="s">
        <v>6955</v>
      </c>
      <c r="B3617" s="3" t="str">
        <f>VLOOKUP(C3617,'Class compilations'!A:B,2,FALSE)</f>
        <v>Truck - 4x4</v>
      </c>
      <c r="C3617" s="3" t="s">
        <v>6844</v>
      </c>
      <c r="D3617" s="3" t="s">
        <v>10</v>
      </c>
      <c r="E3617" s="3" t="s">
        <v>6993</v>
      </c>
      <c r="F3617" s="3" t="e">
        <f>VLOOKUP(E3617,'DFW to admin'!A:B,2,FALSE)</f>
        <v>#N/A</v>
      </c>
      <c r="G3617" s="3" t="e">
        <f>VLOOKUP('Data - filter removed'!E3617,Sheet10!B:C,2,FALSE)</f>
        <v>#N/A</v>
      </c>
      <c r="H3617" s="2">
        <v>2013</v>
      </c>
      <c r="I3617" s="3" t="s">
        <v>2734</v>
      </c>
      <c r="J3617" s="3" t="s">
        <v>6991</v>
      </c>
      <c r="K3617" s="3" t="s">
        <v>6785</v>
      </c>
      <c r="L3617" s="3" t="s">
        <v>6994</v>
      </c>
      <c r="M3617" s="3" t="s">
        <v>81</v>
      </c>
    </row>
    <row r="3618" spans="1:13" x14ac:dyDescent="0.2">
      <c r="A3618" s="3" t="s">
        <v>6955</v>
      </c>
      <c r="B3618" s="3" t="str">
        <f>VLOOKUP(C3618,'Class compilations'!A:B,2,FALSE)</f>
        <v>Truck - 4x4</v>
      </c>
      <c r="C3618" s="3" t="s">
        <v>6844</v>
      </c>
      <c r="D3618" s="3" t="s">
        <v>10</v>
      </c>
      <c r="E3618" s="3" t="s">
        <v>6995</v>
      </c>
      <c r="F3618" s="3" t="e">
        <f>VLOOKUP(E3618,'DFW to admin'!A:B,2,FALSE)</f>
        <v>#N/A</v>
      </c>
      <c r="G3618" s="3" t="e">
        <f>VLOOKUP('Data - filter removed'!E3618,Sheet10!B:C,2,FALSE)</f>
        <v>#N/A</v>
      </c>
      <c r="H3618" s="2">
        <v>2013</v>
      </c>
      <c r="I3618" s="3" t="s">
        <v>2734</v>
      </c>
      <c r="J3618" s="3" t="s">
        <v>6991</v>
      </c>
      <c r="K3618" s="3" t="s">
        <v>6785</v>
      </c>
      <c r="L3618" s="3" t="s">
        <v>6996</v>
      </c>
      <c r="M3618" s="3" t="s">
        <v>81</v>
      </c>
    </row>
    <row r="3619" spans="1:13" x14ac:dyDescent="0.2">
      <c r="A3619" s="3" t="s">
        <v>6955</v>
      </c>
      <c r="B3619" s="3" t="str">
        <f>VLOOKUP(C3619,'Class compilations'!A:B,2,FALSE)</f>
        <v>Truck - 4x4</v>
      </c>
      <c r="C3619" s="3" t="s">
        <v>6844</v>
      </c>
      <c r="D3619" s="3" t="s">
        <v>10</v>
      </c>
      <c r="E3619" s="3" t="s">
        <v>6997</v>
      </c>
      <c r="F3619" s="3" t="e">
        <f>VLOOKUP(E3619,'DFW to admin'!A:B,2,FALSE)</f>
        <v>#N/A</v>
      </c>
      <c r="G3619" s="3" t="e">
        <f>VLOOKUP('Data - filter removed'!E3619,Sheet10!B:C,2,FALSE)</f>
        <v>#N/A</v>
      </c>
      <c r="H3619" s="2">
        <v>2011</v>
      </c>
      <c r="I3619" s="3" t="s">
        <v>297</v>
      </c>
      <c r="J3619" s="3" t="s">
        <v>4178</v>
      </c>
      <c r="K3619" s="3" t="s">
        <v>6785</v>
      </c>
      <c r="L3619" s="3" t="s">
        <v>6998</v>
      </c>
      <c r="M3619" s="3" t="s">
        <v>35</v>
      </c>
    </row>
    <row r="3620" spans="1:13" x14ac:dyDescent="0.2">
      <c r="A3620" s="3" t="s">
        <v>6955</v>
      </c>
      <c r="B3620" s="3" t="str">
        <f>VLOOKUP(C3620,'Class compilations'!A:B,2,FALSE)</f>
        <v>Truck - 4x4</v>
      </c>
      <c r="C3620" s="3" t="s">
        <v>6844</v>
      </c>
      <c r="D3620" s="3" t="s">
        <v>10</v>
      </c>
      <c r="E3620" s="3" t="s">
        <v>6999</v>
      </c>
      <c r="F3620" s="3" t="e">
        <f>VLOOKUP(E3620,'DFW to admin'!A:B,2,FALSE)</f>
        <v>#N/A</v>
      </c>
      <c r="G3620" s="3" t="e">
        <f>VLOOKUP('Data - filter removed'!E3620,Sheet10!B:C,2,FALSE)</f>
        <v>#N/A</v>
      </c>
      <c r="H3620" s="2">
        <v>2011</v>
      </c>
      <c r="I3620" s="3" t="s">
        <v>297</v>
      </c>
      <c r="J3620" s="3" t="s">
        <v>4178</v>
      </c>
      <c r="K3620" s="3" t="s">
        <v>6785</v>
      </c>
      <c r="L3620" s="3" t="s">
        <v>7000</v>
      </c>
      <c r="M3620" s="3" t="s">
        <v>35</v>
      </c>
    </row>
    <row r="3621" spans="1:13" x14ac:dyDescent="0.2">
      <c r="A3621" s="3" t="s">
        <v>6955</v>
      </c>
      <c r="B3621" s="3" t="str">
        <f>VLOOKUP(C3621,'Class compilations'!A:B,2,FALSE)</f>
        <v>Truck - 4x4</v>
      </c>
      <c r="C3621" s="3" t="s">
        <v>6844</v>
      </c>
      <c r="D3621" s="3" t="s">
        <v>10</v>
      </c>
      <c r="E3621" s="3" t="s">
        <v>7001</v>
      </c>
      <c r="F3621" s="3" t="e">
        <f>VLOOKUP(E3621,'DFW to admin'!A:B,2,FALSE)</f>
        <v>#N/A</v>
      </c>
      <c r="G3621" s="3" t="e">
        <f>VLOOKUP('Data - filter removed'!E3621,Sheet10!B:C,2,FALSE)</f>
        <v>#N/A</v>
      </c>
      <c r="H3621" s="2">
        <v>2011</v>
      </c>
      <c r="I3621" s="3" t="s">
        <v>297</v>
      </c>
      <c r="J3621" s="3" t="s">
        <v>4178</v>
      </c>
      <c r="K3621" s="3" t="s">
        <v>6785</v>
      </c>
      <c r="L3621" s="3" t="s">
        <v>7002</v>
      </c>
      <c r="M3621" s="3" t="s">
        <v>35</v>
      </c>
    </row>
    <row r="3622" spans="1:13" x14ac:dyDescent="0.2">
      <c r="A3622" s="3" t="s">
        <v>6955</v>
      </c>
      <c r="B3622" s="3" t="str">
        <f>VLOOKUP(C3622,'Class compilations'!A:B,2,FALSE)</f>
        <v>Truck - 4x4</v>
      </c>
      <c r="C3622" s="3" t="s">
        <v>6844</v>
      </c>
      <c r="D3622" s="3" t="s">
        <v>10</v>
      </c>
      <c r="E3622" s="3" t="s">
        <v>7003</v>
      </c>
      <c r="F3622" s="3" t="e">
        <f>VLOOKUP(E3622,'DFW to admin'!A:B,2,FALSE)</f>
        <v>#N/A</v>
      </c>
      <c r="G3622" s="3" t="e">
        <f>VLOOKUP('Data - filter removed'!E3622,Sheet10!B:C,2,FALSE)</f>
        <v>#N/A</v>
      </c>
      <c r="H3622" s="2">
        <v>2011</v>
      </c>
      <c r="I3622" s="3" t="s">
        <v>297</v>
      </c>
      <c r="J3622" s="3" t="s">
        <v>4178</v>
      </c>
      <c r="K3622" s="3" t="s">
        <v>6785</v>
      </c>
      <c r="L3622" s="3" t="s">
        <v>7004</v>
      </c>
      <c r="M3622" s="3" t="s">
        <v>35</v>
      </c>
    </row>
    <row r="3623" spans="1:13" x14ac:dyDescent="0.2">
      <c r="A3623" s="3" t="s">
        <v>6955</v>
      </c>
      <c r="B3623" s="3" t="str">
        <f>VLOOKUP(C3623,'Class compilations'!A:B,2,FALSE)</f>
        <v>Truck - 4x4</v>
      </c>
      <c r="C3623" s="3" t="s">
        <v>6844</v>
      </c>
      <c r="D3623" s="3" t="s">
        <v>10</v>
      </c>
      <c r="E3623" s="3" t="s">
        <v>7005</v>
      </c>
      <c r="F3623" s="3" t="e">
        <f>VLOOKUP(E3623,'DFW to admin'!A:B,2,FALSE)</f>
        <v>#N/A</v>
      </c>
      <c r="G3623" s="3" t="e">
        <f>VLOOKUP('Data - filter removed'!E3623,Sheet10!B:C,2,FALSE)</f>
        <v>#N/A</v>
      </c>
      <c r="H3623" s="2">
        <v>2011</v>
      </c>
      <c r="I3623" s="3" t="s">
        <v>297</v>
      </c>
      <c r="J3623" s="3" t="s">
        <v>4178</v>
      </c>
      <c r="K3623" s="3" t="s">
        <v>6785</v>
      </c>
      <c r="L3623" s="3" t="s">
        <v>7006</v>
      </c>
      <c r="M3623" s="3" t="s">
        <v>2285</v>
      </c>
    </row>
    <row r="3624" spans="1:13" x14ac:dyDescent="0.2">
      <c r="A3624" s="3" t="s">
        <v>6955</v>
      </c>
      <c r="B3624" s="3" t="str">
        <f>VLOOKUP(C3624,'Class compilations'!A:B,2,FALSE)</f>
        <v>Truck - 4x4</v>
      </c>
      <c r="C3624" s="3" t="s">
        <v>6844</v>
      </c>
      <c r="D3624" s="3" t="s">
        <v>10</v>
      </c>
      <c r="E3624" s="3" t="s">
        <v>7007</v>
      </c>
      <c r="F3624" s="3" t="e">
        <f>VLOOKUP(E3624,'DFW to admin'!A:B,2,FALSE)</f>
        <v>#N/A</v>
      </c>
      <c r="G3624" s="3" t="e">
        <f>VLOOKUP('Data - filter removed'!E3624,Sheet10!B:C,2,FALSE)</f>
        <v>#N/A</v>
      </c>
      <c r="H3624" s="2">
        <v>2011</v>
      </c>
      <c r="I3624" s="3" t="s">
        <v>297</v>
      </c>
      <c r="J3624" s="3" t="s">
        <v>4178</v>
      </c>
      <c r="K3624" s="3" t="s">
        <v>6785</v>
      </c>
      <c r="L3624" s="3" t="s">
        <v>7008</v>
      </c>
      <c r="M3624" s="3" t="s">
        <v>2285</v>
      </c>
    </row>
    <row r="3625" spans="1:13" x14ac:dyDescent="0.2">
      <c r="A3625" s="3" t="s">
        <v>6955</v>
      </c>
      <c r="B3625" s="3" t="str">
        <f>VLOOKUP(C3625,'Class compilations'!A:B,2,FALSE)</f>
        <v>Truck - 4x4</v>
      </c>
      <c r="C3625" s="3" t="s">
        <v>6844</v>
      </c>
      <c r="D3625" s="3" t="s">
        <v>10</v>
      </c>
      <c r="E3625" s="3" t="s">
        <v>7009</v>
      </c>
      <c r="F3625" s="3" t="e">
        <f>VLOOKUP(E3625,'DFW to admin'!A:B,2,FALSE)</f>
        <v>#N/A</v>
      </c>
      <c r="G3625" s="3" t="e">
        <f>VLOOKUP('Data - filter removed'!E3625,Sheet10!B:C,2,FALSE)</f>
        <v>#N/A</v>
      </c>
      <c r="H3625" s="2">
        <v>2011</v>
      </c>
      <c r="I3625" s="3" t="s">
        <v>297</v>
      </c>
      <c r="J3625" s="3" t="s">
        <v>4178</v>
      </c>
      <c r="K3625" s="3" t="s">
        <v>6785</v>
      </c>
      <c r="L3625" s="3" t="s">
        <v>7010</v>
      </c>
      <c r="M3625" s="3" t="s">
        <v>2285</v>
      </c>
    </row>
    <row r="3626" spans="1:13" x14ac:dyDescent="0.2">
      <c r="A3626" s="3" t="s">
        <v>6955</v>
      </c>
      <c r="B3626" s="3" t="str">
        <f>VLOOKUP(C3626,'Class compilations'!A:B,2,FALSE)</f>
        <v>Truck - 4x4</v>
      </c>
      <c r="C3626" s="3" t="s">
        <v>6844</v>
      </c>
      <c r="D3626" s="3" t="s">
        <v>10</v>
      </c>
      <c r="E3626" s="3" t="s">
        <v>7011</v>
      </c>
      <c r="F3626" s="3" t="e">
        <f>VLOOKUP(E3626,'DFW to admin'!A:B,2,FALSE)</f>
        <v>#N/A</v>
      </c>
      <c r="G3626" s="3" t="e">
        <f>VLOOKUP('Data - filter removed'!E3626,Sheet10!B:C,2,FALSE)</f>
        <v>#N/A</v>
      </c>
      <c r="H3626" s="2">
        <v>2013</v>
      </c>
      <c r="I3626" s="3" t="s">
        <v>297</v>
      </c>
      <c r="J3626" s="3" t="s">
        <v>4178</v>
      </c>
      <c r="K3626" s="3" t="s">
        <v>6785</v>
      </c>
      <c r="L3626" s="3" t="s">
        <v>7012</v>
      </c>
      <c r="M3626" s="3" t="s">
        <v>81</v>
      </c>
    </row>
    <row r="3627" spans="1:13" x14ac:dyDescent="0.2">
      <c r="A3627" s="3" t="s">
        <v>6955</v>
      </c>
      <c r="B3627" s="3" t="str">
        <f>VLOOKUP(C3627,'Class compilations'!A:B,2,FALSE)</f>
        <v>Truck - 4x4</v>
      </c>
      <c r="C3627" s="3" t="s">
        <v>6844</v>
      </c>
      <c r="D3627" s="3" t="s">
        <v>10</v>
      </c>
      <c r="E3627" s="3" t="s">
        <v>7013</v>
      </c>
      <c r="F3627" s="3" t="str">
        <f>VLOOKUP(E3627,'DFW to admin'!A:B,2,FALSE)</f>
        <v>Habitat</v>
      </c>
      <c r="G3627" s="3" t="e">
        <f>VLOOKUP('Data - filter removed'!E3627,Sheet10!B:C,2,FALSE)</f>
        <v>#N/A</v>
      </c>
      <c r="H3627" s="2">
        <v>2013</v>
      </c>
      <c r="I3627" s="3" t="s">
        <v>297</v>
      </c>
      <c r="J3627" s="3" t="s">
        <v>4178</v>
      </c>
      <c r="K3627" s="3" t="s">
        <v>6785</v>
      </c>
      <c r="L3627" s="3" t="s">
        <v>7014</v>
      </c>
      <c r="M3627" s="3" t="s">
        <v>136</v>
      </c>
    </row>
    <row r="3628" spans="1:13" x14ac:dyDescent="0.2">
      <c r="A3628" s="3" t="s">
        <v>6955</v>
      </c>
      <c r="B3628" s="3" t="str">
        <f>VLOOKUP(C3628,'Class compilations'!A:B,2,FALSE)</f>
        <v>Truck - 4x4</v>
      </c>
      <c r="C3628" s="3" t="s">
        <v>6844</v>
      </c>
      <c r="D3628" s="3" t="s">
        <v>10</v>
      </c>
      <c r="E3628" s="3" t="s">
        <v>7015</v>
      </c>
      <c r="F3628" s="3" t="e">
        <f>VLOOKUP(E3628,'DFW to admin'!A:B,2,FALSE)</f>
        <v>#N/A</v>
      </c>
      <c r="G3628" s="3" t="e">
        <f>VLOOKUP('Data - filter removed'!E3628,Sheet10!B:C,2,FALSE)</f>
        <v>#N/A</v>
      </c>
      <c r="H3628" s="2">
        <v>2013</v>
      </c>
      <c r="I3628" s="3" t="s">
        <v>297</v>
      </c>
      <c r="J3628" s="3" t="s">
        <v>4178</v>
      </c>
      <c r="K3628" s="3" t="s">
        <v>6785</v>
      </c>
      <c r="L3628" s="3" t="s">
        <v>7016</v>
      </c>
      <c r="M3628" s="3" t="s">
        <v>81</v>
      </c>
    </row>
    <row r="3629" spans="1:13" x14ac:dyDescent="0.2">
      <c r="A3629" s="3" t="s">
        <v>6955</v>
      </c>
      <c r="B3629" s="3" t="str">
        <f>VLOOKUP(C3629,'Class compilations'!A:B,2,FALSE)</f>
        <v>Truck - 4x4</v>
      </c>
      <c r="C3629" s="3" t="s">
        <v>6844</v>
      </c>
      <c r="D3629" s="3" t="s">
        <v>10</v>
      </c>
      <c r="E3629" s="3" t="s">
        <v>7017</v>
      </c>
      <c r="F3629" s="3" t="e">
        <f>VLOOKUP(E3629,'DFW to admin'!A:B,2,FALSE)</f>
        <v>#N/A</v>
      </c>
      <c r="G3629" s="3" t="e">
        <f>VLOOKUP('Data - filter removed'!E3629,Sheet10!B:C,2,FALSE)</f>
        <v>#N/A</v>
      </c>
      <c r="H3629" s="2">
        <v>2013</v>
      </c>
      <c r="I3629" s="3" t="s">
        <v>297</v>
      </c>
      <c r="J3629" s="3" t="s">
        <v>4178</v>
      </c>
      <c r="K3629" s="3" t="s">
        <v>6785</v>
      </c>
      <c r="L3629" s="3" t="s">
        <v>7018</v>
      </c>
      <c r="M3629" s="3" t="s">
        <v>35</v>
      </c>
    </row>
    <row r="3630" spans="1:13" x14ac:dyDescent="0.2">
      <c r="A3630" s="3" t="s">
        <v>6955</v>
      </c>
      <c r="B3630" s="3" t="str">
        <f>VLOOKUP(C3630,'Class compilations'!A:B,2,FALSE)</f>
        <v>Truck - 4x4</v>
      </c>
      <c r="C3630" s="3" t="s">
        <v>6844</v>
      </c>
      <c r="D3630" s="3" t="s">
        <v>10</v>
      </c>
      <c r="E3630" s="3" t="s">
        <v>7019</v>
      </c>
      <c r="F3630" s="3" t="e">
        <f>VLOOKUP(E3630,'DFW to admin'!A:B,2,FALSE)</f>
        <v>#N/A</v>
      </c>
      <c r="G3630" s="3" t="e">
        <f>VLOOKUP('Data - filter removed'!E3630,Sheet10!B:C,2,FALSE)</f>
        <v>#N/A</v>
      </c>
      <c r="H3630" s="2">
        <v>2013</v>
      </c>
      <c r="I3630" s="3" t="s">
        <v>297</v>
      </c>
      <c r="J3630" s="3" t="s">
        <v>4178</v>
      </c>
      <c r="K3630" s="3" t="s">
        <v>6785</v>
      </c>
      <c r="L3630" s="3" t="s">
        <v>7020</v>
      </c>
      <c r="M3630" s="3" t="s">
        <v>35</v>
      </c>
    </row>
    <row r="3631" spans="1:13" x14ac:dyDescent="0.2">
      <c r="A3631" s="3" t="s">
        <v>6955</v>
      </c>
      <c r="B3631" s="3" t="str">
        <f>VLOOKUP(C3631,'Class compilations'!A:B,2,FALSE)</f>
        <v>Truck - 4x4</v>
      </c>
      <c r="C3631" s="3" t="s">
        <v>6844</v>
      </c>
      <c r="D3631" s="3" t="s">
        <v>10</v>
      </c>
      <c r="E3631" s="3" t="s">
        <v>7021</v>
      </c>
      <c r="F3631" s="3" t="str">
        <f>VLOOKUP(E3631,'DFW to admin'!A:B,2,FALSE)</f>
        <v>Fish</v>
      </c>
      <c r="G3631" s="3" t="e">
        <f>VLOOKUP('Data - filter removed'!E3631,Sheet10!B:C,2,FALSE)</f>
        <v>#N/A</v>
      </c>
      <c r="H3631" s="2">
        <v>2014</v>
      </c>
      <c r="I3631" s="3" t="s">
        <v>2734</v>
      </c>
      <c r="J3631" s="3" t="s">
        <v>6739</v>
      </c>
      <c r="K3631" s="3" t="s">
        <v>6785</v>
      </c>
      <c r="L3631" s="3" t="s">
        <v>7022</v>
      </c>
      <c r="M3631" s="3" t="s">
        <v>136</v>
      </c>
    </row>
    <row r="3632" spans="1:13" x14ac:dyDescent="0.2">
      <c r="A3632" s="3" t="s">
        <v>6955</v>
      </c>
      <c r="B3632" s="3" t="str">
        <f>VLOOKUP(C3632,'Class compilations'!A:B,2,FALSE)</f>
        <v>Truck - 4x4</v>
      </c>
      <c r="C3632" s="3" t="s">
        <v>6844</v>
      </c>
      <c r="D3632" s="3" t="s">
        <v>10</v>
      </c>
      <c r="E3632" s="3" t="s">
        <v>7023</v>
      </c>
      <c r="F3632" s="3" t="e">
        <f>VLOOKUP(E3632,'DFW to admin'!A:B,2,FALSE)</f>
        <v>#N/A</v>
      </c>
      <c r="G3632" s="3" t="e">
        <f>VLOOKUP('Data - filter removed'!E3632,Sheet10!B:C,2,FALSE)</f>
        <v>#N/A</v>
      </c>
      <c r="H3632" s="2">
        <v>2012</v>
      </c>
      <c r="I3632" s="3" t="s">
        <v>2734</v>
      </c>
      <c r="J3632" s="3" t="s">
        <v>6739</v>
      </c>
      <c r="K3632" s="3" t="s">
        <v>6735</v>
      </c>
      <c r="L3632" s="3" t="s">
        <v>7024</v>
      </c>
      <c r="M3632" s="3" t="s">
        <v>15</v>
      </c>
    </row>
    <row r="3633" spans="1:13" x14ac:dyDescent="0.2">
      <c r="A3633" s="3" t="s">
        <v>6955</v>
      </c>
      <c r="B3633" s="3" t="str">
        <f>VLOOKUP(C3633,'Class compilations'!A:B,2,FALSE)</f>
        <v>Truck - 4x4</v>
      </c>
      <c r="C3633" s="3" t="s">
        <v>6844</v>
      </c>
      <c r="D3633" s="3" t="s">
        <v>10</v>
      </c>
      <c r="E3633" s="3" t="s">
        <v>7025</v>
      </c>
      <c r="F3633" s="3" t="str">
        <f>VLOOKUP(E3633,'DFW to admin'!A:B,2,FALSE)</f>
        <v>Fish</v>
      </c>
      <c r="G3633" s="3" t="e">
        <f>VLOOKUP('Data - filter removed'!E3633,Sheet10!B:C,2,FALSE)</f>
        <v>#N/A</v>
      </c>
      <c r="H3633" s="2">
        <v>2012</v>
      </c>
      <c r="I3633" s="3" t="s">
        <v>2734</v>
      </c>
      <c r="J3633" s="3" t="s">
        <v>6739</v>
      </c>
      <c r="K3633" s="3" t="s">
        <v>6735</v>
      </c>
      <c r="L3633" s="3" t="s">
        <v>7026</v>
      </c>
      <c r="M3633" s="3" t="s">
        <v>136</v>
      </c>
    </row>
    <row r="3634" spans="1:13" x14ac:dyDescent="0.2">
      <c r="A3634" s="3" t="s">
        <v>6955</v>
      </c>
      <c r="B3634" s="3" t="str">
        <f>VLOOKUP(C3634,'Class compilations'!A:B,2,FALSE)</f>
        <v>Truck - 4x4</v>
      </c>
      <c r="C3634" s="3" t="s">
        <v>6844</v>
      </c>
      <c r="D3634" s="3" t="s">
        <v>10</v>
      </c>
      <c r="E3634" s="3" t="s">
        <v>7027</v>
      </c>
      <c r="F3634" s="3" t="e">
        <f>VLOOKUP(E3634,'DFW to admin'!A:B,2,FALSE)</f>
        <v>#N/A</v>
      </c>
      <c r="G3634" s="3" t="e">
        <f>VLOOKUP('Data - filter removed'!E3634,Sheet10!B:C,2,FALSE)</f>
        <v>#N/A</v>
      </c>
      <c r="H3634" s="2">
        <v>2012</v>
      </c>
      <c r="I3634" s="3" t="s">
        <v>2734</v>
      </c>
      <c r="J3634" s="3" t="s">
        <v>6739</v>
      </c>
      <c r="K3634" s="3" t="s">
        <v>6735</v>
      </c>
      <c r="L3634" s="3" t="s">
        <v>7028</v>
      </c>
      <c r="M3634" s="3" t="s">
        <v>15</v>
      </c>
    </row>
    <row r="3635" spans="1:13" x14ac:dyDescent="0.2">
      <c r="A3635" s="3" t="s">
        <v>6955</v>
      </c>
      <c r="B3635" s="3" t="str">
        <f>VLOOKUP(C3635,'Class compilations'!A:B,2,FALSE)</f>
        <v>Truck - 4x4</v>
      </c>
      <c r="C3635" s="3" t="s">
        <v>6844</v>
      </c>
      <c r="D3635" s="3" t="s">
        <v>10</v>
      </c>
      <c r="E3635" s="3" t="s">
        <v>7029</v>
      </c>
      <c r="F3635" s="3" t="str">
        <f>VLOOKUP(E3635,'DFW to admin'!A:B,2,FALSE)</f>
        <v>Fish</v>
      </c>
      <c r="G3635" s="3" t="e">
        <f>VLOOKUP('Data - filter removed'!E3635,Sheet10!B:C,2,FALSE)</f>
        <v>#N/A</v>
      </c>
      <c r="H3635" s="2">
        <v>2011</v>
      </c>
      <c r="I3635" s="3" t="s">
        <v>297</v>
      </c>
      <c r="J3635" s="3" t="s">
        <v>4178</v>
      </c>
      <c r="K3635" s="3" t="s">
        <v>6785</v>
      </c>
      <c r="L3635" s="3" t="s">
        <v>7030</v>
      </c>
      <c r="M3635" s="3" t="s">
        <v>136</v>
      </c>
    </row>
    <row r="3636" spans="1:13" x14ac:dyDescent="0.2">
      <c r="A3636" s="3" t="s">
        <v>6955</v>
      </c>
      <c r="B3636" s="3" t="str">
        <f>VLOOKUP(C3636,'Class compilations'!A:B,2,FALSE)</f>
        <v>Truck - 4x4</v>
      </c>
      <c r="C3636" s="3" t="s">
        <v>6844</v>
      </c>
      <c r="D3636" s="3" t="s">
        <v>10</v>
      </c>
      <c r="E3636" s="3" t="s">
        <v>7031</v>
      </c>
      <c r="F3636" s="3" t="e">
        <f>VLOOKUP(E3636,'DFW to admin'!A:B,2,FALSE)</f>
        <v>#N/A</v>
      </c>
      <c r="G3636" s="3" t="e">
        <f>VLOOKUP('Data - filter removed'!E3636,Sheet10!B:C,2,FALSE)</f>
        <v>#N/A</v>
      </c>
      <c r="H3636" s="2">
        <v>2011</v>
      </c>
      <c r="I3636" s="3" t="s">
        <v>297</v>
      </c>
      <c r="J3636" s="3" t="s">
        <v>4178</v>
      </c>
      <c r="K3636" s="3" t="s">
        <v>6785</v>
      </c>
      <c r="L3636" s="3" t="s">
        <v>7032</v>
      </c>
      <c r="M3636" s="3" t="s">
        <v>35</v>
      </c>
    </row>
    <row r="3637" spans="1:13" x14ac:dyDescent="0.2">
      <c r="A3637" s="3" t="s">
        <v>6955</v>
      </c>
      <c r="B3637" s="3" t="str">
        <f>VLOOKUP(C3637,'Class compilations'!A:B,2,FALSE)</f>
        <v>Truck - 4x4</v>
      </c>
      <c r="C3637" s="3" t="s">
        <v>6844</v>
      </c>
      <c r="D3637" s="3" t="s">
        <v>10</v>
      </c>
      <c r="E3637" s="3" t="s">
        <v>7033</v>
      </c>
      <c r="F3637" s="3" t="str">
        <f>VLOOKUP(E3637,'DFW to admin'!A:B,2,FALSE)</f>
        <v>Habitat</v>
      </c>
      <c r="G3637" s="3" t="e">
        <f>VLOOKUP('Data - filter removed'!E3637,Sheet10!B:C,2,FALSE)</f>
        <v>#N/A</v>
      </c>
      <c r="H3637" s="2">
        <v>2011</v>
      </c>
      <c r="I3637" s="3" t="s">
        <v>297</v>
      </c>
      <c r="J3637" s="3" t="s">
        <v>4178</v>
      </c>
      <c r="K3637" s="3" t="s">
        <v>6785</v>
      </c>
      <c r="L3637" s="3" t="s">
        <v>7034</v>
      </c>
      <c r="M3637" s="3" t="s">
        <v>136</v>
      </c>
    </row>
    <row r="3638" spans="1:13" x14ac:dyDescent="0.2">
      <c r="A3638" s="3" t="s">
        <v>6955</v>
      </c>
      <c r="B3638" s="3" t="str">
        <f>VLOOKUP(C3638,'Class compilations'!A:B,2,FALSE)</f>
        <v>Truck - 4x4</v>
      </c>
      <c r="C3638" s="3" t="s">
        <v>6844</v>
      </c>
      <c r="D3638" s="3" t="s">
        <v>10</v>
      </c>
      <c r="E3638" s="3" t="s">
        <v>7035</v>
      </c>
      <c r="F3638" s="3" t="str">
        <f>VLOOKUP(E3638,'DFW to admin'!A:B,2,FALSE)</f>
        <v>Fish</v>
      </c>
      <c r="G3638" s="3" t="e">
        <f>VLOOKUP('Data - filter removed'!E3638,Sheet10!B:C,2,FALSE)</f>
        <v>#N/A</v>
      </c>
      <c r="H3638" s="2">
        <v>2012</v>
      </c>
      <c r="I3638" s="3" t="s">
        <v>297</v>
      </c>
      <c r="J3638" s="3" t="s">
        <v>4178</v>
      </c>
      <c r="K3638" s="3" t="s">
        <v>6785</v>
      </c>
      <c r="L3638" s="3" t="s">
        <v>7036</v>
      </c>
      <c r="M3638" s="3" t="s">
        <v>136</v>
      </c>
    </row>
    <row r="3639" spans="1:13" x14ac:dyDescent="0.2">
      <c r="A3639" s="3" t="s">
        <v>6955</v>
      </c>
      <c r="B3639" s="3" t="str">
        <f>VLOOKUP(C3639,'Class compilations'!A:B,2,FALSE)</f>
        <v>Truck - 4x4</v>
      </c>
      <c r="C3639" s="3" t="s">
        <v>6844</v>
      </c>
      <c r="D3639" s="3" t="s">
        <v>10</v>
      </c>
      <c r="E3639" s="3" t="s">
        <v>7037</v>
      </c>
      <c r="F3639" s="3" t="str">
        <f>VLOOKUP(E3639,'DFW to admin'!A:B,2,FALSE)</f>
        <v>Fish</v>
      </c>
      <c r="G3639" s="3" t="e">
        <f>VLOOKUP('Data - filter removed'!E3639,Sheet10!B:C,2,FALSE)</f>
        <v>#N/A</v>
      </c>
      <c r="H3639" s="2">
        <v>2012</v>
      </c>
      <c r="I3639" s="3" t="s">
        <v>297</v>
      </c>
      <c r="J3639" s="3" t="s">
        <v>4178</v>
      </c>
      <c r="K3639" s="3" t="s">
        <v>6785</v>
      </c>
      <c r="L3639" s="3" t="s">
        <v>7038</v>
      </c>
      <c r="M3639" s="3" t="s">
        <v>136</v>
      </c>
    </row>
    <row r="3640" spans="1:13" x14ac:dyDescent="0.2">
      <c r="A3640" s="3" t="s">
        <v>6955</v>
      </c>
      <c r="B3640" s="3" t="str">
        <f>VLOOKUP(C3640,'Class compilations'!A:B,2,FALSE)</f>
        <v>Truck - 4x4</v>
      </c>
      <c r="C3640" s="3" t="s">
        <v>6844</v>
      </c>
      <c r="D3640" s="3" t="s">
        <v>10</v>
      </c>
      <c r="E3640" s="3" t="s">
        <v>7039</v>
      </c>
      <c r="F3640" s="3" t="str">
        <f>VLOOKUP(E3640,'DFW to admin'!A:B,2,FALSE)</f>
        <v>Fish</v>
      </c>
      <c r="G3640" s="3" t="e">
        <f>VLOOKUP('Data - filter removed'!E3640,Sheet10!B:C,2,FALSE)</f>
        <v>#N/A</v>
      </c>
      <c r="H3640" s="2">
        <v>2012</v>
      </c>
      <c r="I3640" s="3" t="s">
        <v>297</v>
      </c>
      <c r="J3640" s="3" t="s">
        <v>4178</v>
      </c>
      <c r="K3640" s="3" t="s">
        <v>6785</v>
      </c>
      <c r="L3640" s="3" t="s">
        <v>7040</v>
      </c>
      <c r="M3640" s="3" t="s">
        <v>136</v>
      </c>
    </row>
    <row r="3641" spans="1:13" x14ac:dyDescent="0.2">
      <c r="A3641" s="3" t="s">
        <v>6955</v>
      </c>
      <c r="B3641" s="3" t="str">
        <f>VLOOKUP(C3641,'Class compilations'!A:B,2,FALSE)</f>
        <v>Truck - 4x4</v>
      </c>
      <c r="C3641" s="3" t="s">
        <v>6844</v>
      </c>
      <c r="D3641" s="3" t="s">
        <v>10</v>
      </c>
      <c r="E3641" s="3" t="s">
        <v>7041</v>
      </c>
      <c r="F3641" s="3" t="str">
        <f>VLOOKUP(E3641,'DFW to admin'!A:B,2,FALSE)</f>
        <v>Fish</v>
      </c>
      <c r="G3641" s="3" t="e">
        <f>VLOOKUP('Data - filter removed'!E3641,Sheet10!B:C,2,FALSE)</f>
        <v>#N/A</v>
      </c>
      <c r="H3641" s="2">
        <v>2012</v>
      </c>
      <c r="I3641" s="3" t="s">
        <v>297</v>
      </c>
      <c r="J3641" s="3" t="s">
        <v>4178</v>
      </c>
      <c r="K3641" s="3" t="s">
        <v>6785</v>
      </c>
      <c r="L3641" s="3" t="s">
        <v>7042</v>
      </c>
      <c r="M3641" s="3" t="s">
        <v>136</v>
      </c>
    </row>
    <row r="3642" spans="1:13" x14ac:dyDescent="0.2">
      <c r="A3642" s="3" t="s">
        <v>6955</v>
      </c>
      <c r="B3642" s="3" t="str">
        <f>VLOOKUP(C3642,'Class compilations'!A:B,2,FALSE)</f>
        <v>Truck - 4x4</v>
      </c>
      <c r="C3642" s="3" t="s">
        <v>6844</v>
      </c>
      <c r="D3642" s="3" t="s">
        <v>10</v>
      </c>
      <c r="E3642" s="3" t="s">
        <v>7043</v>
      </c>
      <c r="F3642" s="3" t="str">
        <f>VLOOKUP(E3642,'DFW to admin'!A:B,2,FALSE)</f>
        <v>Fish</v>
      </c>
      <c r="G3642" s="3" t="e">
        <f>VLOOKUP('Data - filter removed'!E3642,Sheet10!B:C,2,FALSE)</f>
        <v>#N/A</v>
      </c>
      <c r="H3642" s="2">
        <v>2012</v>
      </c>
      <c r="I3642" s="3" t="s">
        <v>297</v>
      </c>
      <c r="J3642" s="3" t="s">
        <v>4178</v>
      </c>
      <c r="K3642" s="3" t="s">
        <v>6785</v>
      </c>
      <c r="L3642" s="3" t="s">
        <v>7044</v>
      </c>
      <c r="M3642" s="3" t="s">
        <v>136</v>
      </c>
    </row>
    <row r="3643" spans="1:13" x14ac:dyDescent="0.2">
      <c r="A3643" s="3" t="s">
        <v>6955</v>
      </c>
      <c r="B3643" s="3" t="str">
        <f>VLOOKUP(C3643,'Class compilations'!A:B,2,FALSE)</f>
        <v>Truck - 4x4</v>
      </c>
      <c r="C3643" s="3" t="s">
        <v>6844</v>
      </c>
      <c r="D3643" s="3" t="s">
        <v>10</v>
      </c>
      <c r="E3643" s="3" t="s">
        <v>7045</v>
      </c>
      <c r="F3643" s="3" t="str">
        <f>VLOOKUP(E3643,'DFW to admin'!A:B,2,FALSE)</f>
        <v>Habitat</v>
      </c>
      <c r="G3643" s="3" t="e">
        <f>VLOOKUP('Data - filter removed'!E3643,Sheet10!B:C,2,FALSE)</f>
        <v>#N/A</v>
      </c>
      <c r="H3643" s="2">
        <v>2013</v>
      </c>
      <c r="I3643" s="3" t="s">
        <v>2734</v>
      </c>
      <c r="J3643" s="3" t="s">
        <v>6739</v>
      </c>
      <c r="K3643" s="3" t="s">
        <v>6785</v>
      </c>
      <c r="L3643" s="3" t="s">
        <v>7046</v>
      </c>
      <c r="M3643" s="3" t="s">
        <v>136</v>
      </c>
    </row>
    <row r="3644" spans="1:13" x14ac:dyDescent="0.2">
      <c r="A3644" s="3" t="s">
        <v>6955</v>
      </c>
      <c r="B3644" s="3" t="str">
        <f>VLOOKUP(C3644,'Class compilations'!A:B,2,FALSE)</f>
        <v>Truck - 4x4</v>
      </c>
      <c r="C3644" s="3" t="s">
        <v>6844</v>
      </c>
      <c r="D3644" s="3" t="s">
        <v>10</v>
      </c>
      <c r="E3644" s="3" t="s">
        <v>7047</v>
      </c>
      <c r="F3644" s="3" t="str">
        <f>VLOOKUP(E3644,'DFW to admin'!A:B,2,FALSE)</f>
        <v>Habitat</v>
      </c>
      <c r="G3644" s="3" t="e">
        <f>VLOOKUP('Data - filter removed'!E3644,Sheet10!B:C,2,FALSE)</f>
        <v>#N/A</v>
      </c>
      <c r="H3644" s="2">
        <v>2013</v>
      </c>
      <c r="I3644" s="3" t="s">
        <v>2734</v>
      </c>
      <c r="J3644" s="3" t="s">
        <v>6991</v>
      </c>
      <c r="K3644" s="3" t="s">
        <v>6785</v>
      </c>
      <c r="L3644" s="3" t="s">
        <v>7048</v>
      </c>
      <c r="M3644" s="3" t="s">
        <v>136</v>
      </c>
    </row>
    <row r="3645" spans="1:13" x14ac:dyDescent="0.2">
      <c r="A3645" s="3" t="s">
        <v>6955</v>
      </c>
      <c r="B3645" s="3" t="str">
        <f>VLOOKUP(C3645,'Class compilations'!A:B,2,FALSE)</f>
        <v>Truck - 4x4</v>
      </c>
      <c r="C3645" s="3" t="s">
        <v>6844</v>
      </c>
      <c r="D3645" s="3" t="s">
        <v>10</v>
      </c>
      <c r="E3645" s="3" t="s">
        <v>7049</v>
      </c>
      <c r="F3645" s="3" t="str">
        <f>VLOOKUP(E3645,'DFW to admin'!A:B,2,FALSE)</f>
        <v>Habitat</v>
      </c>
      <c r="G3645" s="3" t="e">
        <f>VLOOKUP('Data - filter removed'!E3645,Sheet10!B:C,2,FALSE)</f>
        <v>#N/A</v>
      </c>
      <c r="H3645" s="2">
        <v>2013</v>
      </c>
      <c r="I3645" s="3" t="s">
        <v>2734</v>
      </c>
      <c r="J3645" s="3" t="s">
        <v>6991</v>
      </c>
      <c r="K3645" s="3" t="s">
        <v>6785</v>
      </c>
      <c r="L3645" s="3" t="s">
        <v>7050</v>
      </c>
      <c r="M3645" s="3" t="s">
        <v>136</v>
      </c>
    </row>
    <row r="3646" spans="1:13" x14ac:dyDescent="0.2">
      <c r="A3646" s="3" t="s">
        <v>6955</v>
      </c>
      <c r="B3646" s="3" t="str">
        <f>VLOOKUP(C3646,'Class compilations'!A:B,2,FALSE)</f>
        <v>Truck - 4x4</v>
      </c>
      <c r="C3646" s="3" t="s">
        <v>6844</v>
      </c>
      <c r="D3646" s="3" t="s">
        <v>10</v>
      </c>
      <c r="E3646" s="3" t="s">
        <v>7051</v>
      </c>
      <c r="F3646" s="3" t="str">
        <f>VLOOKUP(E3646,'DFW to admin'!A:B,2,FALSE)</f>
        <v>Habitat</v>
      </c>
      <c r="G3646" s="3" t="e">
        <f>VLOOKUP('Data - filter removed'!E3646,Sheet10!B:C,2,FALSE)</f>
        <v>#N/A</v>
      </c>
      <c r="H3646" s="2">
        <v>2013</v>
      </c>
      <c r="I3646" s="3" t="s">
        <v>2734</v>
      </c>
      <c r="J3646" s="3" t="s">
        <v>6991</v>
      </c>
      <c r="K3646" s="3" t="s">
        <v>6785</v>
      </c>
      <c r="L3646" s="3" t="s">
        <v>7052</v>
      </c>
      <c r="M3646" s="3" t="s">
        <v>136</v>
      </c>
    </row>
    <row r="3647" spans="1:13" x14ac:dyDescent="0.2">
      <c r="A3647" s="3" t="s">
        <v>6955</v>
      </c>
      <c r="B3647" s="3" t="str">
        <f>VLOOKUP(C3647,'Class compilations'!A:B,2,FALSE)</f>
        <v>Truck - 4x4</v>
      </c>
      <c r="C3647" s="3" t="s">
        <v>6844</v>
      </c>
      <c r="D3647" s="3" t="s">
        <v>10</v>
      </c>
      <c r="E3647" s="3" t="s">
        <v>7053</v>
      </c>
      <c r="F3647" s="3" t="str">
        <f>VLOOKUP(E3647,'DFW to admin'!A:B,2,FALSE)</f>
        <v>Habitat</v>
      </c>
      <c r="G3647" s="3" t="e">
        <f>VLOOKUP('Data - filter removed'!E3647,Sheet10!B:C,2,FALSE)</f>
        <v>#N/A</v>
      </c>
      <c r="H3647" s="2">
        <v>2013</v>
      </c>
      <c r="I3647" s="3" t="s">
        <v>2734</v>
      </c>
      <c r="J3647" s="3" t="s">
        <v>6991</v>
      </c>
      <c r="K3647" s="3" t="s">
        <v>6785</v>
      </c>
      <c r="L3647" s="3" t="s">
        <v>7054</v>
      </c>
      <c r="M3647" s="3" t="s">
        <v>136</v>
      </c>
    </row>
    <row r="3648" spans="1:13" x14ac:dyDescent="0.2">
      <c r="A3648" s="3" t="s">
        <v>6955</v>
      </c>
      <c r="B3648" s="3" t="str">
        <f>VLOOKUP(C3648,'Class compilations'!A:B,2,FALSE)</f>
        <v>Truck - 4x4</v>
      </c>
      <c r="C3648" s="3" t="s">
        <v>6844</v>
      </c>
      <c r="D3648" s="3" t="s">
        <v>10</v>
      </c>
      <c r="E3648" s="3" t="s">
        <v>7055</v>
      </c>
      <c r="F3648" s="3" t="str">
        <f>VLOOKUP(E3648,'DFW to admin'!A:B,2,FALSE)</f>
        <v>Habitat</v>
      </c>
      <c r="G3648" s="3" t="e">
        <f>VLOOKUP('Data - filter removed'!E3648,Sheet10!B:C,2,FALSE)</f>
        <v>#N/A</v>
      </c>
      <c r="H3648" s="2">
        <v>2013</v>
      </c>
      <c r="I3648" s="3" t="s">
        <v>2734</v>
      </c>
      <c r="J3648" s="3" t="s">
        <v>6991</v>
      </c>
      <c r="K3648" s="3" t="s">
        <v>6785</v>
      </c>
      <c r="L3648" s="3" t="s">
        <v>7056</v>
      </c>
      <c r="M3648" s="3" t="s">
        <v>136</v>
      </c>
    </row>
    <row r="3649" spans="1:13" x14ac:dyDescent="0.2">
      <c r="A3649" s="3" t="s">
        <v>6955</v>
      </c>
      <c r="B3649" s="3" t="str">
        <f>VLOOKUP(C3649,'Class compilations'!A:B,2,FALSE)</f>
        <v>Truck - 4x4</v>
      </c>
      <c r="C3649" s="3" t="s">
        <v>6844</v>
      </c>
      <c r="D3649" s="3" t="s">
        <v>10</v>
      </c>
      <c r="E3649" s="3" t="s">
        <v>7057</v>
      </c>
      <c r="F3649" s="3" t="str">
        <f>VLOOKUP(E3649,'DFW to admin'!A:B,2,FALSE)</f>
        <v>Habitat</v>
      </c>
      <c r="G3649" s="3" t="e">
        <f>VLOOKUP('Data - filter removed'!E3649,Sheet10!B:C,2,FALSE)</f>
        <v>#N/A</v>
      </c>
      <c r="H3649" s="2">
        <v>2013</v>
      </c>
      <c r="I3649" s="3" t="s">
        <v>2734</v>
      </c>
      <c r="J3649" s="3" t="s">
        <v>6991</v>
      </c>
      <c r="K3649" s="3" t="s">
        <v>6785</v>
      </c>
      <c r="L3649" s="3" t="s">
        <v>7058</v>
      </c>
      <c r="M3649" s="3" t="s">
        <v>136</v>
      </c>
    </row>
    <row r="3650" spans="1:13" x14ac:dyDescent="0.2">
      <c r="A3650" s="3" t="s">
        <v>6955</v>
      </c>
      <c r="B3650" s="3" t="str">
        <f>VLOOKUP(C3650,'Class compilations'!A:B,2,FALSE)</f>
        <v>Truck - 4x4</v>
      </c>
      <c r="C3650" s="3" t="s">
        <v>6844</v>
      </c>
      <c r="D3650" s="3" t="s">
        <v>10</v>
      </c>
      <c r="E3650" s="3" t="s">
        <v>7059</v>
      </c>
      <c r="F3650" s="3" t="str">
        <f>VLOOKUP(E3650,'DFW to admin'!A:B,2,FALSE)</f>
        <v>Habitat</v>
      </c>
      <c r="G3650" s="3" t="e">
        <f>VLOOKUP('Data - filter removed'!E3650,Sheet10!B:C,2,FALSE)</f>
        <v>#N/A</v>
      </c>
      <c r="H3650" s="2">
        <v>2013</v>
      </c>
      <c r="I3650" s="3" t="s">
        <v>2734</v>
      </c>
      <c r="J3650" s="3" t="s">
        <v>6991</v>
      </c>
      <c r="K3650" s="3" t="s">
        <v>6785</v>
      </c>
      <c r="L3650" s="3" t="s">
        <v>7060</v>
      </c>
      <c r="M3650" s="3" t="s">
        <v>136</v>
      </c>
    </row>
    <row r="3651" spans="1:13" x14ac:dyDescent="0.2">
      <c r="A3651" s="3" t="s">
        <v>6955</v>
      </c>
      <c r="B3651" s="3" t="str">
        <f>VLOOKUP(C3651,'Class compilations'!A:B,2,FALSE)</f>
        <v>Truck - 4x4</v>
      </c>
      <c r="C3651" s="3" t="s">
        <v>6844</v>
      </c>
      <c r="D3651" s="3" t="s">
        <v>10</v>
      </c>
      <c r="E3651" s="3" t="s">
        <v>7061</v>
      </c>
      <c r="F3651" s="3" t="str">
        <f>VLOOKUP(E3651,'DFW to admin'!A:B,2,FALSE)</f>
        <v>Habitat</v>
      </c>
      <c r="G3651" s="3" t="e">
        <f>VLOOKUP('Data - filter removed'!E3651,Sheet10!B:C,2,FALSE)</f>
        <v>#N/A</v>
      </c>
      <c r="H3651" s="2">
        <v>2013</v>
      </c>
      <c r="I3651" s="3" t="s">
        <v>2734</v>
      </c>
      <c r="J3651" s="3" t="s">
        <v>6991</v>
      </c>
      <c r="K3651" s="3" t="s">
        <v>6785</v>
      </c>
      <c r="L3651" s="3" t="s">
        <v>7062</v>
      </c>
      <c r="M3651" s="3" t="s">
        <v>136</v>
      </c>
    </row>
    <row r="3652" spans="1:13" x14ac:dyDescent="0.2">
      <c r="A3652" s="3" t="s">
        <v>6955</v>
      </c>
      <c r="B3652" s="3" t="str">
        <f>VLOOKUP(C3652,'Class compilations'!A:B,2,FALSE)</f>
        <v>Truck - 4x4</v>
      </c>
      <c r="C3652" s="3" t="s">
        <v>6844</v>
      </c>
      <c r="D3652" s="3" t="s">
        <v>10</v>
      </c>
      <c r="E3652" s="3" t="s">
        <v>7063</v>
      </c>
      <c r="F3652" s="3" t="str">
        <f>VLOOKUP(E3652,'DFW to admin'!A:B,2,FALSE)</f>
        <v>Habitat</v>
      </c>
      <c r="G3652" s="3" t="e">
        <f>VLOOKUP('Data - filter removed'!E3652,Sheet10!B:C,2,FALSE)</f>
        <v>#N/A</v>
      </c>
      <c r="H3652" s="2">
        <v>2013</v>
      </c>
      <c r="I3652" s="3" t="s">
        <v>2734</v>
      </c>
      <c r="J3652" s="3" t="s">
        <v>6991</v>
      </c>
      <c r="K3652" s="3" t="s">
        <v>6785</v>
      </c>
      <c r="L3652" s="3" t="s">
        <v>7064</v>
      </c>
      <c r="M3652" s="3" t="s">
        <v>136</v>
      </c>
    </row>
    <row r="3653" spans="1:13" x14ac:dyDescent="0.2">
      <c r="A3653" s="3" t="s">
        <v>6955</v>
      </c>
      <c r="B3653" s="3" t="str">
        <f>VLOOKUP(C3653,'Class compilations'!A:B,2,FALSE)</f>
        <v>Truck - 4x4</v>
      </c>
      <c r="C3653" s="3" t="s">
        <v>6844</v>
      </c>
      <c r="D3653" s="3" t="s">
        <v>10</v>
      </c>
      <c r="E3653" s="3" t="s">
        <v>7065</v>
      </c>
      <c r="F3653" s="3" t="str">
        <f>VLOOKUP(E3653,'DFW to admin'!A:B,2,FALSE)</f>
        <v>Habitat</v>
      </c>
      <c r="G3653" s="3" t="e">
        <f>VLOOKUP('Data - filter removed'!E3653,Sheet10!B:C,2,FALSE)</f>
        <v>#N/A</v>
      </c>
      <c r="H3653" s="2">
        <v>2013</v>
      </c>
      <c r="I3653" s="3" t="s">
        <v>2734</v>
      </c>
      <c r="J3653" s="3" t="s">
        <v>6991</v>
      </c>
      <c r="K3653" s="3" t="s">
        <v>6785</v>
      </c>
      <c r="L3653" s="3" t="s">
        <v>7066</v>
      </c>
      <c r="M3653" s="3" t="s">
        <v>136</v>
      </c>
    </row>
    <row r="3654" spans="1:13" x14ac:dyDescent="0.2">
      <c r="A3654" s="3" t="s">
        <v>6955</v>
      </c>
      <c r="B3654" s="3" t="str">
        <f>VLOOKUP(C3654,'Class compilations'!A:B,2,FALSE)</f>
        <v>Truck - 4x4</v>
      </c>
      <c r="C3654" s="3" t="s">
        <v>6844</v>
      </c>
      <c r="D3654" s="3" t="s">
        <v>10</v>
      </c>
      <c r="E3654" s="3" t="s">
        <v>7067</v>
      </c>
      <c r="F3654" s="3" t="str">
        <f>VLOOKUP(E3654,'DFW to admin'!A:B,2,FALSE)</f>
        <v>Habitat</v>
      </c>
      <c r="G3654" s="3" t="e">
        <f>VLOOKUP('Data - filter removed'!E3654,Sheet10!B:C,2,FALSE)</f>
        <v>#N/A</v>
      </c>
      <c r="H3654" s="2">
        <v>2013</v>
      </c>
      <c r="I3654" s="3" t="s">
        <v>2734</v>
      </c>
      <c r="J3654" s="3" t="s">
        <v>6991</v>
      </c>
      <c r="K3654" s="3" t="s">
        <v>6785</v>
      </c>
      <c r="L3654" s="3" t="s">
        <v>7068</v>
      </c>
      <c r="M3654" s="3" t="s">
        <v>136</v>
      </c>
    </row>
    <row r="3655" spans="1:13" x14ac:dyDescent="0.2">
      <c r="A3655" s="3" t="s">
        <v>6955</v>
      </c>
      <c r="B3655" s="3" t="str">
        <f>VLOOKUP(C3655,'Class compilations'!A:B,2,FALSE)</f>
        <v>Truck - 4x4</v>
      </c>
      <c r="C3655" s="3" t="s">
        <v>6844</v>
      </c>
      <c r="D3655" s="3" t="s">
        <v>10</v>
      </c>
      <c r="E3655" s="3" t="s">
        <v>7069</v>
      </c>
      <c r="F3655" s="3" t="str">
        <f>VLOOKUP(E3655,'DFW to admin'!A:B,2,FALSE)</f>
        <v>Habitat</v>
      </c>
      <c r="G3655" s="3" t="e">
        <f>VLOOKUP('Data - filter removed'!E3655,Sheet10!B:C,2,FALSE)</f>
        <v>#N/A</v>
      </c>
      <c r="H3655" s="2">
        <v>2013</v>
      </c>
      <c r="I3655" s="3" t="s">
        <v>2734</v>
      </c>
      <c r="J3655" s="3" t="s">
        <v>6991</v>
      </c>
      <c r="K3655" s="3" t="s">
        <v>6785</v>
      </c>
      <c r="L3655" s="3" t="s">
        <v>7070</v>
      </c>
      <c r="M3655" s="3" t="s">
        <v>136</v>
      </c>
    </row>
    <row r="3656" spans="1:13" x14ac:dyDescent="0.2">
      <c r="A3656" s="3" t="s">
        <v>6955</v>
      </c>
      <c r="B3656" s="3" t="str">
        <f>VLOOKUP(C3656,'Class compilations'!A:B,2,FALSE)</f>
        <v>Truck - 4x4</v>
      </c>
      <c r="C3656" s="3" t="s">
        <v>6844</v>
      </c>
      <c r="D3656" s="3" t="s">
        <v>10</v>
      </c>
      <c r="E3656" s="3" t="s">
        <v>7071</v>
      </c>
      <c r="F3656" s="3" t="str">
        <f>VLOOKUP(E3656,'DFW to admin'!A:B,2,FALSE)</f>
        <v>Habitat</v>
      </c>
      <c r="G3656" s="3" t="e">
        <f>VLOOKUP('Data - filter removed'!E3656,Sheet10!B:C,2,FALSE)</f>
        <v>#N/A</v>
      </c>
      <c r="H3656" s="2">
        <v>2013</v>
      </c>
      <c r="I3656" s="3" t="s">
        <v>2734</v>
      </c>
      <c r="J3656" s="3" t="s">
        <v>6991</v>
      </c>
      <c r="K3656" s="3" t="s">
        <v>6785</v>
      </c>
      <c r="L3656" s="3" t="s">
        <v>7072</v>
      </c>
      <c r="M3656" s="3" t="s">
        <v>136</v>
      </c>
    </row>
    <row r="3657" spans="1:13" x14ac:dyDescent="0.2">
      <c r="A3657" s="3" t="s">
        <v>6955</v>
      </c>
      <c r="B3657" s="3" t="str">
        <f>VLOOKUP(C3657,'Class compilations'!A:B,2,FALSE)</f>
        <v>Truck - 4x4</v>
      </c>
      <c r="C3657" s="3" t="s">
        <v>6844</v>
      </c>
      <c r="D3657" s="3" t="s">
        <v>10</v>
      </c>
      <c r="E3657" s="3" t="s">
        <v>7073</v>
      </c>
      <c r="F3657" s="3" t="str">
        <f>VLOOKUP(E3657,'DFW to admin'!A:B,2,FALSE)</f>
        <v>Habitat</v>
      </c>
      <c r="G3657" s="3" t="e">
        <f>VLOOKUP('Data - filter removed'!E3657,Sheet10!B:C,2,FALSE)</f>
        <v>#N/A</v>
      </c>
      <c r="H3657" s="2">
        <v>2013</v>
      </c>
      <c r="I3657" s="3" t="s">
        <v>2734</v>
      </c>
      <c r="J3657" s="3" t="s">
        <v>6991</v>
      </c>
      <c r="K3657" s="3" t="s">
        <v>6785</v>
      </c>
      <c r="L3657" s="3" t="s">
        <v>7074</v>
      </c>
      <c r="M3657" s="3" t="s">
        <v>136</v>
      </c>
    </row>
    <row r="3658" spans="1:13" x14ac:dyDescent="0.2">
      <c r="A3658" s="3" t="s">
        <v>6955</v>
      </c>
      <c r="B3658" s="3" t="str">
        <f>VLOOKUP(C3658,'Class compilations'!A:B,2,FALSE)</f>
        <v>Truck - 4x4</v>
      </c>
      <c r="C3658" s="3" t="s">
        <v>6844</v>
      </c>
      <c r="D3658" s="3" t="s">
        <v>10</v>
      </c>
      <c r="E3658" s="3" t="s">
        <v>7075</v>
      </c>
      <c r="F3658" s="3" t="e">
        <f>VLOOKUP(E3658,'DFW to admin'!A:B,2,FALSE)</f>
        <v>#N/A</v>
      </c>
      <c r="G3658" s="3" t="e">
        <f>VLOOKUP('Data - filter removed'!E3658,Sheet10!B:C,2,FALSE)</f>
        <v>#N/A</v>
      </c>
      <c r="H3658" s="2">
        <v>2013</v>
      </c>
      <c r="I3658" s="3" t="s">
        <v>2734</v>
      </c>
      <c r="J3658" s="3" t="s">
        <v>6739</v>
      </c>
      <c r="K3658" s="3" t="s">
        <v>6785</v>
      </c>
      <c r="L3658" s="3" t="s">
        <v>7076</v>
      </c>
      <c r="M3658" s="3" t="s">
        <v>32</v>
      </c>
    </row>
    <row r="3659" spans="1:13" x14ac:dyDescent="0.2">
      <c r="A3659" s="3" t="s">
        <v>6955</v>
      </c>
      <c r="B3659" s="3" t="str">
        <f>VLOOKUP(C3659,'Class compilations'!A:B,2,FALSE)</f>
        <v>Truck - 4x4</v>
      </c>
      <c r="C3659" s="3" t="s">
        <v>6844</v>
      </c>
      <c r="D3659" s="3" t="s">
        <v>10</v>
      </c>
      <c r="E3659" s="3" t="s">
        <v>7077</v>
      </c>
      <c r="F3659" s="3" t="e">
        <f>VLOOKUP(E3659,'DFW to admin'!A:B,2,FALSE)</f>
        <v>#N/A</v>
      </c>
      <c r="G3659" s="3" t="e">
        <f>VLOOKUP('Data - filter removed'!E3659,Sheet10!B:C,2,FALSE)</f>
        <v>#N/A</v>
      </c>
      <c r="H3659" s="2">
        <v>2013</v>
      </c>
      <c r="I3659" s="3" t="s">
        <v>2734</v>
      </c>
      <c r="J3659" s="3" t="s">
        <v>6991</v>
      </c>
      <c r="K3659" s="3" t="s">
        <v>6785</v>
      </c>
      <c r="L3659" s="3" t="s">
        <v>7078</v>
      </c>
      <c r="M3659" s="3" t="s">
        <v>1038</v>
      </c>
    </row>
    <row r="3660" spans="1:13" x14ac:dyDescent="0.2">
      <c r="A3660" s="3" t="s">
        <v>6955</v>
      </c>
      <c r="B3660" s="3" t="str">
        <f>VLOOKUP(C3660,'Class compilations'!A:B,2,FALSE)</f>
        <v>Truck - 4x4</v>
      </c>
      <c r="C3660" s="3" t="s">
        <v>6844</v>
      </c>
      <c r="D3660" s="3" t="s">
        <v>10</v>
      </c>
      <c r="E3660" s="3" t="s">
        <v>7079</v>
      </c>
      <c r="F3660" s="3" t="e">
        <f>VLOOKUP(E3660,'DFW to admin'!A:B,2,FALSE)</f>
        <v>#N/A</v>
      </c>
      <c r="G3660" s="3" t="e">
        <f>VLOOKUP('Data - filter removed'!E3660,Sheet10!B:C,2,FALSE)</f>
        <v>#N/A</v>
      </c>
      <c r="H3660" s="2">
        <v>2013</v>
      </c>
      <c r="I3660" s="3" t="s">
        <v>2734</v>
      </c>
      <c r="J3660" s="3" t="s">
        <v>6991</v>
      </c>
      <c r="K3660" s="3" t="s">
        <v>6785</v>
      </c>
      <c r="L3660" s="3" t="s">
        <v>7080</v>
      </c>
      <c r="M3660" s="3" t="s">
        <v>35</v>
      </c>
    </row>
    <row r="3661" spans="1:13" x14ac:dyDescent="0.2">
      <c r="A3661" s="3" t="s">
        <v>6955</v>
      </c>
      <c r="B3661" s="3" t="str">
        <f>VLOOKUP(C3661,'Class compilations'!A:B,2,FALSE)</f>
        <v>Truck - 4x4</v>
      </c>
      <c r="C3661" s="3" t="s">
        <v>6844</v>
      </c>
      <c r="D3661" s="3" t="s">
        <v>10</v>
      </c>
      <c r="E3661" s="3" t="s">
        <v>7081</v>
      </c>
      <c r="F3661" s="3" t="str">
        <f>VLOOKUP(E3661,'DFW to admin'!A:B,2,FALSE)</f>
        <v>Fish</v>
      </c>
      <c r="G3661" s="3" t="e">
        <f>VLOOKUP('Data - filter removed'!E3661,Sheet10!B:C,2,FALSE)</f>
        <v>#N/A</v>
      </c>
      <c r="H3661" s="2">
        <v>2013</v>
      </c>
      <c r="I3661" s="3" t="s">
        <v>297</v>
      </c>
      <c r="J3661" s="3" t="s">
        <v>4178</v>
      </c>
      <c r="K3661" s="3" t="s">
        <v>6785</v>
      </c>
      <c r="L3661" s="3" t="s">
        <v>7082</v>
      </c>
      <c r="M3661" s="3" t="s">
        <v>136</v>
      </c>
    </row>
    <row r="3662" spans="1:13" x14ac:dyDescent="0.2">
      <c r="A3662" s="3" t="s">
        <v>6955</v>
      </c>
      <c r="B3662" s="3" t="str">
        <f>VLOOKUP(C3662,'Class compilations'!A:B,2,FALSE)</f>
        <v>Truck - 4x4</v>
      </c>
      <c r="C3662" s="3" t="s">
        <v>6844</v>
      </c>
      <c r="D3662" s="3" t="s">
        <v>10</v>
      </c>
      <c r="E3662" s="3" t="s">
        <v>7085</v>
      </c>
      <c r="F3662" s="3" t="e">
        <f>VLOOKUP(E3662,'DFW to admin'!A:B,2,FALSE)</f>
        <v>#N/A</v>
      </c>
      <c r="G3662" s="3" t="e">
        <f>VLOOKUP('Data - filter removed'!E3662,Sheet10!B:C,2,FALSE)</f>
        <v>#N/A</v>
      </c>
      <c r="H3662" s="2">
        <v>2013</v>
      </c>
      <c r="I3662" s="3" t="s">
        <v>297</v>
      </c>
      <c r="J3662" s="3" t="s">
        <v>4178</v>
      </c>
      <c r="K3662" s="3" t="s">
        <v>6785</v>
      </c>
      <c r="L3662" s="3" t="s">
        <v>7086</v>
      </c>
      <c r="M3662" s="3" t="s">
        <v>35</v>
      </c>
    </row>
    <row r="3663" spans="1:13" x14ac:dyDescent="0.2">
      <c r="A3663" s="3" t="s">
        <v>6955</v>
      </c>
      <c r="B3663" s="3" t="str">
        <f>VLOOKUP(C3663,'Class compilations'!A:B,2,FALSE)</f>
        <v>Truck - 4x4</v>
      </c>
      <c r="C3663" s="3" t="s">
        <v>6844</v>
      </c>
      <c r="D3663" s="3" t="s">
        <v>10</v>
      </c>
      <c r="E3663" s="3" t="s">
        <v>7087</v>
      </c>
      <c r="F3663" s="3" t="str">
        <f>VLOOKUP(E3663,'DFW to admin'!A:B,2,FALSE)</f>
        <v>Fish</v>
      </c>
      <c r="G3663" s="3" t="e">
        <f>VLOOKUP('Data - filter removed'!E3663,Sheet10!B:C,2,FALSE)</f>
        <v>#N/A</v>
      </c>
      <c r="H3663" s="2">
        <v>2014</v>
      </c>
      <c r="I3663" s="3" t="s">
        <v>2734</v>
      </c>
      <c r="J3663" s="3" t="s">
        <v>6739</v>
      </c>
      <c r="K3663" s="3" t="s">
        <v>6785</v>
      </c>
      <c r="L3663" s="3" t="s">
        <v>7088</v>
      </c>
      <c r="M3663" s="3" t="s">
        <v>136</v>
      </c>
    </row>
    <row r="3664" spans="1:13" x14ac:dyDescent="0.2">
      <c r="A3664" s="3" t="s">
        <v>6955</v>
      </c>
      <c r="B3664" s="3" t="str">
        <f>VLOOKUP(C3664,'Class compilations'!A:B,2,FALSE)</f>
        <v>Truck - 4x4</v>
      </c>
      <c r="C3664" s="3" t="s">
        <v>6844</v>
      </c>
      <c r="D3664" s="3" t="s">
        <v>10</v>
      </c>
      <c r="E3664" s="3" t="s">
        <v>7089</v>
      </c>
      <c r="F3664" s="3" t="str">
        <f>VLOOKUP(E3664,'DFW to admin'!A:B,2,FALSE)</f>
        <v>Fish</v>
      </c>
      <c r="G3664" s="3" t="e">
        <f>VLOOKUP('Data - filter removed'!E3664,Sheet10!B:C,2,FALSE)</f>
        <v>#N/A</v>
      </c>
      <c r="H3664" s="2">
        <v>2014</v>
      </c>
      <c r="I3664" s="3" t="s">
        <v>2734</v>
      </c>
      <c r="J3664" s="3" t="s">
        <v>6739</v>
      </c>
      <c r="K3664" s="3" t="s">
        <v>6785</v>
      </c>
      <c r="L3664" s="3" t="s">
        <v>7090</v>
      </c>
      <c r="M3664" s="3" t="s">
        <v>136</v>
      </c>
    </row>
    <row r="3665" spans="1:13" x14ac:dyDescent="0.2">
      <c r="A3665" s="3" t="s">
        <v>6955</v>
      </c>
      <c r="B3665" s="3" t="str">
        <f>VLOOKUP(C3665,'Class compilations'!A:B,2,FALSE)</f>
        <v>Truck - 4x4</v>
      </c>
      <c r="C3665" s="3" t="s">
        <v>6844</v>
      </c>
      <c r="D3665" s="3" t="s">
        <v>10</v>
      </c>
      <c r="E3665" s="3" t="s">
        <v>7091</v>
      </c>
      <c r="F3665" s="3" t="str">
        <f>VLOOKUP(E3665,'DFW to admin'!A:B,2,FALSE)</f>
        <v>Fish</v>
      </c>
      <c r="G3665" s="3" t="e">
        <f>VLOOKUP('Data - filter removed'!E3665,Sheet10!B:C,2,FALSE)</f>
        <v>#N/A</v>
      </c>
      <c r="H3665" s="2">
        <v>2014</v>
      </c>
      <c r="I3665" s="3" t="s">
        <v>2734</v>
      </c>
      <c r="J3665" s="3" t="s">
        <v>6739</v>
      </c>
      <c r="K3665" s="3" t="s">
        <v>6785</v>
      </c>
      <c r="L3665" s="3" t="s">
        <v>7092</v>
      </c>
      <c r="M3665" s="3" t="s">
        <v>136</v>
      </c>
    </row>
    <row r="3666" spans="1:13" x14ac:dyDescent="0.2">
      <c r="A3666" s="3" t="s">
        <v>6955</v>
      </c>
      <c r="B3666" s="3" t="str">
        <f>VLOOKUP(C3666,'Class compilations'!A:B,2,FALSE)</f>
        <v>Truck - 4x4</v>
      </c>
      <c r="C3666" s="3" t="s">
        <v>6844</v>
      </c>
      <c r="D3666" s="3" t="s">
        <v>10</v>
      </c>
      <c r="E3666" s="3" t="s">
        <v>7093</v>
      </c>
      <c r="F3666" s="3" t="str">
        <f>VLOOKUP(E3666,'DFW to admin'!A:B,2,FALSE)</f>
        <v>Habitat</v>
      </c>
      <c r="G3666" s="3" t="e">
        <f>VLOOKUP('Data - filter removed'!E3666,Sheet10!B:C,2,FALSE)</f>
        <v>#N/A</v>
      </c>
      <c r="H3666" s="2">
        <v>2014</v>
      </c>
      <c r="I3666" s="3" t="s">
        <v>2734</v>
      </c>
      <c r="J3666" s="3" t="s">
        <v>6739</v>
      </c>
      <c r="K3666" s="3" t="s">
        <v>6785</v>
      </c>
      <c r="L3666" s="3" t="s">
        <v>7094</v>
      </c>
      <c r="M3666" s="3" t="s">
        <v>136</v>
      </c>
    </row>
    <row r="3667" spans="1:13" x14ac:dyDescent="0.2">
      <c r="A3667" s="3" t="s">
        <v>6955</v>
      </c>
      <c r="B3667" s="3" t="str">
        <f>VLOOKUP(C3667,'Class compilations'!A:B,2,FALSE)</f>
        <v>Truck - 4x4</v>
      </c>
      <c r="C3667" s="3" t="s">
        <v>6844</v>
      </c>
      <c r="D3667" s="3" t="s">
        <v>10</v>
      </c>
      <c r="E3667" s="3" t="s">
        <v>7095</v>
      </c>
      <c r="F3667" s="3" t="str">
        <f>VLOOKUP(E3667,'DFW to admin'!A:B,2,FALSE)</f>
        <v>Fish</v>
      </c>
      <c r="G3667" s="3" t="e">
        <f>VLOOKUP('Data - filter removed'!E3667,Sheet10!B:C,2,FALSE)</f>
        <v>#N/A</v>
      </c>
      <c r="H3667" s="2">
        <v>2014</v>
      </c>
      <c r="I3667" s="3" t="s">
        <v>2734</v>
      </c>
      <c r="J3667" s="3" t="s">
        <v>6739</v>
      </c>
      <c r="K3667" s="3" t="s">
        <v>6785</v>
      </c>
      <c r="L3667" s="3" t="s">
        <v>7096</v>
      </c>
      <c r="M3667" s="3" t="s">
        <v>136</v>
      </c>
    </row>
    <row r="3668" spans="1:13" x14ac:dyDescent="0.2">
      <c r="A3668" s="3" t="s">
        <v>6955</v>
      </c>
      <c r="B3668" s="3" t="str">
        <f>VLOOKUP(C3668,'Class compilations'!A:B,2,FALSE)</f>
        <v>Truck - 4x4</v>
      </c>
      <c r="C3668" s="3" t="s">
        <v>6844</v>
      </c>
      <c r="D3668" s="3" t="s">
        <v>10</v>
      </c>
      <c r="E3668" s="3" t="s">
        <v>7097</v>
      </c>
      <c r="F3668" s="3" t="e">
        <f>VLOOKUP(E3668,'DFW to admin'!A:B,2,FALSE)</f>
        <v>#N/A</v>
      </c>
      <c r="G3668" s="3" t="e">
        <f>VLOOKUP('Data - filter removed'!E3668,Sheet10!B:C,2,FALSE)</f>
        <v>#N/A</v>
      </c>
      <c r="H3668" s="2">
        <v>2014</v>
      </c>
      <c r="I3668" s="3" t="s">
        <v>297</v>
      </c>
      <c r="J3668" s="3" t="s">
        <v>4178</v>
      </c>
      <c r="K3668" s="3" t="s">
        <v>6785</v>
      </c>
      <c r="L3668" s="3" t="s">
        <v>7098</v>
      </c>
      <c r="M3668" s="3" t="s">
        <v>2743</v>
      </c>
    </row>
    <row r="3669" spans="1:13" x14ac:dyDescent="0.2">
      <c r="A3669" s="3" t="s">
        <v>6955</v>
      </c>
      <c r="B3669" s="3" t="str">
        <f>VLOOKUP(C3669,'Class compilations'!A:B,2,FALSE)</f>
        <v>Truck - 4x4</v>
      </c>
      <c r="C3669" s="3" t="s">
        <v>6844</v>
      </c>
      <c r="D3669" s="3" t="s">
        <v>10</v>
      </c>
      <c r="E3669" s="3" t="s">
        <v>7099</v>
      </c>
      <c r="F3669" s="3" t="str">
        <f>VLOOKUP(E3669,'DFW to admin'!A:B,2,FALSE)</f>
        <v>Fish</v>
      </c>
      <c r="G3669" s="3" t="e">
        <f>VLOOKUP('Data - filter removed'!E3669,Sheet10!B:C,2,FALSE)</f>
        <v>#N/A</v>
      </c>
      <c r="H3669" s="2">
        <v>2014</v>
      </c>
      <c r="I3669" s="3" t="s">
        <v>2734</v>
      </c>
      <c r="J3669" s="3" t="s">
        <v>6739</v>
      </c>
      <c r="K3669" s="3" t="s">
        <v>6785</v>
      </c>
      <c r="L3669" s="3" t="s">
        <v>7100</v>
      </c>
      <c r="M3669" s="3" t="s">
        <v>136</v>
      </c>
    </row>
    <row r="3670" spans="1:13" x14ac:dyDescent="0.2">
      <c r="A3670" s="3" t="s">
        <v>6955</v>
      </c>
      <c r="B3670" s="3" t="str">
        <f>VLOOKUP(C3670,'Class compilations'!A:B,2,FALSE)</f>
        <v>Truck - 4x4</v>
      </c>
      <c r="C3670" s="3" t="s">
        <v>6844</v>
      </c>
      <c r="D3670" s="3" t="s">
        <v>10</v>
      </c>
      <c r="E3670" s="3" t="s">
        <v>7101</v>
      </c>
      <c r="F3670" s="3" t="e">
        <f>VLOOKUP(E3670,'DFW to admin'!A:B,2,FALSE)</f>
        <v>#N/A</v>
      </c>
      <c r="G3670" s="3" t="e">
        <f>VLOOKUP('Data - filter removed'!E3670,Sheet10!B:C,2,FALSE)</f>
        <v>#N/A</v>
      </c>
      <c r="H3670" s="2">
        <v>2014</v>
      </c>
      <c r="I3670" s="3" t="s">
        <v>297</v>
      </c>
      <c r="J3670" s="3" t="s">
        <v>4178</v>
      </c>
      <c r="K3670" s="3" t="s">
        <v>6785</v>
      </c>
      <c r="L3670" s="3" t="s">
        <v>7102</v>
      </c>
      <c r="M3670" s="3" t="s">
        <v>35</v>
      </c>
    </row>
    <row r="3671" spans="1:13" x14ac:dyDescent="0.2">
      <c r="A3671" s="3" t="s">
        <v>6955</v>
      </c>
      <c r="B3671" s="3" t="str">
        <f>VLOOKUP(C3671,'Class compilations'!A:B,2,FALSE)</f>
        <v>Truck - 4x4</v>
      </c>
      <c r="C3671" s="3" t="s">
        <v>6844</v>
      </c>
      <c r="D3671" s="3" t="s">
        <v>10</v>
      </c>
      <c r="E3671" s="3" t="s">
        <v>7103</v>
      </c>
      <c r="F3671" s="3" t="e">
        <f>VLOOKUP(E3671,'DFW to admin'!A:B,2,FALSE)</f>
        <v>#N/A</v>
      </c>
      <c r="G3671" s="3" t="e">
        <f>VLOOKUP('Data - filter removed'!E3671,Sheet10!B:C,2,FALSE)</f>
        <v>#N/A</v>
      </c>
      <c r="H3671" s="2">
        <v>2014</v>
      </c>
      <c r="I3671" s="3" t="s">
        <v>297</v>
      </c>
      <c r="J3671" s="3" t="s">
        <v>4178</v>
      </c>
      <c r="K3671" s="3" t="s">
        <v>6785</v>
      </c>
      <c r="L3671" s="3" t="s">
        <v>7104</v>
      </c>
      <c r="M3671" s="3" t="s">
        <v>35</v>
      </c>
    </row>
    <row r="3672" spans="1:13" x14ac:dyDescent="0.2">
      <c r="A3672" s="3" t="s">
        <v>6955</v>
      </c>
      <c r="B3672" s="3" t="str">
        <f>VLOOKUP(C3672,'Class compilations'!A:B,2,FALSE)</f>
        <v>Truck - 4x4</v>
      </c>
      <c r="C3672" s="3" t="s">
        <v>6844</v>
      </c>
      <c r="D3672" s="3" t="s">
        <v>10</v>
      </c>
      <c r="E3672" s="3" t="s">
        <v>7105</v>
      </c>
      <c r="F3672" s="3" t="e">
        <f>VLOOKUP(E3672,'DFW to admin'!A:B,2,FALSE)</f>
        <v>#N/A</v>
      </c>
      <c r="G3672" s="3" t="e">
        <f>VLOOKUP('Data - filter removed'!E3672,Sheet10!B:C,2,FALSE)</f>
        <v>#N/A</v>
      </c>
      <c r="H3672" s="2">
        <v>2014</v>
      </c>
      <c r="I3672" s="3" t="s">
        <v>297</v>
      </c>
      <c r="J3672" s="3" t="s">
        <v>4178</v>
      </c>
      <c r="K3672" s="3" t="s">
        <v>6785</v>
      </c>
      <c r="L3672" s="3" t="s">
        <v>7106</v>
      </c>
      <c r="M3672" s="3" t="s">
        <v>35</v>
      </c>
    </row>
    <row r="3673" spans="1:13" x14ac:dyDescent="0.2">
      <c r="A3673" s="3" t="s">
        <v>6955</v>
      </c>
      <c r="B3673" s="3" t="str">
        <f>VLOOKUP(C3673,'Class compilations'!A:B,2,FALSE)</f>
        <v>Truck - 4x4</v>
      </c>
      <c r="C3673" s="3" t="s">
        <v>6844</v>
      </c>
      <c r="D3673" s="3" t="s">
        <v>10</v>
      </c>
      <c r="E3673" s="3" t="s">
        <v>7107</v>
      </c>
      <c r="F3673" s="3" t="str">
        <f>VLOOKUP(E3673,'DFW to admin'!A:B,2,FALSE)</f>
        <v>Wildlife</v>
      </c>
      <c r="G3673" s="3" t="e">
        <f>VLOOKUP('Data - filter removed'!E3673,Sheet10!B:C,2,FALSE)</f>
        <v>#N/A</v>
      </c>
      <c r="H3673" s="2">
        <v>2014</v>
      </c>
      <c r="I3673" s="3" t="s">
        <v>2734</v>
      </c>
      <c r="J3673" s="3" t="s">
        <v>6739</v>
      </c>
      <c r="K3673" s="3" t="s">
        <v>6785</v>
      </c>
      <c r="L3673" s="3" t="s">
        <v>7108</v>
      </c>
      <c r="M3673" s="3" t="s">
        <v>136</v>
      </c>
    </row>
    <row r="3674" spans="1:13" x14ac:dyDescent="0.2">
      <c r="A3674" s="3" t="s">
        <v>6955</v>
      </c>
      <c r="B3674" s="3" t="str">
        <f>VLOOKUP(C3674,'Class compilations'!A:B,2,FALSE)</f>
        <v>Truck - 4x4</v>
      </c>
      <c r="C3674" s="3" t="s">
        <v>6844</v>
      </c>
      <c r="D3674" s="3" t="s">
        <v>10</v>
      </c>
      <c r="E3674" s="3" t="s">
        <v>7109</v>
      </c>
      <c r="F3674" s="3" t="e">
        <f>VLOOKUP(E3674,'DFW to admin'!A:B,2,FALSE)</f>
        <v>#N/A</v>
      </c>
      <c r="G3674" s="3" t="e">
        <f>VLOOKUP('Data - filter removed'!E3674,Sheet10!B:C,2,FALSE)</f>
        <v>#N/A</v>
      </c>
      <c r="H3674" s="2">
        <v>2010</v>
      </c>
      <c r="I3674" s="3" t="s">
        <v>297</v>
      </c>
      <c r="J3674" s="3" t="s">
        <v>4178</v>
      </c>
      <c r="K3674" s="3" t="s">
        <v>6844</v>
      </c>
      <c r="L3674" s="3" t="s">
        <v>7110</v>
      </c>
      <c r="M3674" s="3" t="s">
        <v>1038</v>
      </c>
    </row>
    <row r="3675" spans="1:13" x14ac:dyDescent="0.2">
      <c r="A3675" s="3" t="s">
        <v>6955</v>
      </c>
      <c r="B3675" s="3" t="str">
        <f>VLOOKUP(C3675,'Class compilations'!A:B,2,FALSE)</f>
        <v>Truck - 4x4</v>
      </c>
      <c r="C3675" s="3" t="s">
        <v>6844</v>
      </c>
      <c r="D3675" s="3" t="s">
        <v>10</v>
      </c>
      <c r="E3675" s="3" t="s">
        <v>7111</v>
      </c>
      <c r="F3675" s="3" t="e">
        <f>VLOOKUP(E3675,'DFW to admin'!A:B,2,FALSE)</f>
        <v>#N/A</v>
      </c>
      <c r="G3675" s="3" t="e">
        <f>VLOOKUP('Data - filter removed'!E3675,Sheet10!B:C,2,FALSE)</f>
        <v>#N/A</v>
      </c>
      <c r="H3675" s="2">
        <v>2010</v>
      </c>
      <c r="I3675" s="3" t="s">
        <v>297</v>
      </c>
      <c r="J3675" s="3" t="s">
        <v>4178</v>
      </c>
      <c r="K3675" s="3" t="s">
        <v>6844</v>
      </c>
      <c r="L3675" s="3" t="s">
        <v>7112</v>
      </c>
      <c r="M3675" s="3" t="s">
        <v>1038</v>
      </c>
    </row>
    <row r="3676" spans="1:13" x14ac:dyDescent="0.2">
      <c r="A3676" s="3" t="s">
        <v>6955</v>
      </c>
      <c r="B3676" s="3" t="str">
        <f>VLOOKUP(C3676,'Class compilations'!A:B,2,FALSE)</f>
        <v>Truck - 4x4</v>
      </c>
      <c r="C3676" s="3" t="s">
        <v>6844</v>
      </c>
      <c r="D3676" s="3" t="s">
        <v>10</v>
      </c>
      <c r="E3676" s="3" t="s">
        <v>7113</v>
      </c>
      <c r="F3676" s="3" t="e">
        <f>VLOOKUP(E3676,'DFW to admin'!A:B,2,FALSE)</f>
        <v>#N/A</v>
      </c>
      <c r="G3676" s="3" t="e">
        <f>VLOOKUP('Data - filter removed'!E3676,Sheet10!B:C,2,FALSE)</f>
        <v>#N/A</v>
      </c>
      <c r="H3676" s="2">
        <v>2014</v>
      </c>
      <c r="I3676" s="3" t="s">
        <v>297</v>
      </c>
      <c r="J3676" s="3" t="s">
        <v>4178</v>
      </c>
      <c r="K3676" s="3" t="s">
        <v>6785</v>
      </c>
      <c r="L3676" s="3" t="s">
        <v>7114</v>
      </c>
      <c r="M3676" s="3" t="s">
        <v>35</v>
      </c>
    </row>
    <row r="3677" spans="1:13" x14ac:dyDescent="0.2">
      <c r="A3677" s="3" t="s">
        <v>6955</v>
      </c>
      <c r="B3677" s="3" t="str">
        <f>VLOOKUP(C3677,'Class compilations'!A:B,2,FALSE)</f>
        <v>Truck - 4x4</v>
      </c>
      <c r="C3677" s="3" t="s">
        <v>6844</v>
      </c>
      <c r="D3677" s="3" t="s">
        <v>10</v>
      </c>
      <c r="E3677" s="3" t="s">
        <v>7115</v>
      </c>
      <c r="F3677" s="3" t="e">
        <f>VLOOKUP(E3677,'DFW to admin'!A:B,2,FALSE)</f>
        <v>#N/A</v>
      </c>
      <c r="G3677" s="3" t="e">
        <f>VLOOKUP('Data - filter removed'!E3677,Sheet10!B:C,2,FALSE)</f>
        <v>#N/A</v>
      </c>
      <c r="H3677" s="2">
        <v>2010</v>
      </c>
      <c r="I3677" s="3" t="s">
        <v>2576</v>
      </c>
      <c r="J3677" s="3" t="s">
        <v>4170</v>
      </c>
      <c r="K3677" s="3" t="s">
        <v>6844</v>
      </c>
      <c r="L3677" s="3" t="s">
        <v>7116</v>
      </c>
      <c r="M3677" s="3" t="s">
        <v>1038</v>
      </c>
    </row>
    <row r="3678" spans="1:13" x14ac:dyDescent="0.2">
      <c r="A3678" s="3" t="s">
        <v>6955</v>
      </c>
      <c r="B3678" s="3" t="str">
        <f>VLOOKUP(C3678,'Class compilations'!A:B,2,FALSE)</f>
        <v>Truck - 4x4</v>
      </c>
      <c r="C3678" s="3" t="s">
        <v>6844</v>
      </c>
      <c r="D3678" s="3" t="s">
        <v>10</v>
      </c>
      <c r="E3678" s="3" t="s">
        <v>7117</v>
      </c>
      <c r="F3678" s="3" t="e">
        <f>VLOOKUP(E3678,'DFW to admin'!A:B,2,FALSE)</f>
        <v>#N/A</v>
      </c>
      <c r="G3678" s="3" t="e">
        <f>VLOOKUP('Data - filter removed'!E3678,Sheet10!B:C,2,FALSE)</f>
        <v>#N/A</v>
      </c>
      <c r="H3678" s="2">
        <v>2014</v>
      </c>
      <c r="I3678" s="3" t="s">
        <v>2734</v>
      </c>
      <c r="J3678" s="3" t="s">
        <v>6739</v>
      </c>
      <c r="K3678" s="3" t="s">
        <v>6785</v>
      </c>
      <c r="L3678" s="3" t="s">
        <v>7118</v>
      </c>
      <c r="M3678" s="3" t="s">
        <v>81</v>
      </c>
    </row>
    <row r="3679" spans="1:13" x14ac:dyDescent="0.2">
      <c r="A3679" s="3" t="s">
        <v>6955</v>
      </c>
      <c r="B3679" s="3" t="str">
        <f>VLOOKUP(C3679,'Class compilations'!A:B,2,FALSE)</f>
        <v>Truck - 4x4</v>
      </c>
      <c r="C3679" s="3" t="s">
        <v>6844</v>
      </c>
      <c r="D3679" s="3" t="s">
        <v>10</v>
      </c>
      <c r="E3679" s="3" t="s">
        <v>7119</v>
      </c>
      <c r="F3679" s="3" t="e">
        <f>VLOOKUP(E3679,'DFW to admin'!A:B,2,FALSE)</f>
        <v>#N/A</v>
      </c>
      <c r="G3679" s="3" t="e">
        <f>VLOOKUP('Data - filter removed'!E3679,Sheet10!B:C,2,FALSE)</f>
        <v>#N/A</v>
      </c>
      <c r="H3679" s="2">
        <v>2014</v>
      </c>
      <c r="I3679" s="3" t="s">
        <v>2734</v>
      </c>
      <c r="J3679" s="3" t="s">
        <v>6739</v>
      </c>
      <c r="K3679" s="3" t="s">
        <v>6785</v>
      </c>
      <c r="L3679" s="3" t="s">
        <v>7120</v>
      </c>
      <c r="M3679" s="3" t="s">
        <v>81</v>
      </c>
    </row>
    <row r="3680" spans="1:13" x14ac:dyDescent="0.2">
      <c r="A3680" s="3" t="s">
        <v>6955</v>
      </c>
      <c r="B3680" s="3" t="str">
        <f>VLOOKUP(C3680,'Class compilations'!A:B,2,FALSE)</f>
        <v>Truck - 4x4</v>
      </c>
      <c r="C3680" s="3" t="s">
        <v>6844</v>
      </c>
      <c r="D3680" s="3" t="s">
        <v>10</v>
      </c>
      <c r="E3680" s="3" t="s">
        <v>7121</v>
      </c>
      <c r="F3680" s="3" t="str">
        <f>VLOOKUP(E3680,'DFW to admin'!A:B,2,FALSE)</f>
        <v>Wildlife</v>
      </c>
      <c r="G3680" s="3" t="e">
        <f>VLOOKUP('Data - filter removed'!E3680,Sheet10!B:C,2,FALSE)</f>
        <v>#N/A</v>
      </c>
      <c r="H3680" s="2">
        <v>2014</v>
      </c>
      <c r="I3680" s="3" t="s">
        <v>2734</v>
      </c>
      <c r="J3680" s="3" t="s">
        <v>6739</v>
      </c>
      <c r="K3680" s="3" t="s">
        <v>6785</v>
      </c>
      <c r="L3680" s="3" t="s">
        <v>7122</v>
      </c>
      <c r="M3680" s="3" t="s">
        <v>136</v>
      </c>
    </row>
    <row r="3681" spans="1:13" x14ac:dyDescent="0.2">
      <c r="A3681" s="3" t="s">
        <v>6955</v>
      </c>
      <c r="B3681" s="3" t="str">
        <f>VLOOKUP(C3681,'Class compilations'!A:B,2,FALSE)</f>
        <v>Truck - 4x4</v>
      </c>
      <c r="C3681" s="3" t="s">
        <v>6844</v>
      </c>
      <c r="D3681" s="3" t="s">
        <v>10</v>
      </c>
      <c r="E3681" s="3" t="s">
        <v>7123</v>
      </c>
      <c r="F3681" s="3" t="str">
        <f>VLOOKUP(E3681,'DFW to admin'!A:B,2,FALSE)</f>
        <v>Wildlife</v>
      </c>
      <c r="G3681" s="3" t="e">
        <f>VLOOKUP('Data - filter removed'!E3681,Sheet10!B:C,2,FALSE)</f>
        <v>#N/A</v>
      </c>
      <c r="H3681" s="2">
        <v>2014</v>
      </c>
      <c r="I3681" s="3" t="s">
        <v>2734</v>
      </c>
      <c r="J3681" s="3" t="s">
        <v>6739</v>
      </c>
      <c r="K3681" s="3" t="s">
        <v>6785</v>
      </c>
      <c r="L3681" s="3" t="s">
        <v>7124</v>
      </c>
      <c r="M3681" s="3" t="s">
        <v>136</v>
      </c>
    </row>
    <row r="3682" spans="1:13" x14ac:dyDescent="0.2">
      <c r="A3682" s="3" t="s">
        <v>6955</v>
      </c>
      <c r="B3682" s="3" t="str">
        <f>VLOOKUP(C3682,'Class compilations'!A:B,2,FALSE)</f>
        <v>Truck - 4x4</v>
      </c>
      <c r="C3682" s="3" t="s">
        <v>6844</v>
      </c>
      <c r="D3682" s="3" t="s">
        <v>10</v>
      </c>
      <c r="E3682" s="3" t="s">
        <v>7125</v>
      </c>
      <c r="F3682" s="3" t="str">
        <f>VLOOKUP(E3682,'DFW to admin'!A:B,2,FALSE)</f>
        <v>Wildlife</v>
      </c>
      <c r="G3682" s="3" t="e">
        <f>VLOOKUP('Data - filter removed'!E3682,Sheet10!B:C,2,FALSE)</f>
        <v>#N/A</v>
      </c>
      <c r="H3682" s="2">
        <v>2014</v>
      </c>
      <c r="I3682" s="3" t="s">
        <v>2734</v>
      </c>
      <c r="J3682" s="3" t="s">
        <v>6739</v>
      </c>
      <c r="K3682" s="3" t="s">
        <v>6785</v>
      </c>
      <c r="L3682" s="3" t="s">
        <v>7126</v>
      </c>
      <c r="M3682" s="3" t="s">
        <v>136</v>
      </c>
    </row>
    <row r="3683" spans="1:13" x14ac:dyDescent="0.2">
      <c r="A3683" s="3" t="s">
        <v>6955</v>
      </c>
      <c r="B3683" s="3" t="str">
        <f>VLOOKUP(C3683,'Class compilations'!A:B,2,FALSE)</f>
        <v>Truck - 4x4</v>
      </c>
      <c r="C3683" s="3" t="s">
        <v>6844</v>
      </c>
      <c r="D3683" s="3" t="s">
        <v>10</v>
      </c>
      <c r="E3683" s="3" t="s">
        <v>7127</v>
      </c>
      <c r="F3683" s="3" t="str">
        <f>VLOOKUP(E3683,'DFW to admin'!A:B,2,FALSE)</f>
        <v>Wildlife</v>
      </c>
      <c r="G3683" s="3" t="e">
        <f>VLOOKUP('Data - filter removed'!E3683,Sheet10!B:C,2,FALSE)</f>
        <v>#N/A</v>
      </c>
      <c r="H3683" s="2">
        <v>2014</v>
      </c>
      <c r="I3683" s="3" t="s">
        <v>2734</v>
      </c>
      <c r="J3683" s="3" t="s">
        <v>6739</v>
      </c>
      <c r="K3683" s="3" t="s">
        <v>6785</v>
      </c>
      <c r="L3683" s="3" t="s">
        <v>7128</v>
      </c>
      <c r="M3683" s="3" t="s">
        <v>136</v>
      </c>
    </row>
    <row r="3684" spans="1:13" x14ac:dyDescent="0.2">
      <c r="A3684" s="3" t="s">
        <v>6955</v>
      </c>
      <c r="B3684" s="3" t="str">
        <f>VLOOKUP(C3684,'Class compilations'!A:B,2,FALSE)</f>
        <v>Truck - 4x4</v>
      </c>
      <c r="C3684" s="3" t="s">
        <v>6844</v>
      </c>
      <c r="D3684" s="3" t="s">
        <v>10</v>
      </c>
      <c r="E3684" s="3" t="s">
        <v>7129</v>
      </c>
      <c r="F3684" s="3" t="str">
        <f>VLOOKUP(E3684,'DFW to admin'!A:B,2,FALSE)</f>
        <v>Wildlife</v>
      </c>
      <c r="G3684" s="3" t="e">
        <f>VLOOKUP('Data - filter removed'!E3684,Sheet10!B:C,2,FALSE)</f>
        <v>#N/A</v>
      </c>
      <c r="H3684" s="2">
        <v>2014</v>
      </c>
      <c r="I3684" s="3" t="s">
        <v>2734</v>
      </c>
      <c r="J3684" s="3" t="s">
        <v>6739</v>
      </c>
      <c r="K3684" s="3" t="s">
        <v>6785</v>
      </c>
      <c r="L3684" s="3" t="s">
        <v>7130</v>
      </c>
      <c r="M3684" s="3" t="s">
        <v>136</v>
      </c>
    </row>
    <row r="3685" spans="1:13" x14ac:dyDescent="0.2">
      <c r="A3685" s="3" t="s">
        <v>6955</v>
      </c>
      <c r="B3685" s="3" t="str">
        <f>VLOOKUP(C3685,'Class compilations'!A:B,2,FALSE)</f>
        <v>Truck - 4x4</v>
      </c>
      <c r="C3685" s="3" t="s">
        <v>6844</v>
      </c>
      <c r="D3685" s="3" t="s">
        <v>10</v>
      </c>
      <c r="E3685" s="3" t="s">
        <v>7131</v>
      </c>
      <c r="F3685" s="3" t="str">
        <f>VLOOKUP(E3685,'DFW to admin'!A:B,2,FALSE)</f>
        <v>Wildlife</v>
      </c>
      <c r="G3685" s="3" t="e">
        <f>VLOOKUP('Data - filter removed'!E3685,Sheet10!B:C,2,FALSE)</f>
        <v>#N/A</v>
      </c>
      <c r="H3685" s="2">
        <v>2014</v>
      </c>
      <c r="I3685" s="3" t="s">
        <v>2734</v>
      </c>
      <c r="J3685" s="3" t="s">
        <v>6739</v>
      </c>
      <c r="K3685" s="3" t="s">
        <v>6785</v>
      </c>
      <c r="L3685" s="3" t="s">
        <v>7132</v>
      </c>
      <c r="M3685" s="3" t="s">
        <v>136</v>
      </c>
    </row>
    <row r="3686" spans="1:13" x14ac:dyDescent="0.2">
      <c r="A3686" s="3" t="s">
        <v>6955</v>
      </c>
      <c r="B3686" s="3" t="str">
        <f>VLOOKUP(C3686,'Class compilations'!A:B,2,FALSE)</f>
        <v>Truck - 4x4</v>
      </c>
      <c r="C3686" s="3" t="s">
        <v>6844</v>
      </c>
      <c r="D3686" s="3" t="s">
        <v>10</v>
      </c>
      <c r="E3686" s="3" t="s">
        <v>7133</v>
      </c>
      <c r="F3686" s="3" t="str">
        <f>VLOOKUP(E3686,'DFW to admin'!A:B,2,FALSE)</f>
        <v>Wildlife</v>
      </c>
      <c r="G3686" s="3" t="e">
        <f>VLOOKUP('Data - filter removed'!E3686,Sheet10!B:C,2,FALSE)</f>
        <v>#N/A</v>
      </c>
      <c r="H3686" s="2">
        <v>2014</v>
      </c>
      <c r="I3686" s="3" t="s">
        <v>2734</v>
      </c>
      <c r="J3686" s="3" t="s">
        <v>6739</v>
      </c>
      <c r="K3686" s="3" t="s">
        <v>6785</v>
      </c>
      <c r="L3686" s="3" t="s">
        <v>7134</v>
      </c>
      <c r="M3686" s="3" t="s">
        <v>136</v>
      </c>
    </row>
    <row r="3687" spans="1:13" x14ac:dyDescent="0.2">
      <c r="A3687" s="3" t="s">
        <v>6955</v>
      </c>
      <c r="B3687" s="3" t="str">
        <f>VLOOKUP(C3687,'Class compilations'!A:B,2,FALSE)</f>
        <v>Truck - 4x4</v>
      </c>
      <c r="C3687" s="3" t="s">
        <v>6844</v>
      </c>
      <c r="D3687" s="3" t="s">
        <v>10</v>
      </c>
      <c r="E3687" s="3" t="s">
        <v>7135</v>
      </c>
      <c r="F3687" s="3" t="str">
        <f>VLOOKUP(E3687,'DFW to admin'!A:B,2,FALSE)</f>
        <v>Camp</v>
      </c>
      <c r="G3687" s="3" t="e">
        <f>VLOOKUP('Data - filter removed'!E3687,Sheet10!B:C,2,FALSE)</f>
        <v>#N/A</v>
      </c>
      <c r="H3687" s="2">
        <v>2014</v>
      </c>
      <c r="I3687" s="3" t="s">
        <v>2734</v>
      </c>
      <c r="J3687" s="3" t="s">
        <v>6739</v>
      </c>
      <c r="K3687" s="3" t="s">
        <v>6785</v>
      </c>
      <c r="L3687" s="3" t="s">
        <v>7136</v>
      </c>
      <c r="M3687" s="3" t="s">
        <v>136</v>
      </c>
    </row>
    <row r="3688" spans="1:13" x14ac:dyDescent="0.2">
      <c r="A3688" s="3" t="s">
        <v>6955</v>
      </c>
      <c r="B3688" s="3" t="str">
        <f>VLOOKUP(C3688,'Class compilations'!A:B,2,FALSE)</f>
        <v>Truck - 4x4</v>
      </c>
      <c r="C3688" s="3" t="s">
        <v>6844</v>
      </c>
      <c r="D3688" s="3" t="s">
        <v>10</v>
      </c>
      <c r="E3688" s="3" t="s">
        <v>7137</v>
      </c>
      <c r="F3688" s="3" t="str">
        <f>VLOOKUP(E3688,'DFW to admin'!A:B,2,FALSE)</f>
        <v>Fish</v>
      </c>
      <c r="G3688" s="3" t="e">
        <f>VLOOKUP('Data - filter removed'!E3688,Sheet10!B:C,2,FALSE)</f>
        <v>#N/A</v>
      </c>
      <c r="H3688" s="2">
        <v>2014</v>
      </c>
      <c r="I3688" s="3" t="s">
        <v>2734</v>
      </c>
      <c r="J3688" s="3" t="s">
        <v>6739</v>
      </c>
      <c r="K3688" s="3" t="s">
        <v>6785</v>
      </c>
      <c r="L3688" s="3" t="s">
        <v>7138</v>
      </c>
      <c r="M3688" s="3" t="s">
        <v>136</v>
      </c>
    </row>
    <row r="3689" spans="1:13" x14ac:dyDescent="0.2">
      <c r="A3689" s="3" t="s">
        <v>6955</v>
      </c>
      <c r="B3689" s="3" t="str">
        <f>VLOOKUP(C3689,'Class compilations'!A:B,2,FALSE)</f>
        <v>Truck - 4x4</v>
      </c>
      <c r="C3689" s="3" t="s">
        <v>6844</v>
      </c>
      <c r="D3689" s="3" t="s">
        <v>10</v>
      </c>
      <c r="E3689" s="3" t="s">
        <v>7139</v>
      </c>
      <c r="F3689" s="3" t="str">
        <f>VLOOKUP(E3689,'DFW to admin'!A:B,2,FALSE)</f>
        <v>Camp</v>
      </c>
      <c r="G3689" s="3" t="e">
        <f>VLOOKUP('Data - filter removed'!E3689,Sheet10!B:C,2,FALSE)</f>
        <v>#N/A</v>
      </c>
      <c r="H3689" s="2">
        <v>2014</v>
      </c>
      <c r="I3689" s="3" t="s">
        <v>2734</v>
      </c>
      <c r="J3689" s="3" t="s">
        <v>6739</v>
      </c>
      <c r="K3689" s="3" t="s">
        <v>6735</v>
      </c>
      <c r="L3689" s="3" t="s">
        <v>7140</v>
      </c>
      <c r="M3689" s="3" t="s">
        <v>136</v>
      </c>
    </row>
    <row r="3690" spans="1:13" x14ac:dyDescent="0.2">
      <c r="A3690" s="3" t="s">
        <v>6955</v>
      </c>
      <c r="B3690" s="3" t="str">
        <f>VLOOKUP(C3690,'Class compilations'!A:B,2,FALSE)</f>
        <v>Truck - 4x4</v>
      </c>
      <c r="C3690" s="3" t="s">
        <v>6844</v>
      </c>
      <c r="D3690" s="3" t="s">
        <v>10</v>
      </c>
      <c r="E3690" s="3" t="s">
        <v>7141</v>
      </c>
      <c r="F3690" s="3" t="str">
        <f>VLOOKUP(E3690,'DFW to admin'!A:B,2,FALSE)</f>
        <v>Camp</v>
      </c>
      <c r="G3690" s="3" t="e">
        <f>VLOOKUP('Data - filter removed'!E3690,Sheet10!B:C,2,FALSE)</f>
        <v>#N/A</v>
      </c>
      <c r="H3690" s="2">
        <v>2014</v>
      </c>
      <c r="I3690" s="3" t="s">
        <v>2734</v>
      </c>
      <c r="J3690" s="3" t="s">
        <v>6739</v>
      </c>
      <c r="K3690" s="3" t="s">
        <v>6735</v>
      </c>
      <c r="L3690" s="3" t="s">
        <v>7142</v>
      </c>
      <c r="M3690" s="3" t="s">
        <v>136</v>
      </c>
    </row>
    <row r="3691" spans="1:13" x14ac:dyDescent="0.2">
      <c r="A3691" s="3" t="s">
        <v>6955</v>
      </c>
      <c r="B3691" s="3" t="str">
        <f>VLOOKUP(C3691,'Class compilations'!A:B,2,FALSE)</f>
        <v>Truck - 4x4</v>
      </c>
      <c r="C3691" s="3" t="s">
        <v>6844</v>
      </c>
      <c r="D3691" s="3" t="s">
        <v>10</v>
      </c>
      <c r="E3691" s="3" t="s">
        <v>7143</v>
      </c>
      <c r="F3691" s="3" t="str">
        <f>VLOOKUP(E3691,'DFW to admin'!A:B,2,FALSE)</f>
        <v>Camp</v>
      </c>
      <c r="G3691" s="3" t="e">
        <f>VLOOKUP('Data - filter removed'!E3691,Sheet10!B:C,2,FALSE)</f>
        <v>#N/A</v>
      </c>
      <c r="H3691" s="2">
        <v>2014</v>
      </c>
      <c r="I3691" s="3" t="s">
        <v>2734</v>
      </c>
      <c r="J3691" s="3" t="s">
        <v>6739</v>
      </c>
      <c r="K3691" s="3" t="s">
        <v>6735</v>
      </c>
      <c r="L3691" s="3" t="s">
        <v>7144</v>
      </c>
      <c r="M3691" s="3" t="s">
        <v>136</v>
      </c>
    </row>
    <row r="3692" spans="1:13" x14ac:dyDescent="0.2">
      <c r="A3692" s="3" t="s">
        <v>6955</v>
      </c>
      <c r="B3692" s="3" t="str">
        <f>VLOOKUP(C3692,'Class compilations'!A:B,2,FALSE)</f>
        <v>Truck - 4x4</v>
      </c>
      <c r="C3692" s="3" t="s">
        <v>6844</v>
      </c>
      <c r="D3692" s="3" t="s">
        <v>10</v>
      </c>
      <c r="E3692" s="3" t="s">
        <v>7145</v>
      </c>
      <c r="F3692" s="3" t="str">
        <f>VLOOKUP(E3692,'DFW to admin'!A:B,2,FALSE)</f>
        <v>Camp</v>
      </c>
      <c r="G3692" s="3" t="e">
        <f>VLOOKUP('Data - filter removed'!E3692,Sheet10!B:C,2,FALSE)</f>
        <v>#N/A</v>
      </c>
      <c r="H3692" s="2">
        <v>2014</v>
      </c>
      <c r="I3692" s="3" t="s">
        <v>2734</v>
      </c>
      <c r="J3692" s="3" t="s">
        <v>6739</v>
      </c>
      <c r="K3692" s="3" t="s">
        <v>6735</v>
      </c>
      <c r="L3692" s="3" t="s">
        <v>7146</v>
      </c>
      <c r="M3692" s="3" t="s">
        <v>136</v>
      </c>
    </row>
    <row r="3693" spans="1:13" x14ac:dyDescent="0.2">
      <c r="A3693" s="3" t="s">
        <v>6955</v>
      </c>
      <c r="B3693" s="3" t="str">
        <f>VLOOKUP(C3693,'Class compilations'!A:B,2,FALSE)</f>
        <v>Truck - 4x4</v>
      </c>
      <c r="C3693" s="3" t="s">
        <v>6844</v>
      </c>
      <c r="D3693" s="3" t="s">
        <v>10</v>
      </c>
      <c r="E3693" s="3" t="s">
        <v>7147</v>
      </c>
      <c r="F3693" s="3" t="str">
        <f>VLOOKUP(E3693,'DFW to admin'!A:B,2,FALSE)</f>
        <v>Fish</v>
      </c>
      <c r="G3693" s="3" t="e">
        <f>VLOOKUP('Data - filter removed'!E3693,Sheet10!B:C,2,FALSE)</f>
        <v>#N/A</v>
      </c>
      <c r="H3693" s="2">
        <v>2014</v>
      </c>
      <c r="I3693" s="3" t="s">
        <v>2734</v>
      </c>
      <c r="J3693" s="3" t="s">
        <v>6739</v>
      </c>
      <c r="K3693" s="3" t="s">
        <v>6735</v>
      </c>
      <c r="L3693" s="3" t="s">
        <v>7148</v>
      </c>
      <c r="M3693" s="3" t="s">
        <v>136</v>
      </c>
    </row>
    <row r="3694" spans="1:13" x14ac:dyDescent="0.2">
      <c r="A3694" s="3" t="s">
        <v>6955</v>
      </c>
      <c r="B3694" s="3" t="str">
        <f>VLOOKUP(C3694,'Class compilations'!A:B,2,FALSE)</f>
        <v>Truck - 4x4</v>
      </c>
      <c r="C3694" s="3" t="s">
        <v>6844</v>
      </c>
      <c r="D3694" s="3" t="s">
        <v>10</v>
      </c>
      <c r="E3694" s="3" t="s">
        <v>7149</v>
      </c>
      <c r="F3694" s="3" t="e">
        <f>VLOOKUP(E3694,'DFW to admin'!A:B,2,FALSE)</f>
        <v>#N/A</v>
      </c>
      <c r="G3694" s="3" t="e">
        <f>VLOOKUP('Data - filter removed'!E3694,Sheet10!B:C,2,FALSE)</f>
        <v>#N/A</v>
      </c>
      <c r="H3694" s="2">
        <v>2014</v>
      </c>
      <c r="I3694" s="3" t="s">
        <v>2734</v>
      </c>
      <c r="J3694" s="3" t="s">
        <v>6739</v>
      </c>
      <c r="K3694" s="3" t="s">
        <v>6785</v>
      </c>
      <c r="L3694" s="3" t="s">
        <v>7150</v>
      </c>
      <c r="M3694" s="3" t="s">
        <v>35</v>
      </c>
    </row>
    <row r="3695" spans="1:13" x14ac:dyDescent="0.2">
      <c r="A3695" s="3" t="s">
        <v>6955</v>
      </c>
      <c r="B3695" s="3" t="str">
        <f>VLOOKUP(C3695,'Class compilations'!A:B,2,FALSE)</f>
        <v>Truck - 4x4</v>
      </c>
      <c r="C3695" s="3" t="s">
        <v>6844</v>
      </c>
      <c r="D3695" s="3" t="s">
        <v>10</v>
      </c>
      <c r="E3695" s="3" t="s">
        <v>7151</v>
      </c>
      <c r="F3695" s="3" t="e">
        <f>VLOOKUP(E3695,'DFW to admin'!A:B,2,FALSE)</f>
        <v>#N/A</v>
      </c>
      <c r="G3695" s="3" t="e">
        <f>VLOOKUP('Data - filter removed'!E3695,Sheet10!B:C,2,FALSE)</f>
        <v>#N/A</v>
      </c>
      <c r="H3695" s="2">
        <v>2014</v>
      </c>
      <c r="I3695" s="3" t="s">
        <v>2734</v>
      </c>
      <c r="J3695" s="3" t="s">
        <v>6739</v>
      </c>
      <c r="K3695" s="3" t="s">
        <v>6785</v>
      </c>
      <c r="L3695" s="3" t="s">
        <v>7152</v>
      </c>
      <c r="M3695" s="3" t="s">
        <v>35</v>
      </c>
    </row>
    <row r="3696" spans="1:13" x14ac:dyDescent="0.2">
      <c r="A3696" s="3" t="s">
        <v>6955</v>
      </c>
      <c r="B3696" s="3" t="str">
        <f>VLOOKUP(C3696,'Class compilations'!A:B,2,FALSE)</f>
        <v>Truck - 4x4</v>
      </c>
      <c r="C3696" s="3" t="s">
        <v>6844</v>
      </c>
      <c r="D3696" s="3" t="s">
        <v>10</v>
      </c>
      <c r="E3696" s="3" t="s">
        <v>7153</v>
      </c>
      <c r="F3696" s="3" t="e">
        <f>VLOOKUP(E3696,'DFW to admin'!A:B,2,FALSE)</f>
        <v>#N/A</v>
      </c>
      <c r="G3696" s="3" t="e">
        <f>VLOOKUP('Data - filter removed'!E3696,Sheet10!B:C,2,FALSE)</f>
        <v>#N/A</v>
      </c>
      <c r="H3696" s="2">
        <v>2014</v>
      </c>
      <c r="I3696" s="3" t="s">
        <v>2734</v>
      </c>
      <c r="J3696" s="3" t="s">
        <v>6739</v>
      </c>
      <c r="K3696" s="3" t="s">
        <v>6785</v>
      </c>
      <c r="L3696" s="3" t="s">
        <v>7154</v>
      </c>
      <c r="M3696" s="3" t="s">
        <v>35</v>
      </c>
    </row>
    <row r="3697" spans="1:13" x14ac:dyDescent="0.2">
      <c r="A3697" s="3" t="s">
        <v>6955</v>
      </c>
      <c r="B3697" s="3" t="str">
        <f>VLOOKUP(C3697,'Class compilations'!A:B,2,FALSE)</f>
        <v>Truck - 4x4</v>
      </c>
      <c r="C3697" s="3" t="s">
        <v>6844</v>
      </c>
      <c r="D3697" s="3" t="s">
        <v>10</v>
      </c>
      <c r="E3697" s="3" t="s">
        <v>7155</v>
      </c>
      <c r="F3697" s="3" t="str">
        <f>VLOOKUP(E3697,'DFW to admin'!A:B,2,FALSE)</f>
        <v>Wildlife</v>
      </c>
      <c r="G3697" s="3" t="e">
        <f>VLOOKUP('Data - filter removed'!E3697,Sheet10!B:C,2,FALSE)</f>
        <v>#N/A</v>
      </c>
      <c r="H3697" s="2">
        <v>2014</v>
      </c>
      <c r="I3697" s="3" t="s">
        <v>297</v>
      </c>
      <c r="J3697" s="3" t="s">
        <v>4178</v>
      </c>
      <c r="K3697" s="3" t="s">
        <v>6785</v>
      </c>
      <c r="L3697" s="3" t="s">
        <v>7156</v>
      </c>
      <c r="M3697" s="3" t="s">
        <v>136</v>
      </c>
    </row>
    <row r="3698" spans="1:13" x14ac:dyDescent="0.2">
      <c r="A3698" s="3" t="s">
        <v>6955</v>
      </c>
      <c r="B3698" s="3" t="str">
        <f>VLOOKUP(C3698,'Class compilations'!A:B,2,FALSE)</f>
        <v>Truck - 4x4</v>
      </c>
      <c r="C3698" s="3" t="s">
        <v>6844</v>
      </c>
      <c r="D3698" s="3" t="s">
        <v>10</v>
      </c>
      <c r="E3698" s="3" t="s">
        <v>7157</v>
      </c>
      <c r="F3698" s="3" t="str">
        <f>VLOOKUP(E3698,'DFW to admin'!A:B,2,FALSE)</f>
        <v>Habitat</v>
      </c>
      <c r="G3698" s="3" t="e">
        <f>VLOOKUP('Data - filter removed'!E3698,Sheet10!B:C,2,FALSE)</f>
        <v>#N/A</v>
      </c>
      <c r="H3698" s="2">
        <v>2014</v>
      </c>
      <c r="I3698" s="3" t="s">
        <v>2734</v>
      </c>
      <c r="J3698" s="3" t="s">
        <v>6739</v>
      </c>
      <c r="K3698" s="3" t="s">
        <v>6785</v>
      </c>
      <c r="L3698" s="3" t="s">
        <v>7158</v>
      </c>
      <c r="M3698" s="3" t="s">
        <v>136</v>
      </c>
    </row>
    <row r="3699" spans="1:13" x14ac:dyDescent="0.2">
      <c r="A3699" s="3" t="s">
        <v>6955</v>
      </c>
      <c r="B3699" s="3" t="str">
        <f>VLOOKUP(C3699,'Class compilations'!A:B,2,FALSE)</f>
        <v>Truck - 4x4</v>
      </c>
      <c r="C3699" s="3" t="s">
        <v>6844</v>
      </c>
      <c r="D3699" s="3" t="s">
        <v>10</v>
      </c>
      <c r="E3699" s="3" t="s">
        <v>7159</v>
      </c>
      <c r="F3699" s="3" t="str">
        <f>VLOOKUP(E3699,'DFW to admin'!A:B,2,FALSE)</f>
        <v>Habitat</v>
      </c>
      <c r="G3699" s="3" t="e">
        <f>VLOOKUP('Data - filter removed'!E3699,Sheet10!B:C,2,FALSE)</f>
        <v>#N/A</v>
      </c>
      <c r="H3699" s="2">
        <v>2014</v>
      </c>
      <c r="I3699" s="3" t="s">
        <v>2734</v>
      </c>
      <c r="J3699" s="3" t="s">
        <v>6739</v>
      </c>
      <c r="K3699" s="3" t="s">
        <v>6785</v>
      </c>
      <c r="L3699" s="3" t="s">
        <v>7160</v>
      </c>
      <c r="M3699" s="3" t="s">
        <v>136</v>
      </c>
    </row>
    <row r="3700" spans="1:13" x14ac:dyDescent="0.2">
      <c r="A3700" s="3" t="s">
        <v>6955</v>
      </c>
      <c r="B3700" s="3" t="str">
        <f>VLOOKUP(C3700,'Class compilations'!A:B,2,FALSE)</f>
        <v>Truck - 4x4</v>
      </c>
      <c r="C3700" s="3" t="s">
        <v>6844</v>
      </c>
      <c r="D3700" s="3" t="s">
        <v>10</v>
      </c>
      <c r="E3700" s="3" t="s">
        <v>7161</v>
      </c>
      <c r="F3700" s="3" t="str">
        <f>VLOOKUP(E3700,'DFW to admin'!A:B,2,FALSE)</f>
        <v>Fish</v>
      </c>
      <c r="G3700" s="3" t="e">
        <f>VLOOKUP('Data - filter removed'!E3700,Sheet10!B:C,2,FALSE)</f>
        <v>#N/A</v>
      </c>
      <c r="H3700" s="2">
        <v>2014</v>
      </c>
      <c r="I3700" s="3" t="s">
        <v>297</v>
      </c>
      <c r="J3700" s="3" t="s">
        <v>4178</v>
      </c>
      <c r="K3700" s="3" t="s">
        <v>6785</v>
      </c>
      <c r="L3700" s="3" t="s">
        <v>7162</v>
      </c>
      <c r="M3700" s="3" t="s">
        <v>136</v>
      </c>
    </row>
    <row r="3701" spans="1:13" x14ac:dyDescent="0.2">
      <c r="A3701" s="3" t="s">
        <v>6955</v>
      </c>
      <c r="B3701" s="3" t="str">
        <f>VLOOKUP(C3701,'Class compilations'!A:B,2,FALSE)</f>
        <v>Truck - 4x4</v>
      </c>
      <c r="C3701" s="3" t="s">
        <v>6844</v>
      </c>
      <c r="D3701" s="3" t="s">
        <v>10</v>
      </c>
      <c r="E3701" s="3" t="s">
        <v>7163</v>
      </c>
      <c r="F3701" s="3" t="str">
        <f>VLOOKUP(E3701,'DFW to admin'!A:B,2,FALSE)</f>
        <v>Habitat</v>
      </c>
      <c r="G3701" s="3" t="e">
        <f>VLOOKUP('Data - filter removed'!E3701,Sheet10!B:C,2,FALSE)</f>
        <v>#N/A</v>
      </c>
      <c r="H3701" s="2">
        <v>2014</v>
      </c>
      <c r="I3701" s="3" t="s">
        <v>297</v>
      </c>
      <c r="J3701" s="3" t="s">
        <v>4178</v>
      </c>
      <c r="K3701" s="3" t="s">
        <v>6785</v>
      </c>
      <c r="L3701" s="3" t="s">
        <v>7164</v>
      </c>
      <c r="M3701" s="3" t="s">
        <v>136</v>
      </c>
    </row>
    <row r="3702" spans="1:13" x14ac:dyDescent="0.2">
      <c r="A3702" s="3" t="s">
        <v>6955</v>
      </c>
      <c r="B3702" s="3" t="str">
        <f>VLOOKUP(C3702,'Class compilations'!A:B,2,FALSE)</f>
        <v>Truck - 4x4</v>
      </c>
      <c r="C3702" s="3" t="s">
        <v>6844</v>
      </c>
      <c r="D3702" s="3" t="s">
        <v>10</v>
      </c>
      <c r="E3702" s="3" t="s">
        <v>7165</v>
      </c>
      <c r="F3702" s="3" t="str">
        <f>VLOOKUP(E3702,'DFW to admin'!A:B,2,FALSE)</f>
        <v>Habitat</v>
      </c>
      <c r="G3702" s="3" t="e">
        <f>VLOOKUP('Data - filter removed'!E3702,Sheet10!B:C,2,FALSE)</f>
        <v>#N/A</v>
      </c>
      <c r="H3702" s="2">
        <v>2014</v>
      </c>
      <c r="I3702" s="3" t="s">
        <v>297</v>
      </c>
      <c r="J3702" s="3" t="s">
        <v>4178</v>
      </c>
      <c r="K3702" s="3" t="s">
        <v>6785</v>
      </c>
      <c r="L3702" s="3" t="s">
        <v>7166</v>
      </c>
      <c r="M3702" s="3" t="s">
        <v>136</v>
      </c>
    </row>
    <row r="3703" spans="1:13" x14ac:dyDescent="0.2">
      <c r="A3703" s="3" t="s">
        <v>6955</v>
      </c>
      <c r="B3703" s="3" t="str">
        <f>VLOOKUP(C3703,'Class compilations'!A:B,2,FALSE)</f>
        <v>Truck - 4x4</v>
      </c>
      <c r="C3703" s="3" t="s">
        <v>6844</v>
      </c>
      <c r="D3703" s="3" t="s">
        <v>10</v>
      </c>
      <c r="E3703" s="3" t="s">
        <v>7167</v>
      </c>
      <c r="F3703" s="3" t="str">
        <f>VLOOKUP(E3703,'DFW to admin'!A:B,2,FALSE)</f>
        <v>Habitat</v>
      </c>
      <c r="G3703" s="3" t="e">
        <f>VLOOKUP('Data - filter removed'!E3703,Sheet10!B:C,2,FALSE)</f>
        <v>#N/A</v>
      </c>
      <c r="H3703" s="2">
        <v>2014</v>
      </c>
      <c r="I3703" s="3" t="s">
        <v>297</v>
      </c>
      <c r="J3703" s="3" t="s">
        <v>4178</v>
      </c>
      <c r="K3703" s="3" t="s">
        <v>6785</v>
      </c>
      <c r="L3703" s="3" t="s">
        <v>7168</v>
      </c>
      <c r="M3703" s="3" t="s">
        <v>136</v>
      </c>
    </row>
    <row r="3704" spans="1:13" x14ac:dyDescent="0.2">
      <c r="A3704" s="3" t="s">
        <v>6955</v>
      </c>
      <c r="B3704" s="3" t="str">
        <f>VLOOKUP(C3704,'Class compilations'!A:B,2,FALSE)</f>
        <v>Truck - 4x4</v>
      </c>
      <c r="C3704" s="3" t="s">
        <v>6844</v>
      </c>
      <c r="D3704" s="3" t="s">
        <v>10</v>
      </c>
      <c r="E3704" s="3" t="s">
        <v>7169</v>
      </c>
      <c r="F3704" s="3" t="str">
        <f>VLOOKUP(E3704,'DFW to admin'!A:B,2,FALSE)</f>
        <v>Habitat</v>
      </c>
      <c r="G3704" s="3" t="e">
        <f>VLOOKUP('Data - filter removed'!E3704,Sheet10!B:C,2,FALSE)</f>
        <v>#N/A</v>
      </c>
      <c r="H3704" s="2">
        <v>2014</v>
      </c>
      <c r="I3704" s="3" t="s">
        <v>297</v>
      </c>
      <c r="J3704" s="3" t="s">
        <v>4178</v>
      </c>
      <c r="K3704" s="3" t="s">
        <v>6785</v>
      </c>
      <c r="L3704" s="3" t="s">
        <v>7170</v>
      </c>
      <c r="M3704" s="3" t="s">
        <v>136</v>
      </c>
    </row>
    <row r="3705" spans="1:13" x14ac:dyDescent="0.2">
      <c r="A3705" s="3" t="s">
        <v>6955</v>
      </c>
      <c r="B3705" s="3" t="str">
        <f>VLOOKUP(C3705,'Class compilations'!A:B,2,FALSE)</f>
        <v>Truck - 4x4</v>
      </c>
      <c r="C3705" s="3" t="s">
        <v>6844</v>
      </c>
      <c r="D3705" s="3" t="s">
        <v>10</v>
      </c>
      <c r="E3705" s="3" t="s">
        <v>7171</v>
      </c>
      <c r="F3705" s="3" t="str">
        <f>VLOOKUP(E3705,'DFW to admin'!A:B,2,FALSE)</f>
        <v>Habitat</v>
      </c>
      <c r="G3705" s="3" t="e">
        <f>VLOOKUP('Data - filter removed'!E3705,Sheet10!B:C,2,FALSE)</f>
        <v>#N/A</v>
      </c>
      <c r="H3705" s="2">
        <v>2014</v>
      </c>
      <c r="I3705" s="3" t="s">
        <v>297</v>
      </c>
      <c r="J3705" s="3" t="s">
        <v>4178</v>
      </c>
      <c r="K3705" s="3" t="s">
        <v>6785</v>
      </c>
      <c r="L3705" s="3" t="s">
        <v>7172</v>
      </c>
      <c r="M3705" s="3" t="s">
        <v>136</v>
      </c>
    </row>
    <row r="3706" spans="1:13" x14ac:dyDescent="0.2">
      <c r="A3706" s="3" t="s">
        <v>6955</v>
      </c>
      <c r="B3706" s="3" t="str">
        <f>VLOOKUP(C3706,'Class compilations'!A:B,2,FALSE)</f>
        <v>Truck - 4x4</v>
      </c>
      <c r="C3706" s="3" t="s">
        <v>6844</v>
      </c>
      <c r="D3706" s="3" t="s">
        <v>10</v>
      </c>
      <c r="E3706" s="3" t="s">
        <v>7173</v>
      </c>
      <c r="F3706" s="3" t="str">
        <f>VLOOKUP(E3706,'DFW to admin'!A:B,2,FALSE)</f>
        <v>Habitat</v>
      </c>
      <c r="G3706" s="3" t="e">
        <f>VLOOKUP('Data - filter removed'!E3706,Sheet10!B:C,2,FALSE)</f>
        <v>#N/A</v>
      </c>
      <c r="H3706" s="2">
        <v>2014</v>
      </c>
      <c r="I3706" s="3" t="s">
        <v>297</v>
      </c>
      <c r="J3706" s="3" t="s">
        <v>4178</v>
      </c>
      <c r="K3706" s="3" t="s">
        <v>6785</v>
      </c>
      <c r="L3706" s="3" t="s">
        <v>7174</v>
      </c>
      <c r="M3706" s="3" t="s">
        <v>136</v>
      </c>
    </row>
    <row r="3707" spans="1:13" x14ac:dyDescent="0.2">
      <c r="A3707" s="3" t="s">
        <v>6955</v>
      </c>
      <c r="B3707" s="3" t="str">
        <f>VLOOKUP(C3707,'Class compilations'!A:B,2,FALSE)</f>
        <v>Truck - 4x4</v>
      </c>
      <c r="C3707" s="3" t="s">
        <v>6844</v>
      </c>
      <c r="D3707" s="3" t="s">
        <v>10</v>
      </c>
      <c r="E3707" s="3" t="s">
        <v>7175</v>
      </c>
      <c r="F3707" s="3" t="str">
        <f>VLOOKUP(E3707,'DFW to admin'!A:B,2,FALSE)</f>
        <v>Habitat</v>
      </c>
      <c r="G3707" s="3" t="e">
        <f>VLOOKUP('Data - filter removed'!E3707,Sheet10!B:C,2,FALSE)</f>
        <v>#N/A</v>
      </c>
      <c r="H3707" s="2">
        <v>2014</v>
      </c>
      <c r="I3707" s="3" t="s">
        <v>297</v>
      </c>
      <c r="J3707" s="3" t="s">
        <v>4178</v>
      </c>
      <c r="K3707" s="3" t="s">
        <v>6785</v>
      </c>
      <c r="L3707" s="3" t="s">
        <v>7176</v>
      </c>
      <c r="M3707" s="3" t="s">
        <v>136</v>
      </c>
    </row>
    <row r="3708" spans="1:13" x14ac:dyDescent="0.2">
      <c r="A3708" s="3" t="s">
        <v>6955</v>
      </c>
      <c r="B3708" s="3" t="str">
        <f>VLOOKUP(C3708,'Class compilations'!A:B,2,FALSE)</f>
        <v>Truck - 4x4</v>
      </c>
      <c r="C3708" s="3" t="s">
        <v>6844</v>
      </c>
      <c r="D3708" s="3" t="s">
        <v>10</v>
      </c>
      <c r="E3708" s="3" t="s">
        <v>7177</v>
      </c>
      <c r="F3708" s="3" t="str">
        <f>VLOOKUP(E3708,'DFW to admin'!A:B,2,FALSE)</f>
        <v>Habitat</v>
      </c>
      <c r="G3708" s="3" t="e">
        <f>VLOOKUP('Data - filter removed'!E3708,Sheet10!B:C,2,FALSE)</f>
        <v>#N/A</v>
      </c>
      <c r="H3708" s="2">
        <v>2014</v>
      </c>
      <c r="I3708" s="3" t="s">
        <v>297</v>
      </c>
      <c r="J3708" s="3" t="s">
        <v>4178</v>
      </c>
      <c r="K3708" s="3" t="s">
        <v>6785</v>
      </c>
      <c r="L3708" s="3" t="s">
        <v>7178</v>
      </c>
      <c r="M3708" s="3" t="s">
        <v>136</v>
      </c>
    </row>
    <row r="3709" spans="1:13" x14ac:dyDescent="0.2">
      <c r="A3709" s="3" t="s">
        <v>6955</v>
      </c>
      <c r="B3709" s="3" t="str">
        <f>VLOOKUP(C3709,'Class compilations'!A:B,2,FALSE)</f>
        <v>Truck - 4x4</v>
      </c>
      <c r="C3709" s="3" t="s">
        <v>6844</v>
      </c>
      <c r="D3709" s="3" t="s">
        <v>10</v>
      </c>
      <c r="E3709" s="3" t="s">
        <v>7179</v>
      </c>
      <c r="F3709" s="3" t="str">
        <f>VLOOKUP(E3709,'DFW to admin'!A:B,2,FALSE)</f>
        <v>Habitat</v>
      </c>
      <c r="G3709" s="3" t="e">
        <f>VLOOKUP('Data - filter removed'!E3709,Sheet10!B:C,2,FALSE)</f>
        <v>#N/A</v>
      </c>
      <c r="H3709" s="2">
        <v>2014</v>
      </c>
      <c r="I3709" s="3" t="s">
        <v>297</v>
      </c>
      <c r="J3709" s="3" t="s">
        <v>4178</v>
      </c>
      <c r="K3709" s="3" t="s">
        <v>6785</v>
      </c>
      <c r="L3709" s="3" t="s">
        <v>7180</v>
      </c>
      <c r="M3709" s="3" t="s">
        <v>136</v>
      </c>
    </row>
    <row r="3710" spans="1:13" x14ac:dyDescent="0.2">
      <c r="A3710" s="3" t="s">
        <v>6955</v>
      </c>
      <c r="B3710" s="3" t="str">
        <f>VLOOKUP(C3710,'Class compilations'!A:B,2,FALSE)</f>
        <v>Truck - 4x4</v>
      </c>
      <c r="C3710" s="3" t="s">
        <v>6844</v>
      </c>
      <c r="D3710" s="3" t="s">
        <v>10</v>
      </c>
      <c r="E3710" s="3" t="s">
        <v>7181</v>
      </c>
      <c r="F3710" s="3" t="str">
        <f>VLOOKUP(E3710,'DFW to admin'!A:B,2,FALSE)</f>
        <v>Habitat</v>
      </c>
      <c r="G3710" s="3" t="e">
        <f>VLOOKUP('Data - filter removed'!E3710,Sheet10!B:C,2,FALSE)</f>
        <v>#N/A</v>
      </c>
      <c r="H3710" s="2">
        <v>2014</v>
      </c>
      <c r="I3710" s="3" t="s">
        <v>297</v>
      </c>
      <c r="J3710" s="3" t="s">
        <v>4178</v>
      </c>
      <c r="K3710" s="3" t="s">
        <v>6785</v>
      </c>
      <c r="L3710" s="3" t="s">
        <v>7182</v>
      </c>
      <c r="M3710" s="3" t="s">
        <v>136</v>
      </c>
    </row>
    <row r="3711" spans="1:13" x14ac:dyDescent="0.2">
      <c r="A3711" s="3" t="s">
        <v>6955</v>
      </c>
      <c r="B3711" s="3" t="str">
        <f>VLOOKUP(C3711,'Class compilations'!A:B,2,FALSE)</f>
        <v>Truck - 4x4</v>
      </c>
      <c r="C3711" s="3" t="s">
        <v>6844</v>
      </c>
      <c r="D3711" s="3" t="s">
        <v>10</v>
      </c>
      <c r="E3711" s="3" t="s">
        <v>7183</v>
      </c>
      <c r="F3711" s="3" t="e">
        <f>VLOOKUP(E3711,'DFW to admin'!A:B,2,FALSE)</f>
        <v>#N/A</v>
      </c>
      <c r="G3711" s="3" t="e">
        <f>VLOOKUP('Data - filter removed'!E3711,Sheet10!B:C,2,FALSE)</f>
        <v>#N/A</v>
      </c>
      <c r="H3711" s="2">
        <v>2014</v>
      </c>
      <c r="I3711" s="3" t="s">
        <v>2734</v>
      </c>
      <c r="J3711" s="3" t="s">
        <v>6739</v>
      </c>
      <c r="K3711" s="3" t="s">
        <v>6785</v>
      </c>
      <c r="L3711" s="3" t="s">
        <v>7184</v>
      </c>
      <c r="M3711" s="3" t="s">
        <v>81</v>
      </c>
    </row>
    <row r="3712" spans="1:13" x14ac:dyDescent="0.2">
      <c r="A3712" s="3" t="s">
        <v>6955</v>
      </c>
      <c r="B3712" s="3" t="str">
        <f>VLOOKUP(C3712,'Class compilations'!A:B,2,FALSE)</f>
        <v>Truck - 4x4</v>
      </c>
      <c r="C3712" s="3" t="s">
        <v>6844</v>
      </c>
      <c r="D3712" s="3" t="s">
        <v>10</v>
      </c>
      <c r="E3712" s="3" t="s">
        <v>7185</v>
      </c>
      <c r="F3712" s="3" t="e">
        <f>VLOOKUP(E3712,'DFW to admin'!A:B,2,FALSE)</f>
        <v>#N/A</v>
      </c>
      <c r="G3712" s="3" t="e">
        <f>VLOOKUP('Data - filter removed'!E3712,Sheet10!B:C,2,FALSE)</f>
        <v>#N/A</v>
      </c>
      <c r="H3712" s="2">
        <v>2014</v>
      </c>
      <c r="I3712" s="3" t="s">
        <v>2734</v>
      </c>
      <c r="J3712" s="3" t="s">
        <v>6739</v>
      </c>
      <c r="K3712" s="3" t="s">
        <v>6785</v>
      </c>
      <c r="L3712" s="3" t="s">
        <v>7186</v>
      </c>
      <c r="M3712" s="3" t="s">
        <v>81</v>
      </c>
    </row>
    <row r="3713" spans="1:13" x14ac:dyDescent="0.2">
      <c r="A3713" s="3" t="s">
        <v>6955</v>
      </c>
      <c r="B3713" s="3" t="str">
        <f>VLOOKUP(C3713,'Class compilations'!A:B,2,FALSE)</f>
        <v>Truck - 4x4</v>
      </c>
      <c r="C3713" s="3" t="s">
        <v>6844</v>
      </c>
      <c r="D3713" s="3" t="s">
        <v>10</v>
      </c>
      <c r="E3713" s="3" t="s">
        <v>7187</v>
      </c>
      <c r="F3713" s="3" t="str">
        <f>VLOOKUP(E3713,'DFW to admin'!A:B,2,FALSE)</f>
        <v>Wildlife</v>
      </c>
      <c r="G3713" s="3" t="e">
        <f>VLOOKUP('Data - filter removed'!E3713,Sheet10!B:C,2,FALSE)</f>
        <v>#N/A</v>
      </c>
      <c r="H3713" s="2">
        <v>2014</v>
      </c>
      <c r="I3713" s="3" t="s">
        <v>297</v>
      </c>
      <c r="J3713" s="3" t="s">
        <v>4178</v>
      </c>
      <c r="K3713" s="3" t="s">
        <v>6785</v>
      </c>
      <c r="L3713" s="3" t="s">
        <v>7188</v>
      </c>
      <c r="M3713" s="3" t="s">
        <v>136</v>
      </c>
    </row>
    <row r="3714" spans="1:13" x14ac:dyDescent="0.2">
      <c r="A3714" s="3" t="s">
        <v>6955</v>
      </c>
      <c r="B3714" s="3" t="str">
        <f>VLOOKUP(C3714,'Class compilations'!A:B,2,FALSE)</f>
        <v>Truck - 4x4</v>
      </c>
      <c r="C3714" s="3" t="s">
        <v>6844</v>
      </c>
      <c r="D3714" s="3" t="s">
        <v>10</v>
      </c>
      <c r="E3714" s="3" t="s">
        <v>7189</v>
      </c>
      <c r="F3714" s="3" t="e">
        <f>VLOOKUP(E3714,'DFW to admin'!A:B,2,FALSE)</f>
        <v>#N/A</v>
      </c>
      <c r="G3714" s="3" t="e">
        <f>VLOOKUP('Data - filter removed'!E3714,Sheet10!B:C,2,FALSE)</f>
        <v>#N/A</v>
      </c>
      <c r="H3714" s="2">
        <v>2015</v>
      </c>
      <c r="I3714" s="3" t="s">
        <v>2734</v>
      </c>
      <c r="J3714" s="3" t="s">
        <v>6739</v>
      </c>
      <c r="K3714" s="3" t="s">
        <v>6785</v>
      </c>
      <c r="L3714" s="3" t="s">
        <v>7190</v>
      </c>
      <c r="M3714" s="3" t="s">
        <v>35</v>
      </c>
    </row>
    <row r="3715" spans="1:13" x14ac:dyDescent="0.2">
      <c r="A3715" s="3" t="s">
        <v>6955</v>
      </c>
      <c r="B3715" s="3" t="str">
        <f>VLOOKUP(C3715,'Class compilations'!A:B,2,FALSE)</f>
        <v>Truck - 4x4</v>
      </c>
      <c r="C3715" s="3" t="s">
        <v>6844</v>
      </c>
      <c r="D3715" s="3" t="s">
        <v>10</v>
      </c>
      <c r="E3715" s="3" t="s">
        <v>7191</v>
      </c>
      <c r="F3715" s="3" t="e">
        <f>VLOOKUP(E3715,'DFW to admin'!A:B,2,FALSE)</f>
        <v>#N/A</v>
      </c>
      <c r="G3715" s="3" t="e">
        <f>VLOOKUP('Data - filter removed'!E3715,Sheet10!B:C,2,FALSE)</f>
        <v>#N/A</v>
      </c>
      <c r="H3715" s="2">
        <v>2014</v>
      </c>
      <c r="I3715" s="3" t="s">
        <v>297</v>
      </c>
      <c r="J3715" s="3" t="s">
        <v>4178</v>
      </c>
      <c r="K3715" s="3" t="s">
        <v>6785</v>
      </c>
      <c r="L3715" s="3" t="s">
        <v>7192</v>
      </c>
      <c r="M3715" s="3" t="s">
        <v>1038</v>
      </c>
    </row>
    <row r="3716" spans="1:13" x14ac:dyDescent="0.2">
      <c r="A3716" s="3" t="s">
        <v>6955</v>
      </c>
      <c r="B3716" s="3" t="str">
        <f>VLOOKUP(C3716,'Class compilations'!A:B,2,FALSE)</f>
        <v>Truck - 4x4</v>
      </c>
      <c r="C3716" s="3" t="s">
        <v>6844</v>
      </c>
      <c r="D3716" s="3" t="s">
        <v>10</v>
      </c>
      <c r="E3716" s="3" t="s">
        <v>7193</v>
      </c>
      <c r="F3716" s="3" t="e">
        <f>VLOOKUP(E3716,'DFW to admin'!A:B,2,FALSE)</f>
        <v>#N/A</v>
      </c>
      <c r="G3716" s="3" t="e">
        <f>VLOOKUP('Data - filter removed'!E3716,Sheet10!B:C,2,FALSE)</f>
        <v>#N/A</v>
      </c>
      <c r="H3716" s="2">
        <v>2014</v>
      </c>
      <c r="I3716" s="3" t="s">
        <v>297</v>
      </c>
      <c r="J3716" s="3" t="s">
        <v>4178</v>
      </c>
      <c r="K3716" s="3" t="s">
        <v>6785</v>
      </c>
      <c r="L3716" s="3" t="s">
        <v>7194</v>
      </c>
      <c r="M3716" s="3" t="s">
        <v>26</v>
      </c>
    </row>
    <row r="3717" spans="1:13" x14ac:dyDescent="0.2">
      <c r="A3717" s="3" t="s">
        <v>6955</v>
      </c>
      <c r="B3717" s="3" t="str">
        <f>VLOOKUP(C3717,'Class compilations'!A:B,2,FALSE)</f>
        <v>Truck - 4x4</v>
      </c>
      <c r="C3717" s="3" t="s">
        <v>6844</v>
      </c>
      <c r="D3717" s="3" t="s">
        <v>10</v>
      </c>
      <c r="E3717" s="3" t="s">
        <v>7195</v>
      </c>
      <c r="F3717" s="3" t="e">
        <f>VLOOKUP(E3717,'DFW to admin'!A:B,2,FALSE)</f>
        <v>#N/A</v>
      </c>
      <c r="G3717" s="3" t="e">
        <f>VLOOKUP('Data - filter removed'!E3717,Sheet10!B:C,2,FALSE)</f>
        <v>#N/A</v>
      </c>
      <c r="H3717" s="2">
        <v>2014</v>
      </c>
      <c r="I3717" s="3" t="s">
        <v>297</v>
      </c>
      <c r="J3717" s="3" t="s">
        <v>4178</v>
      </c>
      <c r="K3717" s="3" t="s">
        <v>6785</v>
      </c>
      <c r="L3717" s="3" t="s">
        <v>7196</v>
      </c>
      <c r="M3717" s="3" t="s">
        <v>26</v>
      </c>
    </row>
    <row r="3718" spans="1:13" x14ac:dyDescent="0.2">
      <c r="A3718" s="3" t="s">
        <v>6955</v>
      </c>
      <c r="B3718" s="3" t="str">
        <f>VLOOKUP(C3718,'Class compilations'!A:B,2,FALSE)</f>
        <v>Truck - 4x4</v>
      </c>
      <c r="C3718" s="3" t="s">
        <v>6844</v>
      </c>
      <c r="D3718" s="3" t="s">
        <v>10</v>
      </c>
      <c r="E3718" s="3" t="s">
        <v>7197</v>
      </c>
      <c r="F3718" s="3" t="e">
        <f>VLOOKUP(E3718,'DFW to admin'!A:B,2,FALSE)</f>
        <v>#N/A</v>
      </c>
      <c r="G3718" s="3" t="e">
        <f>VLOOKUP('Data - filter removed'!E3718,Sheet10!B:C,2,FALSE)</f>
        <v>#N/A</v>
      </c>
      <c r="H3718" s="2">
        <v>2014</v>
      </c>
      <c r="I3718" s="3" t="s">
        <v>297</v>
      </c>
      <c r="J3718" s="3" t="s">
        <v>4178</v>
      </c>
      <c r="K3718" s="3" t="s">
        <v>6785</v>
      </c>
      <c r="L3718" s="3" t="s">
        <v>7198</v>
      </c>
      <c r="M3718" s="3" t="s">
        <v>26</v>
      </c>
    </row>
    <row r="3719" spans="1:13" x14ac:dyDescent="0.2">
      <c r="A3719" s="3" t="s">
        <v>6955</v>
      </c>
      <c r="B3719" s="3" t="str">
        <f>VLOOKUP(C3719,'Class compilations'!A:B,2,FALSE)</f>
        <v>Truck - 4x4</v>
      </c>
      <c r="C3719" s="3" t="s">
        <v>6844</v>
      </c>
      <c r="D3719" s="3" t="s">
        <v>10</v>
      </c>
      <c r="E3719" s="3" t="s">
        <v>7199</v>
      </c>
      <c r="F3719" s="3" t="e">
        <f>VLOOKUP(E3719,'DFW to admin'!A:B,2,FALSE)</f>
        <v>#N/A</v>
      </c>
      <c r="G3719" s="3" t="e">
        <f>VLOOKUP('Data - filter removed'!E3719,Sheet10!B:C,2,FALSE)</f>
        <v>#N/A</v>
      </c>
      <c r="H3719" s="2">
        <v>2014</v>
      </c>
      <c r="I3719" s="3" t="s">
        <v>297</v>
      </c>
      <c r="J3719" s="3" t="s">
        <v>4178</v>
      </c>
      <c r="K3719" s="3" t="s">
        <v>6785</v>
      </c>
      <c r="L3719" s="3" t="s">
        <v>7200</v>
      </c>
      <c r="M3719" s="3" t="s">
        <v>26</v>
      </c>
    </row>
    <row r="3720" spans="1:13" x14ac:dyDescent="0.2">
      <c r="A3720" s="3" t="s">
        <v>6955</v>
      </c>
      <c r="B3720" s="3" t="str">
        <f>VLOOKUP(C3720,'Class compilations'!A:B,2,FALSE)</f>
        <v>Truck - 4x4</v>
      </c>
      <c r="C3720" s="3" t="s">
        <v>6844</v>
      </c>
      <c r="D3720" s="3" t="s">
        <v>10</v>
      </c>
      <c r="E3720" s="3" t="s">
        <v>7201</v>
      </c>
      <c r="F3720" s="3" t="str">
        <f>VLOOKUP(E3720,'DFW to admin'!A:B,2,FALSE)</f>
        <v>Wildlife</v>
      </c>
      <c r="G3720" s="3" t="e">
        <f>VLOOKUP('Data - filter removed'!E3720,Sheet10!B:C,2,FALSE)</f>
        <v>#N/A</v>
      </c>
      <c r="H3720" s="2">
        <v>2014</v>
      </c>
      <c r="I3720" s="3" t="s">
        <v>297</v>
      </c>
      <c r="J3720" s="3" t="s">
        <v>4178</v>
      </c>
      <c r="K3720" s="3" t="s">
        <v>6785</v>
      </c>
      <c r="L3720" s="3" t="s">
        <v>7202</v>
      </c>
      <c r="M3720" s="3" t="s">
        <v>136</v>
      </c>
    </row>
    <row r="3721" spans="1:13" x14ac:dyDescent="0.2">
      <c r="A3721" s="3" t="s">
        <v>6955</v>
      </c>
      <c r="B3721" s="3" t="str">
        <f>VLOOKUP(C3721,'Class compilations'!A:B,2,FALSE)</f>
        <v>Truck - 4x4</v>
      </c>
      <c r="C3721" s="3" t="s">
        <v>6844</v>
      </c>
      <c r="D3721" s="3" t="s">
        <v>10</v>
      </c>
      <c r="E3721" s="3" t="s">
        <v>7203</v>
      </c>
      <c r="F3721" s="3" t="str">
        <f>VLOOKUP(E3721,'DFW to admin'!A:B,2,FALSE)</f>
        <v>Fish</v>
      </c>
      <c r="G3721" s="3" t="e">
        <f>VLOOKUP('Data - filter removed'!E3721,Sheet10!B:C,2,FALSE)</f>
        <v>#N/A</v>
      </c>
      <c r="H3721" s="2">
        <v>2014</v>
      </c>
      <c r="I3721" s="3" t="s">
        <v>297</v>
      </c>
      <c r="J3721" s="3" t="s">
        <v>4178</v>
      </c>
      <c r="K3721" s="3" t="s">
        <v>6785</v>
      </c>
      <c r="L3721" s="3" t="s">
        <v>7204</v>
      </c>
      <c r="M3721" s="3" t="s">
        <v>136</v>
      </c>
    </row>
    <row r="3722" spans="1:13" x14ac:dyDescent="0.2">
      <c r="A3722" s="3" t="s">
        <v>6955</v>
      </c>
      <c r="B3722" s="3" t="str">
        <f>VLOOKUP(C3722,'Class compilations'!A:B,2,FALSE)</f>
        <v>Truck - 4x4</v>
      </c>
      <c r="C3722" s="3" t="s">
        <v>6844</v>
      </c>
      <c r="D3722" s="3" t="s">
        <v>10</v>
      </c>
      <c r="E3722" s="3" t="s">
        <v>7205</v>
      </c>
      <c r="F3722" s="3" t="e">
        <f>VLOOKUP(E3722,'DFW to admin'!A:B,2,FALSE)</f>
        <v>#N/A</v>
      </c>
      <c r="G3722" s="3" t="e">
        <f>VLOOKUP('Data - filter removed'!E3722,Sheet10!B:C,2,FALSE)</f>
        <v>#N/A</v>
      </c>
      <c r="H3722" s="2">
        <v>2014</v>
      </c>
      <c r="I3722" s="3" t="s">
        <v>297</v>
      </c>
      <c r="J3722" s="3" t="s">
        <v>4178</v>
      </c>
      <c r="K3722" s="3" t="s">
        <v>6785</v>
      </c>
      <c r="L3722" s="3" t="s">
        <v>7206</v>
      </c>
      <c r="M3722" s="3" t="s">
        <v>35</v>
      </c>
    </row>
    <row r="3723" spans="1:13" x14ac:dyDescent="0.2">
      <c r="A3723" s="3" t="s">
        <v>6955</v>
      </c>
      <c r="B3723" s="3" t="str">
        <f>VLOOKUP(C3723,'Class compilations'!A:B,2,FALSE)</f>
        <v>Truck - 4x4</v>
      </c>
      <c r="C3723" s="3" t="s">
        <v>6844</v>
      </c>
      <c r="D3723" s="3" t="s">
        <v>10</v>
      </c>
      <c r="E3723" s="3" t="s">
        <v>7207</v>
      </c>
      <c r="F3723" s="3" t="e">
        <f>VLOOKUP(E3723,'DFW to admin'!A:B,2,FALSE)</f>
        <v>#N/A</v>
      </c>
      <c r="G3723" s="3" t="e">
        <f>VLOOKUP('Data - filter removed'!E3723,Sheet10!B:C,2,FALSE)</f>
        <v>#N/A</v>
      </c>
      <c r="H3723" s="2">
        <v>2015</v>
      </c>
      <c r="I3723" s="3" t="s">
        <v>297</v>
      </c>
      <c r="J3723" s="3" t="s">
        <v>4178</v>
      </c>
      <c r="K3723" s="3" t="s">
        <v>6785</v>
      </c>
      <c r="L3723" s="3" t="s">
        <v>7208</v>
      </c>
      <c r="M3723" s="3" t="s">
        <v>35</v>
      </c>
    </row>
    <row r="3724" spans="1:13" x14ac:dyDescent="0.2">
      <c r="A3724" s="3" t="s">
        <v>6955</v>
      </c>
      <c r="B3724" s="3" t="str">
        <f>VLOOKUP(C3724,'Class compilations'!A:B,2,FALSE)</f>
        <v>Truck - 4x4</v>
      </c>
      <c r="C3724" s="3" t="s">
        <v>6844</v>
      </c>
      <c r="D3724" s="3" t="s">
        <v>10</v>
      </c>
      <c r="E3724" s="3" t="s">
        <v>7209</v>
      </c>
      <c r="F3724" s="3" t="str">
        <f>VLOOKUP(E3724,'DFW to admin'!A:B,2,FALSE)</f>
        <v>Habitat</v>
      </c>
      <c r="G3724" s="3" t="e">
        <f>VLOOKUP('Data - filter removed'!E3724,Sheet10!B:C,2,FALSE)</f>
        <v>#N/A</v>
      </c>
      <c r="H3724" s="2">
        <v>2014</v>
      </c>
      <c r="I3724" s="3" t="s">
        <v>297</v>
      </c>
      <c r="J3724" s="3" t="s">
        <v>4178</v>
      </c>
      <c r="K3724" s="3" t="s">
        <v>6785</v>
      </c>
      <c r="L3724" s="3" t="s">
        <v>7210</v>
      </c>
      <c r="M3724" s="3" t="s">
        <v>136</v>
      </c>
    </row>
    <row r="3725" spans="1:13" x14ac:dyDescent="0.2">
      <c r="A3725" s="3" t="s">
        <v>6955</v>
      </c>
      <c r="B3725" s="3" t="str">
        <f>VLOOKUP(C3725,'Class compilations'!A:B,2,FALSE)</f>
        <v>Truck - 4x4</v>
      </c>
      <c r="C3725" s="3" t="s">
        <v>6844</v>
      </c>
      <c r="D3725" s="3" t="s">
        <v>10</v>
      </c>
      <c r="E3725" s="3" t="s">
        <v>7211</v>
      </c>
      <c r="F3725" s="3" t="str">
        <f>VLOOKUP(E3725,'DFW to admin'!A:B,2,FALSE)</f>
        <v>Habitat</v>
      </c>
      <c r="G3725" s="3" t="e">
        <f>VLOOKUP('Data - filter removed'!E3725,Sheet10!B:C,2,FALSE)</f>
        <v>#N/A</v>
      </c>
      <c r="H3725" s="2">
        <v>2014</v>
      </c>
      <c r="I3725" s="3" t="s">
        <v>297</v>
      </c>
      <c r="J3725" s="3" t="s">
        <v>4178</v>
      </c>
      <c r="K3725" s="3" t="s">
        <v>6785</v>
      </c>
      <c r="L3725" s="3" t="s">
        <v>7212</v>
      </c>
      <c r="M3725" s="3" t="s">
        <v>136</v>
      </c>
    </row>
    <row r="3726" spans="1:13" x14ac:dyDescent="0.2">
      <c r="A3726" s="3" t="s">
        <v>6955</v>
      </c>
      <c r="B3726" s="3" t="str">
        <f>VLOOKUP(C3726,'Class compilations'!A:B,2,FALSE)</f>
        <v>Truck - 4x4</v>
      </c>
      <c r="C3726" s="3" t="s">
        <v>6844</v>
      </c>
      <c r="D3726" s="3" t="s">
        <v>10</v>
      </c>
      <c r="E3726" s="3" t="s">
        <v>7213</v>
      </c>
      <c r="F3726" s="3" t="str">
        <f>VLOOKUP(E3726,'DFW to admin'!A:B,2,FALSE)</f>
        <v>Habitat</v>
      </c>
      <c r="G3726" s="3" t="e">
        <f>VLOOKUP('Data - filter removed'!E3726,Sheet10!B:C,2,FALSE)</f>
        <v>#N/A</v>
      </c>
      <c r="H3726" s="2">
        <v>2014</v>
      </c>
      <c r="I3726" s="3" t="s">
        <v>297</v>
      </c>
      <c r="J3726" s="3" t="s">
        <v>4178</v>
      </c>
      <c r="K3726" s="3" t="s">
        <v>6785</v>
      </c>
      <c r="L3726" s="3" t="s">
        <v>7214</v>
      </c>
      <c r="M3726" s="3" t="s">
        <v>136</v>
      </c>
    </row>
    <row r="3727" spans="1:13" x14ac:dyDescent="0.2">
      <c r="A3727" s="3" t="s">
        <v>6955</v>
      </c>
      <c r="B3727" s="3" t="str">
        <f>VLOOKUP(C3727,'Class compilations'!A:B,2,FALSE)</f>
        <v>Truck - 4x4</v>
      </c>
      <c r="C3727" s="3" t="s">
        <v>6844</v>
      </c>
      <c r="D3727" s="3" t="s">
        <v>10</v>
      </c>
      <c r="E3727" s="3" t="s">
        <v>7215</v>
      </c>
      <c r="F3727" s="3" t="str">
        <f>VLOOKUP(E3727,'DFW to admin'!A:B,2,FALSE)</f>
        <v>Fish</v>
      </c>
      <c r="G3727" s="3" t="e">
        <f>VLOOKUP('Data - filter removed'!E3727,Sheet10!B:C,2,FALSE)</f>
        <v>#N/A</v>
      </c>
      <c r="H3727" s="2">
        <v>2014</v>
      </c>
      <c r="I3727" s="3" t="s">
        <v>297</v>
      </c>
      <c r="J3727" s="3" t="s">
        <v>4178</v>
      </c>
      <c r="K3727" s="3" t="s">
        <v>6785</v>
      </c>
      <c r="L3727" s="3" t="s">
        <v>7216</v>
      </c>
      <c r="M3727" s="3" t="s">
        <v>136</v>
      </c>
    </row>
    <row r="3728" spans="1:13" x14ac:dyDescent="0.2">
      <c r="A3728" s="3" t="s">
        <v>6955</v>
      </c>
      <c r="B3728" s="3" t="str">
        <f>VLOOKUP(C3728,'Class compilations'!A:B,2,FALSE)</f>
        <v>Truck - 4x4</v>
      </c>
      <c r="C3728" s="3" t="s">
        <v>6844</v>
      </c>
      <c r="D3728" s="3" t="s">
        <v>10</v>
      </c>
      <c r="E3728" s="3" t="s">
        <v>7217</v>
      </c>
      <c r="F3728" s="3" t="str">
        <f>VLOOKUP(E3728,'DFW to admin'!A:B,2,FALSE)</f>
        <v>Habitat</v>
      </c>
      <c r="G3728" s="3" t="e">
        <f>VLOOKUP('Data - filter removed'!E3728,Sheet10!B:C,2,FALSE)</f>
        <v>#N/A</v>
      </c>
      <c r="H3728" s="2">
        <v>2014</v>
      </c>
      <c r="I3728" s="3" t="s">
        <v>297</v>
      </c>
      <c r="J3728" s="3" t="s">
        <v>4178</v>
      </c>
      <c r="K3728" s="3" t="s">
        <v>6785</v>
      </c>
      <c r="L3728" s="3" t="s">
        <v>7218</v>
      </c>
      <c r="M3728" s="3" t="s">
        <v>136</v>
      </c>
    </row>
    <row r="3729" spans="1:13" x14ac:dyDescent="0.2">
      <c r="A3729" s="3" t="s">
        <v>6955</v>
      </c>
      <c r="B3729" s="3" t="str">
        <f>VLOOKUP(C3729,'Class compilations'!A:B,2,FALSE)</f>
        <v>Truck - 4x4</v>
      </c>
      <c r="C3729" s="3" t="s">
        <v>6844</v>
      </c>
      <c r="D3729" s="3" t="s">
        <v>10</v>
      </c>
      <c r="E3729" s="3" t="s">
        <v>7219</v>
      </c>
      <c r="F3729" s="3" t="str">
        <f>VLOOKUP(E3729,'DFW to admin'!A:B,2,FALSE)</f>
        <v>Wildlife</v>
      </c>
      <c r="G3729" s="3" t="e">
        <f>VLOOKUP('Data - filter removed'!E3729,Sheet10!B:C,2,FALSE)</f>
        <v>#N/A</v>
      </c>
      <c r="H3729" s="2">
        <v>2014</v>
      </c>
      <c r="I3729" s="3" t="s">
        <v>297</v>
      </c>
      <c r="J3729" s="3" t="s">
        <v>4178</v>
      </c>
      <c r="K3729" s="3" t="s">
        <v>6785</v>
      </c>
      <c r="L3729" s="3" t="s">
        <v>7220</v>
      </c>
      <c r="M3729" s="3" t="s">
        <v>136</v>
      </c>
    </row>
    <row r="3730" spans="1:13" x14ac:dyDescent="0.2">
      <c r="A3730" s="3" t="s">
        <v>6955</v>
      </c>
      <c r="B3730" s="3" t="str">
        <f>VLOOKUP(C3730,'Class compilations'!A:B,2,FALSE)</f>
        <v>Truck - 4x4</v>
      </c>
      <c r="C3730" s="3" t="s">
        <v>6844</v>
      </c>
      <c r="D3730" s="3" t="s">
        <v>10</v>
      </c>
      <c r="E3730" s="3" t="s">
        <v>7221</v>
      </c>
      <c r="F3730" s="3" t="str">
        <f>VLOOKUP(E3730,'DFW to admin'!A:B,2,FALSE)</f>
        <v>Wildlife</v>
      </c>
      <c r="G3730" s="3" t="e">
        <f>VLOOKUP('Data - filter removed'!E3730,Sheet10!B:C,2,FALSE)</f>
        <v>#N/A</v>
      </c>
      <c r="H3730" s="2">
        <v>2014</v>
      </c>
      <c r="I3730" s="3" t="s">
        <v>297</v>
      </c>
      <c r="J3730" s="3" t="s">
        <v>4178</v>
      </c>
      <c r="K3730" s="3" t="s">
        <v>6785</v>
      </c>
      <c r="L3730" s="3" t="s">
        <v>7222</v>
      </c>
      <c r="M3730" s="3" t="s">
        <v>136</v>
      </c>
    </row>
    <row r="3731" spans="1:13" x14ac:dyDescent="0.2">
      <c r="A3731" s="3" t="s">
        <v>6955</v>
      </c>
      <c r="B3731" s="3" t="str">
        <f>VLOOKUP(C3731,'Class compilations'!A:B,2,FALSE)</f>
        <v>Truck - 4x4</v>
      </c>
      <c r="C3731" s="3" t="s">
        <v>6844</v>
      </c>
      <c r="D3731" s="3" t="s">
        <v>10</v>
      </c>
      <c r="E3731" s="3" t="s">
        <v>7223</v>
      </c>
      <c r="F3731" s="3" t="str">
        <f>VLOOKUP(E3731,'DFW to admin'!A:B,2,FALSE)</f>
        <v>Wildlife</v>
      </c>
      <c r="G3731" s="3" t="e">
        <f>VLOOKUP('Data - filter removed'!E3731,Sheet10!B:C,2,FALSE)</f>
        <v>#N/A</v>
      </c>
      <c r="H3731" s="2">
        <v>2014</v>
      </c>
      <c r="I3731" s="3" t="s">
        <v>297</v>
      </c>
      <c r="J3731" s="3" t="s">
        <v>4178</v>
      </c>
      <c r="K3731" s="3" t="s">
        <v>6785</v>
      </c>
      <c r="L3731" s="3" t="s">
        <v>7224</v>
      </c>
      <c r="M3731" s="3" t="s">
        <v>136</v>
      </c>
    </row>
    <row r="3732" spans="1:13" x14ac:dyDescent="0.2">
      <c r="A3732" s="3" t="s">
        <v>6955</v>
      </c>
      <c r="B3732" s="3" t="str">
        <f>VLOOKUP(C3732,'Class compilations'!A:B,2,FALSE)</f>
        <v>Truck - 4x4</v>
      </c>
      <c r="C3732" s="3" t="s">
        <v>6844</v>
      </c>
      <c r="D3732" s="3" t="s">
        <v>10</v>
      </c>
      <c r="E3732" s="3" t="s">
        <v>7225</v>
      </c>
      <c r="F3732" s="3" t="str">
        <f>VLOOKUP(E3732,'DFW to admin'!A:B,2,FALSE)</f>
        <v>Habitat</v>
      </c>
      <c r="G3732" s="3" t="e">
        <f>VLOOKUP('Data - filter removed'!E3732,Sheet10!B:C,2,FALSE)</f>
        <v>#N/A</v>
      </c>
      <c r="H3732" s="2">
        <v>2014</v>
      </c>
      <c r="I3732" s="3" t="s">
        <v>297</v>
      </c>
      <c r="J3732" s="3" t="s">
        <v>4178</v>
      </c>
      <c r="K3732" s="3" t="s">
        <v>6785</v>
      </c>
      <c r="L3732" s="3" t="s">
        <v>7226</v>
      </c>
      <c r="M3732" s="3" t="s">
        <v>136</v>
      </c>
    </row>
    <row r="3733" spans="1:13" x14ac:dyDescent="0.2">
      <c r="A3733" s="3" t="s">
        <v>6955</v>
      </c>
      <c r="B3733" s="3" t="str">
        <f>VLOOKUP(C3733,'Class compilations'!A:B,2,FALSE)</f>
        <v>Truck - 4x4</v>
      </c>
      <c r="C3733" s="3" t="s">
        <v>6844</v>
      </c>
      <c r="D3733" s="3" t="s">
        <v>10</v>
      </c>
      <c r="E3733" s="3" t="s">
        <v>7227</v>
      </c>
      <c r="F3733" s="3" t="str">
        <f>VLOOKUP(E3733,'DFW to admin'!A:B,2,FALSE)</f>
        <v>Fish</v>
      </c>
      <c r="G3733" s="3" t="e">
        <f>VLOOKUP('Data - filter removed'!E3733,Sheet10!B:C,2,FALSE)</f>
        <v>#N/A</v>
      </c>
      <c r="H3733" s="2">
        <v>2014</v>
      </c>
      <c r="I3733" s="3" t="s">
        <v>297</v>
      </c>
      <c r="J3733" s="3" t="s">
        <v>4178</v>
      </c>
      <c r="K3733" s="3" t="s">
        <v>6785</v>
      </c>
      <c r="L3733" s="3" t="s">
        <v>7228</v>
      </c>
      <c r="M3733" s="3" t="s">
        <v>136</v>
      </c>
    </row>
    <row r="3734" spans="1:13" x14ac:dyDescent="0.2">
      <c r="A3734" s="3" t="s">
        <v>6955</v>
      </c>
      <c r="B3734" s="3" t="str">
        <f>VLOOKUP(C3734,'Class compilations'!A:B,2,FALSE)</f>
        <v>Truck - 4x4</v>
      </c>
      <c r="C3734" s="3" t="s">
        <v>6844</v>
      </c>
      <c r="D3734" s="3" t="s">
        <v>10</v>
      </c>
      <c r="E3734" s="3" t="s">
        <v>7229</v>
      </c>
      <c r="F3734" s="3" t="str">
        <f>VLOOKUP(E3734,'DFW to admin'!A:B,2,FALSE)</f>
        <v>Wildlife</v>
      </c>
      <c r="G3734" s="3" t="e">
        <f>VLOOKUP('Data - filter removed'!E3734,Sheet10!B:C,2,FALSE)</f>
        <v>#N/A</v>
      </c>
      <c r="H3734" s="2">
        <v>2014</v>
      </c>
      <c r="I3734" s="3" t="s">
        <v>297</v>
      </c>
      <c r="J3734" s="3" t="s">
        <v>4178</v>
      </c>
      <c r="K3734" s="3" t="s">
        <v>6785</v>
      </c>
      <c r="L3734" s="3" t="s">
        <v>7230</v>
      </c>
      <c r="M3734" s="3" t="s">
        <v>136</v>
      </c>
    </row>
    <row r="3735" spans="1:13" x14ac:dyDescent="0.2">
      <c r="A3735" s="3" t="s">
        <v>6955</v>
      </c>
      <c r="B3735" s="3" t="str">
        <f>VLOOKUP(C3735,'Class compilations'!A:B,2,FALSE)</f>
        <v>Truck - 4x4</v>
      </c>
      <c r="C3735" s="3" t="s">
        <v>6844</v>
      </c>
      <c r="D3735" s="3" t="s">
        <v>10</v>
      </c>
      <c r="E3735" s="3" t="s">
        <v>7231</v>
      </c>
      <c r="F3735" s="3" t="str">
        <f>VLOOKUP(E3735,'DFW to admin'!A:B,2,FALSE)</f>
        <v>Fish</v>
      </c>
      <c r="G3735" s="3" t="e">
        <f>VLOOKUP('Data - filter removed'!E3735,Sheet10!B:C,2,FALSE)</f>
        <v>#N/A</v>
      </c>
      <c r="H3735" s="2">
        <v>2014</v>
      </c>
      <c r="I3735" s="3" t="s">
        <v>297</v>
      </c>
      <c r="J3735" s="3" t="s">
        <v>4178</v>
      </c>
      <c r="K3735" s="3" t="s">
        <v>6785</v>
      </c>
      <c r="L3735" s="3" t="s">
        <v>7232</v>
      </c>
      <c r="M3735" s="3" t="s">
        <v>136</v>
      </c>
    </row>
    <row r="3736" spans="1:13" x14ac:dyDescent="0.2">
      <c r="A3736" s="3" t="s">
        <v>6955</v>
      </c>
      <c r="B3736" s="3" t="str">
        <f>VLOOKUP(C3736,'Class compilations'!A:B,2,FALSE)</f>
        <v>Truck - 4x4</v>
      </c>
      <c r="C3736" s="3" t="s">
        <v>6844</v>
      </c>
      <c r="D3736" s="3" t="s">
        <v>10</v>
      </c>
      <c r="E3736" s="3" t="s">
        <v>7233</v>
      </c>
      <c r="F3736" s="3" t="str">
        <f>VLOOKUP(E3736,'DFW to admin'!A:B,2,FALSE)</f>
        <v>Wildlife</v>
      </c>
      <c r="G3736" s="3" t="e">
        <f>VLOOKUP('Data - filter removed'!E3736,Sheet10!B:C,2,FALSE)</f>
        <v>#N/A</v>
      </c>
      <c r="H3736" s="2">
        <v>2014</v>
      </c>
      <c r="I3736" s="3" t="s">
        <v>297</v>
      </c>
      <c r="J3736" s="3" t="s">
        <v>4178</v>
      </c>
      <c r="K3736" s="3" t="s">
        <v>6785</v>
      </c>
      <c r="L3736" s="3" t="s">
        <v>7234</v>
      </c>
      <c r="M3736" s="3" t="s">
        <v>136</v>
      </c>
    </row>
    <row r="3737" spans="1:13" x14ac:dyDescent="0.2">
      <c r="A3737" s="3" t="s">
        <v>6955</v>
      </c>
      <c r="B3737" s="3" t="str">
        <f>VLOOKUP(C3737,'Class compilations'!A:B,2,FALSE)</f>
        <v>Truck - 4x4</v>
      </c>
      <c r="C3737" s="3" t="s">
        <v>6844</v>
      </c>
      <c r="D3737" s="3" t="s">
        <v>10</v>
      </c>
      <c r="E3737" s="3" t="s">
        <v>7235</v>
      </c>
      <c r="F3737" s="3" t="str">
        <f>VLOOKUP(E3737,'DFW to admin'!A:B,2,FALSE)</f>
        <v>Habitat</v>
      </c>
      <c r="G3737" s="3" t="e">
        <f>VLOOKUP('Data - filter removed'!E3737,Sheet10!B:C,2,FALSE)</f>
        <v>#N/A</v>
      </c>
      <c r="H3737" s="2">
        <v>2014</v>
      </c>
      <c r="I3737" s="3" t="s">
        <v>297</v>
      </c>
      <c r="J3737" s="3" t="s">
        <v>4178</v>
      </c>
      <c r="K3737" s="3" t="s">
        <v>6785</v>
      </c>
      <c r="L3737" s="3" t="s">
        <v>7236</v>
      </c>
      <c r="M3737" s="3" t="s">
        <v>136</v>
      </c>
    </row>
    <row r="3738" spans="1:13" x14ac:dyDescent="0.2">
      <c r="A3738" s="3" t="s">
        <v>6955</v>
      </c>
      <c r="B3738" s="3" t="str">
        <f>VLOOKUP(C3738,'Class compilations'!A:B,2,FALSE)</f>
        <v>Truck - 4x4</v>
      </c>
      <c r="C3738" s="3" t="s">
        <v>6844</v>
      </c>
      <c r="D3738" s="3" t="s">
        <v>10</v>
      </c>
      <c r="E3738" s="3" t="s">
        <v>7237</v>
      </c>
      <c r="F3738" s="3" t="e">
        <f>VLOOKUP(E3738,'DFW to admin'!A:B,2,FALSE)</f>
        <v>#N/A</v>
      </c>
      <c r="G3738" s="3" t="e">
        <f>VLOOKUP('Data - filter removed'!E3738,Sheet10!B:C,2,FALSE)</f>
        <v>#N/A</v>
      </c>
      <c r="H3738" s="2">
        <v>2014</v>
      </c>
      <c r="I3738" s="3" t="s">
        <v>297</v>
      </c>
      <c r="J3738" s="3" t="s">
        <v>4178</v>
      </c>
      <c r="K3738" s="3" t="s">
        <v>6785</v>
      </c>
      <c r="L3738" s="3" t="s">
        <v>7238</v>
      </c>
      <c r="M3738" s="3" t="s">
        <v>81</v>
      </c>
    </row>
    <row r="3739" spans="1:13" x14ac:dyDescent="0.2">
      <c r="A3739" s="3" t="s">
        <v>6955</v>
      </c>
      <c r="B3739" s="3" t="str">
        <f>VLOOKUP(C3739,'Class compilations'!A:B,2,FALSE)</f>
        <v>Truck - 4x4</v>
      </c>
      <c r="C3739" s="3" t="s">
        <v>6844</v>
      </c>
      <c r="D3739" s="3" t="s">
        <v>10</v>
      </c>
      <c r="E3739" s="3" t="s">
        <v>7239</v>
      </c>
      <c r="F3739" s="3" t="str">
        <f>VLOOKUP(E3739,'DFW to admin'!A:B,2,FALSE)</f>
        <v>Wildlife</v>
      </c>
      <c r="G3739" s="3" t="e">
        <f>VLOOKUP('Data - filter removed'!E3739,Sheet10!B:C,2,FALSE)</f>
        <v>#N/A</v>
      </c>
      <c r="H3739" s="2">
        <v>2014</v>
      </c>
      <c r="I3739" s="3" t="s">
        <v>297</v>
      </c>
      <c r="J3739" s="3" t="s">
        <v>4178</v>
      </c>
      <c r="K3739" s="3" t="s">
        <v>6785</v>
      </c>
      <c r="L3739" s="3" t="s">
        <v>7240</v>
      </c>
      <c r="M3739" s="3" t="s">
        <v>136</v>
      </c>
    </row>
    <row r="3740" spans="1:13" x14ac:dyDescent="0.2">
      <c r="A3740" s="3" t="s">
        <v>6955</v>
      </c>
      <c r="B3740" s="3" t="str">
        <f>VLOOKUP(C3740,'Class compilations'!A:B,2,FALSE)</f>
        <v>Truck - 4x4</v>
      </c>
      <c r="C3740" s="3" t="s">
        <v>6844</v>
      </c>
      <c r="D3740" s="3" t="s">
        <v>10</v>
      </c>
      <c r="E3740" s="3" t="s">
        <v>7241</v>
      </c>
      <c r="F3740" s="3" t="str">
        <f>VLOOKUP(E3740,'DFW to admin'!A:B,2,FALSE)</f>
        <v>Wildlife</v>
      </c>
      <c r="G3740" s="3" t="e">
        <f>VLOOKUP('Data - filter removed'!E3740,Sheet10!B:C,2,FALSE)</f>
        <v>#N/A</v>
      </c>
      <c r="H3740" s="2">
        <v>2014</v>
      </c>
      <c r="I3740" s="3" t="s">
        <v>297</v>
      </c>
      <c r="J3740" s="3" t="s">
        <v>4178</v>
      </c>
      <c r="K3740" s="3" t="s">
        <v>6785</v>
      </c>
      <c r="L3740" s="3" t="s">
        <v>7242</v>
      </c>
      <c r="M3740" s="3" t="s">
        <v>136</v>
      </c>
    </row>
    <row r="3741" spans="1:13" x14ac:dyDescent="0.2">
      <c r="A3741" s="3" t="s">
        <v>6955</v>
      </c>
      <c r="B3741" s="3" t="str">
        <f>VLOOKUP(C3741,'Class compilations'!A:B,2,FALSE)</f>
        <v>Truck - 4x4</v>
      </c>
      <c r="C3741" s="3" t="s">
        <v>6844</v>
      </c>
      <c r="D3741" s="3" t="s">
        <v>10</v>
      </c>
      <c r="E3741" s="3" t="s">
        <v>7243</v>
      </c>
      <c r="F3741" s="3" t="e">
        <f>VLOOKUP(E3741,'DFW to admin'!A:B,2,FALSE)</f>
        <v>#N/A</v>
      </c>
      <c r="G3741" s="3" t="e">
        <f>VLOOKUP('Data - filter removed'!E3741,Sheet10!B:C,2,FALSE)</f>
        <v>#N/A</v>
      </c>
      <c r="H3741" s="2">
        <v>2014</v>
      </c>
      <c r="I3741" s="3" t="s">
        <v>297</v>
      </c>
      <c r="J3741" s="3" t="s">
        <v>4178</v>
      </c>
      <c r="K3741" s="3" t="s">
        <v>6785</v>
      </c>
      <c r="L3741" s="3" t="s">
        <v>7244</v>
      </c>
      <c r="M3741" s="3" t="s">
        <v>35</v>
      </c>
    </row>
    <row r="3742" spans="1:13" x14ac:dyDescent="0.2">
      <c r="A3742" s="3" t="s">
        <v>6955</v>
      </c>
      <c r="B3742" s="3" t="str">
        <f>VLOOKUP(C3742,'Class compilations'!A:B,2,FALSE)</f>
        <v>Truck - 4x4</v>
      </c>
      <c r="C3742" s="3" t="s">
        <v>6844</v>
      </c>
      <c r="D3742" s="3" t="s">
        <v>10</v>
      </c>
      <c r="E3742" s="3" t="s">
        <v>7245</v>
      </c>
      <c r="F3742" s="3" t="str">
        <f>VLOOKUP(E3742,'DFW to admin'!A:B,2,FALSE)</f>
        <v>Habitat</v>
      </c>
      <c r="G3742" s="3" t="e">
        <f>VLOOKUP('Data - filter removed'!E3742,Sheet10!B:C,2,FALSE)</f>
        <v>#N/A</v>
      </c>
      <c r="H3742" s="2">
        <v>2014</v>
      </c>
      <c r="I3742" s="3" t="s">
        <v>2734</v>
      </c>
      <c r="J3742" s="3" t="s">
        <v>6739</v>
      </c>
      <c r="K3742" s="3" t="s">
        <v>6785</v>
      </c>
      <c r="L3742" s="3" t="s">
        <v>7246</v>
      </c>
      <c r="M3742" s="3" t="s">
        <v>136</v>
      </c>
    </row>
    <row r="3743" spans="1:13" x14ac:dyDescent="0.2">
      <c r="A3743" s="3" t="s">
        <v>6955</v>
      </c>
      <c r="B3743" s="3" t="str">
        <f>VLOOKUP(C3743,'Class compilations'!A:B,2,FALSE)</f>
        <v>Truck - 4x4</v>
      </c>
      <c r="C3743" s="3" t="s">
        <v>6844</v>
      </c>
      <c r="D3743" s="3" t="s">
        <v>10</v>
      </c>
      <c r="E3743" s="3" t="s">
        <v>7247</v>
      </c>
      <c r="F3743" s="3" t="str">
        <f>VLOOKUP(E3743,'DFW to admin'!A:B,2,FALSE)</f>
        <v>Habitat</v>
      </c>
      <c r="G3743" s="3" t="e">
        <f>VLOOKUP('Data - filter removed'!E3743,Sheet10!B:C,2,FALSE)</f>
        <v>#N/A</v>
      </c>
      <c r="H3743" s="2">
        <v>2014</v>
      </c>
      <c r="I3743" s="3" t="s">
        <v>2734</v>
      </c>
      <c r="J3743" s="3" t="s">
        <v>6739</v>
      </c>
      <c r="K3743" s="3" t="s">
        <v>6785</v>
      </c>
      <c r="L3743" s="3" t="s">
        <v>7248</v>
      </c>
      <c r="M3743" s="3" t="s">
        <v>136</v>
      </c>
    </row>
    <row r="3744" spans="1:13" x14ac:dyDescent="0.2">
      <c r="A3744" s="3" t="s">
        <v>6955</v>
      </c>
      <c r="B3744" s="3" t="str">
        <f>VLOOKUP(C3744,'Class compilations'!A:B,2,FALSE)</f>
        <v>Truck - 4x4</v>
      </c>
      <c r="C3744" s="3" t="s">
        <v>6844</v>
      </c>
      <c r="D3744" s="3" t="s">
        <v>10</v>
      </c>
      <c r="E3744" s="3" t="s">
        <v>7249</v>
      </c>
      <c r="F3744" s="3" t="str">
        <f>VLOOKUP(E3744,'DFW to admin'!A:B,2,FALSE)</f>
        <v>Habitat</v>
      </c>
      <c r="G3744" s="3" t="e">
        <f>VLOOKUP('Data - filter removed'!E3744,Sheet10!B:C,2,FALSE)</f>
        <v>#N/A</v>
      </c>
      <c r="H3744" s="2">
        <v>2015</v>
      </c>
      <c r="I3744" s="3" t="s">
        <v>2734</v>
      </c>
      <c r="J3744" s="3" t="s">
        <v>6739</v>
      </c>
      <c r="K3744" s="3" t="s">
        <v>6785</v>
      </c>
      <c r="L3744" s="3" t="s">
        <v>7250</v>
      </c>
      <c r="M3744" s="3" t="s">
        <v>136</v>
      </c>
    </row>
    <row r="3745" spans="1:13" x14ac:dyDescent="0.2">
      <c r="A3745" s="3" t="s">
        <v>6955</v>
      </c>
      <c r="B3745" s="3" t="str">
        <f>VLOOKUP(C3745,'Class compilations'!A:B,2,FALSE)</f>
        <v>Truck - 4x4</v>
      </c>
      <c r="C3745" s="3" t="s">
        <v>6844</v>
      </c>
      <c r="D3745" s="3" t="s">
        <v>10</v>
      </c>
      <c r="E3745" s="3" t="s">
        <v>7251</v>
      </c>
      <c r="F3745" s="3" t="str">
        <f>VLOOKUP(E3745,'DFW to admin'!A:B,2,FALSE)</f>
        <v>Fish</v>
      </c>
      <c r="G3745" s="3" t="e">
        <f>VLOOKUP('Data - filter removed'!E3745,Sheet10!B:C,2,FALSE)</f>
        <v>#N/A</v>
      </c>
      <c r="H3745" s="2">
        <v>2015</v>
      </c>
      <c r="I3745" s="3" t="s">
        <v>2734</v>
      </c>
      <c r="J3745" s="3" t="s">
        <v>6739</v>
      </c>
      <c r="K3745" s="3" t="s">
        <v>6776</v>
      </c>
      <c r="L3745" s="3" t="s">
        <v>7252</v>
      </c>
      <c r="M3745" s="3" t="s">
        <v>136</v>
      </c>
    </row>
    <row r="3746" spans="1:13" x14ac:dyDescent="0.2">
      <c r="A3746" s="3" t="s">
        <v>6955</v>
      </c>
      <c r="B3746" s="3" t="str">
        <f>VLOOKUP(C3746,'Class compilations'!A:B,2,FALSE)</f>
        <v>Truck - 4x4</v>
      </c>
      <c r="C3746" s="3" t="s">
        <v>6844</v>
      </c>
      <c r="D3746" s="3" t="s">
        <v>10</v>
      </c>
      <c r="E3746" s="3" t="s">
        <v>7253</v>
      </c>
      <c r="F3746" s="3" t="str">
        <f>VLOOKUP(E3746,'DFW to admin'!A:B,2,FALSE)</f>
        <v>Fish</v>
      </c>
      <c r="G3746" s="3" t="e">
        <f>VLOOKUP('Data - filter removed'!E3746,Sheet10!B:C,2,FALSE)</f>
        <v>#N/A</v>
      </c>
      <c r="H3746" s="2">
        <v>2015</v>
      </c>
      <c r="I3746" s="3" t="s">
        <v>2734</v>
      </c>
      <c r="J3746" s="3" t="s">
        <v>6739</v>
      </c>
      <c r="K3746" s="3" t="s">
        <v>6776</v>
      </c>
      <c r="L3746" s="3" t="s">
        <v>7254</v>
      </c>
      <c r="M3746" s="3" t="s">
        <v>136</v>
      </c>
    </row>
    <row r="3747" spans="1:13" x14ac:dyDescent="0.2">
      <c r="A3747" s="3" t="s">
        <v>6955</v>
      </c>
      <c r="B3747" s="3" t="str">
        <f>VLOOKUP(C3747,'Class compilations'!A:B,2,FALSE)</f>
        <v>Truck - 4x4</v>
      </c>
      <c r="C3747" s="3" t="s">
        <v>6844</v>
      </c>
      <c r="D3747" s="3" t="s">
        <v>10</v>
      </c>
      <c r="E3747" s="3" t="s">
        <v>7255</v>
      </c>
      <c r="F3747" s="3" t="str">
        <f>VLOOKUP(E3747,'DFW to admin'!A:B,2,FALSE)</f>
        <v>Fish</v>
      </c>
      <c r="G3747" s="3" t="e">
        <f>VLOOKUP('Data - filter removed'!E3747,Sheet10!B:C,2,FALSE)</f>
        <v>#N/A</v>
      </c>
      <c r="H3747" s="2">
        <v>2015</v>
      </c>
      <c r="I3747" s="3" t="s">
        <v>2734</v>
      </c>
      <c r="J3747" s="3" t="s">
        <v>6739</v>
      </c>
      <c r="K3747" s="3" t="s">
        <v>6785</v>
      </c>
      <c r="L3747" s="3" t="s">
        <v>7256</v>
      </c>
      <c r="M3747" s="3" t="s">
        <v>136</v>
      </c>
    </row>
    <row r="3748" spans="1:13" x14ac:dyDescent="0.2">
      <c r="A3748" s="3" t="s">
        <v>6955</v>
      </c>
      <c r="B3748" s="3" t="str">
        <f>VLOOKUP(C3748,'Class compilations'!A:B,2,FALSE)</f>
        <v>Truck - 4x4</v>
      </c>
      <c r="C3748" s="3" t="s">
        <v>6844</v>
      </c>
      <c r="D3748" s="3" t="s">
        <v>10</v>
      </c>
      <c r="E3748" s="3" t="s">
        <v>7257</v>
      </c>
      <c r="F3748" s="3" t="str">
        <f>VLOOKUP(E3748,'DFW to admin'!A:B,2,FALSE)</f>
        <v>Wildlife</v>
      </c>
      <c r="G3748" s="3" t="e">
        <f>VLOOKUP('Data - filter removed'!E3748,Sheet10!B:C,2,FALSE)</f>
        <v>#N/A</v>
      </c>
      <c r="H3748" s="2">
        <v>2015</v>
      </c>
      <c r="I3748" s="3" t="s">
        <v>2734</v>
      </c>
      <c r="J3748" s="3" t="s">
        <v>6739</v>
      </c>
      <c r="K3748" s="3" t="s">
        <v>6785</v>
      </c>
      <c r="L3748" s="3" t="s">
        <v>7258</v>
      </c>
      <c r="M3748" s="3" t="s">
        <v>136</v>
      </c>
    </row>
    <row r="3749" spans="1:13" x14ac:dyDescent="0.2">
      <c r="A3749" s="3" t="s">
        <v>6955</v>
      </c>
      <c r="B3749" s="3" t="str">
        <f>VLOOKUP(C3749,'Class compilations'!A:B,2,FALSE)</f>
        <v>Truck - 4x4</v>
      </c>
      <c r="C3749" s="3" t="s">
        <v>6844</v>
      </c>
      <c r="D3749" s="3" t="s">
        <v>10</v>
      </c>
      <c r="E3749" s="3" t="s">
        <v>7259</v>
      </c>
      <c r="F3749" s="3" t="str">
        <f>VLOOKUP(E3749,'DFW to admin'!A:B,2,FALSE)</f>
        <v>Wildlife</v>
      </c>
      <c r="G3749" s="3" t="e">
        <f>VLOOKUP('Data - filter removed'!E3749,Sheet10!B:C,2,FALSE)</f>
        <v>#N/A</v>
      </c>
      <c r="H3749" s="2">
        <v>2015</v>
      </c>
      <c r="I3749" s="3" t="s">
        <v>2734</v>
      </c>
      <c r="J3749" s="3" t="s">
        <v>6739</v>
      </c>
      <c r="K3749" s="3" t="s">
        <v>6785</v>
      </c>
      <c r="L3749" s="3" t="s">
        <v>7260</v>
      </c>
      <c r="M3749" s="3" t="s">
        <v>136</v>
      </c>
    </row>
    <row r="3750" spans="1:13" x14ac:dyDescent="0.2">
      <c r="A3750" s="3" t="s">
        <v>6955</v>
      </c>
      <c r="B3750" s="3" t="str">
        <f>VLOOKUP(C3750,'Class compilations'!A:B,2,FALSE)</f>
        <v>Truck - 4x4</v>
      </c>
      <c r="C3750" s="3" t="s">
        <v>6844</v>
      </c>
      <c r="D3750" s="3" t="s">
        <v>10</v>
      </c>
      <c r="E3750" s="3" t="s">
        <v>7261</v>
      </c>
      <c r="F3750" s="3" t="str">
        <f>VLOOKUP(E3750,'DFW to admin'!A:B,2,FALSE)</f>
        <v>Wildlife</v>
      </c>
      <c r="G3750" s="3" t="e">
        <f>VLOOKUP('Data - filter removed'!E3750,Sheet10!B:C,2,FALSE)</f>
        <v>#N/A</v>
      </c>
      <c r="H3750" s="2">
        <v>2015</v>
      </c>
      <c r="I3750" s="3" t="s">
        <v>2734</v>
      </c>
      <c r="J3750" s="3" t="s">
        <v>6739</v>
      </c>
      <c r="K3750" s="3" t="s">
        <v>6785</v>
      </c>
      <c r="L3750" s="3" t="s">
        <v>7262</v>
      </c>
      <c r="M3750" s="3" t="s">
        <v>136</v>
      </c>
    </row>
    <row r="3751" spans="1:13" x14ac:dyDescent="0.2">
      <c r="A3751" s="3" t="s">
        <v>6955</v>
      </c>
      <c r="B3751" s="3" t="str">
        <f>VLOOKUP(C3751,'Class compilations'!A:B,2,FALSE)</f>
        <v>Truck - 4x4</v>
      </c>
      <c r="C3751" s="3" t="s">
        <v>6844</v>
      </c>
      <c r="D3751" s="3" t="s">
        <v>10</v>
      </c>
      <c r="E3751" s="3" t="s">
        <v>7263</v>
      </c>
      <c r="F3751" s="3" t="str">
        <f>VLOOKUP(E3751,'DFW to admin'!A:B,2,FALSE)</f>
        <v>Wildlife</v>
      </c>
      <c r="G3751" s="3" t="e">
        <f>VLOOKUP('Data - filter removed'!E3751,Sheet10!B:C,2,FALSE)</f>
        <v>#N/A</v>
      </c>
      <c r="H3751" s="2">
        <v>2015</v>
      </c>
      <c r="I3751" s="3" t="s">
        <v>2734</v>
      </c>
      <c r="J3751" s="3" t="s">
        <v>6739</v>
      </c>
      <c r="K3751" s="3" t="s">
        <v>6785</v>
      </c>
      <c r="L3751" s="3" t="s">
        <v>7264</v>
      </c>
      <c r="M3751" s="3" t="s">
        <v>136</v>
      </c>
    </row>
    <row r="3752" spans="1:13" x14ac:dyDescent="0.2">
      <c r="A3752" s="3" t="s">
        <v>6955</v>
      </c>
      <c r="B3752" s="3" t="str">
        <f>VLOOKUP(C3752,'Class compilations'!A:B,2,FALSE)</f>
        <v>Truck - 4x4</v>
      </c>
      <c r="C3752" s="3" t="s">
        <v>6844</v>
      </c>
      <c r="D3752" s="3" t="s">
        <v>10</v>
      </c>
      <c r="E3752" s="3" t="s">
        <v>7265</v>
      </c>
      <c r="F3752" s="3" t="str">
        <f>VLOOKUP(E3752,'DFW to admin'!A:B,2,FALSE)</f>
        <v>Wildlife</v>
      </c>
      <c r="G3752" s="3" t="e">
        <f>VLOOKUP('Data - filter removed'!E3752,Sheet10!B:C,2,FALSE)</f>
        <v>#N/A</v>
      </c>
      <c r="H3752" s="2">
        <v>2015</v>
      </c>
      <c r="I3752" s="3" t="s">
        <v>2734</v>
      </c>
      <c r="J3752" s="3" t="s">
        <v>6739</v>
      </c>
      <c r="K3752" s="3" t="s">
        <v>6785</v>
      </c>
      <c r="L3752" s="3" t="s">
        <v>7266</v>
      </c>
      <c r="M3752" s="3" t="s">
        <v>136</v>
      </c>
    </row>
    <row r="3753" spans="1:13" x14ac:dyDescent="0.2">
      <c r="A3753" s="3" t="s">
        <v>6955</v>
      </c>
      <c r="B3753" s="3" t="str">
        <f>VLOOKUP(C3753,'Class compilations'!A:B,2,FALSE)</f>
        <v>Truck - 4x4</v>
      </c>
      <c r="C3753" s="3" t="s">
        <v>6844</v>
      </c>
      <c r="D3753" s="3" t="s">
        <v>10</v>
      </c>
      <c r="E3753" s="3" t="s">
        <v>7267</v>
      </c>
      <c r="F3753" s="3" t="str">
        <f>VLOOKUP(E3753,'DFW to admin'!A:B,2,FALSE)</f>
        <v>Wildlife</v>
      </c>
      <c r="G3753" s="3" t="e">
        <f>VLOOKUP('Data - filter removed'!E3753,Sheet10!B:C,2,FALSE)</f>
        <v>#N/A</v>
      </c>
      <c r="H3753" s="2">
        <v>2015</v>
      </c>
      <c r="I3753" s="3" t="s">
        <v>2734</v>
      </c>
      <c r="J3753" s="3" t="s">
        <v>6739</v>
      </c>
      <c r="K3753" s="3" t="s">
        <v>6785</v>
      </c>
      <c r="L3753" s="3" t="s">
        <v>7268</v>
      </c>
      <c r="M3753" s="3" t="s">
        <v>136</v>
      </c>
    </row>
    <row r="3754" spans="1:13" x14ac:dyDescent="0.2">
      <c r="A3754" s="3" t="s">
        <v>6955</v>
      </c>
      <c r="B3754" s="3" t="str">
        <f>VLOOKUP(C3754,'Class compilations'!A:B,2,FALSE)</f>
        <v>Truck - 4x4</v>
      </c>
      <c r="C3754" s="3" t="s">
        <v>6844</v>
      </c>
      <c r="D3754" s="3" t="s">
        <v>10</v>
      </c>
      <c r="E3754" s="3" t="s">
        <v>7269</v>
      </c>
      <c r="F3754" s="3" t="str">
        <f>VLOOKUP(E3754,'DFW to admin'!A:B,2,FALSE)</f>
        <v>Fish</v>
      </c>
      <c r="G3754" s="3" t="e">
        <f>VLOOKUP('Data - filter removed'!E3754,Sheet10!B:C,2,FALSE)</f>
        <v>#N/A</v>
      </c>
      <c r="H3754" s="2">
        <v>2015</v>
      </c>
      <c r="I3754" s="3" t="s">
        <v>2734</v>
      </c>
      <c r="J3754" s="3" t="s">
        <v>6739</v>
      </c>
      <c r="K3754" s="3" t="s">
        <v>6785</v>
      </c>
      <c r="L3754" s="3" t="s">
        <v>7270</v>
      </c>
      <c r="M3754" s="3" t="s">
        <v>136</v>
      </c>
    </row>
    <row r="3755" spans="1:13" x14ac:dyDescent="0.2">
      <c r="A3755" s="3" t="s">
        <v>6955</v>
      </c>
      <c r="B3755" s="3" t="str">
        <f>VLOOKUP(C3755,'Class compilations'!A:B,2,FALSE)</f>
        <v>Truck - 4x4</v>
      </c>
      <c r="C3755" s="3" t="s">
        <v>6844</v>
      </c>
      <c r="D3755" s="3" t="s">
        <v>10</v>
      </c>
      <c r="E3755" s="3" t="s">
        <v>7271</v>
      </c>
      <c r="F3755" s="3" t="e">
        <f>VLOOKUP(E3755,'DFW to admin'!A:B,2,FALSE)</f>
        <v>#N/A</v>
      </c>
      <c r="G3755" s="3" t="e">
        <f>VLOOKUP('Data - filter removed'!E3755,Sheet10!B:C,2,FALSE)</f>
        <v>#N/A</v>
      </c>
      <c r="H3755" s="2">
        <v>2015</v>
      </c>
      <c r="I3755" s="3" t="s">
        <v>2734</v>
      </c>
      <c r="J3755" s="3" t="s">
        <v>6739</v>
      </c>
      <c r="K3755" s="3" t="s">
        <v>6785</v>
      </c>
      <c r="L3755" s="3" t="s">
        <v>7272</v>
      </c>
      <c r="M3755" s="3" t="s">
        <v>81</v>
      </c>
    </row>
    <row r="3756" spans="1:13" x14ac:dyDescent="0.2">
      <c r="A3756" s="3" t="s">
        <v>6955</v>
      </c>
      <c r="B3756" s="3" t="str">
        <f>VLOOKUP(C3756,'Class compilations'!A:B,2,FALSE)</f>
        <v>Truck - 4x4</v>
      </c>
      <c r="C3756" s="3" t="s">
        <v>6844</v>
      </c>
      <c r="D3756" s="3" t="s">
        <v>10</v>
      </c>
      <c r="E3756" s="3" t="s">
        <v>7273</v>
      </c>
      <c r="F3756" s="3" t="e">
        <f>VLOOKUP(E3756,'DFW to admin'!A:B,2,FALSE)</f>
        <v>#N/A</v>
      </c>
      <c r="G3756" s="3" t="e">
        <f>VLOOKUP('Data - filter removed'!E3756,Sheet10!B:C,2,FALSE)</f>
        <v>#N/A</v>
      </c>
      <c r="H3756" s="2">
        <v>2015</v>
      </c>
      <c r="I3756" s="3" t="s">
        <v>2734</v>
      </c>
      <c r="J3756" s="3" t="s">
        <v>6739</v>
      </c>
      <c r="K3756" s="3" t="s">
        <v>6776</v>
      </c>
      <c r="L3756" s="3" t="s">
        <v>7274</v>
      </c>
      <c r="M3756" s="3" t="s">
        <v>1038</v>
      </c>
    </row>
    <row r="3757" spans="1:13" x14ac:dyDescent="0.2">
      <c r="A3757" s="3" t="s">
        <v>6955</v>
      </c>
      <c r="B3757" s="3" t="str">
        <f>VLOOKUP(C3757,'Class compilations'!A:B,2,FALSE)</f>
        <v>Truck - 4x4</v>
      </c>
      <c r="C3757" s="3" t="s">
        <v>6844</v>
      </c>
      <c r="D3757" s="3" t="s">
        <v>10</v>
      </c>
      <c r="E3757" s="3" t="s">
        <v>7275</v>
      </c>
      <c r="F3757" s="3" t="e">
        <f>VLOOKUP(E3757,'DFW to admin'!A:B,2,FALSE)</f>
        <v>#N/A</v>
      </c>
      <c r="G3757" s="3" t="e">
        <f>VLOOKUP('Data - filter removed'!E3757,Sheet10!B:C,2,FALSE)</f>
        <v>#N/A</v>
      </c>
      <c r="H3757" s="2">
        <v>2015</v>
      </c>
      <c r="I3757" s="3" t="s">
        <v>2734</v>
      </c>
      <c r="J3757" s="3" t="s">
        <v>6739</v>
      </c>
      <c r="K3757" s="3" t="s">
        <v>6776</v>
      </c>
      <c r="L3757" s="3" t="s">
        <v>7276</v>
      </c>
      <c r="M3757" s="3" t="s">
        <v>1038</v>
      </c>
    </row>
    <row r="3758" spans="1:13" x14ac:dyDescent="0.2">
      <c r="A3758" s="3" t="s">
        <v>6955</v>
      </c>
      <c r="B3758" s="3" t="str">
        <f>VLOOKUP(C3758,'Class compilations'!A:B,2,FALSE)</f>
        <v>Truck - 4x4</v>
      </c>
      <c r="C3758" s="3" t="s">
        <v>6844</v>
      </c>
      <c r="D3758" s="3" t="s">
        <v>10</v>
      </c>
      <c r="E3758" s="3" t="s">
        <v>7277</v>
      </c>
      <c r="F3758" s="3" t="e">
        <f>VLOOKUP(E3758,'DFW to admin'!A:B,2,FALSE)</f>
        <v>#N/A</v>
      </c>
      <c r="G3758" s="3" t="e">
        <f>VLOOKUP('Data - filter removed'!E3758,Sheet10!B:C,2,FALSE)</f>
        <v>#N/A</v>
      </c>
      <c r="H3758" s="2">
        <v>2015</v>
      </c>
      <c r="I3758" s="3" t="s">
        <v>2734</v>
      </c>
      <c r="J3758" s="3" t="s">
        <v>6739</v>
      </c>
      <c r="K3758" s="3" t="s">
        <v>6776</v>
      </c>
      <c r="L3758" s="3" t="s">
        <v>7278</v>
      </c>
      <c r="M3758" s="3" t="s">
        <v>1038</v>
      </c>
    </row>
    <row r="3759" spans="1:13" x14ac:dyDescent="0.2">
      <c r="A3759" s="3" t="s">
        <v>6955</v>
      </c>
      <c r="B3759" s="3" t="str">
        <f>VLOOKUP(C3759,'Class compilations'!A:B,2,FALSE)</f>
        <v>Truck - 4x4</v>
      </c>
      <c r="C3759" s="3" t="s">
        <v>6844</v>
      </c>
      <c r="D3759" s="3" t="s">
        <v>10</v>
      </c>
      <c r="E3759" s="3" t="s">
        <v>7279</v>
      </c>
      <c r="F3759" s="3" t="e">
        <f>VLOOKUP(E3759,'DFW to admin'!A:B,2,FALSE)</f>
        <v>#N/A</v>
      </c>
      <c r="G3759" s="3" t="e">
        <f>VLOOKUP('Data - filter removed'!E3759,Sheet10!B:C,2,FALSE)</f>
        <v>#N/A</v>
      </c>
      <c r="H3759" s="2">
        <v>2015</v>
      </c>
      <c r="I3759" s="3" t="s">
        <v>2734</v>
      </c>
      <c r="J3759" s="3" t="s">
        <v>6739</v>
      </c>
      <c r="K3759" s="3" t="s">
        <v>6785</v>
      </c>
      <c r="L3759" s="3" t="s">
        <v>7280</v>
      </c>
      <c r="M3759" s="3" t="s">
        <v>35</v>
      </c>
    </row>
    <row r="3760" spans="1:13" x14ac:dyDescent="0.2">
      <c r="A3760" s="3" t="s">
        <v>6955</v>
      </c>
      <c r="B3760" s="3" t="str">
        <f>VLOOKUP(C3760,'Class compilations'!A:B,2,FALSE)</f>
        <v>Truck - 4x4</v>
      </c>
      <c r="C3760" s="3" t="s">
        <v>6844</v>
      </c>
      <c r="D3760" s="3" t="s">
        <v>10</v>
      </c>
      <c r="E3760" s="3" t="s">
        <v>7281</v>
      </c>
      <c r="F3760" s="3" t="str">
        <f>VLOOKUP(E3760,'DFW to admin'!A:B,2,FALSE)</f>
        <v>Fish</v>
      </c>
      <c r="G3760" s="3" t="e">
        <f>VLOOKUP('Data - filter removed'!E3760,Sheet10!B:C,2,FALSE)</f>
        <v>#N/A</v>
      </c>
      <c r="H3760" s="2">
        <v>2015</v>
      </c>
      <c r="I3760" s="3" t="s">
        <v>2734</v>
      </c>
      <c r="J3760" s="3" t="s">
        <v>6739</v>
      </c>
      <c r="K3760" s="3" t="s">
        <v>6785</v>
      </c>
      <c r="L3760" s="3" t="s">
        <v>7282</v>
      </c>
      <c r="M3760" s="3" t="s">
        <v>136</v>
      </c>
    </row>
    <row r="3761" spans="1:13" x14ac:dyDescent="0.2">
      <c r="A3761" s="3" t="s">
        <v>6955</v>
      </c>
      <c r="B3761" s="3" t="str">
        <f>VLOOKUP(C3761,'Class compilations'!A:B,2,FALSE)</f>
        <v>Truck - 4x4</v>
      </c>
      <c r="C3761" s="3" t="s">
        <v>6844</v>
      </c>
      <c r="D3761" s="3" t="s">
        <v>10</v>
      </c>
      <c r="E3761" s="3" t="s">
        <v>7283</v>
      </c>
      <c r="F3761" s="3" t="str">
        <f>VLOOKUP(E3761,'DFW to admin'!A:B,2,FALSE)</f>
        <v>Fish</v>
      </c>
      <c r="G3761" s="3" t="e">
        <f>VLOOKUP('Data - filter removed'!E3761,Sheet10!B:C,2,FALSE)</f>
        <v>#N/A</v>
      </c>
      <c r="H3761" s="2">
        <v>2015</v>
      </c>
      <c r="I3761" s="3" t="s">
        <v>2734</v>
      </c>
      <c r="J3761" s="3" t="s">
        <v>6739</v>
      </c>
      <c r="K3761" s="3" t="s">
        <v>6785</v>
      </c>
      <c r="L3761" s="3" t="s">
        <v>7284</v>
      </c>
      <c r="M3761" s="3" t="s">
        <v>136</v>
      </c>
    </row>
    <row r="3762" spans="1:13" x14ac:dyDescent="0.2">
      <c r="A3762" s="3" t="s">
        <v>6955</v>
      </c>
      <c r="B3762" s="3" t="str">
        <f>VLOOKUP(C3762,'Class compilations'!A:B,2,FALSE)</f>
        <v>Truck - 4x4</v>
      </c>
      <c r="C3762" s="3" t="s">
        <v>6844</v>
      </c>
      <c r="D3762" s="3" t="s">
        <v>10</v>
      </c>
      <c r="E3762" s="3" t="s">
        <v>7285</v>
      </c>
      <c r="F3762" s="3" t="e">
        <f>VLOOKUP(E3762,'DFW to admin'!A:B,2,FALSE)</f>
        <v>#N/A</v>
      </c>
      <c r="G3762" s="3" t="e">
        <f>VLOOKUP('Data - filter removed'!E3762,Sheet10!B:C,2,FALSE)</f>
        <v>#N/A</v>
      </c>
      <c r="H3762" s="2">
        <v>2015</v>
      </c>
      <c r="I3762" s="3" t="s">
        <v>297</v>
      </c>
      <c r="J3762" s="3" t="s">
        <v>4178</v>
      </c>
      <c r="K3762" s="3" t="s">
        <v>6776</v>
      </c>
      <c r="L3762" s="3" t="s">
        <v>7286</v>
      </c>
      <c r="M3762" s="3" t="s">
        <v>1038</v>
      </c>
    </row>
    <row r="3763" spans="1:13" x14ac:dyDescent="0.2">
      <c r="A3763" s="3" t="s">
        <v>6955</v>
      </c>
      <c r="B3763" s="3" t="str">
        <f>VLOOKUP(C3763,'Class compilations'!A:B,2,FALSE)</f>
        <v>Truck - 4x4</v>
      </c>
      <c r="C3763" s="3" t="s">
        <v>6844</v>
      </c>
      <c r="D3763" s="3" t="s">
        <v>10</v>
      </c>
      <c r="E3763" s="3" t="s">
        <v>7287</v>
      </c>
      <c r="F3763" s="3" t="e">
        <f>VLOOKUP(E3763,'DFW to admin'!A:B,2,FALSE)</f>
        <v>#N/A</v>
      </c>
      <c r="G3763" s="3" t="e">
        <f>VLOOKUP('Data - filter removed'!E3763,Sheet10!B:C,2,FALSE)</f>
        <v>#N/A</v>
      </c>
      <c r="H3763" s="2">
        <v>2015</v>
      </c>
      <c r="I3763" s="3" t="s">
        <v>297</v>
      </c>
      <c r="J3763" s="3" t="s">
        <v>4178</v>
      </c>
      <c r="K3763" s="3" t="s">
        <v>6785</v>
      </c>
      <c r="L3763" s="3" t="s">
        <v>7288</v>
      </c>
      <c r="M3763" s="3" t="s">
        <v>1038</v>
      </c>
    </row>
    <row r="3764" spans="1:13" x14ac:dyDescent="0.2">
      <c r="A3764" s="3" t="s">
        <v>6955</v>
      </c>
      <c r="B3764" s="3" t="str">
        <f>VLOOKUP(C3764,'Class compilations'!A:B,2,FALSE)</f>
        <v>Truck - 4x4</v>
      </c>
      <c r="C3764" s="3" t="s">
        <v>6844</v>
      </c>
      <c r="D3764" s="3" t="s">
        <v>10</v>
      </c>
      <c r="E3764" s="3" t="s">
        <v>7289</v>
      </c>
      <c r="F3764" s="3" t="str">
        <f>VLOOKUP(E3764,'DFW to admin'!A:B,2,FALSE)</f>
        <v>Fish</v>
      </c>
      <c r="G3764" s="3" t="e">
        <f>VLOOKUP('Data - filter removed'!E3764,Sheet10!B:C,2,FALSE)</f>
        <v>#N/A</v>
      </c>
      <c r="H3764" s="2">
        <v>2015</v>
      </c>
      <c r="I3764" s="3" t="s">
        <v>297</v>
      </c>
      <c r="J3764" s="3" t="s">
        <v>4178</v>
      </c>
      <c r="K3764" s="3" t="s">
        <v>6776</v>
      </c>
      <c r="L3764" s="3" t="s">
        <v>7290</v>
      </c>
      <c r="M3764" s="3" t="s">
        <v>136</v>
      </c>
    </row>
    <row r="3765" spans="1:13" x14ac:dyDescent="0.2">
      <c r="A3765" s="3" t="s">
        <v>6955</v>
      </c>
      <c r="B3765" s="3" t="str">
        <f>VLOOKUP(C3765,'Class compilations'!A:B,2,FALSE)</f>
        <v>Truck - 4x4</v>
      </c>
      <c r="C3765" s="3" t="s">
        <v>6844</v>
      </c>
      <c r="D3765" s="3" t="s">
        <v>10</v>
      </c>
      <c r="E3765" s="3" t="s">
        <v>7291</v>
      </c>
      <c r="F3765" s="3" t="str">
        <f>VLOOKUP(E3765,'DFW to admin'!A:B,2,FALSE)</f>
        <v>Wildlife</v>
      </c>
      <c r="G3765" s="3" t="e">
        <f>VLOOKUP('Data - filter removed'!E3765,Sheet10!B:C,2,FALSE)</f>
        <v>#N/A</v>
      </c>
      <c r="H3765" s="2">
        <v>2015</v>
      </c>
      <c r="I3765" s="3" t="s">
        <v>297</v>
      </c>
      <c r="J3765" s="3" t="s">
        <v>4178</v>
      </c>
      <c r="K3765" s="3" t="s">
        <v>6785</v>
      </c>
      <c r="L3765" s="3" t="s">
        <v>7292</v>
      </c>
      <c r="M3765" s="3" t="s">
        <v>136</v>
      </c>
    </row>
    <row r="3766" spans="1:13" x14ac:dyDescent="0.2">
      <c r="A3766" s="3" t="s">
        <v>6955</v>
      </c>
      <c r="B3766" s="3" t="str">
        <f>VLOOKUP(C3766,'Class compilations'!A:B,2,FALSE)</f>
        <v>Truck - 4x4</v>
      </c>
      <c r="C3766" s="3" t="s">
        <v>6844</v>
      </c>
      <c r="D3766" s="3" t="s">
        <v>10</v>
      </c>
      <c r="E3766" s="3" t="s">
        <v>8175</v>
      </c>
      <c r="F3766" s="3" t="e">
        <f>VLOOKUP(E3766,'DFW to admin'!A:B,2,FALSE)</f>
        <v>#N/A</v>
      </c>
      <c r="G3766" s="3" t="e">
        <f>VLOOKUP('Data - filter removed'!E3766,Sheet10!B:C,2,FALSE)</f>
        <v>#N/A</v>
      </c>
      <c r="H3766" s="2">
        <v>2015</v>
      </c>
      <c r="I3766" s="3" t="s">
        <v>297</v>
      </c>
      <c r="J3766" s="3" t="s">
        <v>4178</v>
      </c>
      <c r="K3766" s="3" t="s">
        <v>6785</v>
      </c>
      <c r="L3766" s="3" t="s">
        <v>8176</v>
      </c>
      <c r="M3766" s="3" t="s">
        <v>81</v>
      </c>
    </row>
    <row r="3767" spans="1:13" x14ac:dyDescent="0.2">
      <c r="A3767" s="3" t="s">
        <v>6955</v>
      </c>
      <c r="B3767" s="3" t="str">
        <f>VLOOKUP(C3767,'Class compilations'!A:B,2,FALSE)</f>
        <v>Truck - 4x4</v>
      </c>
      <c r="C3767" s="3" t="s">
        <v>6844</v>
      </c>
      <c r="D3767" s="3" t="s">
        <v>10</v>
      </c>
      <c r="E3767" s="3" t="s">
        <v>7293</v>
      </c>
      <c r="F3767" s="3" t="e">
        <f>VLOOKUP(E3767,'DFW to admin'!A:B,2,FALSE)</f>
        <v>#N/A</v>
      </c>
      <c r="G3767" s="3" t="e">
        <f>VLOOKUP('Data - filter removed'!E3767,Sheet10!B:C,2,FALSE)</f>
        <v>#N/A</v>
      </c>
      <c r="H3767" s="2">
        <v>2015</v>
      </c>
      <c r="I3767" s="3" t="s">
        <v>297</v>
      </c>
      <c r="J3767" s="3" t="s">
        <v>4178</v>
      </c>
      <c r="K3767" s="3" t="s">
        <v>6785</v>
      </c>
      <c r="L3767" s="3" t="s">
        <v>7294</v>
      </c>
      <c r="M3767" s="3" t="s">
        <v>1038</v>
      </c>
    </row>
    <row r="3768" spans="1:13" x14ac:dyDescent="0.2">
      <c r="A3768" s="3" t="s">
        <v>6955</v>
      </c>
      <c r="B3768" s="3" t="str">
        <f>VLOOKUP(C3768,'Class compilations'!A:B,2,FALSE)</f>
        <v>Truck - 4x4</v>
      </c>
      <c r="C3768" s="3" t="s">
        <v>6844</v>
      </c>
      <c r="D3768" s="3" t="s">
        <v>10</v>
      </c>
      <c r="E3768" s="3" t="s">
        <v>7295</v>
      </c>
      <c r="F3768" s="3" t="e">
        <f>VLOOKUP(E3768,'DFW to admin'!A:B,2,FALSE)</f>
        <v>#N/A</v>
      </c>
      <c r="G3768" s="3" t="e">
        <f>VLOOKUP('Data - filter removed'!E3768,Sheet10!B:C,2,FALSE)</f>
        <v>#N/A</v>
      </c>
      <c r="H3768" s="2">
        <v>2015</v>
      </c>
      <c r="I3768" s="3" t="s">
        <v>297</v>
      </c>
      <c r="J3768" s="3" t="s">
        <v>4178</v>
      </c>
      <c r="K3768" s="3" t="s">
        <v>6785</v>
      </c>
      <c r="L3768" s="3" t="s">
        <v>7296</v>
      </c>
      <c r="M3768" s="3" t="s">
        <v>15</v>
      </c>
    </row>
    <row r="3769" spans="1:13" x14ac:dyDescent="0.2">
      <c r="A3769" s="3" t="s">
        <v>6955</v>
      </c>
      <c r="B3769" s="3" t="str">
        <f>VLOOKUP(C3769,'Class compilations'!A:B,2,FALSE)</f>
        <v>Truck - 4x4</v>
      </c>
      <c r="C3769" s="3" t="s">
        <v>6844</v>
      </c>
      <c r="D3769" s="3" t="s">
        <v>10</v>
      </c>
      <c r="E3769" s="3" t="s">
        <v>7297</v>
      </c>
      <c r="F3769" s="3" t="str">
        <f>VLOOKUP(E3769,'DFW to admin'!A:B,2,FALSE)</f>
        <v>Fish</v>
      </c>
      <c r="G3769" s="3" t="e">
        <f>VLOOKUP('Data - filter removed'!E3769,Sheet10!B:C,2,FALSE)</f>
        <v>#N/A</v>
      </c>
      <c r="H3769" s="2">
        <v>2015</v>
      </c>
      <c r="I3769" s="3" t="s">
        <v>2734</v>
      </c>
      <c r="J3769" s="3" t="s">
        <v>6739</v>
      </c>
      <c r="K3769" s="3" t="s">
        <v>6776</v>
      </c>
      <c r="L3769" s="3" t="s">
        <v>7298</v>
      </c>
      <c r="M3769" s="3" t="s">
        <v>136</v>
      </c>
    </row>
    <row r="3770" spans="1:13" x14ac:dyDescent="0.2">
      <c r="A3770" s="3" t="s">
        <v>6955</v>
      </c>
      <c r="B3770" s="3" t="str">
        <f>VLOOKUP(C3770,'Class compilations'!A:B,2,FALSE)</f>
        <v>Truck - 4x4</v>
      </c>
      <c r="C3770" s="3" t="s">
        <v>6844</v>
      </c>
      <c r="D3770" s="3" t="s">
        <v>10</v>
      </c>
      <c r="E3770" s="3" t="s">
        <v>7299</v>
      </c>
      <c r="F3770" s="3" t="str">
        <f>VLOOKUP(E3770,'DFW to admin'!A:B,2,FALSE)</f>
        <v>Fish</v>
      </c>
      <c r="G3770" s="3" t="e">
        <f>VLOOKUP('Data - filter removed'!E3770,Sheet10!B:C,2,FALSE)</f>
        <v>#N/A</v>
      </c>
      <c r="H3770" s="2">
        <v>2015</v>
      </c>
      <c r="I3770" s="3" t="s">
        <v>2734</v>
      </c>
      <c r="J3770" s="3" t="s">
        <v>6739</v>
      </c>
      <c r="K3770" s="3" t="s">
        <v>6776</v>
      </c>
      <c r="L3770" s="3" t="s">
        <v>7300</v>
      </c>
      <c r="M3770" s="3" t="s">
        <v>136</v>
      </c>
    </row>
    <row r="3771" spans="1:13" x14ac:dyDescent="0.2">
      <c r="A3771" s="3" t="s">
        <v>6955</v>
      </c>
      <c r="B3771" s="3" t="str">
        <f>VLOOKUP(C3771,'Class compilations'!A:B,2,FALSE)</f>
        <v>Truck - 4x4</v>
      </c>
      <c r="C3771" s="3" t="s">
        <v>6844</v>
      </c>
      <c r="D3771" s="3" t="s">
        <v>10</v>
      </c>
      <c r="E3771" s="3" t="s">
        <v>7301</v>
      </c>
      <c r="F3771" s="3" t="str">
        <f>VLOOKUP(E3771,'DFW to admin'!A:B,2,FALSE)</f>
        <v>Fish</v>
      </c>
      <c r="G3771" s="3" t="e">
        <f>VLOOKUP('Data - filter removed'!E3771,Sheet10!B:C,2,FALSE)</f>
        <v>#N/A</v>
      </c>
      <c r="H3771" s="2">
        <v>2015</v>
      </c>
      <c r="I3771" s="3" t="s">
        <v>2734</v>
      </c>
      <c r="J3771" s="3" t="s">
        <v>6739</v>
      </c>
      <c r="K3771" s="3" t="s">
        <v>6776</v>
      </c>
      <c r="L3771" s="3" t="s">
        <v>7302</v>
      </c>
      <c r="M3771" s="3" t="s">
        <v>136</v>
      </c>
    </row>
    <row r="3772" spans="1:13" x14ac:dyDescent="0.2">
      <c r="A3772" s="3" t="s">
        <v>6955</v>
      </c>
      <c r="B3772" s="3" t="str">
        <f>VLOOKUP(C3772,'Class compilations'!A:B,2,FALSE)</f>
        <v>Truck - 4x4</v>
      </c>
      <c r="C3772" s="3" t="s">
        <v>6844</v>
      </c>
      <c r="D3772" s="3" t="s">
        <v>10</v>
      </c>
      <c r="E3772" s="3" t="s">
        <v>7303</v>
      </c>
      <c r="F3772" s="3" t="str">
        <f>VLOOKUP(E3772,'DFW to admin'!A:B,2,FALSE)</f>
        <v>Fish</v>
      </c>
      <c r="G3772" s="3" t="e">
        <f>VLOOKUP('Data - filter removed'!E3772,Sheet10!B:C,2,FALSE)</f>
        <v>#N/A</v>
      </c>
      <c r="H3772" s="2">
        <v>2015</v>
      </c>
      <c r="I3772" s="3" t="s">
        <v>2734</v>
      </c>
      <c r="J3772" s="3" t="s">
        <v>6739</v>
      </c>
      <c r="K3772" s="3" t="s">
        <v>6776</v>
      </c>
      <c r="L3772" s="3" t="s">
        <v>7304</v>
      </c>
      <c r="M3772" s="3" t="s">
        <v>136</v>
      </c>
    </row>
    <row r="3773" spans="1:13" x14ac:dyDescent="0.2">
      <c r="A3773" s="3" t="s">
        <v>6955</v>
      </c>
      <c r="B3773" s="3" t="str">
        <f>VLOOKUP(C3773,'Class compilations'!A:B,2,FALSE)</f>
        <v>Truck - 4x4</v>
      </c>
      <c r="C3773" s="3" t="s">
        <v>6844</v>
      </c>
      <c r="D3773" s="3" t="s">
        <v>10</v>
      </c>
      <c r="E3773" s="3" t="s">
        <v>7305</v>
      </c>
      <c r="F3773" s="3" t="str">
        <f>VLOOKUP(E3773,'DFW to admin'!A:B,2,FALSE)</f>
        <v>Wildlife</v>
      </c>
      <c r="G3773" s="3" t="e">
        <f>VLOOKUP('Data - filter removed'!E3773,Sheet10!B:C,2,FALSE)</f>
        <v>#N/A</v>
      </c>
      <c r="H3773" s="2">
        <v>2015</v>
      </c>
      <c r="I3773" s="3" t="s">
        <v>2734</v>
      </c>
      <c r="J3773" s="3" t="s">
        <v>6739</v>
      </c>
      <c r="K3773" s="3" t="s">
        <v>6776</v>
      </c>
      <c r="L3773" s="3" t="s">
        <v>7306</v>
      </c>
      <c r="M3773" s="3" t="s">
        <v>136</v>
      </c>
    </row>
    <row r="3774" spans="1:13" x14ac:dyDescent="0.2">
      <c r="A3774" s="3" t="s">
        <v>6955</v>
      </c>
      <c r="B3774" s="3" t="str">
        <f>VLOOKUP(C3774,'Class compilations'!A:B,2,FALSE)</f>
        <v>Truck - 4x4</v>
      </c>
      <c r="C3774" s="3" t="s">
        <v>6844</v>
      </c>
      <c r="D3774" s="3" t="s">
        <v>10</v>
      </c>
      <c r="E3774" s="3" t="s">
        <v>7307</v>
      </c>
      <c r="F3774" s="3" t="str">
        <f>VLOOKUP(E3774,'DFW to admin'!A:B,2,FALSE)</f>
        <v>Habitat</v>
      </c>
      <c r="G3774" s="3" t="e">
        <f>VLOOKUP('Data - filter removed'!E3774,Sheet10!B:C,2,FALSE)</f>
        <v>#N/A</v>
      </c>
      <c r="H3774" s="2">
        <v>2015</v>
      </c>
      <c r="I3774" s="3" t="s">
        <v>297</v>
      </c>
      <c r="J3774" s="3" t="s">
        <v>4178</v>
      </c>
      <c r="K3774" s="3" t="s">
        <v>6776</v>
      </c>
      <c r="L3774" s="3" t="s">
        <v>7308</v>
      </c>
      <c r="M3774" s="3" t="s">
        <v>136</v>
      </c>
    </row>
    <row r="3775" spans="1:13" x14ac:dyDescent="0.2">
      <c r="A3775" s="3" t="s">
        <v>6955</v>
      </c>
      <c r="B3775" s="3" t="str">
        <f>VLOOKUP(C3775,'Class compilations'!A:B,2,FALSE)</f>
        <v>Truck - 4x4</v>
      </c>
      <c r="C3775" s="3" t="s">
        <v>6844</v>
      </c>
      <c r="D3775" s="3" t="s">
        <v>10</v>
      </c>
      <c r="E3775" s="3" t="s">
        <v>8177</v>
      </c>
      <c r="F3775" s="3" t="e">
        <f>VLOOKUP(E3775,'DFW to admin'!A:B,2,FALSE)</f>
        <v>#N/A</v>
      </c>
      <c r="G3775" s="3" t="e">
        <f>VLOOKUP('Data - filter removed'!E3775,Sheet10!B:C,2,FALSE)</f>
        <v>#N/A</v>
      </c>
      <c r="H3775" s="2">
        <v>2015</v>
      </c>
      <c r="I3775" s="3" t="s">
        <v>2576</v>
      </c>
      <c r="J3775" s="3" t="s">
        <v>4170</v>
      </c>
      <c r="K3775" s="3" t="s">
        <v>6785</v>
      </c>
      <c r="L3775" s="3" t="s">
        <v>8178</v>
      </c>
      <c r="M3775" s="3" t="s">
        <v>35</v>
      </c>
    </row>
    <row r="3776" spans="1:13" x14ac:dyDescent="0.2">
      <c r="A3776" s="3" t="s">
        <v>6955</v>
      </c>
      <c r="B3776" s="3" t="str">
        <f>VLOOKUP(C3776,'Class compilations'!A:B,2,FALSE)</f>
        <v>Truck - 4x4</v>
      </c>
      <c r="C3776" s="3" t="s">
        <v>6844</v>
      </c>
      <c r="D3776" s="3" t="s">
        <v>10</v>
      </c>
      <c r="E3776" s="3" t="s">
        <v>8179</v>
      </c>
      <c r="F3776" s="3" t="str">
        <f>VLOOKUP(E3776,'DFW to admin'!A:B,2,FALSE)</f>
        <v>Fish</v>
      </c>
      <c r="G3776" s="3" t="e">
        <f>VLOOKUP('Data - filter removed'!E3776,Sheet10!B:C,2,FALSE)</f>
        <v>#N/A</v>
      </c>
      <c r="H3776" s="2">
        <v>2015</v>
      </c>
      <c r="I3776" s="3" t="s">
        <v>2576</v>
      </c>
      <c r="J3776" s="3" t="s">
        <v>4170</v>
      </c>
      <c r="K3776" s="3" t="s">
        <v>6785</v>
      </c>
      <c r="L3776" s="3" t="s">
        <v>8180</v>
      </c>
      <c r="M3776" s="3" t="s">
        <v>136</v>
      </c>
    </row>
    <row r="3777" spans="1:13" x14ac:dyDescent="0.2">
      <c r="B3777" s="3" t="e">
        <f>VLOOKUP(C3777,'Class compilations'!A:B,2,FALSE)</f>
        <v>#N/A</v>
      </c>
      <c r="D3777" s="5" t="s">
        <v>7969</v>
      </c>
      <c r="E3777" s="3">
        <f>SUBTOTAL(3,E3599:E3776)</f>
        <v>178</v>
      </c>
      <c r="F3777" s="3" t="e">
        <f>VLOOKUP(E3777,'DFW to admin'!A:B,2,FALSE)</f>
        <v>#N/A</v>
      </c>
      <c r="G3777" s="3" t="e">
        <f>VLOOKUP('Data - filter removed'!E3777,Sheet10!B:C,2,FALSE)</f>
        <v>#N/A</v>
      </c>
    </row>
    <row r="3778" spans="1:13" x14ac:dyDescent="0.2">
      <c r="A3778" s="3" t="s">
        <v>6955</v>
      </c>
      <c r="B3778" s="3" t="str">
        <f>VLOOKUP(C3778,'Class compilations'!A:B,2,FALSE)</f>
        <v>Truck - 4x4</v>
      </c>
      <c r="C3778" s="3" t="s">
        <v>6844</v>
      </c>
      <c r="D3778" s="3" t="s">
        <v>1255</v>
      </c>
      <c r="E3778" s="3" t="s">
        <v>7309</v>
      </c>
      <c r="F3778" s="3" t="str">
        <f>VLOOKUP(E3778,'DFW to admin'!A:B,2,FALSE)</f>
        <v>Fish</v>
      </c>
      <c r="G3778" s="3" t="e">
        <f>VLOOKUP('Data - filter removed'!E3778,Sheet10!B:C,2,FALSE)</f>
        <v>#N/A</v>
      </c>
      <c r="H3778" s="2">
        <v>2014</v>
      </c>
      <c r="I3778" s="3" t="s">
        <v>2734</v>
      </c>
      <c r="J3778" s="3" t="s">
        <v>6739</v>
      </c>
      <c r="K3778" s="3" t="s">
        <v>6785</v>
      </c>
      <c r="L3778" s="3" t="s">
        <v>7310</v>
      </c>
      <c r="M3778" s="3" t="s">
        <v>136</v>
      </c>
    </row>
    <row r="3779" spans="1:13" x14ac:dyDescent="0.2">
      <c r="B3779" s="3" t="e">
        <f>VLOOKUP(C3779,'Class compilations'!A:B,2,FALSE)</f>
        <v>#N/A</v>
      </c>
      <c r="D3779" s="5" t="s">
        <v>7970</v>
      </c>
      <c r="E3779" s="3">
        <f>SUBTOTAL(3,E3778:E3778)</f>
        <v>1</v>
      </c>
      <c r="F3779" s="3" t="e">
        <f>VLOOKUP(E3779,'DFW to admin'!A:B,2,FALSE)</f>
        <v>#N/A</v>
      </c>
      <c r="G3779" s="3" t="e">
        <f>VLOOKUP('Data - filter removed'!E3779,Sheet10!B:C,2,FALSE)</f>
        <v>#N/A</v>
      </c>
    </row>
    <row r="3780" spans="1:13" x14ac:dyDescent="0.2">
      <c r="A3780" s="3" t="s">
        <v>6955</v>
      </c>
      <c r="B3780" s="3" t="str">
        <f>VLOOKUP(C3780,'Class compilations'!A:B,2,FALSE)</f>
        <v>Truck - 4x4</v>
      </c>
      <c r="C3780" s="3" t="s">
        <v>6844</v>
      </c>
      <c r="D3780" s="3" t="s">
        <v>1563</v>
      </c>
      <c r="E3780" s="3" t="s">
        <v>7315</v>
      </c>
      <c r="F3780" s="3" t="e">
        <f>VLOOKUP(E3780,'DFW to admin'!A:B,2,FALSE)</f>
        <v>#N/A</v>
      </c>
      <c r="G3780" s="3" t="e">
        <f>VLOOKUP('Data - filter removed'!E3780,Sheet10!B:C,2,FALSE)</f>
        <v>#N/A</v>
      </c>
      <c r="H3780" s="2">
        <v>2008</v>
      </c>
      <c r="I3780" s="3" t="s">
        <v>2576</v>
      </c>
      <c r="J3780" s="3" t="s">
        <v>4170</v>
      </c>
      <c r="K3780" s="3" t="s">
        <v>6785</v>
      </c>
      <c r="L3780" s="3" t="s">
        <v>7316</v>
      </c>
      <c r="M3780" s="3" t="s">
        <v>133</v>
      </c>
    </row>
    <row r="3781" spans="1:13" x14ac:dyDescent="0.2">
      <c r="A3781" s="3" t="s">
        <v>6955</v>
      </c>
      <c r="B3781" s="3" t="str">
        <f>VLOOKUP(C3781,'Class compilations'!A:B,2,FALSE)</f>
        <v>Truck - 4x4</v>
      </c>
      <c r="C3781" s="3" t="s">
        <v>6844</v>
      </c>
      <c r="D3781" s="3" t="s">
        <v>1563</v>
      </c>
      <c r="E3781" s="3" t="s">
        <v>7083</v>
      </c>
      <c r="F3781" s="3" t="e">
        <f>VLOOKUP(E3781,'DFW to admin'!A:B,2,FALSE)</f>
        <v>#N/A</v>
      </c>
      <c r="G3781" s="3" t="e">
        <f>VLOOKUP('Data - filter removed'!E3781,Sheet10!B:C,2,FALSE)</f>
        <v>#N/A</v>
      </c>
      <c r="H3781" s="2">
        <v>2013</v>
      </c>
      <c r="I3781" s="3" t="s">
        <v>297</v>
      </c>
      <c r="J3781" s="3" t="s">
        <v>4178</v>
      </c>
      <c r="K3781" s="3" t="s">
        <v>6785</v>
      </c>
      <c r="L3781" s="3" t="s">
        <v>7084</v>
      </c>
      <c r="M3781" s="3" t="s">
        <v>133</v>
      </c>
    </row>
    <row r="3782" spans="1:13" x14ac:dyDescent="0.2">
      <c r="A3782" s="3" t="s">
        <v>6955</v>
      </c>
      <c r="B3782" s="3" t="str">
        <f>VLOOKUP(C3782,'Class compilations'!A:B,2,FALSE)</f>
        <v>Truck - 4x4</v>
      </c>
      <c r="C3782" s="3" t="s">
        <v>6844</v>
      </c>
      <c r="D3782" s="3" t="s">
        <v>1563</v>
      </c>
      <c r="E3782" s="3" t="s">
        <v>7311</v>
      </c>
      <c r="F3782" s="3" t="e">
        <f>VLOOKUP(E3782,'DFW to admin'!A:B,2,FALSE)</f>
        <v>#N/A</v>
      </c>
      <c r="G3782" s="3" t="e">
        <f>VLOOKUP('Data - filter removed'!E3782,Sheet10!B:C,2,FALSE)</f>
        <v>#N/A</v>
      </c>
      <c r="H3782" s="2">
        <v>2015</v>
      </c>
      <c r="I3782" s="3" t="s">
        <v>297</v>
      </c>
      <c r="J3782" s="3" t="s">
        <v>4178</v>
      </c>
      <c r="K3782" s="3" t="s">
        <v>6785</v>
      </c>
      <c r="L3782" s="3" t="s">
        <v>7312</v>
      </c>
      <c r="M3782" s="3" t="s">
        <v>133</v>
      </c>
    </row>
    <row r="3783" spans="1:13" x14ac:dyDescent="0.2">
      <c r="A3783" s="3" t="s">
        <v>6955</v>
      </c>
      <c r="B3783" s="3" t="str">
        <f>VLOOKUP(C3783,'Class compilations'!A:B,2,FALSE)</f>
        <v>Truck - 4x4</v>
      </c>
      <c r="C3783" s="3" t="s">
        <v>6844</v>
      </c>
      <c r="D3783" s="3" t="s">
        <v>1563</v>
      </c>
      <c r="E3783" s="3" t="s">
        <v>7313</v>
      </c>
      <c r="F3783" s="3" t="e">
        <f>VLOOKUP(E3783,'DFW to admin'!A:B,2,FALSE)</f>
        <v>#N/A</v>
      </c>
      <c r="G3783" s="3" t="e">
        <f>VLOOKUP('Data - filter removed'!E3783,Sheet10!B:C,2,FALSE)</f>
        <v>#N/A</v>
      </c>
      <c r="H3783" s="2">
        <v>2015</v>
      </c>
      <c r="I3783" s="3" t="s">
        <v>2734</v>
      </c>
      <c r="J3783" s="3" t="s">
        <v>6739</v>
      </c>
      <c r="K3783" s="3" t="s">
        <v>6785</v>
      </c>
      <c r="L3783" s="3" t="s">
        <v>7314</v>
      </c>
      <c r="M3783" s="3" t="s">
        <v>133</v>
      </c>
    </row>
    <row r="3784" spans="1:13" x14ac:dyDescent="0.2">
      <c r="B3784" s="3" t="e">
        <f>VLOOKUP(C3784,'Class compilations'!A:B,2,FALSE)</f>
        <v>#N/A</v>
      </c>
      <c r="D3784" s="5" t="s">
        <v>7972</v>
      </c>
      <c r="E3784" s="3">
        <f>SUBTOTAL(3,E3780:E3783)</f>
        <v>4</v>
      </c>
      <c r="F3784" s="3" t="e">
        <f>VLOOKUP(E3784,'DFW to admin'!A:B,2,FALSE)</f>
        <v>#N/A</v>
      </c>
      <c r="G3784" s="3" t="e">
        <f>VLOOKUP('Data - filter removed'!E3784,Sheet10!B:C,2,FALSE)</f>
        <v>#N/A</v>
      </c>
    </row>
    <row r="3785" spans="1:13" x14ac:dyDescent="0.2">
      <c r="A3785" s="5" t="s">
        <v>7953</v>
      </c>
      <c r="B3785" s="3" t="e">
        <f>VLOOKUP(C3785,'Class compilations'!A:B,2,FALSE)</f>
        <v>#N/A</v>
      </c>
      <c r="E3785" s="3">
        <f>SUBTOTAL(3,E3599:E3783)</f>
        <v>183</v>
      </c>
      <c r="F3785" s="3" t="e">
        <f>VLOOKUP(E3785,'DFW to admin'!A:B,2,FALSE)</f>
        <v>#N/A</v>
      </c>
      <c r="G3785" s="3" t="e">
        <f>VLOOKUP('Data - filter removed'!E3785,Sheet10!B:C,2,FALSE)</f>
        <v>#N/A</v>
      </c>
    </row>
    <row r="3786" spans="1:13" x14ac:dyDescent="0.2">
      <c r="A3786" s="3" t="s">
        <v>7317</v>
      </c>
      <c r="B3786" s="3" t="str">
        <f>VLOOKUP(C3786,'Class compilations'!A:B,2,FALSE)</f>
        <v>Truck - 4x4</v>
      </c>
      <c r="C3786" s="3" t="s">
        <v>7318</v>
      </c>
      <c r="D3786" s="3" t="s">
        <v>10</v>
      </c>
      <c r="E3786" s="3" t="s">
        <v>7319</v>
      </c>
      <c r="F3786" s="3" t="str">
        <f>VLOOKUP(E3786,'DFW to admin'!A:B,2,FALSE)</f>
        <v>Wildlife</v>
      </c>
      <c r="G3786" s="3" t="e">
        <f>VLOOKUP('Data - filter removed'!E3786,Sheet10!B:C,2,FALSE)</f>
        <v>#N/A</v>
      </c>
      <c r="H3786" s="2">
        <v>2012</v>
      </c>
      <c r="I3786" s="3" t="s">
        <v>2734</v>
      </c>
      <c r="J3786" s="3" t="s">
        <v>6739</v>
      </c>
      <c r="K3786" s="3" t="s">
        <v>6785</v>
      </c>
      <c r="L3786" s="3" t="s">
        <v>7320</v>
      </c>
      <c r="M3786" s="3" t="s">
        <v>136</v>
      </c>
    </row>
    <row r="3787" spans="1:13" x14ac:dyDescent="0.2">
      <c r="A3787" s="3" t="s">
        <v>7317</v>
      </c>
      <c r="B3787" s="3" t="str">
        <f>VLOOKUP(C3787,'Class compilations'!A:B,2,FALSE)</f>
        <v>Truck - 4x4</v>
      </c>
      <c r="C3787" s="3" t="s">
        <v>7318</v>
      </c>
      <c r="D3787" s="3" t="s">
        <v>10</v>
      </c>
      <c r="E3787" s="3" t="s">
        <v>7321</v>
      </c>
      <c r="F3787" s="3" t="str">
        <f>VLOOKUP(E3787,'DFW to admin'!A:B,2,FALSE)</f>
        <v>Wildlife</v>
      </c>
      <c r="G3787" s="3" t="e">
        <f>VLOOKUP('Data - filter removed'!E3787,Sheet10!B:C,2,FALSE)</f>
        <v>#N/A</v>
      </c>
      <c r="H3787" s="2">
        <v>2012</v>
      </c>
      <c r="I3787" s="3" t="s">
        <v>2734</v>
      </c>
      <c r="J3787" s="3" t="s">
        <v>6739</v>
      </c>
      <c r="K3787" s="3" t="s">
        <v>6785</v>
      </c>
      <c r="L3787" s="3" t="s">
        <v>7322</v>
      </c>
      <c r="M3787" s="3" t="s">
        <v>136</v>
      </c>
    </row>
    <row r="3788" spans="1:13" x14ac:dyDescent="0.2">
      <c r="A3788" s="3" t="s">
        <v>7317</v>
      </c>
      <c r="B3788" s="3" t="str">
        <f>VLOOKUP(C3788,'Class compilations'!A:B,2,FALSE)</f>
        <v>Truck - 4x4</v>
      </c>
      <c r="C3788" s="3" t="s">
        <v>7318</v>
      </c>
      <c r="D3788" s="3" t="s">
        <v>10</v>
      </c>
      <c r="E3788" s="3" t="s">
        <v>7323</v>
      </c>
      <c r="F3788" s="3" t="str">
        <f>VLOOKUP(E3788,'DFW to admin'!A:B,2,FALSE)</f>
        <v>Wildlife</v>
      </c>
      <c r="G3788" s="3" t="e">
        <f>VLOOKUP('Data - filter removed'!E3788,Sheet10!B:C,2,FALSE)</f>
        <v>#N/A</v>
      </c>
      <c r="H3788" s="2">
        <v>2013</v>
      </c>
      <c r="I3788" s="3" t="s">
        <v>297</v>
      </c>
      <c r="J3788" s="3" t="s">
        <v>4178</v>
      </c>
      <c r="K3788" s="3" t="s">
        <v>6785</v>
      </c>
      <c r="L3788" s="3" t="s">
        <v>7324</v>
      </c>
      <c r="M3788" s="3" t="s">
        <v>136</v>
      </c>
    </row>
    <row r="3789" spans="1:13" x14ac:dyDescent="0.2">
      <c r="A3789" s="3" t="s">
        <v>7317</v>
      </c>
      <c r="B3789" s="3" t="str">
        <f>VLOOKUP(C3789,'Class compilations'!A:B,2,FALSE)</f>
        <v>Truck - 4x4</v>
      </c>
      <c r="C3789" s="3" t="s">
        <v>7318</v>
      </c>
      <c r="D3789" s="3" t="s">
        <v>10</v>
      </c>
      <c r="E3789" s="3" t="s">
        <v>7325</v>
      </c>
      <c r="F3789" s="3" t="str">
        <f>VLOOKUP(E3789,'DFW to admin'!A:B,2,FALSE)</f>
        <v>Wildlife</v>
      </c>
      <c r="G3789" s="3" t="e">
        <f>VLOOKUP('Data - filter removed'!E3789,Sheet10!B:C,2,FALSE)</f>
        <v>#N/A</v>
      </c>
      <c r="H3789" s="2">
        <v>2013</v>
      </c>
      <c r="I3789" s="3" t="s">
        <v>297</v>
      </c>
      <c r="J3789" s="3" t="s">
        <v>4178</v>
      </c>
      <c r="K3789" s="3" t="s">
        <v>6785</v>
      </c>
      <c r="L3789" s="3" t="s">
        <v>7326</v>
      </c>
      <c r="M3789" s="3" t="s">
        <v>136</v>
      </c>
    </row>
    <row r="3790" spans="1:13" x14ac:dyDescent="0.2">
      <c r="A3790" s="3" t="s">
        <v>7317</v>
      </c>
      <c r="B3790" s="3" t="str">
        <f>VLOOKUP(C3790,'Class compilations'!A:B,2,FALSE)</f>
        <v>Truck - 4x4</v>
      </c>
      <c r="C3790" s="3" t="s">
        <v>7318</v>
      </c>
      <c r="D3790" s="3" t="s">
        <v>10</v>
      </c>
      <c r="E3790" s="3" t="s">
        <v>7327</v>
      </c>
      <c r="F3790" s="3" t="str">
        <f>VLOOKUP(E3790,'DFW to admin'!A:B,2,FALSE)</f>
        <v>Wildlife</v>
      </c>
      <c r="G3790" s="3" t="e">
        <f>VLOOKUP('Data - filter removed'!E3790,Sheet10!B:C,2,FALSE)</f>
        <v>#N/A</v>
      </c>
      <c r="H3790" s="2">
        <v>2013</v>
      </c>
      <c r="I3790" s="3" t="s">
        <v>297</v>
      </c>
      <c r="J3790" s="3" t="s">
        <v>4178</v>
      </c>
      <c r="K3790" s="3" t="s">
        <v>6785</v>
      </c>
      <c r="L3790" s="3" t="s">
        <v>7328</v>
      </c>
      <c r="M3790" s="3" t="s">
        <v>136</v>
      </c>
    </row>
    <row r="3791" spans="1:13" x14ac:dyDescent="0.2">
      <c r="A3791" s="3" t="s">
        <v>7317</v>
      </c>
      <c r="B3791" s="3" t="str">
        <f>VLOOKUP(C3791,'Class compilations'!A:B,2,FALSE)</f>
        <v>Truck - 4x4</v>
      </c>
      <c r="C3791" s="3" t="s">
        <v>7318</v>
      </c>
      <c r="D3791" s="3" t="s">
        <v>10</v>
      </c>
      <c r="E3791" s="3" t="s">
        <v>7329</v>
      </c>
      <c r="F3791" s="3" t="str">
        <f>VLOOKUP(E3791,'DFW to admin'!A:B,2,FALSE)</f>
        <v>Wildlife</v>
      </c>
      <c r="G3791" s="3" t="e">
        <f>VLOOKUP('Data - filter removed'!E3791,Sheet10!B:C,2,FALSE)</f>
        <v>#N/A</v>
      </c>
      <c r="H3791" s="2">
        <v>2013</v>
      </c>
      <c r="I3791" s="3" t="s">
        <v>297</v>
      </c>
      <c r="J3791" s="3" t="s">
        <v>4178</v>
      </c>
      <c r="K3791" s="3" t="s">
        <v>6785</v>
      </c>
      <c r="L3791" s="3" t="s">
        <v>7330</v>
      </c>
      <c r="M3791" s="3" t="s">
        <v>136</v>
      </c>
    </row>
    <row r="3792" spans="1:13" x14ac:dyDescent="0.2">
      <c r="A3792" s="3" t="s">
        <v>7317</v>
      </c>
      <c r="B3792" s="3" t="str">
        <f>VLOOKUP(C3792,'Class compilations'!A:B,2,FALSE)</f>
        <v>Truck - 4x4</v>
      </c>
      <c r="C3792" s="3" t="s">
        <v>7318</v>
      </c>
      <c r="D3792" s="3" t="s">
        <v>10</v>
      </c>
      <c r="E3792" s="3" t="s">
        <v>7331</v>
      </c>
      <c r="F3792" s="3" t="str">
        <f>VLOOKUP(E3792,'DFW to admin'!A:B,2,FALSE)</f>
        <v>Wildlife</v>
      </c>
      <c r="G3792" s="3" t="e">
        <f>VLOOKUP('Data - filter removed'!E3792,Sheet10!B:C,2,FALSE)</f>
        <v>#N/A</v>
      </c>
      <c r="H3792" s="2">
        <v>2013</v>
      </c>
      <c r="I3792" s="3" t="s">
        <v>297</v>
      </c>
      <c r="J3792" s="3" t="s">
        <v>4178</v>
      </c>
      <c r="K3792" s="3" t="s">
        <v>6785</v>
      </c>
      <c r="L3792" s="3" t="s">
        <v>7332</v>
      </c>
      <c r="M3792" s="3" t="s">
        <v>136</v>
      </c>
    </row>
    <row r="3793" spans="1:13" x14ac:dyDescent="0.2">
      <c r="A3793" s="3" t="s">
        <v>7317</v>
      </c>
      <c r="B3793" s="3" t="str">
        <f>VLOOKUP(C3793,'Class compilations'!A:B,2,FALSE)</f>
        <v>Truck - 4x4</v>
      </c>
      <c r="C3793" s="3" t="s">
        <v>7318</v>
      </c>
      <c r="D3793" s="3" t="s">
        <v>10</v>
      </c>
      <c r="E3793" s="3" t="s">
        <v>7333</v>
      </c>
      <c r="F3793" s="3" t="str">
        <f>VLOOKUP(E3793,'DFW to admin'!A:B,2,FALSE)</f>
        <v>Wildlife</v>
      </c>
      <c r="G3793" s="3" t="e">
        <f>VLOOKUP('Data - filter removed'!E3793,Sheet10!B:C,2,FALSE)</f>
        <v>#N/A</v>
      </c>
      <c r="H3793" s="2">
        <v>2013</v>
      </c>
      <c r="I3793" s="3" t="s">
        <v>297</v>
      </c>
      <c r="J3793" s="3" t="s">
        <v>4178</v>
      </c>
      <c r="K3793" s="3" t="s">
        <v>6785</v>
      </c>
      <c r="L3793" s="3" t="s">
        <v>7334</v>
      </c>
      <c r="M3793" s="3" t="s">
        <v>136</v>
      </c>
    </row>
    <row r="3794" spans="1:13" x14ac:dyDescent="0.2">
      <c r="A3794" s="3" t="s">
        <v>7317</v>
      </c>
      <c r="B3794" s="3" t="str">
        <f>VLOOKUP(C3794,'Class compilations'!A:B,2,FALSE)</f>
        <v>Truck - 4x4</v>
      </c>
      <c r="C3794" s="3" t="s">
        <v>7318</v>
      </c>
      <c r="D3794" s="3" t="s">
        <v>10</v>
      </c>
      <c r="E3794" s="3" t="s">
        <v>7335</v>
      </c>
      <c r="F3794" s="3" t="str">
        <f>VLOOKUP(E3794,'DFW to admin'!A:B,2,FALSE)</f>
        <v>Wildlife</v>
      </c>
      <c r="G3794" s="3" t="e">
        <f>VLOOKUP('Data - filter removed'!E3794,Sheet10!B:C,2,FALSE)</f>
        <v>#N/A</v>
      </c>
      <c r="H3794" s="2">
        <v>2013</v>
      </c>
      <c r="I3794" s="3" t="s">
        <v>297</v>
      </c>
      <c r="J3794" s="3" t="s">
        <v>4178</v>
      </c>
      <c r="K3794" s="3" t="s">
        <v>6785</v>
      </c>
      <c r="L3794" s="3" t="s">
        <v>7336</v>
      </c>
      <c r="M3794" s="3" t="s">
        <v>136</v>
      </c>
    </row>
    <row r="3795" spans="1:13" x14ac:dyDescent="0.2">
      <c r="A3795" s="3" t="s">
        <v>7317</v>
      </c>
      <c r="B3795" s="3" t="str">
        <f>VLOOKUP(C3795,'Class compilations'!A:B,2,FALSE)</f>
        <v>Truck - 4x4</v>
      </c>
      <c r="C3795" s="3" t="s">
        <v>7318</v>
      </c>
      <c r="D3795" s="3" t="s">
        <v>10</v>
      </c>
      <c r="E3795" s="3" t="s">
        <v>7337</v>
      </c>
      <c r="F3795" s="3" t="str">
        <f>VLOOKUP(E3795,'DFW to admin'!A:B,2,FALSE)</f>
        <v>Wildlife</v>
      </c>
      <c r="G3795" s="3" t="e">
        <f>VLOOKUP('Data - filter removed'!E3795,Sheet10!B:C,2,FALSE)</f>
        <v>#N/A</v>
      </c>
      <c r="H3795" s="2">
        <v>2013</v>
      </c>
      <c r="I3795" s="3" t="s">
        <v>297</v>
      </c>
      <c r="J3795" s="3" t="s">
        <v>4178</v>
      </c>
      <c r="K3795" s="3" t="s">
        <v>6785</v>
      </c>
      <c r="L3795" s="3" t="s">
        <v>7338</v>
      </c>
      <c r="M3795" s="3" t="s">
        <v>136</v>
      </c>
    </row>
    <row r="3796" spans="1:13" x14ac:dyDescent="0.2">
      <c r="A3796" s="3" t="s">
        <v>7317</v>
      </c>
      <c r="B3796" s="3" t="str">
        <f>VLOOKUP(C3796,'Class compilations'!A:B,2,FALSE)</f>
        <v>Truck - 4x4</v>
      </c>
      <c r="C3796" s="3" t="s">
        <v>7318</v>
      </c>
      <c r="D3796" s="3" t="s">
        <v>10</v>
      </c>
      <c r="E3796" s="3" t="s">
        <v>7339</v>
      </c>
      <c r="F3796" s="3" t="str">
        <f>VLOOKUP(E3796,'DFW to admin'!A:B,2,FALSE)</f>
        <v>Wildlife</v>
      </c>
      <c r="G3796" s="3" t="e">
        <f>VLOOKUP('Data - filter removed'!E3796,Sheet10!B:C,2,FALSE)</f>
        <v>#N/A</v>
      </c>
      <c r="H3796" s="2">
        <v>2013</v>
      </c>
      <c r="I3796" s="3" t="s">
        <v>297</v>
      </c>
      <c r="J3796" s="3" t="s">
        <v>4178</v>
      </c>
      <c r="K3796" s="3" t="s">
        <v>6785</v>
      </c>
      <c r="L3796" s="3" t="s">
        <v>7340</v>
      </c>
      <c r="M3796" s="3" t="s">
        <v>136</v>
      </c>
    </row>
    <row r="3797" spans="1:13" x14ac:dyDescent="0.2">
      <c r="A3797" s="3" t="s">
        <v>7317</v>
      </c>
      <c r="B3797" s="3" t="str">
        <f>VLOOKUP(C3797,'Class compilations'!A:B,2,FALSE)</f>
        <v>Truck - 4x4</v>
      </c>
      <c r="C3797" s="3" t="s">
        <v>7318</v>
      </c>
      <c r="D3797" s="3" t="s">
        <v>10</v>
      </c>
      <c r="E3797" s="3" t="s">
        <v>7341</v>
      </c>
      <c r="F3797" s="3" t="str">
        <f>VLOOKUP(E3797,'DFW to admin'!A:B,2,FALSE)</f>
        <v>Wildlife</v>
      </c>
      <c r="G3797" s="3" t="e">
        <f>VLOOKUP('Data - filter removed'!E3797,Sheet10!B:C,2,FALSE)</f>
        <v>#N/A</v>
      </c>
      <c r="H3797" s="2">
        <v>2013</v>
      </c>
      <c r="I3797" s="3" t="s">
        <v>297</v>
      </c>
      <c r="J3797" s="3" t="s">
        <v>4178</v>
      </c>
      <c r="K3797" s="3" t="s">
        <v>6785</v>
      </c>
      <c r="L3797" s="3" t="s">
        <v>7342</v>
      </c>
      <c r="M3797" s="3" t="s">
        <v>136</v>
      </c>
    </row>
    <row r="3798" spans="1:13" x14ac:dyDescent="0.2">
      <c r="A3798" s="3" t="s">
        <v>7317</v>
      </c>
      <c r="B3798" s="3" t="str">
        <f>VLOOKUP(C3798,'Class compilations'!A:B,2,FALSE)</f>
        <v>Truck - 4x4</v>
      </c>
      <c r="C3798" s="3" t="s">
        <v>7318</v>
      </c>
      <c r="D3798" s="3" t="s">
        <v>10</v>
      </c>
      <c r="E3798" s="3" t="s">
        <v>7343</v>
      </c>
      <c r="F3798" s="3" t="str">
        <f>VLOOKUP(E3798,'DFW to admin'!A:B,2,FALSE)</f>
        <v>Wildlife</v>
      </c>
      <c r="G3798" s="3" t="e">
        <f>VLOOKUP('Data - filter removed'!E3798,Sheet10!B:C,2,FALSE)</f>
        <v>#N/A</v>
      </c>
      <c r="H3798" s="2">
        <v>2013</v>
      </c>
      <c r="I3798" s="3" t="s">
        <v>297</v>
      </c>
      <c r="J3798" s="3" t="s">
        <v>4178</v>
      </c>
      <c r="K3798" s="3" t="s">
        <v>6785</v>
      </c>
      <c r="L3798" s="3" t="s">
        <v>7344</v>
      </c>
      <c r="M3798" s="3" t="s">
        <v>136</v>
      </c>
    </row>
    <row r="3799" spans="1:13" x14ac:dyDescent="0.2">
      <c r="A3799" s="3" t="s">
        <v>7317</v>
      </c>
      <c r="B3799" s="3" t="str">
        <f>VLOOKUP(C3799,'Class compilations'!A:B,2,FALSE)</f>
        <v>Truck - 4x4</v>
      </c>
      <c r="C3799" s="3" t="s">
        <v>7318</v>
      </c>
      <c r="D3799" s="3" t="s">
        <v>10</v>
      </c>
      <c r="E3799" s="3" t="s">
        <v>7345</v>
      </c>
      <c r="F3799" s="3" t="str">
        <f>VLOOKUP(E3799,'DFW to admin'!A:B,2,FALSE)</f>
        <v>Wildlife</v>
      </c>
      <c r="G3799" s="3" t="e">
        <f>VLOOKUP('Data - filter removed'!E3799,Sheet10!B:C,2,FALSE)</f>
        <v>#N/A</v>
      </c>
      <c r="H3799" s="2">
        <v>2013</v>
      </c>
      <c r="I3799" s="3" t="s">
        <v>297</v>
      </c>
      <c r="J3799" s="3" t="s">
        <v>4178</v>
      </c>
      <c r="K3799" s="3" t="s">
        <v>6785</v>
      </c>
      <c r="L3799" s="3" t="s">
        <v>7346</v>
      </c>
      <c r="M3799" s="3" t="s">
        <v>136</v>
      </c>
    </row>
    <row r="3800" spans="1:13" x14ac:dyDescent="0.2">
      <c r="A3800" s="3" t="s">
        <v>7317</v>
      </c>
      <c r="B3800" s="3" t="str">
        <f>VLOOKUP(C3800,'Class compilations'!A:B,2,FALSE)</f>
        <v>Truck - 4x4</v>
      </c>
      <c r="C3800" s="3" t="s">
        <v>7318</v>
      </c>
      <c r="D3800" s="3" t="s">
        <v>10</v>
      </c>
      <c r="E3800" s="3" t="s">
        <v>7347</v>
      </c>
      <c r="F3800" s="3" t="str">
        <f>VLOOKUP(E3800,'DFW to admin'!A:B,2,FALSE)</f>
        <v>Wildlife</v>
      </c>
      <c r="G3800" s="3" t="e">
        <f>VLOOKUP('Data - filter removed'!E3800,Sheet10!B:C,2,FALSE)</f>
        <v>#N/A</v>
      </c>
      <c r="H3800" s="2">
        <v>2013</v>
      </c>
      <c r="I3800" s="3" t="s">
        <v>297</v>
      </c>
      <c r="J3800" s="3" t="s">
        <v>4178</v>
      </c>
      <c r="K3800" s="3" t="s">
        <v>6785</v>
      </c>
      <c r="L3800" s="3" t="s">
        <v>7348</v>
      </c>
      <c r="M3800" s="3" t="s">
        <v>136</v>
      </c>
    </row>
    <row r="3801" spans="1:13" x14ac:dyDescent="0.2">
      <c r="A3801" s="3" t="s">
        <v>7317</v>
      </c>
      <c r="B3801" s="3" t="str">
        <f>VLOOKUP(C3801,'Class compilations'!A:B,2,FALSE)</f>
        <v>Truck - 4x4</v>
      </c>
      <c r="C3801" s="3" t="s">
        <v>7318</v>
      </c>
      <c r="D3801" s="3" t="s">
        <v>10</v>
      </c>
      <c r="E3801" s="3" t="s">
        <v>7349</v>
      </c>
      <c r="F3801" s="3" t="e">
        <f>VLOOKUP(E3801,'DFW to admin'!A:B,2,FALSE)</f>
        <v>#N/A</v>
      </c>
      <c r="G3801" s="3" t="e">
        <f>VLOOKUP('Data - filter removed'!E3801,Sheet10!B:C,2,FALSE)</f>
        <v>#N/A</v>
      </c>
      <c r="H3801" s="2">
        <v>2013</v>
      </c>
      <c r="I3801" s="3" t="s">
        <v>2734</v>
      </c>
      <c r="J3801" s="3" t="s">
        <v>6739</v>
      </c>
      <c r="K3801" s="3" t="s">
        <v>6785</v>
      </c>
      <c r="L3801" s="3" t="s">
        <v>7350</v>
      </c>
      <c r="M3801" s="3" t="s">
        <v>1038</v>
      </c>
    </row>
    <row r="3802" spans="1:13" x14ac:dyDescent="0.2">
      <c r="A3802" s="3" t="s">
        <v>7317</v>
      </c>
      <c r="B3802" s="3" t="str">
        <f>VLOOKUP(C3802,'Class compilations'!A:B,2,FALSE)</f>
        <v>Truck - 4x4</v>
      </c>
      <c r="C3802" s="3" t="s">
        <v>7318</v>
      </c>
      <c r="D3802" s="3" t="s">
        <v>10</v>
      </c>
      <c r="E3802" s="3" t="s">
        <v>7353</v>
      </c>
      <c r="F3802" s="3" t="e">
        <f>VLOOKUP(E3802,'DFW to admin'!A:B,2,FALSE)</f>
        <v>#N/A</v>
      </c>
      <c r="G3802" s="3" t="e">
        <f>VLOOKUP('Data - filter removed'!E3802,Sheet10!B:C,2,FALSE)</f>
        <v>#N/A</v>
      </c>
      <c r="H3802" s="2">
        <v>2013</v>
      </c>
      <c r="I3802" s="3" t="s">
        <v>297</v>
      </c>
      <c r="J3802" s="3" t="s">
        <v>4178</v>
      </c>
      <c r="K3802" s="3" t="s">
        <v>6785</v>
      </c>
      <c r="L3802" s="3" t="s">
        <v>7354</v>
      </c>
      <c r="M3802" s="3" t="s">
        <v>15</v>
      </c>
    </row>
    <row r="3803" spans="1:13" x14ac:dyDescent="0.2">
      <c r="A3803" s="3" t="s">
        <v>7317</v>
      </c>
      <c r="B3803" s="3" t="str">
        <f>VLOOKUP(C3803,'Class compilations'!A:B,2,FALSE)</f>
        <v>Truck - 4x4</v>
      </c>
      <c r="C3803" s="3" t="s">
        <v>7318</v>
      </c>
      <c r="D3803" s="3" t="s">
        <v>10</v>
      </c>
      <c r="E3803" s="3" t="s">
        <v>7355</v>
      </c>
      <c r="F3803" s="3" t="str">
        <f>VLOOKUP(E3803,'DFW to admin'!A:B,2,FALSE)</f>
        <v>Fish</v>
      </c>
      <c r="G3803" s="3" t="e">
        <f>VLOOKUP('Data - filter removed'!E3803,Sheet10!B:C,2,FALSE)</f>
        <v>#N/A</v>
      </c>
      <c r="H3803" s="2">
        <v>2013</v>
      </c>
      <c r="I3803" s="3" t="s">
        <v>2734</v>
      </c>
      <c r="J3803" s="3" t="s">
        <v>6739</v>
      </c>
      <c r="K3803" s="3" t="s">
        <v>6785</v>
      </c>
      <c r="L3803" s="3" t="s">
        <v>7356</v>
      </c>
      <c r="M3803" s="3" t="s">
        <v>136</v>
      </c>
    </row>
    <row r="3804" spans="1:13" x14ac:dyDescent="0.2">
      <c r="A3804" s="3" t="s">
        <v>7317</v>
      </c>
      <c r="B3804" s="3" t="str">
        <f>VLOOKUP(C3804,'Class compilations'!A:B,2,FALSE)</f>
        <v>Truck - 4x4</v>
      </c>
      <c r="C3804" s="3" t="s">
        <v>7318</v>
      </c>
      <c r="D3804" s="3" t="s">
        <v>10</v>
      </c>
      <c r="E3804" s="3" t="s">
        <v>7357</v>
      </c>
      <c r="F3804" s="3" t="e">
        <f>VLOOKUP(E3804,'DFW to admin'!A:B,2,FALSE)</f>
        <v>#N/A</v>
      </c>
      <c r="G3804" s="3" t="e">
        <f>VLOOKUP('Data - filter removed'!E3804,Sheet10!B:C,2,FALSE)</f>
        <v>#N/A</v>
      </c>
      <c r="H3804" s="2">
        <v>2014</v>
      </c>
      <c r="I3804" s="3" t="s">
        <v>2734</v>
      </c>
      <c r="J3804" s="3" t="s">
        <v>6739</v>
      </c>
      <c r="K3804" s="3" t="s">
        <v>6785</v>
      </c>
      <c r="L3804" s="3" t="s">
        <v>7358</v>
      </c>
      <c r="M3804" s="3" t="s">
        <v>81</v>
      </c>
    </row>
    <row r="3805" spans="1:13" x14ac:dyDescent="0.2">
      <c r="A3805" s="3" t="s">
        <v>7317</v>
      </c>
      <c r="B3805" s="3" t="str">
        <f>VLOOKUP(C3805,'Class compilations'!A:B,2,FALSE)</f>
        <v>Truck - 4x4</v>
      </c>
      <c r="C3805" s="3" t="s">
        <v>7318</v>
      </c>
      <c r="D3805" s="3" t="s">
        <v>10</v>
      </c>
      <c r="E3805" s="3" t="s">
        <v>7359</v>
      </c>
      <c r="F3805" s="3" t="e">
        <f>VLOOKUP(E3805,'DFW to admin'!A:B,2,FALSE)</f>
        <v>#N/A</v>
      </c>
      <c r="G3805" s="3" t="e">
        <f>VLOOKUP('Data - filter removed'!E3805,Sheet10!B:C,2,FALSE)</f>
        <v>#N/A</v>
      </c>
      <c r="H3805" s="2">
        <v>2014</v>
      </c>
      <c r="I3805" s="3" t="s">
        <v>2734</v>
      </c>
      <c r="J3805" s="3" t="s">
        <v>6739</v>
      </c>
      <c r="K3805" s="3" t="s">
        <v>6785</v>
      </c>
      <c r="L3805" s="3" t="s">
        <v>7360</v>
      </c>
      <c r="M3805" s="3" t="s">
        <v>35</v>
      </c>
    </row>
    <row r="3806" spans="1:13" x14ac:dyDescent="0.2">
      <c r="A3806" s="3" t="s">
        <v>7317</v>
      </c>
      <c r="B3806" s="3" t="str">
        <f>VLOOKUP(C3806,'Class compilations'!A:B,2,FALSE)</f>
        <v>Truck - 4x4</v>
      </c>
      <c r="C3806" s="3" t="s">
        <v>7318</v>
      </c>
      <c r="D3806" s="3" t="s">
        <v>10</v>
      </c>
      <c r="E3806" s="3" t="s">
        <v>7361</v>
      </c>
      <c r="F3806" s="3" t="str">
        <f>VLOOKUP(E3806,'DFW to admin'!A:B,2,FALSE)</f>
        <v>Wildlife</v>
      </c>
      <c r="G3806" s="3" t="e">
        <f>VLOOKUP('Data - filter removed'!E3806,Sheet10!B:C,2,FALSE)</f>
        <v>#N/A</v>
      </c>
      <c r="H3806" s="2">
        <v>2012</v>
      </c>
      <c r="I3806" s="3" t="s">
        <v>297</v>
      </c>
      <c r="J3806" s="3" t="s">
        <v>4178</v>
      </c>
      <c r="K3806" s="3" t="s">
        <v>6785</v>
      </c>
      <c r="L3806" s="3" t="s">
        <v>7362</v>
      </c>
      <c r="M3806" s="3" t="s">
        <v>136</v>
      </c>
    </row>
    <row r="3807" spans="1:13" x14ac:dyDescent="0.2">
      <c r="A3807" s="3" t="s">
        <v>7317</v>
      </c>
      <c r="B3807" s="3" t="str">
        <f>VLOOKUP(C3807,'Class compilations'!A:B,2,FALSE)</f>
        <v>Truck - 4x4</v>
      </c>
      <c r="C3807" s="3" t="s">
        <v>7318</v>
      </c>
      <c r="D3807" s="3" t="s">
        <v>10</v>
      </c>
      <c r="E3807" s="3" t="s">
        <v>7363</v>
      </c>
      <c r="F3807" s="3" t="str">
        <f>VLOOKUP(E3807,'DFW to admin'!A:B,2,FALSE)</f>
        <v>Wildlife</v>
      </c>
      <c r="G3807" s="3" t="e">
        <f>VLOOKUP('Data - filter removed'!E3807,Sheet10!B:C,2,FALSE)</f>
        <v>#N/A</v>
      </c>
      <c r="H3807" s="2">
        <v>2012</v>
      </c>
      <c r="I3807" s="3" t="s">
        <v>297</v>
      </c>
      <c r="J3807" s="3" t="s">
        <v>4178</v>
      </c>
      <c r="K3807" s="3" t="s">
        <v>6785</v>
      </c>
      <c r="L3807" s="3" t="s">
        <v>7364</v>
      </c>
      <c r="M3807" s="3" t="s">
        <v>136</v>
      </c>
    </row>
    <row r="3808" spans="1:13" x14ac:dyDescent="0.2">
      <c r="A3808" s="3" t="s">
        <v>7317</v>
      </c>
      <c r="B3808" s="3" t="str">
        <f>VLOOKUP(C3808,'Class compilations'!A:B,2,FALSE)</f>
        <v>Truck - 4x4</v>
      </c>
      <c r="C3808" s="3" t="s">
        <v>7318</v>
      </c>
      <c r="D3808" s="3" t="s">
        <v>10</v>
      </c>
      <c r="E3808" s="3" t="s">
        <v>7365</v>
      </c>
      <c r="F3808" s="3" t="str">
        <f>VLOOKUP(E3808,'DFW to admin'!A:B,2,FALSE)</f>
        <v>Wildlife</v>
      </c>
      <c r="G3808" s="3" t="e">
        <f>VLOOKUP('Data - filter removed'!E3808,Sheet10!B:C,2,FALSE)</f>
        <v>#N/A</v>
      </c>
      <c r="H3808" s="2">
        <v>2012</v>
      </c>
      <c r="I3808" s="3" t="s">
        <v>297</v>
      </c>
      <c r="J3808" s="3" t="s">
        <v>4178</v>
      </c>
      <c r="K3808" s="3" t="s">
        <v>6785</v>
      </c>
      <c r="L3808" s="3" t="s">
        <v>7366</v>
      </c>
      <c r="M3808" s="3" t="s">
        <v>136</v>
      </c>
    </row>
    <row r="3809" spans="1:13" x14ac:dyDescent="0.2">
      <c r="A3809" s="3" t="s">
        <v>7317</v>
      </c>
      <c r="B3809" s="3" t="str">
        <f>VLOOKUP(C3809,'Class compilations'!A:B,2,FALSE)</f>
        <v>Truck - 4x4</v>
      </c>
      <c r="C3809" s="3" t="s">
        <v>7318</v>
      </c>
      <c r="D3809" s="3" t="s">
        <v>10</v>
      </c>
      <c r="E3809" s="3" t="s">
        <v>7367</v>
      </c>
      <c r="F3809" s="3" t="str">
        <f>VLOOKUP(E3809,'DFW to admin'!A:B,2,FALSE)</f>
        <v>Wildlife</v>
      </c>
      <c r="G3809" s="3" t="e">
        <f>VLOOKUP('Data - filter removed'!E3809,Sheet10!B:C,2,FALSE)</f>
        <v>#N/A</v>
      </c>
      <c r="H3809" s="2">
        <v>2012</v>
      </c>
      <c r="I3809" s="3" t="s">
        <v>297</v>
      </c>
      <c r="J3809" s="3" t="s">
        <v>4178</v>
      </c>
      <c r="K3809" s="3" t="s">
        <v>6785</v>
      </c>
      <c r="L3809" s="3" t="s">
        <v>7368</v>
      </c>
      <c r="M3809" s="3" t="s">
        <v>136</v>
      </c>
    </row>
    <row r="3810" spans="1:13" x14ac:dyDescent="0.2">
      <c r="A3810" s="3" t="s">
        <v>7317</v>
      </c>
      <c r="B3810" s="3" t="str">
        <f>VLOOKUP(C3810,'Class compilations'!A:B,2,FALSE)</f>
        <v>Truck - 4x4</v>
      </c>
      <c r="C3810" s="3" t="s">
        <v>7318</v>
      </c>
      <c r="D3810" s="3" t="s">
        <v>10</v>
      </c>
      <c r="E3810" s="3" t="s">
        <v>7369</v>
      </c>
      <c r="F3810" s="3" t="str">
        <f>VLOOKUP(E3810,'DFW to admin'!A:B,2,FALSE)</f>
        <v>Wildlife</v>
      </c>
      <c r="G3810" s="3" t="e">
        <f>VLOOKUP('Data - filter removed'!E3810,Sheet10!B:C,2,FALSE)</f>
        <v>#N/A</v>
      </c>
      <c r="H3810" s="2">
        <v>2012</v>
      </c>
      <c r="I3810" s="3" t="s">
        <v>297</v>
      </c>
      <c r="J3810" s="3" t="s">
        <v>4178</v>
      </c>
      <c r="K3810" s="3" t="s">
        <v>6785</v>
      </c>
      <c r="L3810" s="3" t="s">
        <v>7370</v>
      </c>
      <c r="M3810" s="3" t="s">
        <v>136</v>
      </c>
    </row>
    <row r="3811" spans="1:13" x14ac:dyDescent="0.2">
      <c r="A3811" s="3" t="s">
        <v>7317</v>
      </c>
      <c r="B3811" s="3" t="str">
        <f>VLOOKUP(C3811,'Class compilations'!A:B,2,FALSE)</f>
        <v>Truck - 4x4</v>
      </c>
      <c r="C3811" s="3" t="s">
        <v>7318</v>
      </c>
      <c r="D3811" s="3" t="s">
        <v>10</v>
      </c>
      <c r="E3811" s="3" t="s">
        <v>7371</v>
      </c>
      <c r="F3811" s="3" t="str">
        <f>VLOOKUP(E3811,'DFW to admin'!A:B,2,FALSE)</f>
        <v>Wildlife</v>
      </c>
      <c r="G3811" s="3" t="e">
        <f>VLOOKUP('Data - filter removed'!E3811,Sheet10!B:C,2,FALSE)</f>
        <v>#N/A</v>
      </c>
      <c r="H3811" s="2">
        <v>2012</v>
      </c>
      <c r="I3811" s="3" t="s">
        <v>297</v>
      </c>
      <c r="J3811" s="3" t="s">
        <v>4178</v>
      </c>
      <c r="K3811" s="3" t="s">
        <v>6785</v>
      </c>
      <c r="L3811" s="3" t="s">
        <v>7372</v>
      </c>
      <c r="M3811" s="3" t="s">
        <v>136</v>
      </c>
    </row>
    <row r="3812" spans="1:13" x14ac:dyDescent="0.2">
      <c r="A3812" s="3" t="s">
        <v>7317</v>
      </c>
      <c r="B3812" s="3" t="str">
        <f>VLOOKUP(C3812,'Class compilations'!A:B,2,FALSE)</f>
        <v>Truck - 4x4</v>
      </c>
      <c r="C3812" s="3" t="s">
        <v>7318</v>
      </c>
      <c r="D3812" s="3" t="s">
        <v>10</v>
      </c>
      <c r="E3812" s="3" t="s">
        <v>7373</v>
      </c>
      <c r="F3812" s="3" t="str">
        <f>VLOOKUP(E3812,'DFW to admin'!A:B,2,FALSE)</f>
        <v>Wildlife</v>
      </c>
      <c r="G3812" s="3" t="e">
        <f>VLOOKUP('Data - filter removed'!E3812,Sheet10!B:C,2,FALSE)</f>
        <v>#N/A</v>
      </c>
      <c r="H3812" s="2">
        <v>2012</v>
      </c>
      <c r="I3812" s="3" t="s">
        <v>297</v>
      </c>
      <c r="J3812" s="3" t="s">
        <v>4178</v>
      </c>
      <c r="K3812" s="3" t="s">
        <v>6785</v>
      </c>
      <c r="L3812" s="3" t="s">
        <v>7374</v>
      </c>
      <c r="M3812" s="3" t="s">
        <v>136</v>
      </c>
    </row>
    <row r="3813" spans="1:13" x14ac:dyDescent="0.2">
      <c r="A3813" s="3" t="s">
        <v>7317</v>
      </c>
      <c r="B3813" s="3" t="str">
        <f>VLOOKUP(C3813,'Class compilations'!A:B,2,FALSE)</f>
        <v>Truck - 4x4</v>
      </c>
      <c r="C3813" s="3" t="s">
        <v>7318</v>
      </c>
      <c r="D3813" s="3" t="s">
        <v>10</v>
      </c>
      <c r="E3813" s="3" t="s">
        <v>7375</v>
      </c>
      <c r="F3813" s="3" t="str">
        <f>VLOOKUP(E3813,'DFW to admin'!A:B,2,FALSE)</f>
        <v>Wildlife</v>
      </c>
      <c r="G3813" s="3" t="e">
        <f>VLOOKUP('Data - filter removed'!E3813,Sheet10!B:C,2,FALSE)</f>
        <v>#N/A</v>
      </c>
      <c r="H3813" s="2">
        <v>2013</v>
      </c>
      <c r="I3813" s="3" t="s">
        <v>2734</v>
      </c>
      <c r="J3813" s="3" t="s">
        <v>6739</v>
      </c>
      <c r="K3813" s="3" t="s">
        <v>6785</v>
      </c>
      <c r="L3813" s="3" t="s">
        <v>7376</v>
      </c>
      <c r="M3813" s="3" t="s">
        <v>136</v>
      </c>
    </row>
    <row r="3814" spans="1:13" x14ac:dyDescent="0.2">
      <c r="A3814" s="3" t="s">
        <v>7317</v>
      </c>
      <c r="B3814" s="3" t="str">
        <f>VLOOKUP(C3814,'Class compilations'!A:B,2,FALSE)</f>
        <v>Truck - 4x4</v>
      </c>
      <c r="C3814" s="3" t="s">
        <v>7318</v>
      </c>
      <c r="D3814" s="3" t="s">
        <v>10</v>
      </c>
      <c r="E3814" s="3" t="s">
        <v>7377</v>
      </c>
      <c r="F3814" s="3" t="str">
        <f>VLOOKUP(E3814,'DFW to admin'!A:B,2,FALSE)</f>
        <v>Wildlife</v>
      </c>
      <c r="G3814" s="3" t="e">
        <f>VLOOKUP('Data - filter removed'!E3814,Sheet10!B:C,2,FALSE)</f>
        <v>#N/A</v>
      </c>
      <c r="H3814" s="2">
        <v>2013</v>
      </c>
      <c r="I3814" s="3" t="s">
        <v>2734</v>
      </c>
      <c r="J3814" s="3" t="s">
        <v>6739</v>
      </c>
      <c r="K3814" s="3" t="s">
        <v>6785</v>
      </c>
      <c r="L3814" s="3" t="s">
        <v>7378</v>
      </c>
      <c r="M3814" s="3" t="s">
        <v>136</v>
      </c>
    </row>
    <row r="3815" spans="1:13" x14ac:dyDescent="0.2">
      <c r="A3815" s="3" t="s">
        <v>7317</v>
      </c>
      <c r="B3815" s="3" t="str">
        <f>VLOOKUP(C3815,'Class compilations'!A:B,2,FALSE)</f>
        <v>Truck - 4x4</v>
      </c>
      <c r="C3815" s="3" t="s">
        <v>7318</v>
      </c>
      <c r="D3815" s="3" t="s">
        <v>10</v>
      </c>
      <c r="E3815" s="3" t="s">
        <v>7379</v>
      </c>
      <c r="F3815" s="3" t="str">
        <f>VLOOKUP(E3815,'DFW to admin'!A:B,2,FALSE)</f>
        <v>Wildlife</v>
      </c>
      <c r="G3815" s="3" t="e">
        <f>VLOOKUP('Data - filter removed'!E3815,Sheet10!B:C,2,FALSE)</f>
        <v>#N/A</v>
      </c>
      <c r="H3815" s="2">
        <v>2013</v>
      </c>
      <c r="I3815" s="3" t="s">
        <v>2734</v>
      </c>
      <c r="J3815" s="3" t="s">
        <v>6739</v>
      </c>
      <c r="K3815" s="3" t="s">
        <v>6785</v>
      </c>
      <c r="L3815" s="3" t="s">
        <v>7380</v>
      </c>
      <c r="M3815" s="3" t="s">
        <v>136</v>
      </c>
    </row>
    <row r="3816" spans="1:13" x14ac:dyDescent="0.2">
      <c r="A3816" s="3" t="s">
        <v>7317</v>
      </c>
      <c r="B3816" s="3" t="str">
        <f>VLOOKUP(C3816,'Class compilations'!A:B,2,FALSE)</f>
        <v>Truck - 4x4</v>
      </c>
      <c r="C3816" s="3" t="s">
        <v>7318</v>
      </c>
      <c r="D3816" s="3" t="s">
        <v>10</v>
      </c>
      <c r="E3816" s="3" t="s">
        <v>7381</v>
      </c>
      <c r="F3816" s="3" t="str">
        <f>VLOOKUP(E3816,'DFW to admin'!A:B,2,FALSE)</f>
        <v>Wildlife</v>
      </c>
      <c r="G3816" s="3" t="e">
        <f>VLOOKUP('Data - filter removed'!E3816,Sheet10!B:C,2,FALSE)</f>
        <v>#N/A</v>
      </c>
      <c r="H3816" s="2">
        <v>2013</v>
      </c>
      <c r="I3816" s="3" t="s">
        <v>2734</v>
      </c>
      <c r="J3816" s="3" t="s">
        <v>6739</v>
      </c>
      <c r="K3816" s="3" t="s">
        <v>6785</v>
      </c>
      <c r="L3816" s="3" t="s">
        <v>7382</v>
      </c>
      <c r="M3816" s="3" t="s">
        <v>136</v>
      </c>
    </row>
    <row r="3817" spans="1:13" x14ac:dyDescent="0.2">
      <c r="A3817" s="3" t="s">
        <v>7317</v>
      </c>
      <c r="B3817" s="3" t="str">
        <f>VLOOKUP(C3817,'Class compilations'!A:B,2,FALSE)</f>
        <v>Truck - 4x4</v>
      </c>
      <c r="C3817" s="3" t="s">
        <v>7318</v>
      </c>
      <c r="D3817" s="3" t="s">
        <v>10</v>
      </c>
      <c r="E3817" s="3" t="s">
        <v>7383</v>
      </c>
      <c r="F3817" s="3" t="str">
        <f>VLOOKUP(E3817,'DFW to admin'!A:B,2,FALSE)</f>
        <v>Wildlife</v>
      </c>
      <c r="G3817" s="3" t="e">
        <f>VLOOKUP('Data - filter removed'!E3817,Sheet10!B:C,2,FALSE)</f>
        <v>#N/A</v>
      </c>
      <c r="H3817" s="2">
        <v>2013</v>
      </c>
      <c r="I3817" s="3" t="s">
        <v>2734</v>
      </c>
      <c r="J3817" s="3" t="s">
        <v>6739</v>
      </c>
      <c r="K3817" s="3" t="s">
        <v>6785</v>
      </c>
      <c r="L3817" s="3" t="s">
        <v>7384</v>
      </c>
      <c r="M3817" s="3" t="s">
        <v>136</v>
      </c>
    </row>
    <row r="3818" spans="1:13" x14ac:dyDescent="0.2">
      <c r="A3818" s="3" t="s">
        <v>7317</v>
      </c>
      <c r="B3818" s="3" t="str">
        <f>VLOOKUP(C3818,'Class compilations'!A:B,2,FALSE)</f>
        <v>Truck - 4x4</v>
      </c>
      <c r="C3818" s="3" t="s">
        <v>7318</v>
      </c>
      <c r="D3818" s="3" t="s">
        <v>10</v>
      </c>
      <c r="E3818" s="3" t="s">
        <v>7385</v>
      </c>
      <c r="F3818" s="3" t="str">
        <f>VLOOKUP(E3818,'DFW to admin'!A:B,2,FALSE)</f>
        <v>Wildlife</v>
      </c>
      <c r="G3818" s="3" t="e">
        <f>VLOOKUP('Data - filter removed'!E3818,Sheet10!B:C,2,FALSE)</f>
        <v>#N/A</v>
      </c>
      <c r="H3818" s="2">
        <v>2013</v>
      </c>
      <c r="I3818" s="3" t="s">
        <v>2734</v>
      </c>
      <c r="J3818" s="3" t="s">
        <v>6739</v>
      </c>
      <c r="K3818" s="3" t="s">
        <v>6785</v>
      </c>
      <c r="L3818" s="3" t="s">
        <v>7386</v>
      </c>
      <c r="M3818" s="3" t="s">
        <v>136</v>
      </c>
    </row>
    <row r="3819" spans="1:13" x14ac:dyDescent="0.2">
      <c r="A3819" s="3" t="s">
        <v>7317</v>
      </c>
      <c r="B3819" s="3" t="str">
        <f>VLOOKUP(C3819,'Class compilations'!A:B,2,FALSE)</f>
        <v>Truck - 4x4</v>
      </c>
      <c r="C3819" s="3" t="s">
        <v>7318</v>
      </c>
      <c r="D3819" s="3" t="s">
        <v>10</v>
      </c>
      <c r="E3819" s="3" t="s">
        <v>7387</v>
      </c>
      <c r="F3819" s="3" t="str">
        <f>VLOOKUP(E3819,'DFW to admin'!A:B,2,FALSE)</f>
        <v>Wildlife</v>
      </c>
      <c r="G3819" s="3" t="e">
        <f>VLOOKUP('Data - filter removed'!E3819,Sheet10!B:C,2,FALSE)</f>
        <v>#N/A</v>
      </c>
      <c r="H3819" s="2">
        <v>2013</v>
      </c>
      <c r="I3819" s="3" t="s">
        <v>2734</v>
      </c>
      <c r="J3819" s="3" t="s">
        <v>6739</v>
      </c>
      <c r="K3819" s="3" t="s">
        <v>6785</v>
      </c>
      <c r="L3819" s="3" t="s">
        <v>7388</v>
      </c>
      <c r="M3819" s="3" t="s">
        <v>136</v>
      </c>
    </row>
    <row r="3820" spans="1:13" x14ac:dyDescent="0.2">
      <c r="A3820" s="3" t="s">
        <v>7317</v>
      </c>
      <c r="B3820" s="3" t="str">
        <f>VLOOKUP(C3820,'Class compilations'!A:B,2,FALSE)</f>
        <v>Truck - 4x4</v>
      </c>
      <c r="C3820" s="3" t="s">
        <v>7318</v>
      </c>
      <c r="D3820" s="3" t="s">
        <v>10</v>
      </c>
      <c r="E3820" s="3" t="s">
        <v>7389</v>
      </c>
      <c r="F3820" s="3" t="str">
        <f>VLOOKUP(E3820,'DFW to admin'!A:B,2,FALSE)</f>
        <v>Fish</v>
      </c>
      <c r="G3820" s="3" t="e">
        <f>VLOOKUP('Data - filter removed'!E3820,Sheet10!B:C,2,FALSE)</f>
        <v>#N/A</v>
      </c>
      <c r="H3820" s="2">
        <v>2013</v>
      </c>
      <c r="I3820" s="3" t="s">
        <v>2734</v>
      </c>
      <c r="J3820" s="3" t="s">
        <v>6739</v>
      </c>
      <c r="K3820" s="3" t="s">
        <v>6785</v>
      </c>
      <c r="L3820" s="3" t="s">
        <v>7390</v>
      </c>
      <c r="M3820" s="3" t="s">
        <v>136</v>
      </c>
    </row>
    <row r="3821" spans="1:13" x14ac:dyDescent="0.2">
      <c r="A3821" s="3" t="s">
        <v>7317</v>
      </c>
      <c r="B3821" s="3" t="str">
        <f>VLOOKUP(C3821,'Class compilations'!A:B,2,FALSE)</f>
        <v>Truck - 4x4</v>
      </c>
      <c r="C3821" s="3" t="s">
        <v>7318</v>
      </c>
      <c r="D3821" s="3" t="s">
        <v>10</v>
      </c>
      <c r="E3821" s="3" t="s">
        <v>7391</v>
      </c>
      <c r="F3821" s="3" t="e">
        <f>VLOOKUP(E3821,'DFW to admin'!A:B,2,FALSE)</f>
        <v>#N/A</v>
      </c>
      <c r="G3821" s="3" t="e">
        <f>VLOOKUP('Data - filter removed'!E3821,Sheet10!B:C,2,FALSE)</f>
        <v>#N/A</v>
      </c>
      <c r="H3821" s="2">
        <v>2013</v>
      </c>
      <c r="I3821" s="3" t="s">
        <v>2734</v>
      </c>
      <c r="J3821" s="3" t="s">
        <v>6739</v>
      </c>
      <c r="K3821" s="3" t="s">
        <v>6785</v>
      </c>
      <c r="L3821" s="3" t="s">
        <v>7392</v>
      </c>
      <c r="M3821" s="3" t="s">
        <v>81</v>
      </c>
    </row>
    <row r="3822" spans="1:13" x14ac:dyDescent="0.2">
      <c r="A3822" s="3" t="s">
        <v>7317</v>
      </c>
      <c r="B3822" s="3" t="str">
        <f>VLOOKUP(C3822,'Class compilations'!A:B,2,FALSE)</f>
        <v>Truck - 4x4</v>
      </c>
      <c r="C3822" s="3" t="s">
        <v>7318</v>
      </c>
      <c r="D3822" s="3" t="s">
        <v>10</v>
      </c>
      <c r="E3822" s="3" t="s">
        <v>7393</v>
      </c>
      <c r="F3822" s="3" t="str">
        <f>VLOOKUP(E3822,'DFW to admin'!A:B,2,FALSE)</f>
        <v>Fish</v>
      </c>
      <c r="G3822" s="3" t="e">
        <f>VLOOKUP('Data - filter removed'!E3822,Sheet10!B:C,2,FALSE)</f>
        <v>#N/A</v>
      </c>
      <c r="H3822" s="2">
        <v>2014</v>
      </c>
      <c r="I3822" s="3" t="s">
        <v>2734</v>
      </c>
      <c r="J3822" s="3" t="s">
        <v>6739</v>
      </c>
      <c r="K3822" s="3" t="s">
        <v>6785</v>
      </c>
      <c r="L3822" s="3" t="s">
        <v>7394</v>
      </c>
      <c r="M3822" s="3" t="s">
        <v>136</v>
      </c>
    </row>
    <row r="3823" spans="1:13" x14ac:dyDescent="0.2">
      <c r="B3823" s="3" t="e">
        <f>VLOOKUP(C3823,'Class compilations'!A:B,2,FALSE)</f>
        <v>#N/A</v>
      </c>
      <c r="D3823" s="5" t="s">
        <v>7969</v>
      </c>
      <c r="E3823" s="3">
        <f>SUBTOTAL(3,E3786:E3822)</f>
        <v>37</v>
      </c>
      <c r="F3823" s="3" t="e">
        <f>VLOOKUP(E3823,'DFW to admin'!A:B,2,FALSE)</f>
        <v>#N/A</v>
      </c>
      <c r="G3823" s="3" t="e">
        <f>VLOOKUP('Data - filter removed'!E3823,Sheet10!B:C,2,FALSE)</f>
        <v>#N/A</v>
      </c>
    </row>
    <row r="3824" spans="1:13" x14ac:dyDescent="0.2">
      <c r="A3824" s="3" t="s">
        <v>7317</v>
      </c>
      <c r="B3824" s="3" t="str">
        <f>VLOOKUP(C3824,'Class compilations'!A:B,2,FALSE)</f>
        <v>Truck - 4x4</v>
      </c>
      <c r="C3824" s="3" t="s">
        <v>7318</v>
      </c>
      <c r="D3824" s="3" t="s">
        <v>1563</v>
      </c>
      <c r="E3824" s="3" t="s">
        <v>7351</v>
      </c>
      <c r="F3824" s="3" t="e">
        <f>VLOOKUP(E3824,'DFW to admin'!A:B,2,FALSE)</f>
        <v>#N/A</v>
      </c>
      <c r="G3824" s="3" t="e">
        <f>VLOOKUP('Data - filter removed'!E3824,Sheet10!B:C,2,FALSE)</f>
        <v>#N/A</v>
      </c>
      <c r="H3824" s="2">
        <v>2013</v>
      </c>
      <c r="I3824" s="3" t="s">
        <v>2734</v>
      </c>
      <c r="J3824" s="3" t="s">
        <v>6739</v>
      </c>
      <c r="K3824" s="3" t="s">
        <v>6785</v>
      </c>
      <c r="L3824" s="3" t="s">
        <v>7352</v>
      </c>
      <c r="M3824" s="3" t="s">
        <v>133</v>
      </c>
    </row>
    <row r="3825" spans="1:13" x14ac:dyDescent="0.2">
      <c r="B3825" s="3" t="e">
        <f>VLOOKUP(C3825,'Class compilations'!A:B,2,FALSE)</f>
        <v>#N/A</v>
      </c>
      <c r="D3825" s="5" t="s">
        <v>7972</v>
      </c>
      <c r="E3825" s="3">
        <f>SUBTOTAL(3,E3824:E3824)</f>
        <v>1</v>
      </c>
      <c r="F3825" s="3" t="e">
        <f>VLOOKUP(E3825,'DFW to admin'!A:B,2,FALSE)</f>
        <v>#N/A</v>
      </c>
      <c r="G3825" s="3" t="e">
        <f>VLOOKUP('Data - filter removed'!E3825,Sheet10!B:C,2,FALSE)</f>
        <v>#N/A</v>
      </c>
    </row>
    <row r="3826" spans="1:13" x14ac:dyDescent="0.2">
      <c r="A3826" s="5" t="s">
        <v>7954</v>
      </c>
      <c r="B3826" s="3" t="e">
        <f>VLOOKUP(C3826,'Class compilations'!A:B,2,FALSE)</f>
        <v>#N/A</v>
      </c>
      <c r="E3826" s="3">
        <f>SUBTOTAL(3,E3786:E3824)</f>
        <v>38</v>
      </c>
      <c r="F3826" s="3" t="e">
        <f>VLOOKUP(E3826,'DFW to admin'!A:B,2,FALSE)</f>
        <v>#N/A</v>
      </c>
      <c r="G3826" s="3" t="e">
        <f>VLOOKUP('Data - filter removed'!E3826,Sheet10!B:C,2,FALSE)</f>
        <v>#N/A</v>
      </c>
    </row>
    <row r="3827" spans="1:13" x14ac:dyDescent="0.2">
      <c r="A3827" s="3" t="s">
        <v>7395</v>
      </c>
      <c r="B3827" s="3" t="str">
        <f>VLOOKUP(C3827,'Class compilations'!A:B,2,FALSE)</f>
        <v>Truck - 4x4</v>
      </c>
      <c r="C3827" s="3" t="s">
        <v>7396</v>
      </c>
      <c r="D3827" s="3" t="s">
        <v>10</v>
      </c>
      <c r="E3827" s="3" t="s">
        <v>7397</v>
      </c>
      <c r="F3827" s="3" t="e">
        <f>VLOOKUP(E3827,'DFW to admin'!A:B,2,FALSE)</f>
        <v>#N/A</v>
      </c>
      <c r="G3827" s="3" t="e">
        <f>VLOOKUP('Data - filter removed'!E3827,Sheet10!B:C,2,FALSE)</f>
        <v>#N/A</v>
      </c>
      <c r="H3827" s="2">
        <v>2003</v>
      </c>
      <c r="I3827" s="3" t="s">
        <v>2576</v>
      </c>
      <c r="J3827" s="3" t="s">
        <v>4170</v>
      </c>
      <c r="K3827" s="3" t="s">
        <v>6785</v>
      </c>
      <c r="L3827" s="3" t="s">
        <v>7398</v>
      </c>
      <c r="M3827" s="3" t="s">
        <v>133</v>
      </c>
    </row>
    <row r="3828" spans="1:13" x14ac:dyDescent="0.2">
      <c r="A3828" s="3" t="s">
        <v>7395</v>
      </c>
      <c r="B3828" s="3" t="str">
        <f>VLOOKUP(C3828,'Class compilations'!A:B,2,FALSE)</f>
        <v>Truck - 4x4</v>
      </c>
      <c r="C3828" s="3" t="s">
        <v>7396</v>
      </c>
      <c r="D3828" s="3" t="s">
        <v>10</v>
      </c>
      <c r="E3828" s="3" t="s">
        <v>7399</v>
      </c>
      <c r="F3828" s="3" t="e">
        <f>VLOOKUP(E3828,'DFW to admin'!A:B,2,FALSE)</f>
        <v>#N/A</v>
      </c>
      <c r="G3828" s="3" t="e">
        <f>VLOOKUP('Data - filter removed'!E3828,Sheet10!B:C,2,FALSE)</f>
        <v>#N/A</v>
      </c>
      <c r="H3828" s="2">
        <v>2008</v>
      </c>
      <c r="I3828" s="3" t="s">
        <v>2576</v>
      </c>
      <c r="J3828" s="3" t="s">
        <v>4170</v>
      </c>
      <c r="K3828" s="3" t="s">
        <v>6785</v>
      </c>
      <c r="L3828" s="3" t="s">
        <v>7400</v>
      </c>
      <c r="M3828" s="3" t="s">
        <v>133</v>
      </c>
    </row>
    <row r="3829" spans="1:13" x14ac:dyDescent="0.2">
      <c r="A3829" s="3" t="s">
        <v>7395</v>
      </c>
      <c r="B3829" s="3" t="str">
        <f>VLOOKUP(C3829,'Class compilations'!A:B,2,FALSE)</f>
        <v>Truck - 4x4</v>
      </c>
      <c r="C3829" s="3" t="s">
        <v>7396</v>
      </c>
      <c r="D3829" s="3" t="s">
        <v>10</v>
      </c>
      <c r="E3829" s="3" t="s">
        <v>7401</v>
      </c>
      <c r="F3829" s="3" t="e">
        <f>VLOOKUP(E3829,'DFW to admin'!A:B,2,FALSE)</f>
        <v>#N/A</v>
      </c>
      <c r="G3829" s="3" t="e">
        <f>VLOOKUP('Data - filter removed'!E3829,Sheet10!B:C,2,FALSE)</f>
        <v>#N/A</v>
      </c>
      <c r="H3829" s="2">
        <v>2004</v>
      </c>
      <c r="I3829" s="3" t="s">
        <v>297</v>
      </c>
      <c r="J3829" s="3" t="s">
        <v>4178</v>
      </c>
      <c r="K3829" s="3" t="s">
        <v>6785</v>
      </c>
      <c r="L3829" s="3" t="s">
        <v>7402</v>
      </c>
      <c r="M3829" s="3" t="s">
        <v>133</v>
      </c>
    </row>
    <row r="3830" spans="1:13" x14ac:dyDescent="0.2">
      <c r="A3830" s="3" t="s">
        <v>7395</v>
      </c>
      <c r="B3830" s="3" t="str">
        <f>VLOOKUP(C3830,'Class compilations'!A:B,2,FALSE)</f>
        <v>Truck - 4x4</v>
      </c>
      <c r="C3830" s="3" t="s">
        <v>7396</v>
      </c>
      <c r="D3830" s="3" t="s">
        <v>10</v>
      </c>
      <c r="E3830" s="3" t="s">
        <v>7403</v>
      </c>
      <c r="F3830" s="3" t="e">
        <f>VLOOKUP(E3830,'DFW to admin'!A:B,2,FALSE)</f>
        <v>#N/A</v>
      </c>
      <c r="G3830" s="3" t="e">
        <f>VLOOKUP('Data - filter removed'!E3830,Sheet10!B:C,2,FALSE)</f>
        <v>#N/A</v>
      </c>
      <c r="H3830" s="2">
        <v>2009</v>
      </c>
      <c r="I3830" s="3" t="s">
        <v>297</v>
      </c>
      <c r="J3830" s="3" t="s">
        <v>4178</v>
      </c>
      <c r="K3830" s="3" t="s">
        <v>6785</v>
      </c>
      <c r="L3830" s="3" t="s">
        <v>7404</v>
      </c>
      <c r="M3830" s="3" t="s">
        <v>133</v>
      </c>
    </row>
    <row r="3831" spans="1:13" x14ac:dyDescent="0.2">
      <c r="A3831" s="3" t="s">
        <v>7395</v>
      </c>
      <c r="B3831" s="3" t="str">
        <f>VLOOKUP(C3831,'Class compilations'!A:B,2,FALSE)</f>
        <v>Truck - 4x4</v>
      </c>
      <c r="C3831" s="3" t="s">
        <v>7396</v>
      </c>
      <c r="D3831" s="3" t="s">
        <v>10</v>
      </c>
      <c r="E3831" s="3" t="s">
        <v>7405</v>
      </c>
      <c r="F3831" s="3" t="e">
        <f>VLOOKUP(E3831,'DFW to admin'!A:B,2,FALSE)</f>
        <v>#N/A</v>
      </c>
      <c r="G3831" s="3" t="e">
        <f>VLOOKUP('Data - filter removed'!E3831,Sheet10!B:C,2,FALSE)</f>
        <v>#N/A</v>
      </c>
      <c r="H3831" s="2">
        <v>1989</v>
      </c>
      <c r="I3831" s="3" t="s">
        <v>2703</v>
      </c>
      <c r="J3831" s="3" t="s">
        <v>4306</v>
      </c>
      <c r="K3831" s="3" t="s">
        <v>7406</v>
      </c>
      <c r="L3831" s="3" t="s">
        <v>7407</v>
      </c>
      <c r="M3831" s="3" t="s">
        <v>40</v>
      </c>
    </row>
    <row r="3832" spans="1:13" x14ac:dyDescent="0.2">
      <c r="B3832" s="3" t="e">
        <f>VLOOKUP(C3832,'Class compilations'!A:B,2,FALSE)</f>
        <v>#N/A</v>
      </c>
      <c r="D3832" s="5" t="s">
        <v>7969</v>
      </c>
      <c r="E3832" s="3">
        <f>SUBTOTAL(3,E3827:E3831)</f>
        <v>5</v>
      </c>
      <c r="F3832" s="3" t="e">
        <f>VLOOKUP(E3832,'DFW to admin'!A:B,2,FALSE)</f>
        <v>#N/A</v>
      </c>
      <c r="G3832" s="3" t="e">
        <f>VLOOKUP('Data - filter removed'!E3832,Sheet10!B:C,2,FALSE)</f>
        <v>#N/A</v>
      </c>
    </row>
    <row r="3833" spans="1:13" x14ac:dyDescent="0.2">
      <c r="A3833" s="5" t="s">
        <v>7955</v>
      </c>
      <c r="B3833" s="3" t="e">
        <f>VLOOKUP(C3833,'Class compilations'!A:B,2,FALSE)</f>
        <v>#N/A</v>
      </c>
      <c r="E3833" s="3">
        <f>SUBTOTAL(3,E3827:E3831)</f>
        <v>5</v>
      </c>
      <c r="F3833" s="3" t="e">
        <f>VLOOKUP(E3833,'DFW to admin'!A:B,2,FALSE)</f>
        <v>#N/A</v>
      </c>
      <c r="G3833" s="3" t="e">
        <f>VLOOKUP('Data - filter removed'!E3833,Sheet10!B:C,2,FALSE)</f>
        <v>#N/A</v>
      </c>
    </row>
    <row r="3834" spans="1:13" x14ac:dyDescent="0.2">
      <c r="A3834" s="3" t="s">
        <v>7408</v>
      </c>
      <c r="B3834" s="3" t="str">
        <f>VLOOKUP(C3834,'Class compilations'!A:B,2,FALSE)</f>
        <v>Truck - 4x4</v>
      </c>
      <c r="C3834" s="3" t="s">
        <v>7409</v>
      </c>
      <c r="D3834" s="3" t="s">
        <v>2086</v>
      </c>
      <c r="E3834" s="3" t="s">
        <v>7410</v>
      </c>
      <c r="F3834" s="3" t="e">
        <f>VLOOKUP(E3834,'DFW to admin'!A:B,2,FALSE)</f>
        <v>#N/A</v>
      </c>
      <c r="G3834" s="3" t="e">
        <f>VLOOKUP('Data - filter removed'!E3834,Sheet10!B:C,2,FALSE)</f>
        <v>#N/A</v>
      </c>
      <c r="H3834" s="2">
        <v>2008</v>
      </c>
      <c r="I3834" s="3" t="s">
        <v>2576</v>
      </c>
      <c r="J3834" s="3" t="s">
        <v>4170</v>
      </c>
      <c r="K3834" s="3" t="s">
        <v>6785</v>
      </c>
      <c r="L3834" s="3" t="s">
        <v>7411</v>
      </c>
      <c r="M3834" s="3" t="s">
        <v>81</v>
      </c>
    </row>
    <row r="3835" spans="1:13" x14ac:dyDescent="0.2">
      <c r="A3835" s="3" t="s">
        <v>7408</v>
      </c>
      <c r="B3835" s="3" t="str">
        <f>VLOOKUP(C3835,'Class compilations'!A:B,2,FALSE)</f>
        <v>Truck - 4x4</v>
      </c>
      <c r="C3835" s="3" t="s">
        <v>7409</v>
      </c>
      <c r="D3835" s="3" t="s">
        <v>2086</v>
      </c>
      <c r="E3835" s="3" t="s">
        <v>7412</v>
      </c>
      <c r="F3835" s="3" t="e">
        <f>VLOOKUP(E3835,'DFW to admin'!A:B,2,FALSE)</f>
        <v>#N/A</v>
      </c>
      <c r="G3835" s="3" t="e">
        <f>VLOOKUP('Data - filter removed'!E3835,Sheet10!B:C,2,FALSE)</f>
        <v>#N/A</v>
      </c>
      <c r="H3835" s="2">
        <v>2009</v>
      </c>
      <c r="I3835" s="3" t="s">
        <v>297</v>
      </c>
      <c r="J3835" s="3" t="s">
        <v>4178</v>
      </c>
      <c r="K3835" s="3" t="s">
        <v>6844</v>
      </c>
      <c r="L3835" s="3" t="s">
        <v>7413</v>
      </c>
      <c r="M3835" s="3" t="s">
        <v>81</v>
      </c>
    </row>
    <row r="3836" spans="1:13" x14ac:dyDescent="0.2">
      <c r="A3836" s="3" t="s">
        <v>7408</v>
      </c>
      <c r="B3836" s="3" t="str">
        <f>VLOOKUP(C3836,'Class compilations'!A:B,2,FALSE)</f>
        <v>Truck - 4x4</v>
      </c>
      <c r="C3836" s="3" t="s">
        <v>7409</v>
      </c>
      <c r="D3836" s="3" t="s">
        <v>2086</v>
      </c>
      <c r="E3836" s="3" t="s">
        <v>7414</v>
      </c>
      <c r="F3836" s="3" t="e">
        <f>VLOOKUP(E3836,'DFW to admin'!A:B,2,FALSE)</f>
        <v>#N/A</v>
      </c>
      <c r="G3836" s="3" t="e">
        <f>VLOOKUP('Data - filter removed'!E3836,Sheet10!B:C,2,FALSE)</f>
        <v>#N/A</v>
      </c>
      <c r="H3836" s="2">
        <v>2011</v>
      </c>
      <c r="I3836" s="3" t="s">
        <v>297</v>
      </c>
      <c r="J3836" s="3" t="s">
        <v>4178</v>
      </c>
      <c r="K3836" s="3" t="s">
        <v>6844</v>
      </c>
      <c r="L3836" s="3" t="s">
        <v>7415</v>
      </c>
      <c r="M3836" s="3" t="s">
        <v>81</v>
      </c>
    </row>
    <row r="3837" spans="1:13" x14ac:dyDescent="0.2">
      <c r="B3837" s="3" t="e">
        <f>VLOOKUP(C3837,'Class compilations'!A:B,2,FALSE)</f>
        <v>#N/A</v>
      </c>
      <c r="D3837" s="5" t="s">
        <v>7973</v>
      </c>
      <c r="E3837" s="3">
        <f>SUBTOTAL(3,E3834:E3836)</f>
        <v>3</v>
      </c>
      <c r="F3837" s="3" t="e">
        <f>VLOOKUP(E3837,'DFW to admin'!A:B,2,FALSE)</f>
        <v>#N/A</v>
      </c>
      <c r="G3837" s="3" t="e">
        <f>VLOOKUP('Data - filter removed'!E3837,Sheet10!B:C,2,FALSE)</f>
        <v>#N/A</v>
      </c>
    </row>
    <row r="3838" spans="1:13" x14ac:dyDescent="0.2">
      <c r="A3838" s="3" t="s">
        <v>7408</v>
      </c>
      <c r="B3838" s="3" t="str">
        <f>VLOOKUP(C3838,'Class compilations'!A:B,2,FALSE)</f>
        <v>Truck - 4x4</v>
      </c>
      <c r="C3838" s="3" t="s">
        <v>7409</v>
      </c>
      <c r="D3838" s="3" t="s">
        <v>10</v>
      </c>
      <c r="E3838" s="3" t="s">
        <v>7416</v>
      </c>
      <c r="F3838" s="3" t="e">
        <f>VLOOKUP(E3838,'DFW to admin'!A:B,2,FALSE)</f>
        <v>#N/A</v>
      </c>
      <c r="G3838" s="3" t="e">
        <f>VLOOKUP('Data - filter removed'!E3838,Sheet10!B:C,2,FALSE)</f>
        <v>#N/A</v>
      </c>
      <c r="H3838" s="2">
        <v>2005</v>
      </c>
      <c r="I3838" s="3" t="s">
        <v>297</v>
      </c>
      <c r="J3838" s="3" t="s">
        <v>4178</v>
      </c>
      <c r="K3838" s="3" t="s">
        <v>6844</v>
      </c>
      <c r="L3838" s="3" t="s">
        <v>7417</v>
      </c>
      <c r="M3838" s="3" t="s">
        <v>81</v>
      </c>
    </row>
    <row r="3839" spans="1:13" x14ac:dyDescent="0.2">
      <c r="A3839" s="3" t="s">
        <v>7408</v>
      </c>
      <c r="B3839" s="3" t="str">
        <f>VLOOKUP(C3839,'Class compilations'!A:B,2,FALSE)</f>
        <v>Truck - 4x4</v>
      </c>
      <c r="C3839" s="3" t="s">
        <v>7409</v>
      </c>
      <c r="D3839" s="3" t="s">
        <v>10</v>
      </c>
      <c r="E3839" s="3" t="s">
        <v>7418</v>
      </c>
      <c r="F3839" s="3" t="e">
        <f>VLOOKUP(E3839,'DFW to admin'!A:B,2,FALSE)</f>
        <v>#N/A</v>
      </c>
      <c r="G3839" s="3" t="e">
        <f>VLOOKUP('Data - filter removed'!E3839,Sheet10!B:C,2,FALSE)</f>
        <v>#N/A</v>
      </c>
      <c r="H3839" s="2">
        <v>2006</v>
      </c>
      <c r="I3839" s="3" t="s">
        <v>297</v>
      </c>
      <c r="J3839" s="3" t="s">
        <v>4178</v>
      </c>
      <c r="K3839" s="3" t="s">
        <v>6844</v>
      </c>
      <c r="L3839" s="3" t="s">
        <v>7419</v>
      </c>
      <c r="M3839" s="3" t="s">
        <v>81</v>
      </c>
    </row>
    <row r="3840" spans="1:13" x14ac:dyDescent="0.2">
      <c r="A3840" s="3" t="s">
        <v>7408</v>
      </c>
      <c r="B3840" s="3" t="str">
        <f>VLOOKUP(C3840,'Class compilations'!A:B,2,FALSE)</f>
        <v>Truck - 4x4</v>
      </c>
      <c r="C3840" s="3" t="s">
        <v>7409</v>
      </c>
      <c r="D3840" s="3" t="s">
        <v>10</v>
      </c>
      <c r="E3840" s="3" t="s">
        <v>7420</v>
      </c>
      <c r="F3840" s="3" t="e">
        <f>VLOOKUP(E3840,'DFW to admin'!A:B,2,FALSE)</f>
        <v>#N/A</v>
      </c>
      <c r="G3840" s="3" t="e">
        <f>VLOOKUP('Data - filter removed'!E3840,Sheet10!B:C,2,FALSE)</f>
        <v>#N/A</v>
      </c>
      <c r="H3840" s="2">
        <v>2007</v>
      </c>
      <c r="I3840" s="3" t="s">
        <v>2576</v>
      </c>
      <c r="J3840" s="3" t="s">
        <v>4170</v>
      </c>
      <c r="K3840" s="3" t="s">
        <v>6785</v>
      </c>
      <c r="L3840" s="3" t="s">
        <v>7421</v>
      </c>
      <c r="M3840" s="3" t="s">
        <v>81</v>
      </c>
    </row>
    <row r="3841" spans="1:13" x14ac:dyDescent="0.2">
      <c r="A3841" s="3" t="s">
        <v>7408</v>
      </c>
      <c r="B3841" s="3" t="str">
        <f>VLOOKUP(C3841,'Class compilations'!A:B,2,FALSE)</f>
        <v>Truck - 4x4</v>
      </c>
      <c r="C3841" s="3" t="s">
        <v>7409</v>
      </c>
      <c r="D3841" s="3" t="s">
        <v>10</v>
      </c>
      <c r="E3841" s="3" t="s">
        <v>7422</v>
      </c>
      <c r="F3841" s="3" t="e">
        <f>VLOOKUP(E3841,'DFW to admin'!A:B,2,FALSE)</f>
        <v>#N/A</v>
      </c>
      <c r="G3841" s="3" t="e">
        <f>VLOOKUP('Data - filter removed'!E3841,Sheet10!B:C,2,FALSE)</f>
        <v>#N/A</v>
      </c>
      <c r="H3841" s="2">
        <v>2009</v>
      </c>
      <c r="I3841" s="3" t="s">
        <v>297</v>
      </c>
      <c r="J3841" s="3" t="s">
        <v>4178</v>
      </c>
      <c r="K3841" s="3" t="s">
        <v>6844</v>
      </c>
      <c r="L3841" s="3" t="s">
        <v>7423</v>
      </c>
      <c r="M3841" s="3" t="s">
        <v>81</v>
      </c>
    </row>
    <row r="3842" spans="1:13" x14ac:dyDescent="0.2">
      <c r="A3842" s="3" t="s">
        <v>7408</v>
      </c>
      <c r="B3842" s="3" t="str">
        <f>VLOOKUP(C3842,'Class compilations'!A:B,2,FALSE)</f>
        <v>Truck - 4x4</v>
      </c>
      <c r="C3842" s="3" t="s">
        <v>7409</v>
      </c>
      <c r="D3842" s="3" t="s">
        <v>10</v>
      </c>
      <c r="E3842" s="3" t="s">
        <v>7424</v>
      </c>
      <c r="F3842" s="3" t="e">
        <f>VLOOKUP(E3842,'DFW to admin'!A:B,2,FALSE)</f>
        <v>#N/A</v>
      </c>
      <c r="G3842" s="3" t="e">
        <f>VLOOKUP('Data - filter removed'!E3842,Sheet10!B:C,2,FALSE)</f>
        <v>#N/A</v>
      </c>
      <c r="H3842" s="2">
        <v>2003</v>
      </c>
      <c r="I3842" s="3" t="s">
        <v>2576</v>
      </c>
      <c r="J3842" s="3" t="s">
        <v>4170</v>
      </c>
      <c r="K3842" s="3" t="s">
        <v>6785</v>
      </c>
      <c r="L3842" s="3" t="s">
        <v>7425</v>
      </c>
      <c r="M3842" s="3" t="s">
        <v>1038</v>
      </c>
    </row>
    <row r="3843" spans="1:13" x14ac:dyDescent="0.2">
      <c r="A3843" s="3" t="s">
        <v>7408</v>
      </c>
      <c r="B3843" s="3" t="str">
        <f>VLOOKUP(C3843,'Class compilations'!A:B,2,FALSE)</f>
        <v>Truck - 4x4</v>
      </c>
      <c r="C3843" s="3" t="s">
        <v>7409</v>
      </c>
      <c r="D3843" s="3" t="s">
        <v>10</v>
      </c>
      <c r="E3843" s="3" t="s">
        <v>7426</v>
      </c>
      <c r="F3843" s="3" t="e">
        <f>VLOOKUP(E3843,'DFW to admin'!A:B,2,FALSE)</f>
        <v>#N/A</v>
      </c>
      <c r="G3843" s="3" t="e">
        <f>VLOOKUP('Data - filter removed'!E3843,Sheet10!B:C,2,FALSE)</f>
        <v>#N/A</v>
      </c>
      <c r="H3843" s="2">
        <v>2005</v>
      </c>
      <c r="I3843" s="3" t="s">
        <v>2576</v>
      </c>
      <c r="J3843" s="3" t="s">
        <v>4170</v>
      </c>
      <c r="K3843" s="3" t="s">
        <v>6785</v>
      </c>
      <c r="L3843" s="3" t="s">
        <v>7427</v>
      </c>
      <c r="M3843" s="3" t="s">
        <v>1038</v>
      </c>
    </row>
    <row r="3844" spans="1:13" x14ac:dyDescent="0.2">
      <c r="A3844" s="3" t="s">
        <v>7408</v>
      </c>
      <c r="B3844" s="3" t="str">
        <f>VLOOKUP(C3844,'Class compilations'!A:B,2,FALSE)</f>
        <v>Truck - 4x4</v>
      </c>
      <c r="C3844" s="3" t="s">
        <v>7409</v>
      </c>
      <c r="D3844" s="3" t="s">
        <v>10</v>
      </c>
      <c r="E3844" s="3" t="s">
        <v>7428</v>
      </c>
      <c r="F3844" s="3" t="e">
        <f>VLOOKUP(E3844,'DFW to admin'!A:B,2,FALSE)</f>
        <v>#N/A</v>
      </c>
      <c r="G3844" s="3" t="e">
        <f>VLOOKUP('Data - filter removed'!E3844,Sheet10!B:C,2,FALSE)</f>
        <v>#N/A</v>
      </c>
      <c r="H3844" s="2">
        <v>2006</v>
      </c>
      <c r="I3844" s="3" t="s">
        <v>297</v>
      </c>
      <c r="J3844" s="3" t="s">
        <v>4178</v>
      </c>
      <c r="K3844" s="3" t="s">
        <v>6844</v>
      </c>
      <c r="L3844" s="3" t="s">
        <v>7429</v>
      </c>
      <c r="M3844" s="3" t="s">
        <v>1038</v>
      </c>
    </row>
    <row r="3845" spans="1:13" x14ac:dyDescent="0.2">
      <c r="A3845" s="3" t="s">
        <v>7408</v>
      </c>
      <c r="B3845" s="3" t="str">
        <f>VLOOKUP(C3845,'Class compilations'!A:B,2,FALSE)</f>
        <v>Truck - 4x4</v>
      </c>
      <c r="C3845" s="3" t="s">
        <v>7409</v>
      </c>
      <c r="D3845" s="3" t="s">
        <v>10</v>
      </c>
      <c r="E3845" s="3" t="s">
        <v>7430</v>
      </c>
      <c r="F3845" s="3" t="e">
        <f>VLOOKUP(E3845,'DFW to admin'!A:B,2,FALSE)</f>
        <v>#N/A</v>
      </c>
      <c r="G3845" s="3" t="e">
        <f>VLOOKUP('Data - filter removed'!E3845,Sheet10!B:C,2,FALSE)</f>
        <v>#N/A</v>
      </c>
      <c r="H3845" s="2">
        <v>2006</v>
      </c>
      <c r="I3845" s="3" t="s">
        <v>297</v>
      </c>
      <c r="J3845" s="3" t="s">
        <v>4178</v>
      </c>
      <c r="K3845" s="3" t="s">
        <v>6844</v>
      </c>
      <c r="L3845" s="3" t="s">
        <v>7431</v>
      </c>
      <c r="M3845" s="3" t="s">
        <v>1038</v>
      </c>
    </row>
    <row r="3846" spans="1:13" x14ac:dyDescent="0.2">
      <c r="A3846" s="3" t="s">
        <v>7408</v>
      </c>
      <c r="B3846" s="3" t="str">
        <f>VLOOKUP(C3846,'Class compilations'!A:B,2,FALSE)</f>
        <v>Truck - 4x4</v>
      </c>
      <c r="C3846" s="3" t="s">
        <v>7409</v>
      </c>
      <c r="D3846" s="3" t="s">
        <v>10</v>
      </c>
      <c r="E3846" s="3" t="s">
        <v>7432</v>
      </c>
      <c r="F3846" s="3" t="e">
        <f>VLOOKUP(E3846,'DFW to admin'!A:B,2,FALSE)</f>
        <v>#N/A</v>
      </c>
      <c r="G3846" s="3" t="e">
        <f>VLOOKUP('Data - filter removed'!E3846,Sheet10!B:C,2,FALSE)</f>
        <v>#N/A</v>
      </c>
      <c r="H3846" s="2">
        <v>2007</v>
      </c>
      <c r="I3846" s="3" t="s">
        <v>2576</v>
      </c>
      <c r="J3846" s="3" t="s">
        <v>4170</v>
      </c>
      <c r="K3846" s="3" t="s">
        <v>6785</v>
      </c>
      <c r="L3846" s="3" t="s">
        <v>7433</v>
      </c>
      <c r="M3846" s="3" t="s">
        <v>1038</v>
      </c>
    </row>
    <row r="3847" spans="1:13" x14ac:dyDescent="0.2">
      <c r="A3847" s="3" t="s">
        <v>7408</v>
      </c>
      <c r="B3847" s="3" t="str">
        <f>VLOOKUP(C3847,'Class compilations'!A:B,2,FALSE)</f>
        <v>Truck - 4x4</v>
      </c>
      <c r="C3847" s="3" t="s">
        <v>7409</v>
      </c>
      <c r="D3847" s="3" t="s">
        <v>10</v>
      </c>
      <c r="E3847" s="3" t="s">
        <v>7434</v>
      </c>
      <c r="F3847" s="3" t="e">
        <f>VLOOKUP(E3847,'DFW to admin'!A:B,2,FALSE)</f>
        <v>#N/A</v>
      </c>
      <c r="G3847" s="3" t="e">
        <f>VLOOKUP('Data - filter removed'!E3847,Sheet10!B:C,2,FALSE)</f>
        <v>#N/A</v>
      </c>
      <c r="H3847" s="2">
        <v>2006</v>
      </c>
      <c r="I3847" s="3" t="s">
        <v>2576</v>
      </c>
      <c r="J3847" s="3" t="s">
        <v>4170</v>
      </c>
      <c r="K3847" s="3" t="s">
        <v>4168</v>
      </c>
      <c r="L3847" s="3" t="s">
        <v>7435</v>
      </c>
      <c r="M3847" s="3" t="s">
        <v>1038</v>
      </c>
    </row>
    <row r="3848" spans="1:13" x14ac:dyDescent="0.2">
      <c r="A3848" s="3" t="s">
        <v>7408</v>
      </c>
      <c r="B3848" s="3" t="str">
        <f>VLOOKUP(C3848,'Class compilations'!A:B,2,FALSE)</f>
        <v>Truck - 4x4</v>
      </c>
      <c r="C3848" s="3" t="s">
        <v>7409</v>
      </c>
      <c r="D3848" s="3" t="s">
        <v>10</v>
      </c>
      <c r="E3848" s="3" t="s">
        <v>7436</v>
      </c>
      <c r="F3848" s="3" t="e">
        <f>VLOOKUP(E3848,'DFW to admin'!A:B,2,FALSE)</f>
        <v>#N/A</v>
      </c>
      <c r="G3848" s="3" t="e">
        <f>VLOOKUP('Data - filter removed'!E3848,Sheet10!B:C,2,FALSE)</f>
        <v>#N/A</v>
      </c>
      <c r="H3848" s="2">
        <v>2006</v>
      </c>
      <c r="I3848" s="3" t="s">
        <v>297</v>
      </c>
      <c r="J3848" s="3" t="s">
        <v>4178</v>
      </c>
      <c r="K3848" s="3" t="s">
        <v>6844</v>
      </c>
      <c r="L3848" s="3" t="s">
        <v>7437</v>
      </c>
      <c r="M3848" s="3" t="s">
        <v>1038</v>
      </c>
    </row>
    <row r="3849" spans="1:13" x14ac:dyDescent="0.2">
      <c r="A3849" s="3" t="s">
        <v>7408</v>
      </c>
      <c r="B3849" s="3" t="str">
        <f>VLOOKUP(C3849,'Class compilations'!A:B,2,FALSE)</f>
        <v>Truck - 4x4</v>
      </c>
      <c r="C3849" s="3" t="s">
        <v>7409</v>
      </c>
      <c r="D3849" s="3" t="s">
        <v>10</v>
      </c>
      <c r="E3849" s="3" t="s">
        <v>7438</v>
      </c>
      <c r="F3849" s="3" t="e">
        <f>VLOOKUP(E3849,'DFW to admin'!A:B,2,FALSE)</f>
        <v>#N/A</v>
      </c>
      <c r="G3849" s="3" t="e">
        <f>VLOOKUP('Data - filter removed'!E3849,Sheet10!B:C,2,FALSE)</f>
        <v>#N/A</v>
      </c>
      <c r="H3849" s="2">
        <v>2007</v>
      </c>
      <c r="I3849" s="3" t="s">
        <v>297</v>
      </c>
      <c r="J3849" s="3" t="s">
        <v>4178</v>
      </c>
      <c r="K3849" s="3" t="s">
        <v>6844</v>
      </c>
      <c r="L3849" s="3" t="s">
        <v>7439</v>
      </c>
      <c r="M3849" s="3" t="s">
        <v>1038</v>
      </c>
    </row>
    <row r="3850" spans="1:13" x14ac:dyDescent="0.2">
      <c r="B3850" s="3" t="e">
        <f>VLOOKUP(C3850,'Class compilations'!A:B,2,FALSE)</f>
        <v>#N/A</v>
      </c>
      <c r="D3850" s="5" t="s">
        <v>7969</v>
      </c>
      <c r="E3850" s="3">
        <f>SUBTOTAL(3,E3838:E3849)</f>
        <v>12</v>
      </c>
      <c r="F3850" s="3" t="e">
        <f>VLOOKUP(E3850,'DFW to admin'!A:B,2,FALSE)</f>
        <v>#N/A</v>
      </c>
      <c r="G3850" s="3" t="e">
        <f>VLOOKUP('Data - filter removed'!E3850,Sheet10!B:C,2,FALSE)</f>
        <v>#N/A</v>
      </c>
    </row>
    <row r="3851" spans="1:13" x14ac:dyDescent="0.2">
      <c r="A3851" s="5" t="s">
        <v>7956</v>
      </c>
      <c r="B3851" s="3" t="e">
        <f>VLOOKUP(C3851,'Class compilations'!A:B,2,FALSE)</f>
        <v>#N/A</v>
      </c>
      <c r="E3851" s="3">
        <f>SUBTOTAL(3,E3834:E3849)</f>
        <v>15</v>
      </c>
      <c r="F3851" s="3" t="e">
        <f>VLOOKUP(E3851,'DFW to admin'!A:B,2,FALSE)</f>
        <v>#N/A</v>
      </c>
      <c r="G3851" s="3" t="e">
        <f>VLOOKUP('Data - filter removed'!E3851,Sheet10!B:C,2,FALSE)</f>
        <v>#N/A</v>
      </c>
    </row>
    <row r="3852" spans="1:13" x14ac:dyDescent="0.2">
      <c r="A3852" s="3" t="s">
        <v>7440</v>
      </c>
      <c r="B3852" s="3" t="str">
        <f>VLOOKUP(C3852,'Class compilations'!A:B,2,FALSE)</f>
        <v>Truck - 4x4</v>
      </c>
      <c r="C3852" s="3" t="s">
        <v>7441</v>
      </c>
      <c r="D3852" s="3" t="s">
        <v>2086</v>
      </c>
      <c r="E3852" s="3" t="s">
        <v>7442</v>
      </c>
      <c r="F3852" s="3" t="e">
        <f>VLOOKUP(E3852,'DFW to admin'!A:B,2,FALSE)</f>
        <v>#N/A</v>
      </c>
      <c r="G3852" s="3" t="e">
        <f>VLOOKUP('Data - filter removed'!E3852,Sheet10!B:C,2,FALSE)</f>
        <v>#N/A</v>
      </c>
      <c r="H3852" s="2">
        <v>2010</v>
      </c>
      <c r="I3852" s="3" t="s">
        <v>2576</v>
      </c>
      <c r="J3852" s="3" t="s">
        <v>4170</v>
      </c>
      <c r="K3852" s="3" t="s">
        <v>6785</v>
      </c>
      <c r="L3852" s="3" t="s">
        <v>7443</v>
      </c>
      <c r="M3852" s="3" t="s">
        <v>2285</v>
      </c>
    </row>
    <row r="3853" spans="1:13" x14ac:dyDescent="0.2">
      <c r="A3853" s="3" t="s">
        <v>7440</v>
      </c>
      <c r="B3853" s="3" t="str">
        <f>VLOOKUP(C3853,'Class compilations'!A:B,2,FALSE)</f>
        <v>Truck - 4x4</v>
      </c>
      <c r="C3853" s="3" t="s">
        <v>7441</v>
      </c>
      <c r="D3853" s="3" t="s">
        <v>2086</v>
      </c>
      <c r="E3853" s="3" t="s">
        <v>7444</v>
      </c>
      <c r="F3853" s="3" t="e">
        <f>VLOOKUP(E3853,'DFW to admin'!A:B,2,FALSE)</f>
        <v>#N/A</v>
      </c>
      <c r="G3853" s="3" t="e">
        <f>VLOOKUP('Data - filter removed'!E3853,Sheet10!B:C,2,FALSE)</f>
        <v>#N/A</v>
      </c>
      <c r="H3853" s="2">
        <v>2010</v>
      </c>
      <c r="I3853" s="3" t="s">
        <v>2576</v>
      </c>
      <c r="J3853" s="3" t="s">
        <v>4170</v>
      </c>
      <c r="K3853" s="3" t="s">
        <v>6785</v>
      </c>
      <c r="L3853" s="3" t="s">
        <v>7445</v>
      </c>
      <c r="M3853" s="3" t="s">
        <v>2285</v>
      </c>
    </row>
    <row r="3854" spans="1:13" x14ac:dyDescent="0.2">
      <c r="B3854" s="3" t="e">
        <f>VLOOKUP(C3854,'Class compilations'!A:B,2,FALSE)</f>
        <v>#N/A</v>
      </c>
      <c r="D3854" s="5" t="s">
        <v>7973</v>
      </c>
      <c r="E3854" s="3">
        <f>SUBTOTAL(3,E3852:E3853)</f>
        <v>2</v>
      </c>
      <c r="F3854" s="3" t="e">
        <f>VLOOKUP(E3854,'DFW to admin'!A:B,2,FALSE)</f>
        <v>#N/A</v>
      </c>
      <c r="G3854" s="3" t="e">
        <f>VLOOKUP('Data - filter removed'!E3854,Sheet10!B:C,2,FALSE)</f>
        <v>#N/A</v>
      </c>
    </row>
    <row r="3855" spans="1:13" x14ac:dyDescent="0.2">
      <c r="A3855" s="5" t="s">
        <v>7957</v>
      </c>
      <c r="B3855" s="3" t="e">
        <f>VLOOKUP(C3855,'Class compilations'!A:B,2,FALSE)</f>
        <v>#N/A</v>
      </c>
      <c r="E3855" s="3">
        <f>SUBTOTAL(3,E3852:E3853)</f>
        <v>2</v>
      </c>
      <c r="F3855" s="3" t="e">
        <f>VLOOKUP(E3855,'DFW to admin'!A:B,2,FALSE)</f>
        <v>#N/A</v>
      </c>
      <c r="G3855" s="3" t="e">
        <f>VLOOKUP('Data - filter removed'!E3855,Sheet10!B:C,2,FALSE)</f>
        <v>#N/A</v>
      </c>
    </row>
    <row r="3856" spans="1:13" x14ac:dyDescent="0.2">
      <c r="A3856" s="3" t="s">
        <v>7446</v>
      </c>
      <c r="B3856" s="3" t="str">
        <f>VLOOKUP(C3856,'Class compilations'!A:B,2,FALSE)</f>
        <v>Truck - 1T - 4x4</v>
      </c>
      <c r="C3856" s="3" t="s">
        <v>7447</v>
      </c>
      <c r="D3856" s="3" t="s">
        <v>10</v>
      </c>
      <c r="E3856" s="3" t="s">
        <v>7448</v>
      </c>
      <c r="F3856" s="3" t="str">
        <f>VLOOKUP(E3856,'DFW to admin'!A:B,2,FALSE)</f>
        <v>Wildlife</v>
      </c>
      <c r="G3856" s="3" t="e">
        <f>VLOOKUP('Data - filter removed'!E3856,Sheet10!B:C,2,FALSE)</f>
        <v>#N/A</v>
      </c>
      <c r="H3856" s="2">
        <v>2012</v>
      </c>
      <c r="I3856" s="3" t="s">
        <v>297</v>
      </c>
      <c r="J3856" s="3" t="s">
        <v>4245</v>
      </c>
      <c r="K3856" s="3" t="s">
        <v>7449</v>
      </c>
      <c r="L3856" s="3" t="s">
        <v>7450</v>
      </c>
      <c r="M3856" s="3" t="s">
        <v>136</v>
      </c>
    </row>
    <row r="3857" spans="1:13" x14ac:dyDescent="0.2">
      <c r="A3857" s="3" t="s">
        <v>7446</v>
      </c>
      <c r="B3857" s="3" t="str">
        <f>VLOOKUP(C3857,'Class compilations'!A:B,2,FALSE)</f>
        <v>Truck - 1T - 4x4</v>
      </c>
      <c r="C3857" s="3" t="s">
        <v>7447</v>
      </c>
      <c r="D3857" s="3" t="s">
        <v>10</v>
      </c>
      <c r="E3857" s="3" t="s">
        <v>7451</v>
      </c>
      <c r="F3857" s="3" t="str">
        <f>VLOOKUP(E3857,'DFW to admin'!A:B,2,FALSE)</f>
        <v>Wildlife</v>
      </c>
      <c r="G3857" s="3" t="e">
        <f>VLOOKUP('Data - filter removed'!E3857,Sheet10!B:C,2,FALSE)</f>
        <v>#N/A</v>
      </c>
      <c r="H3857" s="2">
        <v>2012</v>
      </c>
      <c r="I3857" s="3" t="s">
        <v>297</v>
      </c>
      <c r="J3857" s="3" t="s">
        <v>4245</v>
      </c>
      <c r="K3857" s="3" t="s">
        <v>7449</v>
      </c>
      <c r="L3857" s="3" t="s">
        <v>7452</v>
      </c>
      <c r="M3857" s="3" t="s">
        <v>136</v>
      </c>
    </row>
    <row r="3858" spans="1:13" x14ac:dyDescent="0.2">
      <c r="A3858" s="3" t="s">
        <v>7446</v>
      </c>
      <c r="B3858" s="3" t="str">
        <f>VLOOKUP(C3858,'Class compilations'!A:B,2,FALSE)</f>
        <v>Truck - 1T - 4x4</v>
      </c>
      <c r="C3858" s="3" t="s">
        <v>7447</v>
      </c>
      <c r="D3858" s="3" t="s">
        <v>10</v>
      </c>
      <c r="E3858" s="3" t="s">
        <v>7453</v>
      </c>
      <c r="F3858" s="3" t="str">
        <f>VLOOKUP(E3858,'DFW to admin'!A:B,2,FALSE)</f>
        <v>Wildlife</v>
      </c>
      <c r="G3858" s="3" t="e">
        <f>VLOOKUP('Data - filter removed'!E3858,Sheet10!B:C,2,FALSE)</f>
        <v>#N/A</v>
      </c>
      <c r="H3858" s="2">
        <v>2012</v>
      </c>
      <c r="I3858" s="3" t="s">
        <v>297</v>
      </c>
      <c r="J3858" s="3" t="s">
        <v>4245</v>
      </c>
      <c r="K3858" s="3" t="s">
        <v>7449</v>
      </c>
      <c r="L3858" s="3" t="s">
        <v>7454</v>
      </c>
      <c r="M3858" s="3" t="s">
        <v>136</v>
      </c>
    </row>
    <row r="3859" spans="1:13" x14ac:dyDescent="0.2">
      <c r="A3859" s="3" t="s">
        <v>7446</v>
      </c>
      <c r="B3859" s="3" t="str">
        <f>VLOOKUP(C3859,'Class compilations'!A:B,2,FALSE)</f>
        <v>Truck - 1T - 4x4</v>
      </c>
      <c r="C3859" s="3" t="s">
        <v>7447</v>
      </c>
      <c r="D3859" s="3" t="s">
        <v>10</v>
      </c>
      <c r="E3859" s="3" t="s">
        <v>7455</v>
      </c>
      <c r="F3859" s="3" t="str">
        <f>VLOOKUP(E3859,'DFW to admin'!A:B,2,FALSE)</f>
        <v>Wildlife</v>
      </c>
      <c r="G3859" s="3" t="e">
        <f>VLOOKUP('Data - filter removed'!E3859,Sheet10!B:C,2,FALSE)</f>
        <v>#N/A</v>
      </c>
      <c r="H3859" s="2">
        <v>2012</v>
      </c>
      <c r="I3859" s="3" t="s">
        <v>297</v>
      </c>
      <c r="J3859" s="3" t="s">
        <v>4245</v>
      </c>
      <c r="K3859" s="3" t="s">
        <v>7449</v>
      </c>
      <c r="L3859" s="3" t="s">
        <v>7456</v>
      </c>
      <c r="M3859" s="3" t="s">
        <v>136</v>
      </c>
    </row>
    <row r="3860" spans="1:13" x14ac:dyDescent="0.2">
      <c r="A3860" s="3" t="s">
        <v>7446</v>
      </c>
      <c r="B3860" s="3" t="str">
        <f>VLOOKUP(C3860,'Class compilations'!A:B,2,FALSE)</f>
        <v>Truck - 1T - 4x4</v>
      </c>
      <c r="C3860" s="3" t="s">
        <v>7447</v>
      </c>
      <c r="D3860" s="3" t="s">
        <v>10</v>
      </c>
      <c r="E3860" s="3" t="s">
        <v>7457</v>
      </c>
      <c r="F3860" s="3" t="str">
        <f>VLOOKUP(E3860,'DFW to admin'!A:B,2,FALSE)</f>
        <v>Wildlife</v>
      </c>
      <c r="G3860" s="3" t="e">
        <f>VLOOKUP('Data - filter removed'!E3860,Sheet10!B:C,2,FALSE)</f>
        <v>#N/A</v>
      </c>
      <c r="H3860" s="2">
        <v>2012</v>
      </c>
      <c r="I3860" s="3" t="s">
        <v>297</v>
      </c>
      <c r="J3860" s="3" t="s">
        <v>4245</v>
      </c>
      <c r="K3860" s="3" t="s">
        <v>7449</v>
      </c>
      <c r="L3860" s="3" t="s">
        <v>7458</v>
      </c>
      <c r="M3860" s="3" t="s">
        <v>136</v>
      </c>
    </row>
    <row r="3861" spans="1:13" x14ac:dyDescent="0.2">
      <c r="A3861" s="3" t="s">
        <v>7446</v>
      </c>
      <c r="B3861" s="3" t="str">
        <f>VLOOKUP(C3861,'Class compilations'!A:B,2,FALSE)</f>
        <v>Truck - 1T - 4x4</v>
      </c>
      <c r="C3861" s="3" t="s">
        <v>7447</v>
      </c>
      <c r="D3861" s="3" t="s">
        <v>10</v>
      </c>
      <c r="E3861" s="3" t="s">
        <v>7459</v>
      </c>
      <c r="F3861" s="3" t="str">
        <f>VLOOKUP(E3861,'DFW to admin'!A:B,2,FALSE)</f>
        <v>Fish</v>
      </c>
      <c r="G3861" s="3" t="e">
        <f>VLOOKUP('Data - filter removed'!E3861,Sheet10!B:C,2,FALSE)</f>
        <v>#N/A</v>
      </c>
      <c r="H3861" s="2">
        <v>2014</v>
      </c>
      <c r="I3861" s="3" t="s">
        <v>297</v>
      </c>
      <c r="J3861" s="3" t="s">
        <v>4245</v>
      </c>
      <c r="K3861" s="3" t="s">
        <v>7449</v>
      </c>
      <c r="L3861" s="3" t="s">
        <v>7460</v>
      </c>
      <c r="M3861" s="3" t="s">
        <v>136</v>
      </c>
    </row>
    <row r="3862" spans="1:13" x14ac:dyDescent="0.2">
      <c r="A3862" s="3" t="s">
        <v>7446</v>
      </c>
      <c r="B3862" s="3" t="str">
        <f>VLOOKUP(C3862,'Class compilations'!A:B,2,FALSE)</f>
        <v>Truck - 1T - 4x4</v>
      </c>
      <c r="C3862" s="3" t="s">
        <v>7447</v>
      </c>
      <c r="D3862" s="3" t="s">
        <v>10</v>
      </c>
      <c r="E3862" s="3" t="s">
        <v>7461</v>
      </c>
      <c r="F3862" s="3" t="str">
        <f>VLOOKUP(E3862,'DFW to admin'!A:B,2,FALSE)</f>
        <v>Wildlife</v>
      </c>
      <c r="G3862" s="3" t="e">
        <f>VLOOKUP('Data - filter removed'!E3862,Sheet10!B:C,2,FALSE)</f>
        <v>#N/A</v>
      </c>
      <c r="H3862" s="2">
        <v>2015</v>
      </c>
      <c r="I3862" s="3" t="s">
        <v>297</v>
      </c>
      <c r="J3862" s="3" t="s">
        <v>4245</v>
      </c>
      <c r="K3862" s="3" t="s">
        <v>7449</v>
      </c>
      <c r="L3862" s="3" t="s">
        <v>7462</v>
      </c>
      <c r="M3862" s="3" t="s">
        <v>136</v>
      </c>
    </row>
    <row r="3863" spans="1:13" x14ac:dyDescent="0.2">
      <c r="A3863" s="3" t="s">
        <v>7446</v>
      </c>
      <c r="B3863" s="3" t="str">
        <f>VLOOKUP(C3863,'Class compilations'!A:B,2,FALSE)</f>
        <v>Truck - 1T - 4x4</v>
      </c>
      <c r="C3863" s="3" t="s">
        <v>7447</v>
      </c>
      <c r="D3863" s="3" t="s">
        <v>10</v>
      </c>
      <c r="E3863" s="3" t="s">
        <v>7463</v>
      </c>
      <c r="F3863" s="3" t="str">
        <f>VLOOKUP(E3863,'DFW to admin'!A:B,2,FALSE)</f>
        <v>Wildlife</v>
      </c>
      <c r="G3863" s="3" t="e">
        <f>VLOOKUP('Data - filter removed'!E3863,Sheet10!B:C,2,FALSE)</f>
        <v>#N/A</v>
      </c>
      <c r="H3863" s="2">
        <v>2015</v>
      </c>
      <c r="I3863" s="3" t="s">
        <v>297</v>
      </c>
      <c r="J3863" s="3" t="s">
        <v>4245</v>
      </c>
      <c r="K3863" s="3" t="s">
        <v>7449</v>
      </c>
      <c r="L3863" s="3" t="s">
        <v>7464</v>
      </c>
      <c r="M3863" s="3" t="s">
        <v>136</v>
      </c>
    </row>
    <row r="3864" spans="1:13" x14ac:dyDescent="0.2">
      <c r="A3864" s="3" t="s">
        <v>7446</v>
      </c>
      <c r="B3864" s="3" t="str">
        <f>VLOOKUP(C3864,'Class compilations'!A:B,2,FALSE)</f>
        <v>Truck - 1T - 4x4</v>
      </c>
      <c r="C3864" s="3" t="s">
        <v>7447</v>
      </c>
      <c r="D3864" s="3" t="s">
        <v>10</v>
      </c>
      <c r="E3864" s="3" t="s">
        <v>7465</v>
      </c>
      <c r="F3864" s="3" t="str">
        <f>VLOOKUP(E3864,'DFW to admin'!A:B,2,FALSE)</f>
        <v>Wildlife</v>
      </c>
      <c r="G3864" s="3" t="e">
        <f>VLOOKUP('Data - filter removed'!E3864,Sheet10!B:C,2,FALSE)</f>
        <v>#N/A</v>
      </c>
      <c r="H3864" s="2">
        <v>2015</v>
      </c>
      <c r="I3864" s="3" t="s">
        <v>297</v>
      </c>
      <c r="J3864" s="3" t="s">
        <v>4245</v>
      </c>
      <c r="K3864" s="3" t="s">
        <v>7449</v>
      </c>
      <c r="L3864" s="3" t="s">
        <v>7466</v>
      </c>
      <c r="M3864" s="3" t="s">
        <v>136</v>
      </c>
    </row>
    <row r="3865" spans="1:13" x14ac:dyDescent="0.2">
      <c r="A3865" s="3" t="s">
        <v>7446</v>
      </c>
      <c r="B3865" s="3" t="str">
        <f>VLOOKUP(C3865,'Class compilations'!A:B,2,FALSE)</f>
        <v>Truck - 1T - 4x4</v>
      </c>
      <c r="C3865" s="3" t="s">
        <v>7447</v>
      </c>
      <c r="D3865" s="3" t="s">
        <v>10</v>
      </c>
      <c r="E3865" s="3" t="s">
        <v>8181</v>
      </c>
      <c r="F3865" s="3" t="str">
        <f>VLOOKUP(E3865,'DFW to admin'!A:B,2,FALSE)</f>
        <v>Accounts Payable</v>
      </c>
      <c r="G3865" s="3" t="e">
        <f>VLOOKUP('Data - filter removed'!E3865,Sheet10!B:C,2,FALSE)</f>
        <v>#N/A</v>
      </c>
      <c r="H3865" s="2">
        <v>2015</v>
      </c>
      <c r="I3865" s="3" t="s">
        <v>2576</v>
      </c>
      <c r="J3865" s="3" t="s">
        <v>4170</v>
      </c>
      <c r="K3865" s="3" t="s">
        <v>7449</v>
      </c>
      <c r="L3865" s="3" t="s">
        <v>8182</v>
      </c>
      <c r="M3865" s="3" t="s">
        <v>136</v>
      </c>
    </row>
    <row r="3866" spans="1:13" x14ac:dyDescent="0.2">
      <c r="B3866" s="3" t="e">
        <f>VLOOKUP(C3866,'Class compilations'!A:B,2,FALSE)</f>
        <v>#N/A</v>
      </c>
      <c r="D3866" s="5" t="s">
        <v>7969</v>
      </c>
      <c r="E3866" s="3">
        <f>SUBTOTAL(3,E3856:E3865)</f>
        <v>10</v>
      </c>
      <c r="F3866" s="3" t="e">
        <f>VLOOKUP(E3866,'DFW to admin'!A:B,2,FALSE)</f>
        <v>#N/A</v>
      </c>
      <c r="G3866" s="3" t="e">
        <f>VLOOKUP('Data - filter removed'!E3866,Sheet10!B:C,2,FALSE)</f>
        <v>#N/A</v>
      </c>
    </row>
    <row r="3867" spans="1:13" x14ac:dyDescent="0.2">
      <c r="A3867" s="5" t="s">
        <v>7958</v>
      </c>
      <c r="B3867" s="3" t="e">
        <f>VLOOKUP(C3867,'Class compilations'!A:B,2,FALSE)</f>
        <v>#N/A</v>
      </c>
      <c r="E3867" s="3">
        <f>SUBTOTAL(3,E3856:E3865)</f>
        <v>10</v>
      </c>
      <c r="F3867" s="3" t="e">
        <f>VLOOKUP(E3867,'DFW to admin'!A:B,2,FALSE)</f>
        <v>#N/A</v>
      </c>
      <c r="G3867" s="3" t="e">
        <f>VLOOKUP('Data - filter removed'!E3867,Sheet10!B:C,2,FALSE)</f>
        <v>#N/A</v>
      </c>
    </row>
    <row r="3868" spans="1:13" x14ac:dyDescent="0.2">
      <c r="A3868" s="3" t="s">
        <v>7467</v>
      </c>
      <c r="B3868" s="3" t="str">
        <f>VLOOKUP(C3868,'Class compilations'!A:B,2,FALSE)</f>
        <v>Truck - 4x4</v>
      </c>
      <c r="C3868" s="3" t="s">
        <v>4330</v>
      </c>
      <c r="D3868" s="3" t="s">
        <v>10</v>
      </c>
      <c r="E3868" s="3" t="s">
        <v>7468</v>
      </c>
      <c r="F3868" s="3" t="str">
        <f>VLOOKUP(E3868,'DFW to admin'!A:B,2,FALSE)</f>
        <v>Fish</v>
      </c>
      <c r="G3868" s="3" t="e">
        <f>VLOOKUP('Data - filter removed'!E3868,Sheet10!B:C,2,FALSE)</f>
        <v>#N/A</v>
      </c>
      <c r="H3868" s="2">
        <v>2008</v>
      </c>
      <c r="I3868" s="3" t="s">
        <v>297</v>
      </c>
      <c r="J3868" s="3" t="s">
        <v>4245</v>
      </c>
      <c r="K3868" s="3" t="s">
        <v>7469</v>
      </c>
      <c r="L3868" s="3" t="s">
        <v>7470</v>
      </c>
      <c r="M3868" s="3" t="s">
        <v>136</v>
      </c>
    </row>
    <row r="3869" spans="1:13" x14ac:dyDescent="0.2">
      <c r="A3869" s="3" t="s">
        <v>7467</v>
      </c>
      <c r="B3869" s="3" t="str">
        <f>VLOOKUP(C3869,'Class compilations'!A:B,2,FALSE)</f>
        <v>Truck - 4x4</v>
      </c>
      <c r="C3869" s="3" t="s">
        <v>4330</v>
      </c>
      <c r="D3869" s="3" t="s">
        <v>10</v>
      </c>
      <c r="E3869" s="3" t="s">
        <v>7474</v>
      </c>
      <c r="F3869" s="3" t="e">
        <f>VLOOKUP(E3869,'DFW to admin'!A:B,2,FALSE)</f>
        <v>#N/A</v>
      </c>
      <c r="G3869" s="3" t="e">
        <f>VLOOKUP('Data - filter removed'!E3869,Sheet10!B:C,2,FALSE)</f>
        <v>#N/A</v>
      </c>
      <c r="H3869" s="2">
        <v>2005</v>
      </c>
      <c r="I3869" s="3" t="s">
        <v>297</v>
      </c>
      <c r="J3869" s="3" t="s">
        <v>4245</v>
      </c>
      <c r="K3869" s="3" t="s">
        <v>7469</v>
      </c>
      <c r="L3869" s="3" t="s">
        <v>7475</v>
      </c>
      <c r="M3869" s="3" t="s">
        <v>21</v>
      </c>
    </row>
    <row r="3870" spans="1:13" x14ac:dyDescent="0.2">
      <c r="A3870" s="3" t="s">
        <v>7467</v>
      </c>
      <c r="B3870" s="3" t="str">
        <f>VLOOKUP(C3870,'Class compilations'!A:B,2,FALSE)</f>
        <v>Truck - 4x4</v>
      </c>
      <c r="C3870" s="3" t="s">
        <v>4330</v>
      </c>
      <c r="D3870" s="3" t="s">
        <v>10</v>
      </c>
      <c r="E3870" s="3" t="s">
        <v>7476</v>
      </c>
      <c r="F3870" s="3" t="str">
        <f>VLOOKUP(E3870,'DFW to admin'!A:B,2,FALSE)</f>
        <v>Wildlife</v>
      </c>
      <c r="G3870" s="3" t="e">
        <f>VLOOKUP('Data - filter removed'!E3870,Sheet10!B:C,2,FALSE)</f>
        <v>#N/A</v>
      </c>
      <c r="H3870" s="2">
        <v>2012</v>
      </c>
      <c r="I3870" s="3" t="s">
        <v>297</v>
      </c>
      <c r="J3870" s="3" t="s">
        <v>3312</v>
      </c>
      <c r="K3870" s="3" t="s">
        <v>7472</v>
      </c>
      <c r="L3870" s="3" t="s">
        <v>7477</v>
      </c>
      <c r="M3870" s="3" t="s">
        <v>136</v>
      </c>
    </row>
    <row r="3871" spans="1:13" x14ac:dyDescent="0.2">
      <c r="A3871" s="3" t="s">
        <v>7467</v>
      </c>
      <c r="B3871" s="3" t="str">
        <f>VLOOKUP(C3871,'Class compilations'!A:B,2,FALSE)</f>
        <v>Truck - 4x4</v>
      </c>
      <c r="C3871" s="3" t="s">
        <v>4330</v>
      </c>
      <c r="D3871" s="3" t="s">
        <v>10</v>
      </c>
      <c r="E3871" s="3" t="s">
        <v>7478</v>
      </c>
      <c r="F3871" s="3" t="str">
        <f>VLOOKUP(E3871,'DFW to admin'!A:B,2,FALSE)</f>
        <v>Wildlife</v>
      </c>
      <c r="G3871" s="3" t="e">
        <f>VLOOKUP('Data - filter removed'!E3871,Sheet10!B:C,2,FALSE)</f>
        <v>#N/A</v>
      </c>
      <c r="H3871" s="2">
        <v>2013</v>
      </c>
      <c r="I3871" s="3" t="s">
        <v>297</v>
      </c>
      <c r="J3871" s="3" t="s">
        <v>3312</v>
      </c>
      <c r="K3871" s="3" t="s">
        <v>4281</v>
      </c>
      <c r="L3871" s="3" t="s">
        <v>7479</v>
      </c>
      <c r="M3871" s="3" t="s">
        <v>136</v>
      </c>
    </row>
    <row r="3872" spans="1:13" x14ac:dyDescent="0.2">
      <c r="A3872" s="3" t="s">
        <v>7467</v>
      </c>
      <c r="B3872" s="3" t="str">
        <f>VLOOKUP(C3872,'Class compilations'!A:B,2,FALSE)</f>
        <v>Truck - 4x4</v>
      </c>
      <c r="C3872" s="3" t="s">
        <v>4330</v>
      </c>
      <c r="D3872" s="3" t="s">
        <v>10</v>
      </c>
      <c r="E3872" s="3" t="s">
        <v>7482</v>
      </c>
      <c r="F3872" s="3" t="e">
        <f>VLOOKUP(E3872,'DFW to admin'!A:B,2,FALSE)</f>
        <v>#N/A</v>
      </c>
      <c r="G3872" s="3" t="e">
        <f>VLOOKUP('Data - filter removed'!E3872,Sheet10!B:C,2,FALSE)</f>
        <v>#N/A</v>
      </c>
      <c r="H3872" s="2">
        <v>2004</v>
      </c>
      <c r="I3872" s="3" t="s">
        <v>297</v>
      </c>
      <c r="J3872" s="3" t="s">
        <v>3312</v>
      </c>
      <c r="K3872" s="3" t="s">
        <v>7472</v>
      </c>
      <c r="L3872" s="3" t="s">
        <v>7483</v>
      </c>
      <c r="M3872" s="3" t="s">
        <v>35</v>
      </c>
    </row>
    <row r="3873" spans="1:13" x14ac:dyDescent="0.2">
      <c r="A3873" s="3" t="s">
        <v>7467</v>
      </c>
      <c r="B3873" s="3" t="str">
        <f>VLOOKUP(C3873,'Class compilations'!A:B,2,FALSE)</f>
        <v>Truck - 4x4</v>
      </c>
      <c r="C3873" s="3" t="s">
        <v>4330</v>
      </c>
      <c r="D3873" s="3" t="s">
        <v>10</v>
      </c>
      <c r="E3873" s="3" t="s">
        <v>7484</v>
      </c>
      <c r="F3873" s="3" t="e">
        <f>VLOOKUP(E3873,'DFW to admin'!A:B,2,FALSE)</f>
        <v>#N/A</v>
      </c>
      <c r="G3873" s="3" t="e">
        <f>VLOOKUP('Data - filter removed'!E3873,Sheet10!B:C,2,FALSE)</f>
        <v>#N/A</v>
      </c>
      <c r="H3873" s="2">
        <v>2008</v>
      </c>
      <c r="I3873" s="3" t="s">
        <v>297</v>
      </c>
      <c r="J3873" s="3" t="s">
        <v>3312</v>
      </c>
      <c r="K3873" s="3" t="s">
        <v>7472</v>
      </c>
      <c r="L3873" s="3" t="s">
        <v>7485</v>
      </c>
      <c r="M3873" s="3" t="s">
        <v>21</v>
      </c>
    </row>
    <row r="3874" spans="1:13" x14ac:dyDescent="0.2">
      <c r="A3874" s="3" t="s">
        <v>7467</v>
      </c>
      <c r="B3874" s="3" t="str">
        <f>VLOOKUP(C3874,'Class compilations'!A:B,2,FALSE)</f>
        <v>Truck - 4x4</v>
      </c>
      <c r="C3874" s="3" t="s">
        <v>4330</v>
      </c>
      <c r="D3874" s="3" t="s">
        <v>10</v>
      </c>
      <c r="E3874" s="3" t="s">
        <v>7486</v>
      </c>
      <c r="F3874" s="3" t="str">
        <f>VLOOKUP(E3874,'DFW to admin'!A:B,2,FALSE)</f>
        <v>Wildlife</v>
      </c>
      <c r="G3874" s="3" t="e">
        <f>VLOOKUP('Data - filter removed'!E3874,Sheet10!B:C,2,FALSE)</f>
        <v>#N/A</v>
      </c>
      <c r="H3874" s="2">
        <v>2008</v>
      </c>
      <c r="I3874" s="3" t="s">
        <v>297</v>
      </c>
      <c r="J3874" s="3" t="s">
        <v>3312</v>
      </c>
      <c r="K3874" s="3" t="s">
        <v>7472</v>
      </c>
      <c r="L3874" s="3" t="s">
        <v>7487</v>
      </c>
      <c r="M3874" s="3" t="s">
        <v>136</v>
      </c>
    </row>
    <row r="3875" spans="1:13" x14ac:dyDescent="0.2">
      <c r="A3875" s="3" t="s">
        <v>7467</v>
      </c>
      <c r="B3875" s="3" t="str">
        <f>VLOOKUP(C3875,'Class compilations'!A:B,2,FALSE)</f>
        <v>Truck - 4x4</v>
      </c>
      <c r="C3875" s="3" t="s">
        <v>4330</v>
      </c>
      <c r="D3875" s="3" t="s">
        <v>10</v>
      </c>
      <c r="E3875" s="3" t="s">
        <v>7488</v>
      </c>
      <c r="F3875" s="3" t="str">
        <f>VLOOKUP(E3875,'DFW to admin'!A:B,2,FALSE)</f>
        <v>Wildlife</v>
      </c>
      <c r="G3875" s="3" t="e">
        <f>VLOOKUP('Data - filter removed'!E3875,Sheet10!B:C,2,FALSE)</f>
        <v>#N/A</v>
      </c>
      <c r="H3875" s="2">
        <v>2008</v>
      </c>
      <c r="I3875" s="3" t="s">
        <v>297</v>
      </c>
      <c r="J3875" s="3" t="s">
        <v>3312</v>
      </c>
      <c r="K3875" s="3" t="s">
        <v>7472</v>
      </c>
      <c r="L3875" s="3" t="s">
        <v>7489</v>
      </c>
      <c r="M3875" s="3" t="s">
        <v>136</v>
      </c>
    </row>
    <row r="3876" spans="1:13" x14ac:dyDescent="0.2">
      <c r="A3876" s="3" t="s">
        <v>7467</v>
      </c>
      <c r="B3876" s="3" t="str">
        <f>VLOOKUP(C3876,'Class compilations'!A:B,2,FALSE)</f>
        <v>Truck - 4x4</v>
      </c>
      <c r="C3876" s="3" t="s">
        <v>4330</v>
      </c>
      <c r="D3876" s="3" t="s">
        <v>10</v>
      </c>
      <c r="E3876" s="3" t="s">
        <v>7490</v>
      </c>
      <c r="F3876" s="3" t="str">
        <f>VLOOKUP(E3876,'DFW to admin'!A:B,2,FALSE)</f>
        <v>Fish</v>
      </c>
      <c r="G3876" s="3" t="e">
        <f>VLOOKUP('Data - filter removed'!E3876,Sheet10!B:C,2,FALSE)</f>
        <v>#N/A</v>
      </c>
      <c r="H3876" s="2">
        <v>2011</v>
      </c>
      <c r="I3876" s="3" t="s">
        <v>297</v>
      </c>
      <c r="J3876" s="3" t="s">
        <v>4245</v>
      </c>
      <c r="K3876" s="3" t="s">
        <v>7469</v>
      </c>
      <c r="L3876" s="3" t="s">
        <v>7491</v>
      </c>
      <c r="M3876" s="3" t="s">
        <v>136</v>
      </c>
    </row>
    <row r="3877" spans="1:13" x14ac:dyDescent="0.2">
      <c r="A3877" s="3" t="s">
        <v>7467</v>
      </c>
      <c r="B3877" s="3" t="str">
        <f>VLOOKUP(C3877,'Class compilations'!A:B,2,FALSE)</f>
        <v>Truck - 4x4</v>
      </c>
      <c r="C3877" s="3" t="s">
        <v>4330</v>
      </c>
      <c r="D3877" s="3" t="s">
        <v>10</v>
      </c>
      <c r="E3877" s="3" t="s">
        <v>7492</v>
      </c>
      <c r="F3877" s="3" t="str">
        <f>VLOOKUP(E3877,'DFW to admin'!A:B,2,FALSE)</f>
        <v>Wildlife</v>
      </c>
      <c r="G3877" s="3" t="e">
        <f>VLOOKUP('Data - filter removed'!E3877,Sheet10!B:C,2,FALSE)</f>
        <v>#N/A</v>
      </c>
      <c r="H3877" s="2">
        <v>2012</v>
      </c>
      <c r="I3877" s="3" t="s">
        <v>297</v>
      </c>
      <c r="J3877" s="3" t="s">
        <v>3312</v>
      </c>
      <c r="K3877" s="3" t="s">
        <v>7472</v>
      </c>
      <c r="L3877" s="3" t="s">
        <v>7493</v>
      </c>
      <c r="M3877" s="3" t="s">
        <v>136</v>
      </c>
    </row>
    <row r="3878" spans="1:13" x14ac:dyDescent="0.2">
      <c r="A3878" s="3" t="s">
        <v>7467</v>
      </c>
      <c r="B3878" s="3" t="str">
        <f>VLOOKUP(C3878,'Class compilations'!A:B,2,FALSE)</f>
        <v>Truck - 4x4</v>
      </c>
      <c r="C3878" s="3" t="s">
        <v>4330</v>
      </c>
      <c r="D3878" s="3" t="s">
        <v>10</v>
      </c>
      <c r="E3878" s="3" t="s">
        <v>7494</v>
      </c>
      <c r="F3878" s="3" t="str">
        <f>VLOOKUP(E3878,'DFW to admin'!A:B,2,FALSE)</f>
        <v>Wildlife</v>
      </c>
      <c r="G3878" s="3" t="e">
        <f>VLOOKUP('Data - filter removed'!E3878,Sheet10!B:C,2,FALSE)</f>
        <v>#N/A</v>
      </c>
      <c r="H3878" s="2">
        <v>2013</v>
      </c>
      <c r="I3878" s="3" t="s">
        <v>297</v>
      </c>
      <c r="J3878" s="3" t="s">
        <v>3312</v>
      </c>
      <c r="K3878" s="3" t="s">
        <v>4281</v>
      </c>
      <c r="L3878" s="3" t="s">
        <v>7495</v>
      </c>
      <c r="M3878" s="3" t="s">
        <v>136</v>
      </c>
    </row>
    <row r="3879" spans="1:13" x14ac:dyDescent="0.2">
      <c r="A3879" s="3" t="s">
        <v>7467</v>
      </c>
      <c r="B3879" s="3" t="str">
        <f>VLOOKUP(C3879,'Class compilations'!A:B,2,FALSE)</f>
        <v>Truck - 4x4</v>
      </c>
      <c r="C3879" s="3" t="s">
        <v>4330</v>
      </c>
      <c r="D3879" s="3" t="s">
        <v>10</v>
      </c>
      <c r="E3879" s="3" t="s">
        <v>7496</v>
      </c>
      <c r="F3879" s="3" t="str">
        <f>VLOOKUP(E3879,'DFW to admin'!A:B,2,FALSE)</f>
        <v>Wildlife</v>
      </c>
      <c r="G3879" s="3" t="e">
        <f>VLOOKUP('Data - filter removed'!E3879,Sheet10!B:C,2,FALSE)</f>
        <v>#N/A</v>
      </c>
      <c r="H3879" s="2">
        <v>2013</v>
      </c>
      <c r="I3879" s="3" t="s">
        <v>297</v>
      </c>
      <c r="J3879" s="3" t="s">
        <v>3312</v>
      </c>
      <c r="K3879" s="3" t="s">
        <v>4281</v>
      </c>
      <c r="L3879" s="3" t="s">
        <v>7497</v>
      </c>
      <c r="M3879" s="3" t="s">
        <v>136</v>
      </c>
    </row>
    <row r="3880" spans="1:13" x14ac:dyDescent="0.2">
      <c r="A3880" s="3" t="s">
        <v>7467</v>
      </c>
      <c r="B3880" s="3" t="str">
        <f>VLOOKUP(C3880,'Class compilations'!A:B,2,FALSE)</f>
        <v>Truck - 4x4</v>
      </c>
      <c r="C3880" s="3" t="s">
        <v>4330</v>
      </c>
      <c r="D3880" s="3" t="s">
        <v>10</v>
      </c>
      <c r="E3880" s="3" t="s">
        <v>7498</v>
      </c>
      <c r="F3880" s="3" t="str">
        <f>VLOOKUP(E3880,'DFW to admin'!A:B,2,FALSE)</f>
        <v>Wildlife</v>
      </c>
      <c r="G3880" s="3" t="e">
        <f>VLOOKUP('Data - filter removed'!E3880,Sheet10!B:C,2,FALSE)</f>
        <v>#N/A</v>
      </c>
      <c r="H3880" s="2">
        <v>2013</v>
      </c>
      <c r="I3880" s="3" t="s">
        <v>297</v>
      </c>
      <c r="J3880" s="3" t="s">
        <v>3312</v>
      </c>
      <c r="K3880" s="3" t="s">
        <v>4281</v>
      </c>
      <c r="L3880" s="3" t="s">
        <v>7499</v>
      </c>
      <c r="M3880" s="3" t="s">
        <v>136</v>
      </c>
    </row>
    <row r="3881" spans="1:13" x14ac:dyDescent="0.2">
      <c r="A3881" s="3" t="s">
        <v>7467</v>
      </c>
      <c r="B3881" s="3" t="str">
        <f>VLOOKUP(C3881,'Class compilations'!A:B,2,FALSE)</f>
        <v>Truck - 4x4</v>
      </c>
      <c r="C3881" s="3" t="s">
        <v>4330</v>
      </c>
      <c r="D3881" s="3" t="s">
        <v>10</v>
      </c>
      <c r="E3881" s="3" t="s">
        <v>7500</v>
      </c>
      <c r="F3881" s="3" t="str">
        <f>VLOOKUP(E3881,'DFW to admin'!A:B,2,FALSE)</f>
        <v>Wildlife</v>
      </c>
      <c r="G3881" s="3" t="e">
        <f>VLOOKUP('Data - filter removed'!E3881,Sheet10!B:C,2,FALSE)</f>
        <v>#N/A</v>
      </c>
      <c r="H3881" s="2">
        <v>2013</v>
      </c>
      <c r="I3881" s="3" t="s">
        <v>297</v>
      </c>
      <c r="J3881" s="3" t="s">
        <v>3312</v>
      </c>
      <c r="K3881" s="3" t="s">
        <v>4281</v>
      </c>
      <c r="L3881" s="3" t="s">
        <v>7501</v>
      </c>
      <c r="M3881" s="3" t="s">
        <v>136</v>
      </c>
    </row>
    <row r="3882" spans="1:13" x14ac:dyDescent="0.2">
      <c r="A3882" s="3" t="s">
        <v>7467</v>
      </c>
      <c r="B3882" s="3" t="str">
        <f>VLOOKUP(C3882,'Class compilations'!A:B,2,FALSE)</f>
        <v>Truck - 4x4</v>
      </c>
      <c r="C3882" s="3" t="s">
        <v>4330</v>
      </c>
      <c r="D3882" s="3" t="s">
        <v>10</v>
      </c>
      <c r="E3882" s="3" t="s">
        <v>7502</v>
      </c>
      <c r="F3882" s="3" t="e">
        <f>VLOOKUP(E3882,'DFW to admin'!A:B,2,FALSE)</f>
        <v>#N/A</v>
      </c>
      <c r="G3882" s="3" t="e">
        <f>VLOOKUP('Data - filter removed'!E3882,Sheet10!B:C,2,FALSE)</f>
        <v>#N/A</v>
      </c>
      <c r="H3882" s="2">
        <v>2012</v>
      </c>
      <c r="I3882" s="3" t="s">
        <v>297</v>
      </c>
      <c r="J3882" s="3" t="s">
        <v>3312</v>
      </c>
      <c r="K3882" s="3" t="s">
        <v>7472</v>
      </c>
      <c r="L3882" s="3" t="s">
        <v>7503</v>
      </c>
      <c r="M3882" s="3" t="s">
        <v>81</v>
      </c>
    </row>
    <row r="3883" spans="1:13" x14ac:dyDescent="0.2">
      <c r="A3883" s="3" t="s">
        <v>7467</v>
      </c>
      <c r="B3883" s="3" t="str">
        <f>VLOOKUP(C3883,'Class compilations'!A:B,2,FALSE)</f>
        <v>Truck - 4x4</v>
      </c>
      <c r="C3883" s="3" t="s">
        <v>4330</v>
      </c>
      <c r="D3883" s="3" t="s">
        <v>10</v>
      </c>
      <c r="E3883" s="3" t="s">
        <v>7504</v>
      </c>
      <c r="F3883" s="3" t="str">
        <f>VLOOKUP(E3883,'DFW to admin'!A:B,2,FALSE)</f>
        <v>Wildlife</v>
      </c>
      <c r="G3883" s="3" t="e">
        <f>VLOOKUP('Data - filter removed'!E3883,Sheet10!B:C,2,FALSE)</f>
        <v>#N/A</v>
      </c>
      <c r="H3883" s="2">
        <v>2012</v>
      </c>
      <c r="I3883" s="3" t="s">
        <v>297</v>
      </c>
      <c r="J3883" s="3" t="s">
        <v>3312</v>
      </c>
      <c r="K3883" s="3" t="s">
        <v>7505</v>
      </c>
      <c r="L3883" s="3" t="s">
        <v>7506</v>
      </c>
      <c r="M3883" s="3" t="s">
        <v>136</v>
      </c>
    </row>
    <row r="3884" spans="1:13" x14ac:dyDescent="0.2">
      <c r="A3884" s="3" t="s">
        <v>7467</v>
      </c>
      <c r="B3884" s="3" t="str">
        <f>VLOOKUP(C3884,'Class compilations'!A:B,2,FALSE)</f>
        <v>Truck - 4x4</v>
      </c>
      <c r="C3884" s="3" t="s">
        <v>4330</v>
      </c>
      <c r="D3884" s="3" t="s">
        <v>10</v>
      </c>
      <c r="E3884" s="3" t="s">
        <v>7507</v>
      </c>
      <c r="F3884" s="3" t="str">
        <f>VLOOKUP(E3884,'DFW to admin'!A:B,2,FALSE)</f>
        <v>Wildlife</v>
      </c>
      <c r="G3884" s="3" t="e">
        <f>VLOOKUP('Data - filter removed'!E3884,Sheet10!B:C,2,FALSE)</f>
        <v>#N/A</v>
      </c>
      <c r="H3884" s="2">
        <v>2012</v>
      </c>
      <c r="I3884" s="3" t="s">
        <v>297</v>
      </c>
      <c r="J3884" s="3" t="s">
        <v>3312</v>
      </c>
      <c r="K3884" s="3" t="s">
        <v>7505</v>
      </c>
      <c r="L3884" s="3" t="s">
        <v>7508</v>
      </c>
      <c r="M3884" s="3" t="s">
        <v>136</v>
      </c>
    </row>
    <row r="3885" spans="1:13" x14ac:dyDescent="0.2">
      <c r="A3885" s="3" t="s">
        <v>7467</v>
      </c>
      <c r="B3885" s="3" t="str">
        <f>VLOOKUP(C3885,'Class compilations'!A:B,2,FALSE)</f>
        <v>Truck - 4x4</v>
      </c>
      <c r="C3885" s="3" t="s">
        <v>4330</v>
      </c>
      <c r="D3885" s="3" t="s">
        <v>10</v>
      </c>
      <c r="E3885" s="3" t="s">
        <v>7509</v>
      </c>
      <c r="F3885" s="3" t="str">
        <f>VLOOKUP(E3885,'DFW to admin'!A:B,2,FALSE)</f>
        <v>Wildlife</v>
      </c>
      <c r="G3885" s="3" t="e">
        <f>VLOOKUP('Data - filter removed'!E3885,Sheet10!B:C,2,FALSE)</f>
        <v>#N/A</v>
      </c>
      <c r="H3885" s="2">
        <v>2012</v>
      </c>
      <c r="I3885" s="3" t="s">
        <v>297</v>
      </c>
      <c r="J3885" s="3" t="s">
        <v>3312</v>
      </c>
      <c r="K3885" s="3" t="s">
        <v>7505</v>
      </c>
      <c r="L3885" s="3" t="s">
        <v>7510</v>
      </c>
      <c r="M3885" s="3" t="s">
        <v>136</v>
      </c>
    </row>
    <row r="3886" spans="1:13" x14ac:dyDescent="0.2">
      <c r="A3886" s="3" t="s">
        <v>7467</v>
      </c>
      <c r="B3886" s="3" t="str">
        <f>VLOOKUP(C3886,'Class compilations'!A:B,2,FALSE)</f>
        <v>Truck - 4x4</v>
      </c>
      <c r="C3886" s="3" t="s">
        <v>4330</v>
      </c>
      <c r="D3886" s="3" t="s">
        <v>10</v>
      </c>
      <c r="E3886" s="3" t="s">
        <v>7511</v>
      </c>
      <c r="F3886" s="3" t="str">
        <f>VLOOKUP(E3886,'DFW to admin'!A:B,2,FALSE)</f>
        <v>Wildlife</v>
      </c>
      <c r="G3886" s="3" t="e">
        <f>VLOOKUP('Data - filter removed'!E3886,Sheet10!B:C,2,FALSE)</f>
        <v>#N/A</v>
      </c>
      <c r="H3886" s="2">
        <v>2012</v>
      </c>
      <c r="I3886" s="3" t="s">
        <v>297</v>
      </c>
      <c r="J3886" s="3" t="s">
        <v>3312</v>
      </c>
      <c r="K3886" s="3" t="s">
        <v>7505</v>
      </c>
      <c r="L3886" s="3" t="s">
        <v>7512</v>
      </c>
      <c r="M3886" s="3" t="s">
        <v>136</v>
      </c>
    </row>
    <row r="3887" spans="1:13" x14ac:dyDescent="0.2">
      <c r="A3887" s="3" t="s">
        <v>7467</v>
      </c>
      <c r="B3887" s="3" t="str">
        <f>VLOOKUP(C3887,'Class compilations'!A:B,2,FALSE)</f>
        <v>Truck - 4x4</v>
      </c>
      <c r="C3887" s="3" t="s">
        <v>4330</v>
      </c>
      <c r="D3887" s="3" t="s">
        <v>10</v>
      </c>
      <c r="E3887" s="3" t="s">
        <v>7513</v>
      </c>
      <c r="F3887" s="3" t="e">
        <f>VLOOKUP(E3887,'DFW to admin'!A:B,2,FALSE)</f>
        <v>#N/A</v>
      </c>
      <c r="G3887" s="3" t="e">
        <f>VLOOKUP('Data - filter removed'!E3887,Sheet10!B:C,2,FALSE)</f>
        <v>#N/A</v>
      </c>
      <c r="H3887" s="2">
        <v>2013</v>
      </c>
      <c r="I3887" s="3" t="s">
        <v>2576</v>
      </c>
      <c r="J3887" s="3" t="s">
        <v>4170</v>
      </c>
      <c r="K3887" s="3" t="s">
        <v>4330</v>
      </c>
      <c r="L3887" s="3" t="s">
        <v>7514</v>
      </c>
      <c r="M3887" s="3" t="s">
        <v>35</v>
      </c>
    </row>
    <row r="3888" spans="1:13" x14ac:dyDescent="0.2">
      <c r="A3888" s="3" t="s">
        <v>7467</v>
      </c>
      <c r="B3888" s="3" t="str">
        <f>VLOOKUP(C3888,'Class compilations'!A:B,2,FALSE)</f>
        <v>Truck - 4x4</v>
      </c>
      <c r="C3888" s="3" t="s">
        <v>4330</v>
      </c>
      <c r="D3888" s="3" t="s">
        <v>10</v>
      </c>
      <c r="E3888" s="3" t="s">
        <v>7517</v>
      </c>
      <c r="F3888" s="3" t="e">
        <f>VLOOKUP(E3888,'DFW to admin'!A:B,2,FALSE)</f>
        <v>#N/A</v>
      </c>
      <c r="G3888" s="3" t="e">
        <f>VLOOKUP('Data - filter removed'!E3888,Sheet10!B:C,2,FALSE)</f>
        <v>#N/A</v>
      </c>
      <c r="H3888" s="2">
        <v>2013</v>
      </c>
      <c r="I3888" s="3" t="s">
        <v>2576</v>
      </c>
      <c r="J3888" s="3" t="s">
        <v>4170</v>
      </c>
      <c r="K3888" s="3" t="s">
        <v>4330</v>
      </c>
      <c r="L3888" s="3" t="s">
        <v>7518</v>
      </c>
      <c r="M3888" s="3" t="s">
        <v>1038</v>
      </c>
    </row>
    <row r="3889" spans="1:13" x14ac:dyDescent="0.2">
      <c r="A3889" s="3" t="s">
        <v>7467</v>
      </c>
      <c r="B3889" s="3" t="str">
        <f>VLOOKUP(C3889,'Class compilations'!A:B,2,FALSE)</f>
        <v>Truck - 4x4</v>
      </c>
      <c r="C3889" s="3" t="s">
        <v>4330</v>
      </c>
      <c r="D3889" s="3" t="s">
        <v>10</v>
      </c>
      <c r="E3889" s="3" t="s">
        <v>7519</v>
      </c>
      <c r="F3889" s="3" t="e">
        <f>VLOOKUP(E3889,'DFW to admin'!A:B,2,FALSE)</f>
        <v>#N/A</v>
      </c>
      <c r="G3889" s="3" t="e">
        <f>VLOOKUP('Data - filter removed'!E3889,Sheet10!B:C,2,FALSE)</f>
        <v>#N/A</v>
      </c>
      <c r="H3889" s="2">
        <v>2006</v>
      </c>
      <c r="I3889" s="3" t="s">
        <v>297</v>
      </c>
      <c r="J3889" s="3" t="s">
        <v>3312</v>
      </c>
      <c r="K3889" s="3" t="s">
        <v>4330</v>
      </c>
      <c r="L3889" s="3" t="s">
        <v>7520</v>
      </c>
      <c r="M3889" s="3" t="s">
        <v>81</v>
      </c>
    </row>
    <row r="3890" spans="1:13" x14ac:dyDescent="0.2">
      <c r="A3890" s="3" t="s">
        <v>7467</v>
      </c>
      <c r="B3890" s="3" t="str">
        <f>VLOOKUP(C3890,'Class compilations'!A:B,2,FALSE)</f>
        <v>Truck - 4x4</v>
      </c>
      <c r="C3890" s="3" t="s">
        <v>4330</v>
      </c>
      <c r="D3890" s="3" t="s">
        <v>10</v>
      </c>
      <c r="E3890" s="3" t="s">
        <v>7521</v>
      </c>
      <c r="F3890" s="3" t="str">
        <f>VLOOKUP(E3890,'DFW to admin'!A:B,2,FALSE)</f>
        <v>Wildlife</v>
      </c>
      <c r="G3890" s="3" t="e">
        <f>VLOOKUP('Data - filter removed'!E3890,Sheet10!B:C,2,FALSE)</f>
        <v>#N/A</v>
      </c>
      <c r="H3890" s="2">
        <v>2012</v>
      </c>
      <c r="I3890" s="3" t="s">
        <v>297</v>
      </c>
      <c r="J3890" s="3" t="s">
        <v>3312</v>
      </c>
      <c r="K3890" s="3" t="s">
        <v>7505</v>
      </c>
      <c r="L3890" s="3" t="s">
        <v>7522</v>
      </c>
      <c r="M3890" s="3" t="s">
        <v>136</v>
      </c>
    </row>
    <row r="3891" spans="1:13" x14ac:dyDescent="0.2">
      <c r="A3891" s="3" t="s">
        <v>7467</v>
      </c>
      <c r="B3891" s="3" t="str">
        <f>VLOOKUP(C3891,'Class compilations'!A:B,2,FALSE)</f>
        <v>Truck - 4x4</v>
      </c>
      <c r="C3891" s="3" t="s">
        <v>4330</v>
      </c>
      <c r="D3891" s="3" t="s">
        <v>10</v>
      </c>
      <c r="E3891" s="3" t="s">
        <v>7523</v>
      </c>
      <c r="F3891" s="3" t="str">
        <f>VLOOKUP(E3891,'DFW to admin'!A:B,2,FALSE)</f>
        <v>Fish</v>
      </c>
      <c r="G3891" s="3" t="e">
        <f>VLOOKUP('Data - filter removed'!E3891,Sheet10!B:C,2,FALSE)</f>
        <v>#N/A</v>
      </c>
      <c r="H3891" s="2">
        <v>2013</v>
      </c>
      <c r="I3891" s="3" t="s">
        <v>297</v>
      </c>
      <c r="J3891" s="3" t="s">
        <v>3312</v>
      </c>
      <c r="K3891" s="3" t="s">
        <v>4281</v>
      </c>
      <c r="L3891" s="3" t="s">
        <v>7524</v>
      </c>
      <c r="M3891" s="3" t="s">
        <v>136</v>
      </c>
    </row>
    <row r="3892" spans="1:13" x14ac:dyDescent="0.2">
      <c r="A3892" s="3" t="s">
        <v>7467</v>
      </c>
      <c r="B3892" s="3" t="str">
        <f>VLOOKUP(C3892,'Class compilations'!A:B,2,FALSE)</f>
        <v>Truck - 4x4</v>
      </c>
      <c r="C3892" s="3" t="s">
        <v>4330</v>
      </c>
      <c r="D3892" s="3" t="s">
        <v>10</v>
      </c>
      <c r="E3892" s="3" t="s">
        <v>7525</v>
      </c>
      <c r="F3892" s="3" t="str">
        <f>VLOOKUP(E3892,'DFW to admin'!A:B,2,FALSE)</f>
        <v>Wildlife</v>
      </c>
      <c r="G3892" s="3" t="e">
        <f>VLOOKUP('Data - filter removed'!E3892,Sheet10!B:C,2,FALSE)</f>
        <v>#N/A</v>
      </c>
      <c r="H3892" s="2">
        <v>2012</v>
      </c>
      <c r="I3892" s="3" t="s">
        <v>297</v>
      </c>
      <c r="J3892" s="3" t="s">
        <v>3312</v>
      </c>
      <c r="K3892" s="3" t="s">
        <v>7472</v>
      </c>
      <c r="L3892" s="3" t="s">
        <v>7526</v>
      </c>
      <c r="M3892" s="3" t="s">
        <v>136</v>
      </c>
    </row>
    <row r="3893" spans="1:13" x14ac:dyDescent="0.2">
      <c r="A3893" s="3" t="s">
        <v>7467</v>
      </c>
      <c r="B3893" s="3" t="str">
        <f>VLOOKUP(C3893,'Class compilations'!A:B,2,FALSE)</f>
        <v>Truck - 4x4</v>
      </c>
      <c r="C3893" s="3" t="s">
        <v>4330</v>
      </c>
      <c r="D3893" s="3" t="s">
        <v>10</v>
      </c>
      <c r="E3893" s="3" t="s">
        <v>7527</v>
      </c>
      <c r="F3893" s="3" t="str">
        <f>VLOOKUP(E3893,'DFW to admin'!A:B,2,FALSE)</f>
        <v>Wildlife</v>
      </c>
      <c r="G3893" s="3" t="e">
        <f>VLOOKUP('Data - filter removed'!E3893,Sheet10!B:C,2,FALSE)</f>
        <v>#N/A</v>
      </c>
      <c r="H3893" s="2">
        <v>2011</v>
      </c>
      <c r="I3893" s="3" t="s">
        <v>297</v>
      </c>
      <c r="J3893" s="3" t="s">
        <v>3312</v>
      </c>
      <c r="K3893" s="3" t="s">
        <v>7505</v>
      </c>
      <c r="L3893" s="3" t="s">
        <v>7528</v>
      </c>
      <c r="M3893" s="3" t="s">
        <v>136</v>
      </c>
    </row>
    <row r="3894" spans="1:13" x14ac:dyDescent="0.2">
      <c r="A3894" s="3" t="s">
        <v>7467</v>
      </c>
      <c r="B3894" s="3" t="str">
        <f>VLOOKUP(C3894,'Class compilations'!A:B,2,FALSE)</f>
        <v>Truck - 4x4</v>
      </c>
      <c r="C3894" s="3" t="s">
        <v>4330</v>
      </c>
      <c r="D3894" s="3" t="s">
        <v>10</v>
      </c>
      <c r="E3894" s="3" t="s">
        <v>7529</v>
      </c>
      <c r="F3894" s="3" t="str">
        <f>VLOOKUP(E3894,'DFW to admin'!A:B,2,FALSE)</f>
        <v>Wildlife</v>
      </c>
      <c r="G3894" s="3" t="e">
        <f>VLOOKUP('Data - filter removed'!E3894,Sheet10!B:C,2,FALSE)</f>
        <v>#N/A</v>
      </c>
      <c r="H3894" s="2">
        <v>2012</v>
      </c>
      <c r="I3894" s="3" t="s">
        <v>297</v>
      </c>
      <c r="J3894" s="3" t="s">
        <v>3312</v>
      </c>
      <c r="K3894" s="3" t="s">
        <v>7472</v>
      </c>
      <c r="L3894" s="3" t="s">
        <v>7530</v>
      </c>
      <c r="M3894" s="3" t="s">
        <v>136</v>
      </c>
    </row>
    <row r="3895" spans="1:13" x14ac:dyDescent="0.2">
      <c r="A3895" s="3" t="s">
        <v>7467</v>
      </c>
      <c r="B3895" s="3" t="str">
        <f>VLOOKUP(C3895,'Class compilations'!A:B,2,FALSE)</f>
        <v>Truck - 4x4</v>
      </c>
      <c r="C3895" s="3" t="s">
        <v>4330</v>
      </c>
      <c r="D3895" s="3" t="s">
        <v>10</v>
      </c>
      <c r="E3895" s="3" t="s">
        <v>7531</v>
      </c>
      <c r="F3895" s="3" t="str">
        <f>VLOOKUP(E3895,'DFW to admin'!A:B,2,FALSE)</f>
        <v>Fish</v>
      </c>
      <c r="G3895" s="3" t="e">
        <f>VLOOKUP('Data - filter removed'!E3895,Sheet10!B:C,2,FALSE)</f>
        <v>#N/A</v>
      </c>
      <c r="H3895" s="2">
        <v>2012</v>
      </c>
      <c r="I3895" s="3" t="s">
        <v>297</v>
      </c>
      <c r="J3895" s="3" t="s">
        <v>3312</v>
      </c>
      <c r="K3895" s="3" t="s">
        <v>7472</v>
      </c>
      <c r="L3895" s="3" t="s">
        <v>7532</v>
      </c>
      <c r="M3895" s="3" t="s">
        <v>136</v>
      </c>
    </row>
    <row r="3896" spans="1:13" x14ac:dyDescent="0.2">
      <c r="A3896" s="3" t="s">
        <v>7467</v>
      </c>
      <c r="B3896" s="3" t="str">
        <f>VLOOKUP(C3896,'Class compilations'!A:B,2,FALSE)</f>
        <v>Truck - 4x4</v>
      </c>
      <c r="C3896" s="3" t="s">
        <v>4330</v>
      </c>
      <c r="D3896" s="3" t="s">
        <v>10</v>
      </c>
      <c r="E3896" s="3" t="s">
        <v>7533</v>
      </c>
      <c r="F3896" s="3" t="str">
        <f>VLOOKUP(E3896,'DFW to admin'!A:B,2,FALSE)</f>
        <v>Fish</v>
      </c>
      <c r="G3896" s="3" t="e">
        <f>VLOOKUP('Data - filter removed'!E3896,Sheet10!B:C,2,FALSE)</f>
        <v>#N/A</v>
      </c>
      <c r="H3896" s="2">
        <v>2012</v>
      </c>
      <c r="I3896" s="3" t="s">
        <v>297</v>
      </c>
      <c r="J3896" s="3" t="s">
        <v>3312</v>
      </c>
      <c r="K3896" s="3" t="s">
        <v>7472</v>
      </c>
      <c r="L3896" s="3" t="s">
        <v>7534</v>
      </c>
      <c r="M3896" s="3" t="s">
        <v>136</v>
      </c>
    </row>
    <row r="3897" spans="1:13" x14ac:dyDescent="0.2">
      <c r="A3897" s="3" t="s">
        <v>7467</v>
      </c>
      <c r="B3897" s="3" t="str">
        <f>VLOOKUP(C3897,'Class compilations'!A:B,2,FALSE)</f>
        <v>Truck - 4x4</v>
      </c>
      <c r="C3897" s="3" t="s">
        <v>4330</v>
      </c>
      <c r="D3897" s="3" t="s">
        <v>10</v>
      </c>
      <c r="E3897" s="3" t="s">
        <v>7535</v>
      </c>
      <c r="F3897" s="3" t="str">
        <f>VLOOKUP(E3897,'DFW to admin'!A:B,2,FALSE)</f>
        <v>Fish</v>
      </c>
      <c r="G3897" s="3" t="e">
        <f>VLOOKUP('Data - filter removed'!E3897,Sheet10!B:C,2,FALSE)</f>
        <v>#N/A</v>
      </c>
      <c r="H3897" s="2">
        <v>2012</v>
      </c>
      <c r="I3897" s="3" t="s">
        <v>297</v>
      </c>
      <c r="J3897" s="3" t="s">
        <v>3312</v>
      </c>
      <c r="K3897" s="3" t="s">
        <v>7472</v>
      </c>
      <c r="L3897" s="3" t="s">
        <v>7536</v>
      </c>
      <c r="M3897" s="3" t="s">
        <v>136</v>
      </c>
    </row>
    <row r="3898" spans="1:13" x14ac:dyDescent="0.2">
      <c r="A3898" s="3" t="s">
        <v>7467</v>
      </c>
      <c r="B3898" s="3" t="str">
        <f>VLOOKUP(C3898,'Class compilations'!A:B,2,FALSE)</f>
        <v>Truck - 4x4</v>
      </c>
      <c r="C3898" s="3" t="s">
        <v>4330</v>
      </c>
      <c r="D3898" s="3" t="s">
        <v>10</v>
      </c>
      <c r="E3898" s="3" t="s">
        <v>7537</v>
      </c>
      <c r="F3898" s="3" t="str">
        <f>VLOOKUP(E3898,'DFW to admin'!A:B,2,FALSE)</f>
        <v>Wildlife</v>
      </c>
      <c r="G3898" s="3" t="e">
        <f>VLOOKUP('Data - filter removed'!E3898,Sheet10!B:C,2,FALSE)</f>
        <v>#N/A</v>
      </c>
      <c r="H3898" s="2">
        <v>2012</v>
      </c>
      <c r="I3898" s="3" t="s">
        <v>297</v>
      </c>
      <c r="J3898" s="3" t="s">
        <v>3312</v>
      </c>
      <c r="K3898" s="3" t="s">
        <v>7472</v>
      </c>
      <c r="L3898" s="3" t="s">
        <v>7538</v>
      </c>
      <c r="M3898" s="3" t="s">
        <v>136</v>
      </c>
    </row>
    <row r="3899" spans="1:13" x14ac:dyDescent="0.2">
      <c r="A3899" s="3" t="s">
        <v>7467</v>
      </c>
      <c r="B3899" s="3" t="str">
        <f>VLOOKUP(C3899,'Class compilations'!A:B,2,FALSE)</f>
        <v>Truck - 4x4</v>
      </c>
      <c r="C3899" s="3" t="s">
        <v>4330</v>
      </c>
      <c r="D3899" s="3" t="s">
        <v>10</v>
      </c>
      <c r="E3899" s="3" t="s">
        <v>7539</v>
      </c>
      <c r="F3899" s="3" t="e">
        <f>VLOOKUP(E3899,'DFW to admin'!A:B,2,FALSE)</f>
        <v>#N/A</v>
      </c>
      <c r="G3899" s="3" t="e">
        <f>VLOOKUP('Data - filter removed'!E3899,Sheet10!B:C,2,FALSE)</f>
        <v>#N/A</v>
      </c>
      <c r="H3899" s="2">
        <v>2013</v>
      </c>
      <c r="I3899" s="3" t="s">
        <v>297</v>
      </c>
      <c r="J3899" s="3" t="s">
        <v>3312</v>
      </c>
      <c r="K3899" s="3" t="s">
        <v>4281</v>
      </c>
      <c r="L3899" s="3" t="s">
        <v>7540</v>
      </c>
      <c r="M3899" s="3" t="s">
        <v>420</v>
      </c>
    </row>
    <row r="3900" spans="1:13" x14ac:dyDescent="0.2">
      <c r="A3900" s="3" t="s">
        <v>7467</v>
      </c>
      <c r="B3900" s="3" t="str">
        <f>VLOOKUP(C3900,'Class compilations'!A:B,2,FALSE)</f>
        <v>Truck - 4x4</v>
      </c>
      <c r="C3900" s="3" t="s">
        <v>4330</v>
      </c>
      <c r="D3900" s="3" t="s">
        <v>10</v>
      </c>
      <c r="E3900" s="3" t="s">
        <v>7541</v>
      </c>
      <c r="F3900" s="3" t="str">
        <f>VLOOKUP(E3900,'DFW to admin'!A:B,2,FALSE)</f>
        <v>Wildlife</v>
      </c>
      <c r="G3900" s="3" t="e">
        <f>VLOOKUP('Data - filter removed'!E3900,Sheet10!B:C,2,FALSE)</f>
        <v>#N/A</v>
      </c>
      <c r="H3900" s="2">
        <v>2013</v>
      </c>
      <c r="I3900" s="3" t="s">
        <v>297</v>
      </c>
      <c r="J3900" s="3" t="s">
        <v>3312</v>
      </c>
      <c r="K3900" s="3" t="s">
        <v>4281</v>
      </c>
      <c r="L3900" s="3" t="s">
        <v>7542</v>
      </c>
      <c r="M3900" s="3" t="s">
        <v>136</v>
      </c>
    </row>
    <row r="3901" spans="1:13" x14ac:dyDescent="0.2">
      <c r="A3901" s="3" t="s">
        <v>7467</v>
      </c>
      <c r="B3901" s="3" t="str">
        <f>VLOOKUP(C3901,'Class compilations'!A:B,2,FALSE)</f>
        <v>Truck - 4x4</v>
      </c>
      <c r="C3901" s="3" t="s">
        <v>4330</v>
      </c>
      <c r="D3901" s="3" t="s">
        <v>10</v>
      </c>
      <c r="E3901" s="3" t="s">
        <v>7543</v>
      </c>
      <c r="F3901" s="3" t="str">
        <f>VLOOKUP(E3901,'DFW to admin'!A:B,2,FALSE)</f>
        <v>Wildlife</v>
      </c>
      <c r="G3901" s="3" t="e">
        <f>VLOOKUP('Data - filter removed'!E3901,Sheet10!B:C,2,FALSE)</f>
        <v>#N/A</v>
      </c>
      <c r="H3901" s="2">
        <v>2013</v>
      </c>
      <c r="I3901" s="3" t="s">
        <v>297</v>
      </c>
      <c r="J3901" s="3" t="s">
        <v>3312</v>
      </c>
      <c r="K3901" s="3" t="s">
        <v>4281</v>
      </c>
      <c r="L3901" s="3" t="s">
        <v>7544</v>
      </c>
      <c r="M3901" s="3" t="s">
        <v>136</v>
      </c>
    </row>
    <row r="3902" spans="1:13" x14ac:dyDescent="0.2">
      <c r="A3902" s="3" t="s">
        <v>7467</v>
      </c>
      <c r="B3902" s="3" t="str">
        <f>VLOOKUP(C3902,'Class compilations'!A:B,2,FALSE)</f>
        <v>Truck - 4x4</v>
      </c>
      <c r="C3902" s="3" t="s">
        <v>4330</v>
      </c>
      <c r="D3902" s="3" t="s">
        <v>10</v>
      </c>
      <c r="E3902" s="3" t="s">
        <v>7545</v>
      </c>
      <c r="F3902" s="3" t="str">
        <f>VLOOKUP(E3902,'DFW to admin'!A:B,2,FALSE)</f>
        <v>Wildlife</v>
      </c>
      <c r="G3902" s="3" t="e">
        <f>VLOOKUP('Data - filter removed'!E3902,Sheet10!B:C,2,FALSE)</f>
        <v>#N/A</v>
      </c>
      <c r="H3902" s="2">
        <v>2013</v>
      </c>
      <c r="I3902" s="3" t="s">
        <v>297</v>
      </c>
      <c r="J3902" s="3" t="s">
        <v>3312</v>
      </c>
      <c r="K3902" s="3" t="s">
        <v>4281</v>
      </c>
      <c r="L3902" s="3" t="s">
        <v>7546</v>
      </c>
      <c r="M3902" s="3" t="s">
        <v>136</v>
      </c>
    </row>
    <row r="3903" spans="1:13" x14ac:dyDescent="0.2">
      <c r="A3903" s="3" t="s">
        <v>7467</v>
      </c>
      <c r="B3903" s="3" t="str">
        <f>VLOOKUP(C3903,'Class compilations'!A:B,2,FALSE)</f>
        <v>Truck - 4x4</v>
      </c>
      <c r="C3903" s="3" t="s">
        <v>4330</v>
      </c>
      <c r="D3903" s="3" t="s">
        <v>10</v>
      </c>
      <c r="E3903" s="3" t="s">
        <v>7547</v>
      </c>
      <c r="F3903" s="3" t="str">
        <f>VLOOKUP(E3903,'DFW to admin'!A:B,2,FALSE)</f>
        <v>Fish</v>
      </c>
      <c r="G3903" s="3" t="e">
        <f>VLOOKUP('Data - filter removed'!E3903,Sheet10!B:C,2,FALSE)</f>
        <v>#N/A</v>
      </c>
      <c r="H3903" s="2">
        <v>2013</v>
      </c>
      <c r="I3903" s="3" t="s">
        <v>2576</v>
      </c>
      <c r="J3903" s="3" t="s">
        <v>4170</v>
      </c>
      <c r="K3903" s="3" t="s">
        <v>4330</v>
      </c>
      <c r="L3903" s="3" t="s">
        <v>7548</v>
      </c>
      <c r="M3903" s="3" t="s">
        <v>136</v>
      </c>
    </row>
    <row r="3904" spans="1:13" x14ac:dyDescent="0.2">
      <c r="A3904" s="3" t="s">
        <v>7467</v>
      </c>
      <c r="B3904" s="3" t="str">
        <f>VLOOKUP(C3904,'Class compilations'!A:B,2,FALSE)</f>
        <v>Truck - 4x4</v>
      </c>
      <c r="C3904" s="3" t="s">
        <v>4330</v>
      </c>
      <c r="D3904" s="3" t="s">
        <v>10</v>
      </c>
      <c r="E3904" s="3" t="s">
        <v>7549</v>
      </c>
      <c r="F3904" s="3" t="str">
        <f>VLOOKUP(E3904,'DFW to admin'!A:B,2,FALSE)</f>
        <v>Habitat</v>
      </c>
      <c r="G3904" s="3" t="e">
        <f>VLOOKUP('Data - filter removed'!E3904,Sheet10!B:C,2,FALSE)</f>
        <v>#N/A</v>
      </c>
      <c r="H3904" s="2">
        <v>2014</v>
      </c>
      <c r="I3904" s="3" t="s">
        <v>297</v>
      </c>
      <c r="J3904" s="3" t="s">
        <v>3312</v>
      </c>
      <c r="K3904" s="3" t="s">
        <v>4281</v>
      </c>
      <c r="L3904" s="3" t="s">
        <v>7550</v>
      </c>
      <c r="M3904" s="3" t="s">
        <v>136</v>
      </c>
    </row>
    <row r="3905" spans="1:13" x14ac:dyDescent="0.2">
      <c r="A3905" s="3" t="s">
        <v>7467</v>
      </c>
      <c r="B3905" s="3" t="str">
        <f>VLOOKUP(C3905,'Class compilations'!A:B,2,FALSE)</f>
        <v>Truck - 4x4</v>
      </c>
      <c r="C3905" s="3" t="s">
        <v>4330</v>
      </c>
      <c r="D3905" s="3" t="s">
        <v>10</v>
      </c>
      <c r="E3905" s="3" t="s">
        <v>7551</v>
      </c>
      <c r="F3905" s="3" t="str">
        <f>VLOOKUP(E3905,'DFW to admin'!A:B,2,FALSE)</f>
        <v>Fish</v>
      </c>
      <c r="G3905" s="3" t="e">
        <f>VLOOKUP('Data - filter removed'!E3905,Sheet10!B:C,2,FALSE)</f>
        <v>#N/A</v>
      </c>
      <c r="H3905" s="2">
        <v>2014</v>
      </c>
      <c r="I3905" s="3" t="s">
        <v>297</v>
      </c>
      <c r="J3905" s="3" t="s">
        <v>3312</v>
      </c>
      <c r="K3905" s="3" t="s">
        <v>4281</v>
      </c>
      <c r="L3905" s="3" t="s">
        <v>7552</v>
      </c>
      <c r="M3905" s="3" t="s">
        <v>136</v>
      </c>
    </row>
    <row r="3906" spans="1:13" x14ac:dyDescent="0.2">
      <c r="A3906" s="3" t="s">
        <v>7467</v>
      </c>
      <c r="B3906" s="3" t="str">
        <f>VLOOKUP(C3906,'Class compilations'!A:B,2,FALSE)</f>
        <v>Truck - 4x4</v>
      </c>
      <c r="C3906" s="3" t="s">
        <v>4330</v>
      </c>
      <c r="D3906" s="3" t="s">
        <v>10</v>
      </c>
      <c r="E3906" s="3" t="s">
        <v>7553</v>
      </c>
      <c r="F3906" s="3" t="str">
        <f>VLOOKUP(E3906,'DFW to admin'!A:B,2,FALSE)</f>
        <v>Fish</v>
      </c>
      <c r="G3906" s="3" t="e">
        <f>VLOOKUP('Data - filter removed'!E3906,Sheet10!B:C,2,FALSE)</f>
        <v>#N/A</v>
      </c>
      <c r="H3906" s="2">
        <v>2015</v>
      </c>
      <c r="I3906" s="3" t="s">
        <v>2576</v>
      </c>
      <c r="J3906" s="3" t="s">
        <v>4170</v>
      </c>
      <c r="K3906" s="3" t="s">
        <v>4330</v>
      </c>
      <c r="L3906" s="3" t="s">
        <v>7554</v>
      </c>
      <c r="M3906" s="3" t="s">
        <v>136</v>
      </c>
    </row>
    <row r="3907" spans="1:13" x14ac:dyDescent="0.2">
      <c r="A3907" s="3" t="s">
        <v>7467</v>
      </c>
      <c r="B3907" s="3" t="str">
        <f>VLOOKUP(C3907,'Class compilations'!A:B,2,FALSE)</f>
        <v>Truck - 4x4</v>
      </c>
      <c r="C3907" s="3" t="s">
        <v>4330</v>
      </c>
      <c r="D3907" s="3" t="s">
        <v>10</v>
      </c>
      <c r="E3907" s="3" t="s">
        <v>7555</v>
      </c>
      <c r="F3907" s="3" t="str">
        <f>VLOOKUP(E3907,'DFW to admin'!A:B,2,FALSE)</f>
        <v>Fish</v>
      </c>
      <c r="G3907" s="3" t="e">
        <f>VLOOKUP('Data - filter removed'!E3907,Sheet10!B:C,2,FALSE)</f>
        <v>#N/A</v>
      </c>
      <c r="H3907" s="2">
        <v>2015</v>
      </c>
      <c r="I3907" s="3" t="s">
        <v>2576</v>
      </c>
      <c r="J3907" s="3" t="s">
        <v>4170</v>
      </c>
      <c r="K3907" s="3" t="s">
        <v>7556</v>
      </c>
      <c r="L3907" s="3" t="s">
        <v>7557</v>
      </c>
      <c r="M3907" s="3" t="s">
        <v>136</v>
      </c>
    </row>
    <row r="3908" spans="1:13" x14ac:dyDescent="0.2">
      <c r="A3908" s="3" t="s">
        <v>7467</v>
      </c>
      <c r="B3908" s="3" t="str">
        <f>VLOOKUP(C3908,'Class compilations'!A:B,2,FALSE)</f>
        <v>Truck - 4x4</v>
      </c>
      <c r="C3908" s="3" t="s">
        <v>4330</v>
      </c>
      <c r="D3908" s="3" t="s">
        <v>10</v>
      </c>
      <c r="E3908" s="3" t="s">
        <v>7558</v>
      </c>
      <c r="F3908" s="3" t="str">
        <f>VLOOKUP(E3908,'DFW to admin'!A:B,2,FALSE)</f>
        <v>Fish</v>
      </c>
      <c r="G3908" s="3" t="e">
        <f>VLOOKUP('Data - filter removed'!E3908,Sheet10!B:C,2,FALSE)</f>
        <v>#N/A</v>
      </c>
      <c r="H3908" s="2">
        <v>2014</v>
      </c>
      <c r="I3908" s="3" t="s">
        <v>297</v>
      </c>
      <c r="J3908" s="3" t="s">
        <v>3312</v>
      </c>
      <c r="K3908" s="3" t="s">
        <v>4281</v>
      </c>
      <c r="L3908" s="3" t="s">
        <v>7559</v>
      </c>
      <c r="M3908" s="3" t="s">
        <v>136</v>
      </c>
    </row>
    <row r="3909" spans="1:13" x14ac:dyDescent="0.2">
      <c r="A3909" s="3" t="s">
        <v>7467</v>
      </c>
      <c r="B3909" s="3" t="str">
        <f>VLOOKUP(C3909,'Class compilations'!A:B,2,FALSE)</f>
        <v>Truck - 4x4</v>
      </c>
      <c r="C3909" s="3" t="s">
        <v>4330</v>
      </c>
      <c r="D3909" s="3" t="s">
        <v>10</v>
      </c>
      <c r="E3909" s="3" t="s">
        <v>7560</v>
      </c>
      <c r="F3909" s="3" t="e">
        <f>VLOOKUP(E3909,'DFW to admin'!A:B,2,FALSE)</f>
        <v>#N/A</v>
      </c>
      <c r="G3909" s="3" t="e">
        <f>VLOOKUP('Data - filter removed'!E3909,Sheet10!B:C,2,FALSE)</f>
        <v>#N/A</v>
      </c>
      <c r="H3909" s="2">
        <v>2014</v>
      </c>
      <c r="I3909" s="3" t="s">
        <v>297</v>
      </c>
      <c r="J3909" s="3" t="s">
        <v>3312</v>
      </c>
      <c r="K3909" s="3" t="s">
        <v>4281</v>
      </c>
      <c r="L3909" s="3" t="s">
        <v>7561</v>
      </c>
      <c r="M3909" s="3" t="s">
        <v>35</v>
      </c>
    </row>
    <row r="3910" spans="1:13" x14ac:dyDescent="0.2">
      <c r="A3910" s="3" t="s">
        <v>7467</v>
      </c>
      <c r="B3910" s="3" t="str">
        <f>VLOOKUP(C3910,'Class compilations'!A:B,2,FALSE)</f>
        <v>Truck - 4x4</v>
      </c>
      <c r="C3910" s="3" t="s">
        <v>4330</v>
      </c>
      <c r="D3910" s="3" t="s">
        <v>10</v>
      </c>
      <c r="E3910" s="3" t="s">
        <v>7562</v>
      </c>
      <c r="F3910" s="3" t="str">
        <f>VLOOKUP(E3910,'DFW to admin'!A:B,2,FALSE)</f>
        <v>Wildlife</v>
      </c>
      <c r="G3910" s="3" t="e">
        <f>VLOOKUP('Data - filter removed'!E3910,Sheet10!B:C,2,FALSE)</f>
        <v>#N/A</v>
      </c>
      <c r="H3910" s="2">
        <v>2015</v>
      </c>
      <c r="I3910" s="3" t="s">
        <v>297</v>
      </c>
      <c r="J3910" s="3" t="s">
        <v>3312</v>
      </c>
      <c r="K3910" s="3" t="s">
        <v>4330</v>
      </c>
      <c r="L3910" s="3" t="s">
        <v>7563</v>
      </c>
      <c r="M3910" s="3" t="s">
        <v>136</v>
      </c>
    </row>
    <row r="3911" spans="1:13" x14ac:dyDescent="0.2">
      <c r="A3911" s="3" t="s">
        <v>7467</v>
      </c>
      <c r="B3911" s="3" t="str">
        <f>VLOOKUP(C3911,'Class compilations'!A:B,2,FALSE)</f>
        <v>Truck - 4x4</v>
      </c>
      <c r="C3911" s="3" t="s">
        <v>4330</v>
      </c>
      <c r="D3911" s="3" t="s">
        <v>10</v>
      </c>
      <c r="E3911" s="3" t="s">
        <v>7564</v>
      </c>
      <c r="F3911" s="3" t="e">
        <f>VLOOKUP(E3911,'DFW to admin'!A:B,2,FALSE)</f>
        <v>#N/A</v>
      </c>
      <c r="G3911" s="3" t="e">
        <f>VLOOKUP('Data - filter removed'!E3911,Sheet10!B:C,2,FALSE)</f>
        <v>#N/A</v>
      </c>
      <c r="H3911" s="2">
        <v>2015</v>
      </c>
      <c r="I3911" s="3" t="s">
        <v>297</v>
      </c>
      <c r="J3911" s="3" t="s">
        <v>3312</v>
      </c>
      <c r="K3911" s="3" t="s">
        <v>4330</v>
      </c>
      <c r="L3911" s="3" t="s">
        <v>7565</v>
      </c>
      <c r="M3911" s="3" t="s">
        <v>21</v>
      </c>
    </row>
    <row r="3912" spans="1:13" x14ac:dyDescent="0.2">
      <c r="A3912" s="3" t="s">
        <v>7467</v>
      </c>
      <c r="B3912" s="3" t="str">
        <f>VLOOKUP(C3912,'Class compilations'!A:B,2,FALSE)</f>
        <v>Truck - 4x4</v>
      </c>
      <c r="C3912" s="3" t="s">
        <v>4330</v>
      </c>
      <c r="D3912" s="3" t="s">
        <v>10</v>
      </c>
      <c r="E3912" s="3" t="s">
        <v>7566</v>
      </c>
      <c r="F3912" s="3" t="str">
        <f>VLOOKUP(E3912,'DFW to admin'!A:B,2,FALSE)</f>
        <v>Fish</v>
      </c>
      <c r="G3912" s="3" t="e">
        <f>VLOOKUP('Data - filter removed'!E3912,Sheet10!B:C,2,FALSE)</f>
        <v>#N/A</v>
      </c>
      <c r="H3912" s="2">
        <v>2015</v>
      </c>
      <c r="I3912" s="3" t="s">
        <v>297</v>
      </c>
      <c r="J3912" s="3" t="s">
        <v>3312</v>
      </c>
      <c r="K3912" s="3" t="s">
        <v>4330</v>
      </c>
      <c r="L3912" s="3" t="s">
        <v>7567</v>
      </c>
      <c r="M3912" s="3" t="s">
        <v>136</v>
      </c>
    </row>
    <row r="3913" spans="1:13" x14ac:dyDescent="0.2">
      <c r="A3913" s="3" t="s">
        <v>7467</v>
      </c>
      <c r="B3913" s="3" t="str">
        <f>VLOOKUP(C3913,'Class compilations'!A:B,2,FALSE)</f>
        <v>Truck - 4x4</v>
      </c>
      <c r="C3913" s="3" t="s">
        <v>4330</v>
      </c>
      <c r="D3913" s="3" t="s">
        <v>10</v>
      </c>
      <c r="E3913" s="3" t="s">
        <v>7568</v>
      </c>
      <c r="F3913" s="3" t="e">
        <f>VLOOKUP(E3913,'DFW to admin'!A:B,2,FALSE)</f>
        <v>#N/A</v>
      </c>
      <c r="G3913" s="3" t="e">
        <f>VLOOKUP('Data - filter removed'!E3913,Sheet10!B:C,2,FALSE)</f>
        <v>#N/A</v>
      </c>
      <c r="H3913" s="2">
        <v>2015</v>
      </c>
      <c r="I3913" s="3" t="s">
        <v>2576</v>
      </c>
      <c r="J3913" s="3" t="s">
        <v>4170</v>
      </c>
      <c r="K3913" s="3" t="s">
        <v>4330</v>
      </c>
      <c r="L3913" s="3" t="s">
        <v>7569</v>
      </c>
      <c r="M3913" s="3" t="s">
        <v>81</v>
      </c>
    </row>
    <row r="3914" spans="1:13" x14ac:dyDescent="0.2">
      <c r="A3914" s="3" t="s">
        <v>7467</v>
      </c>
      <c r="B3914" s="3" t="str">
        <f>VLOOKUP(C3914,'Class compilations'!A:B,2,FALSE)</f>
        <v>Truck - 4x4</v>
      </c>
      <c r="C3914" s="3" t="s">
        <v>4330</v>
      </c>
      <c r="D3914" s="3" t="s">
        <v>10</v>
      </c>
      <c r="E3914" s="3" t="s">
        <v>7570</v>
      </c>
      <c r="F3914" s="3" t="str">
        <f>VLOOKUP(E3914,'DFW to admin'!A:B,2,FALSE)</f>
        <v>Wildlife</v>
      </c>
      <c r="G3914" s="3" t="e">
        <f>VLOOKUP('Data - filter removed'!E3914,Sheet10!B:C,2,FALSE)</f>
        <v>#N/A</v>
      </c>
      <c r="H3914" s="2">
        <v>2015</v>
      </c>
      <c r="I3914" s="3" t="s">
        <v>297</v>
      </c>
      <c r="J3914" s="3" t="s">
        <v>3312</v>
      </c>
      <c r="K3914" s="3" t="s">
        <v>4281</v>
      </c>
      <c r="L3914" s="3" t="s">
        <v>7571</v>
      </c>
      <c r="M3914" s="3" t="s">
        <v>136</v>
      </c>
    </row>
    <row r="3915" spans="1:13" x14ac:dyDescent="0.2">
      <c r="A3915" s="3" t="s">
        <v>7467</v>
      </c>
      <c r="B3915" s="3" t="str">
        <f>VLOOKUP(C3915,'Class compilations'!A:B,2,FALSE)</f>
        <v>Truck - 4x4</v>
      </c>
      <c r="C3915" s="3" t="s">
        <v>4330</v>
      </c>
      <c r="D3915" s="3" t="s">
        <v>10</v>
      </c>
      <c r="E3915" s="3" t="s">
        <v>7572</v>
      </c>
      <c r="F3915" s="3" t="str">
        <f>VLOOKUP(E3915,'DFW to admin'!A:B,2,FALSE)</f>
        <v>Wildlife</v>
      </c>
      <c r="G3915" s="3" t="e">
        <f>VLOOKUP('Data - filter removed'!E3915,Sheet10!B:C,2,FALSE)</f>
        <v>#N/A</v>
      </c>
      <c r="H3915" s="2">
        <v>2015</v>
      </c>
      <c r="I3915" s="3" t="s">
        <v>297</v>
      </c>
      <c r="J3915" s="3" t="s">
        <v>3312</v>
      </c>
      <c r="K3915" s="3" t="s">
        <v>4281</v>
      </c>
      <c r="L3915" s="3" t="s">
        <v>7573</v>
      </c>
      <c r="M3915" s="3" t="s">
        <v>136</v>
      </c>
    </row>
    <row r="3916" spans="1:13" x14ac:dyDescent="0.2">
      <c r="A3916" s="3" t="s">
        <v>7467</v>
      </c>
      <c r="B3916" s="3" t="str">
        <f>VLOOKUP(C3916,'Class compilations'!A:B,2,FALSE)</f>
        <v>Truck - 4x4</v>
      </c>
      <c r="C3916" s="3" t="s">
        <v>4330</v>
      </c>
      <c r="D3916" s="3" t="s">
        <v>10</v>
      </c>
      <c r="E3916" s="3" t="s">
        <v>7574</v>
      </c>
      <c r="F3916" s="3" t="str">
        <f>VLOOKUP(E3916,'DFW to admin'!A:B,2,FALSE)</f>
        <v>Fish</v>
      </c>
      <c r="G3916" s="3" t="e">
        <f>VLOOKUP('Data - filter removed'!E3916,Sheet10!B:C,2,FALSE)</f>
        <v>#N/A</v>
      </c>
      <c r="H3916" s="2">
        <v>2015</v>
      </c>
      <c r="I3916" s="3" t="s">
        <v>297</v>
      </c>
      <c r="J3916" s="3" t="s">
        <v>3312</v>
      </c>
      <c r="K3916" s="3" t="s">
        <v>4281</v>
      </c>
      <c r="L3916" s="3" t="s">
        <v>7575</v>
      </c>
      <c r="M3916" s="3" t="s">
        <v>136</v>
      </c>
    </row>
    <row r="3917" spans="1:13" x14ac:dyDescent="0.2">
      <c r="A3917" s="3" t="s">
        <v>7467</v>
      </c>
      <c r="B3917" s="3" t="str">
        <f>VLOOKUP(C3917,'Class compilations'!A:B,2,FALSE)</f>
        <v>Truck - 4x4</v>
      </c>
      <c r="C3917" s="3" t="s">
        <v>4330</v>
      </c>
      <c r="D3917" s="3" t="s">
        <v>10</v>
      </c>
      <c r="E3917" s="3" t="s">
        <v>7576</v>
      </c>
      <c r="F3917" s="3" t="str">
        <f>VLOOKUP(E3917,'DFW to admin'!A:B,2,FALSE)</f>
        <v>Fish</v>
      </c>
      <c r="G3917" s="3" t="e">
        <f>VLOOKUP('Data - filter removed'!E3917,Sheet10!B:C,2,FALSE)</f>
        <v>#N/A</v>
      </c>
      <c r="H3917" s="2">
        <v>2015</v>
      </c>
      <c r="I3917" s="3" t="s">
        <v>297</v>
      </c>
      <c r="J3917" s="3" t="s">
        <v>3312</v>
      </c>
      <c r="K3917" s="3" t="s">
        <v>4281</v>
      </c>
      <c r="L3917" s="3" t="s">
        <v>7577</v>
      </c>
      <c r="M3917" s="3" t="s">
        <v>136</v>
      </c>
    </row>
    <row r="3918" spans="1:13" x14ac:dyDescent="0.2">
      <c r="A3918" s="3" t="s">
        <v>7467</v>
      </c>
      <c r="B3918" s="3" t="str">
        <f>VLOOKUP(C3918,'Class compilations'!A:B,2,FALSE)</f>
        <v>Truck - 4x4</v>
      </c>
      <c r="C3918" s="3" t="s">
        <v>4330</v>
      </c>
      <c r="D3918" s="3" t="s">
        <v>10</v>
      </c>
      <c r="E3918" s="3" t="s">
        <v>7578</v>
      </c>
      <c r="F3918" s="3" t="str">
        <f>VLOOKUP(E3918,'DFW to admin'!A:B,2,FALSE)</f>
        <v>Wildlife</v>
      </c>
      <c r="G3918" s="3" t="e">
        <f>VLOOKUP('Data - filter removed'!E3918,Sheet10!B:C,2,FALSE)</f>
        <v>#N/A</v>
      </c>
      <c r="H3918" s="2">
        <v>2015</v>
      </c>
      <c r="I3918" s="3" t="s">
        <v>297</v>
      </c>
      <c r="J3918" s="3" t="s">
        <v>3312</v>
      </c>
      <c r="K3918" s="3" t="s">
        <v>4281</v>
      </c>
      <c r="L3918" s="3" t="s">
        <v>7579</v>
      </c>
      <c r="M3918" s="3" t="s">
        <v>136</v>
      </c>
    </row>
    <row r="3919" spans="1:13" x14ac:dyDescent="0.2">
      <c r="A3919" s="3" t="s">
        <v>7467</v>
      </c>
      <c r="B3919" s="3" t="str">
        <f>VLOOKUP(C3919,'Class compilations'!A:B,2,FALSE)</f>
        <v>Truck - 4x4</v>
      </c>
      <c r="C3919" s="3" t="s">
        <v>4330</v>
      </c>
      <c r="D3919" s="3" t="s">
        <v>10</v>
      </c>
      <c r="E3919" s="3" t="s">
        <v>7580</v>
      </c>
      <c r="F3919" s="3" t="str">
        <f>VLOOKUP(E3919,'DFW to admin'!A:B,2,FALSE)</f>
        <v>Fish</v>
      </c>
      <c r="G3919" s="3" t="e">
        <f>VLOOKUP('Data - filter removed'!E3919,Sheet10!B:C,2,FALSE)</f>
        <v>#N/A</v>
      </c>
      <c r="H3919" s="2">
        <v>2015</v>
      </c>
      <c r="I3919" s="3" t="s">
        <v>297</v>
      </c>
      <c r="J3919" s="3" t="s">
        <v>3312</v>
      </c>
      <c r="K3919" s="3" t="s">
        <v>4281</v>
      </c>
      <c r="L3919" s="3" t="s">
        <v>7581</v>
      </c>
      <c r="M3919" s="3" t="s">
        <v>136</v>
      </c>
    </row>
    <row r="3920" spans="1:13" x14ac:dyDescent="0.2">
      <c r="A3920" s="3" t="s">
        <v>7467</v>
      </c>
      <c r="B3920" s="3" t="str">
        <f>VLOOKUP(C3920,'Class compilations'!A:B,2,FALSE)</f>
        <v>Truck - 4x4</v>
      </c>
      <c r="C3920" s="3" t="s">
        <v>4330</v>
      </c>
      <c r="D3920" s="3" t="s">
        <v>10</v>
      </c>
      <c r="E3920" s="3" t="s">
        <v>7582</v>
      </c>
      <c r="F3920" s="3" t="str">
        <f>VLOOKUP(E3920,'DFW to admin'!A:B,2,FALSE)</f>
        <v>Wildlife</v>
      </c>
      <c r="G3920" s="3" t="e">
        <f>VLOOKUP('Data - filter removed'!E3920,Sheet10!B:C,2,FALSE)</f>
        <v>#N/A</v>
      </c>
      <c r="H3920" s="2">
        <v>2015</v>
      </c>
      <c r="I3920" s="3" t="s">
        <v>297</v>
      </c>
      <c r="J3920" s="3" t="s">
        <v>3312</v>
      </c>
      <c r="K3920" s="3" t="s">
        <v>4281</v>
      </c>
      <c r="L3920" s="3" t="s">
        <v>7583</v>
      </c>
      <c r="M3920" s="3" t="s">
        <v>136</v>
      </c>
    </row>
    <row r="3921" spans="1:13" x14ac:dyDescent="0.2">
      <c r="A3921" s="3" t="s">
        <v>7467</v>
      </c>
      <c r="B3921" s="3" t="str">
        <f>VLOOKUP(C3921,'Class compilations'!A:B,2,FALSE)</f>
        <v>Truck - 4x4</v>
      </c>
      <c r="C3921" s="3" t="s">
        <v>4330</v>
      </c>
      <c r="D3921" s="3" t="s">
        <v>10</v>
      </c>
      <c r="E3921" s="3" t="s">
        <v>7584</v>
      </c>
      <c r="F3921" s="3" t="str">
        <f>VLOOKUP(E3921,'DFW to admin'!A:B,2,FALSE)</f>
        <v>Wildlife</v>
      </c>
      <c r="G3921" s="3" t="e">
        <f>VLOOKUP('Data - filter removed'!E3921,Sheet10!B:C,2,FALSE)</f>
        <v>#N/A</v>
      </c>
      <c r="H3921" s="2">
        <v>2015</v>
      </c>
      <c r="I3921" s="3" t="s">
        <v>297</v>
      </c>
      <c r="J3921" s="3" t="s">
        <v>3312</v>
      </c>
      <c r="K3921" s="3" t="s">
        <v>4281</v>
      </c>
      <c r="L3921" s="3" t="s">
        <v>7585</v>
      </c>
      <c r="M3921" s="3" t="s">
        <v>136</v>
      </c>
    </row>
    <row r="3922" spans="1:13" x14ac:dyDescent="0.2">
      <c r="A3922" s="3" t="s">
        <v>7467</v>
      </c>
      <c r="B3922" s="3" t="str">
        <f>VLOOKUP(C3922,'Class compilations'!A:B,2,FALSE)</f>
        <v>Truck - 4x4</v>
      </c>
      <c r="C3922" s="3" t="s">
        <v>4330</v>
      </c>
      <c r="D3922" s="3" t="s">
        <v>10</v>
      </c>
      <c r="E3922" s="3" t="s">
        <v>7586</v>
      </c>
      <c r="F3922" s="3" t="str">
        <f>VLOOKUP(E3922,'DFW to admin'!A:B,2,FALSE)</f>
        <v>Wildlife</v>
      </c>
      <c r="G3922" s="3" t="e">
        <f>VLOOKUP('Data - filter removed'!E3922,Sheet10!B:C,2,FALSE)</f>
        <v>#N/A</v>
      </c>
      <c r="H3922" s="2">
        <v>2015</v>
      </c>
      <c r="I3922" s="3" t="s">
        <v>297</v>
      </c>
      <c r="J3922" s="3" t="s">
        <v>3312</v>
      </c>
      <c r="K3922" s="3" t="s">
        <v>4281</v>
      </c>
      <c r="L3922" s="3" t="s">
        <v>7587</v>
      </c>
      <c r="M3922" s="3" t="s">
        <v>136</v>
      </c>
    </row>
    <row r="3923" spans="1:13" x14ac:dyDescent="0.2">
      <c r="A3923" s="3" t="s">
        <v>7467</v>
      </c>
      <c r="B3923" s="3" t="str">
        <f>VLOOKUP(C3923,'Class compilations'!A:B,2,FALSE)</f>
        <v>Truck - 4x4</v>
      </c>
      <c r="C3923" s="3" t="s">
        <v>4330</v>
      </c>
      <c r="D3923" s="3" t="s">
        <v>10</v>
      </c>
      <c r="E3923" s="3" t="s">
        <v>7588</v>
      </c>
      <c r="F3923" s="3" t="str">
        <f>VLOOKUP(E3923,'DFW to admin'!A:B,2,FALSE)</f>
        <v>Wildlife</v>
      </c>
      <c r="G3923" s="3" t="e">
        <f>VLOOKUP('Data - filter removed'!E3923,Sheet10!B:C,2,FALSE)</f>
        <v>#N/A</v>
      </c>
      <c r="H3923" s="2">
        <v>2015</v>
      </c>
      <c r="I3923" s="3" t="s">
        <v>297</v>
      </c>
      <c r="J3923" s="3" t="s">
        <v>3312</v>
      </c>
      <c r="K3923" s="3" t="s">
        <v>7589</v>
      </c>
      <c r="L3923" s="3" t="s">
        <v>7590</v>
      </c>
      <c r="M3923" s="3" t="s">
        <v>136</v>
      </c>
    </row>
    <row r="3924" spans="1:13" x14ac:dyDescent="0.2">
      <c r="A3924" s="3" t="s">
        <v>7467</v>
      </c>
      <c r="B3924" s="3" t="str">
        <f>VLOOKUP(C3924,'Class compilations'!A:B,2,FALSE)</f>
        <v>Truck - 4x4</v>
      </c>
      <c r="C3924" s="3" t="s">
        <v>4330</v>
      </c>
      <c r="D3924" s="3" t="s">
        <v>10</v>
      </c>
      <c r="E3924" s="3" t="s">
        <v>7591</v>
      </c>
      <c r="F3924" s="3" t="str">
        <f>VLOOKUP(E3924,'DFW to admin'!A:B,2,FALSE)</f>
        <v>Wildlife</v>
      </c>
      <c r="G3924" s="3" t="e">
        <f>VLOOKUP('Data - filter removed'!E3924,Sheet10!B:C,2,FALSE)</f>
        <v>#N/A</v>
      </c>
      <c r="H3924" s="2">
        <v>2015</v>
      </c>
      <c r="I3924" s="3" t="s">
        <v>297</v>
      </c>
      <c r="J3924" s="3" t="s">
        <v>3312</v>
      </c>
      <c r="K3924" s="3" t="s">
        <v>4281</v>
      </c>
      <c r="L3924" s="3" t="s">
        <v>7592</v>
      </c>
      <c r="M3924" s="3" t="s">
        <v>136</v>
      </c>
    </row>
    <row r="3925" spans="1:13" x14ac:dyDescent="0.2">
      <c r="A3925" s="3" t="s">
        <v>7467</v>
      </c>
      <c r="B3925" s="3" t="str">
        <f>VLOOKUP(C3925,'Class compilations'!A:B,2,FALSE)</f>
        <v>Truck - 4x4</v>
      </c>
      <c r="C3925" s="3" t="s">
        <v>4330</v>
      </c>
      <c r="D3925" s="3" t="s">
        <v>10</v>
      </c>
      <c r="E3925" s="3" t="s">
        <v>7593</v>
      </c>
      <c r="F3925" s="3" t="str">
        <f>VLOOKUP(E3925,'DFW to admin'!A:B,2,FALSE)</f>
        <v>Wildlife</v>
      </c>
      <c r="G3925" s="3" t="e">
        <f>VLOOKUP('Data - filter removed'!E3925,Sheet10!B:C,2,FALSE)</f>
        <v>#N/A</v>
      </c>
      <c r="H3925" s="2">
        <v>2015</v>
      </c>
      <c r="I3925" s="3" t="s">
        <v>297</v>
      </c>
      <c r="J3925" s="3" t="s">
        <v>3312</v>
      </c>
      <c r="K3925" s="3" t="s">
        <v>7589</v>
      </c>
      <c r="L3925" s="3" t="s">
        <v>7594</v>
      </c>
      <c r="M3925" s="3" t="s">
        <v>136</v>
      </c>
    </row>
    <row r="3926" spans="1:13" x14ac:dyDescent="0.2">
      <c r="A3926" s="3" t="s">
        <v>7467</v>
      </c>
      <c r="B3926" s="3" t="str">
        <f>VLOOKUP(C3926,'Class compilations'!A:B,2,FALSE)</f>
        <v>Truck - 4x4</v>
      </c>
      <c r="C3926" s="3" t="s">
        <v>4330</v>
      </c>
      <c r="D3926" s="3" t="s">
        <v>10</v>
      </c>
      <c r="E3926" s="3" t="s">
        <v>7595</v>
      </c>
      <c r="F3926" s="3" t="str">
        <f>VLOOKUP(E3926,'DFW to admin'!A:B,2,FALSE)</f>
        <v>Wildlife</v>
      </c>
      <c r="G3926" s="3" t="e">
        <f>VLOOKUP('Data - filter removed'!E3926,Sheet10!B:C,2,FALSE)</f>
        <v>#N/A</v>
      </c>
      <c r="H3926" s="2">
        <v>2015</v>
      </c>
      <c r="I3926" s="3" t="s">
        <v>297</v>
      </c>
      <c r="J3926" s="3" t="s">
        <v>3312</v>
      </c>
      <c r="K3926" s="3" t="s">
        <v>7589</v>
      </c>
      <c r="L3926" s="3" t="s">
        <v>7596</v>
      </c>
      <c r="M3926" s="3" t="s">
        <v>136</v>
      </c>
    </row>
    <row r="3927" spans="1:13" x14ac:dyDescent="0.2">
      <c r="A3927" s="3" t="s">
        <v>7467</v>
      </c>
      <c r="B3927" s="3" t="str">
        <f>VLOOKUP(C3927,'Class compilations'!A:B,2,FALSE)</f>
        <v>Truck - 4x4</v>
      </c>
      <c r="C3927" s="3" t="s">
        <v>4330</v>
      </c>
      <c r="D3927" s="3" t="s">
        <v>10</v>
      </c>
      <c r="E3927" s="3" t="s">
        <v>7597</v>
      </c>
      <c r="F3927" s="3" t="str">
        <f>VLOOKUP(E3927,'DFW to admin'!A:B,2,FALSE)</f>
        <v>Wildlife</v>
      </c>
      <c r="G3927" s="3" t="e">
        <f>VLOOKUP('Data - filter removed'!E3927,Sheet10!B:C,2,FALSE)</f>
        <v>#N/A</v>
      </c>
      <c r="H3927" s="2">
        <v>2015</v>
      </c>
      <c r="I3927" s="3" t="s">
        <v>297</v>
      </c>
      <c r="J3927" s="3" t="s">
        <v>3312</v>
      </c>
      <c r="K3927" s="3" t="s">
        <v>7589</v>
      </c>
      <c r="L3927" s="3" t="s">
        <v>7598</v>
      </c>
      <c r="M3927" s="3" t="s">
        <v>136</v>
      </c>
    </row>
    <row r="3928" spans="1:13" x14ac:dyDescent="0.2">
      <c r="A3928" s="3" t="s">
        <v>7467</v>
      </c>
      <c r="B3928" s="3" t="str">
        <f>VLOOKUP(C3928,'Class compilations'!A:B,2,FALSE)</f>
        <v>Truck - 4x4</v>
      </c>
      <c r="C3928" s="3" t="s">
        <v>4330</v>
      </c>
      <c r="D3928" s="3" t="s">
        <v>10</v>
      </c>
      <c r="E3928" s="3" t="s">
        <v>7599</v>
      </c>
      <c r="F3928" s="3" t="str">
        <f>VLOOKUP(E3928,'DFW to admin'!A:B,2,FALSE)</f>
        <v>Wildlife</v>
      </c>
      <c r="G3928" s="3" t="e">
        <f>VLOOKUP('Data - filter removed'!E3928,Sheet10!B:C,2,FALSE)</f>
        <v>#N/A</v>
      </c>
      <c r="H3928" s="2">
        <v>2015</v>
      </c>
      <c r="I3928" s="3" t="s">
        <v>297</v>
      </c>
      <c r="J3928" s="3" t="s">
        <v>3312</v>
      </c>
      <c r="K3928" s="3" t="s">
        <v>7589</v>
      </c>
      <c r="L3928" s="3" t="s">
        <v>7600</v>
      </c>
      <c r="M3928" s="3" t="s">
        <v>136</v>
      </c>
    </row>
    <row r="3929" spans="1:13" x14ac:dyDescent="0.2">
      <c r="A3929" s="3" t="s">
        <v>7467</v>
      </c>
      <c r="B3929" s="3" t="str">
        <f>VLOOKUP(C3929,'Class compilations'!A:B,2,FALSE)</f>
        <v>Truck - 4x4</v>
      </c>
      <c r="C3929" s="3" t="s">
        <v>4330</v>
      </c>
      <c r="D3929" s="3" t="s">
        <v>10</v>
      </c>
      <c r="E3929" s="3" t="s">
        <v>7601</v>
      </c>
      <c r="F3929" s="3" t="str">
        <f>VLOOKUP(E3929,'DFW to admin'!A:B,2,FALSE)</f>
        <v>Fish</v>
      </c>
      <c r="G3929" s="3" t="e">
        <f>VLOOKUP('Data - filter removed'!E3929,Sheet10!B:C,2,FALSE)</f>
        <v>#N/A</v>
      </c>
      <c r="H3929" s="2">
        <v>2015</v>
      </c>
      <c r="I3929" s="3" t="s">
        <v>2576</v>
      </c>
      <c r="J3929" s="3" t="s">
        <v>4170</v>
      </c>
      <c r="K3929" s="3" t="s">
        <v>4330</v>
      </c>
      <c r="L3929" s="3" t="s">
        <v>7602</v>
      </c>
      <c r="M3929" s="3" t="s">
        <v>136</v>
      </c>
    </row>
    <row r="3930" spans="1:13" x14ac:dyDescent="0.2">
      <c r="A3930" s="3" t="s">
        <v>7467</v>
      </c>
      <c r="B3930" s="3" t="str">
        <f>VLOOKUP(C3930,'Class compilations'!A:B,2,FALSE)</f>
        <v>Truck - 4x4</v>
      </c>
      <c r="C3930" s="3" t="s">
        <v>4330</v>
      </c>
      <c r="D3930" s="3" t="s">
        <v>10</v>
      </c>
      <c r="E3930" s="3" t="s">
        <v>7603</v>
      </c>
      <c r="F3930" s="3" t="str">
        <f>VLOOKUP(E3930,'DFW to admin'!A:B,2,FALSE)</f>
        <v>Fish</v>
      </c>
      <c r="G3930" s="3" t="e">
        <f>VLOOKUP('Data - filter removed'!E3930,Sheet10!B:C,2,FALSE)</f>
        <v>#N/A</v>
      </c>
      <c r="H3930" s="2">
        <v>2015</v>
      </c>
      <c r="I3930" s="3" t="s">
        <v>2576</v>
      </c>
      <c r="J3930" s="3" t="s">
        <v>4170</v>
      </c>
      <c r="K3930" s="3" t="s">
        <v>4330</v>
      </c>
      <c r="L3930" s="3" t="s">
        <v>7604</v>
      </c>
      <c r="M3930" s="3" t="s">
        <v>136</v>
      </c>
    </row>
    <row r="3931" spans="1:13" x14ac:dyDescent="0.2">
      <c r="A3931" s="3" t="s">
        <v>7467</v>
      </c>
      <c r="B3931" s="3" t="str">
        <f>VLOOKUP(C3931,'Class compilations'!A:B,2,FALSE)</f>
        <v>Truck - 4x4</v>
      </c>
      <c r="C3931" s="3" t="s">
        <v>4330</v>
      </c>
      <c r="D3931" s="3" t="s">
        <v>10</v>
      </c>
      <c r="E3931" s="3" t="s">
        <v>7605</v>
      </c>
      <c r="F3931" s="3" t="str">
        <f>VLOOKUP(E3931,'DFW to admin'!A:B,2,FALSE)</f>
        <v>Wildlife</v>
      </c>
      <c r="G3931" s="3" t="e">
        <f>VLOOKUP('Data - filter removed'!E3931,Sheet10!B:C,2,FALSE)</f>
        <v>#N/A</v>
      </c>
      <c r="H3931" s="2">
        <v>2015</v>
      </c>
      <c r="I3931" s="3" t="s">
        <v>2576</v>
      </c>
      <c r="J3931" s="3" t="s">
        <v>4170</v>
      </c>
      <c r="K3931" s="3" t="s">
        <v>4330</v>
      </c>
      <c r="L3931" s="3" t="s">
        <v>7606</v>
      </c>
      <c r="M3931" s="3" t="s">
        <v>136</v>
      </c>
    </row>
    <row r="3932" spans="1:13" x14ac:dyDescent="0.2">
      <c r="A3932" s="3" t="s">
        <v>7467</v>
      </c>
      <c r="B3932" s="3" t="str">
        <f>VLOOKUP(C3932,'Class compilations'!A:B,2,FALSE)</f>
        <v>Truck - 4x4</v>
      </c>
      <c r="C3932" s="3" t="s">
        <v>4330</v>
      </c>
      <c r="D3932" s="3" t="s">
        <v>10</v>
      </c>
      <c r="E3932" s="3" t="s">
        <v>7607</v>
      </c>
      <c r="F3932" s="3" t="str">
        <f>VLOOKUP(E3932,'DFW to admin'!A:B,2,FALSE)</f>
        <v>Fish</v>
      </c>
      <c r="G3932" s="3" t="e">
        <f>VLOOKUP('Data - filter removed'!E3932,Sheet10!B:C,2,FALSE)</f>
        <v>#N/A</v>
      </c>
      <c r="H3932" s="2">
        <v>2015</v>
      </c>
      <c r="I3932" s="3" t="s">
        <v>2576</v>
      </c>
      <c r="J3932" s="3" t="s">
        <v>4170</v>
      </c>
      <c r="K3932" s="3" t="s">
        <v>4330</v>
      </c>
      <c r="L3932" s="3" t="s">
        <v>7608</v>
      </c>
      <c r="M3932" s="3" t="s">
        <v>136</v>
      </c>
    </row>
    <row r="3933" spans="1:13" x14ac:dyDescent="0.2">
      <c r="A3933" s="3" t="s">
        <v>7467</v>
      </c>
      <c r="B3933" s="3" t="str">
        <f>VLOOKUP(C3933,'Class compilations'!A:B,2,FALSE)</f>
        <v>Truck - 4x4</v>
      </c>
      <c r="C3933" s="3" t="s">
        <v>4330</v>
      </c>
      <c r="D3933" s="3" t="s">
        <v>10</v>
      </c>
      <c r="E3933" s="3" t="s">
        <v>7615</v>
      </c>
      <c r="F3933" s="3" t="e">
        <f>VLOOKUP(E3933,'DFW to admin'!A:B,2,FALSE)</f>
        <v>#N/A</v>
      </c>
      <c r="G3933" s="3" t="e">
        <f>VLOOKUP('Data - filter removed'!E3933,Sheet10!B:C,2,FALSE)</f>
        <v>#N/A</v>
      </c>
      <c r="H3933" s="2">
        <v>2015</v>
      </c>
      <c r="I3933" s="3" t="s">
        <v>2576</v>
      </c>
      <c r="J3933" s="3" t="s">
        <v>4170</v>
      </c>
      <c r="K3933" s="3" t="s">
        <v>4330</v>
      </c>
      <c r="L3933" s="3" t="s">
        <v>7616</v>
      </c>
      <c r="M3933" s="3" t="s">
        <v>35</v>
      </c>
    </row>
    <row r="3934" spans="1:13" x14ac:dyDescent="0.2">
      <c r="A3934" s="3" t="s">
        <v>7467</v>
      </c>
      <c r="B3934" s="3" t="str">
        <f>VLOOKUP(C3934,'Class compilations'!A:B,2,FALSE)</f>
        <v>Truck - 4x4</v>
      </c>
      <c r="C3934" s="3" t="s">
        <v>4330</v>
      </c>
      <c r="D3934" s="3" t="s">
        <v>10</v>
      </c>
      <c r="E3934" s="3" t="s">
        <v>8183</v>
      </c>
      <c r="F3934" s="3" t="e">
        <f>VLOOKUP(E3934,'DFW to admin'!A:B,2,FALSE)</f>
        <v>#N/A</v>
      </c>
      <c r="G3934" s="3" t="e">
        <f>VLOOKUP('Data - filter removed'!E3934,Sheet10!B:C,2,FALSE)</f>
        <v>#N/A</v>
      </c>
      <c r="H3934" s="2">
        <v>2016</v>
      </c>
      <c r="I3934" s="3" t="s">
        <v>297</v>
      </c>
      <c r="J3934" s="3" t="s">
        <v>3312</v>
      </c>
      <c r="K3934" s="3" t="s">
        <v>8184</v>
      </c>
      <c r="L3934" s="3" t="s">
        <v>8185</v>
      </c>
      <c r="M3934" s="3" t="s">
        <v>1038</v>
      </c>
    </row>
    <row r="3935" spans="1:13" x14ac:dyDescent="0.2">
      <c r="A3935" s="3" t="s">
        <v>7467</v>
      </c>
      <c r="B3935" s="3" t="str">
        <f>VLOOKUP(C3935,'Class compilations'!A:B,2,FALSE)</f>
        <v>Truck - 4x4</v>
      </c>
      <c r="C3935" s="3" t="s">
        <v>4330</v>
      </c>
      <c r="D3935" s="3" t="s">
        <v>10</v>
      </c>
      <c r="E3935" s="3" t="s">
        <v>7609</v>
      </c>
      <c r="F3935" s="3" t="e">
        <f>VLOOKUP(E3935,'DFW to admin'!A:B,2,FALSE)</f>
        <v>#N/A</v>
      </c>
      <c r="G3935" s="3" t="e">
        <f>VLOOKUP('Data - filter removed'!E3935,Sheet10!B:C,2,FALSE)</f>
        <v>#N/A</v>
      </c>
      <c r="H3935" s="2">
        <v>2015</v>
      </c>
      <c r="I3935" s="3" t="s">
        <v>2576</v>
      </c>
      <c r="J3935" s="3" t="s">
        <v>4170</v>
      </c>
      <c r="K3935" s="3" t="s">
        <v>4330</v>
      </c>
      <c r="L3935" s="3" t="s">
        <v>7610</v>
      </c>
      <c r="M3935" s="3" t="s">
        <v>40</v>
      </c>
    </row>
    <row r="3936" spans="1:13" x14ac:dyDescent="0.2">
      <c r="A3936" s="3" t="s">
        <v>7467</v>
      </c>
      <c r="B3936" s="3" t="str">
        <f>VLOOKUP(C3936,'Class compilations'!A:B,2,FALSE)</f>
        <v>Truck - 4x4</v>
      </c>
      <c r="C3936" s="3" t="s">
        <v>4330</v>
      </c>
      <c r="D3936" s="3" t="s">
        <v>10</v>
      </c>
      <c r="E3936" s="3" t="s">
        <v>7611</v>
      </c>
      <c r="F3936" s="3" t="e">
        <f>VLOOKUP(E3936,'DFW to admin'!A:B,2,FALSE)</f>
        <v>#N/A</v>
      </c>
      <c r="G3936" s="3" t="e">
        <f>VLOOKUP('Data - filter removed'!E3936,Sheet10!B:C,2,FALSE)</f>
        <v>#N/A</v>
      </c>
      <c r="H3936" s="2">
        <v>2015</v>
      </c>
      <c r="I3936" s="3" t="s">
        <v>2576</v>
      </c>
      <c r="J3936" s="3" t="s">
        <v>4170</v>
      </c>
      <c r="K3936" s="3" t="s">
        <v>4330</v>
      </c>
      <c r="L3936" s="3" t="s">
        <v>7612</v>
      </c>
      <c r="M3936" s="3" t="s">
        <v>3625</v>
      </c>
    </row>
    <row r="3937" spans="1:13" x14ac:dyDescent="0.2">
      <c r="B3937" s="3" t="e">
        <f>VLOOKUP(C3937,'Class compilations'!A:B,2,FALSE)</f>
        <v>#N/A</v>
      </c>
      <c r="D3937" s="5" t="s">
        <v>7969</v>
      </c>
      <c r="E3937" s="3">
        <f>SUBTOTAL(3,E3868:E3936)</f>
        <v>69</v>
      </c>
      <c r="F3937" s="3" t="e">
        <f>VLOOKUP(E3937,'DFW to admin'!A:B,2,FALSE)</f>
        <v>#N/A</v>
      </c>
      <c r="G3937" s="3" t="e">
        <f>VLOOKUP('Data - filter removed'!E3937,Sheet10!B:C,2,FALSE)</f>
        <v>#N/A</v>
      </c>
    </row>
    <row r="3938" spans="1:13" x14ac:dyDescent="0.2">
      <c r="A3938" s="3" t="s">
        <v>7467</v>
      </c>
      <c r="B3938" s="3" t="str">
        <f>VLOOKUP(C3938,'Class compilations'!A:B,2,FALSE)</f>
        <v>Truck - 4x4</v>
      </c>
      <c r="C3938" s="3" t="s">
        <v>4330</v>
      </c>
      <c r="D3938" s="3" t="s">
        <v>1255</v>
      </c>
      <c r="E3938" s="3" t="s">
        <v>7613</v>
      </c>
      <c r="F3938" s="3" t="str">
        <f>VLOOKUP(E3938,'DFW to admin'!A:B,2,FALSE)</f>
        <v>Accounts Payable</v>
      </c>
      <c r="G3938" s="3" t="e">
        <f>VLOOKUP('Data - filter removed'!E3938,Sheet10!B:C,2,FALSE)</f>
        <v>#N/A</v>
      </c>
      <c r="H3938" s="2">
        <v>2015</v>
      </c>
      <c r="I3938" s="3" t="s">
        <v>297</v>
      </c>
      <c r="J3938" s="3" t="s">
        <v>3312</v>
      </c>
      <c r="K3938" s="3" t="s">
        <v>4330</v>
      </c>
      <c r="L3938" s="3" t="s">
        <v>7614</v>
      </c>
      <c r="M3938" s="3" t="s">
        <v>136</v>
      </c>
    </row>
    <row r="3939" spans="1:13" x14ac:dyDescent="0.2">
      <c r="A3939" s="3" t="s">
        <v>7467</v>
      </c>
      <c r="B3939" s="3" t="str">
        <f>VLOOKUP(C3939,'Class compilations'!A:B,2,FALSE)</f>
        <v>Truck - 4x4</v>
      </c>
      <c r="C3939" s="3" t="s">
        <v>4330</v>
      </c>
      <c r="D3939" s="3" t="s">
        <v>1255</v>
      </c>
      <c r="E3939" s="3" t="s">
        <v>8186</v>
      </c>
      <c r="F3939" s="3" t="str">
        <f>VLOOKUP(E3939,'DFW to admin'!A:B,2,FALSE)</f>
        <v>Fish</v>
      </c>
      <c r="G3939" s="3" t="e">
        <f>VLOOKUP('Data - filter removed'!E3939,Sheet10!B:C,2,FALSE)</f>
        <v>#N/A</v>
      </c>
      <c r="H3939" s="2">
        <v>2015</v>
      </c>
      <c r="I3939" s="3" t="s">
        <v>2576</v>
      </c>
      <c r="J3939" s="3" t="s">
        <v>4170</v>
      </c>
      <c r="K3939" s="3" t="s">
        <v>4330</v>
      </c>
      <c r="L3939" s="3" t="s">
        <v>8187</v>
      </c>
      <c r="M3939" s="3" t="s">
        <v>136</v>
      </c>
    </row>
    <row r="3940" spans="1:13" x14ac:dyDescent="0.2">
      <c r="A3940" s="3" t="s">
        <v>7467</v>
      </c>
      <c r="B3940" s="3" t="str">
        <f>VLOOKUP(C3940,'Class compilations'!A:B,2,FALSE)</f>
        <v>Truck - 4x4</v>
      </c>
      <c r="C3940" s="3" t="s">
        <v>4330</v>
      </c>
      <c r="D3940" s="3" t="s">
        <v>1255</v>
      </c>
      <c r="E3940" s="3" t="s">
        <v>7619</v>
      </c>
      <c r="F3940" s="3" t="e">
        <f>VLOOKUP(E3940,'DFW to admin'!A:B,2,FALSE)</f>
        <v>#N/A</v>
      </c>
      <c r="G3940" s="3" t="e">
        <f>VLOOKUP('Data - filter removed'!E3940,Sheet10!B:C,2,FALSE)</f>
        <v>#N/A</v>
      </c>
      <c r="H3940" s="2">
        <v>2015</v>
      </c>
      <c r="I3940" s="3" t="s">
        <v>2576</v>
      </c>
      <c r="J3940" s="3" t="s">
        <v>4170</v>
      </c>
      <c r="K3940" s="3" t="s">
        <v>4330</v>
      </c>
      <c r="L3940" s="3" t="s">
        <v>7620</v>
      </c>
      <c r="M3940" s="3" t="s">
        <v>1038</v>
      </c>
    </row>
    <row r="3941" spans="1:13" x14ac:dyDescent="0.2">
      <c r="A3941" s="3" t="s">
        <v>7467</v>
      </c>
      <c r="B3941" s="3" t="str">
        <f>VLOOKUP(C3941,'Class compilations'!A:B,2,FALSE)</f>
        <v>Truck - 4x4</v>
      </c>
      <c r="C3941" s="3" t="s">
        <v>4330</v>
      </c>
      <c r="D3941" s="3" t="s">
        <v>1255</v>
      </c>
      <c r="E3941" s="3" t="s">
        <v>8188</v>
      </c>
      <c r="F3941" s="3" t="str">
        <f>VLOOKUP(E3941,'DFW to admin'!A:B,2,FALSE)</f>
        <v>Accounts Payable</v>
      </c>
      <c r="G3941" s="3" t="e">
        <f>VLOOKUP('Data - filter removed'!E3941,Sheet10!B:C,2,FALSE)</f>
        <v>#N/A</v>
      </c>
      <c r="H3941" s="2">
        <v>2015</v>
      </c>
      <c r="I3941" s="3" t="s">
        <v>2576</v>
      </c>
      <c r="J3941" s="3" t="s">
        <v>4170</v>
      </c>
      <c r="K3941" s="3" t="s">
        <v>4330</v>
      </c>
      <c r="L3941" s="3" t="s">
        <v>8189</v>
      </c>
      <c r="M3941" s="3" t="s">
        <v>136</v>
      </c>
    </row>
    <row r="3942" spans="1:13" x14ac:dyDescent="0.2">
      <c r="A3942" s="3" t="s">
        <v>7467</v>
      </c>
      <c r="B3942" s="3" t="str">
        <f>VLOOKUP(C3942,'Class compilations'!A:B,2,FALSE)</f>
        <v>Truck - 4x4</v>
      </c>
      <c r="C3942" s="3" t="s">
        <v>4330</v>
      </c>
      <c r="D3942" s="3" t="s">
        <v>1255</v>
      </c>
      <c r="E3942" s="3" t="s">
        <v>8190</v>
      </c>
      <c r="F3942" s="3" t="str">
        <f>VLOOKUP(E3942,'DFW to admin'!A:B,2,FALSE)</f>
        <v>Accounts Payable</v>
      </c>
      <c r="G3942" s="3" t="e">
        <f>VLOOKUP('Data - filter removed'!E3942,Sheet10!B:C,2,FALSE)</f>
        <v>#N/A</v>
      </c>
      <c r="H3942" s="2">
        <v>2015</v>
      </c>
      <c r="I3942" s="3" t="s">
        <v>2576</v>
      </c>
      <c r="J3942" s="3" t="s">
        <v>4170</v>
      </c>
      <c r="K3942" s="3" t="s">
        <v>4330</v>
      </c>
      <c r="L3942" s="3" t="s">
        <v>8191</v>
      </c>
      <c r="M3942" s="3" t="s">
        <v>136</v>
      </c>
    </row>
    <row r="3943" spans="1:13" x14ac:dyDescent="0.2">
      <c r="A3943" s="3" t="s">
        <v>7467</v>
      </c>
      <c r="B3943" s="3" t="str">
        <f>VLOOKUP(C3943,'Class compilations'!A:B,2,FALSE)</f>
        <v>Truck - 4x4</v>
      </c>
      <c r="C3943" s="3" t="s">
        <v>4330</v>
      </c>
      <c r="D3943" s="3" t="s">
        <v>1255</v>
      </c>
      <c r="E3943" s="3" t="s">
        <v>8192</v>
      </c>
      <c r="F3943" s="3" t="str">
        <f>VLOOKUP(E3943,'DFW to admin'!A:B,2,FALSE)</f>
        <v>Accounts Payable</v>
      </c>
      <c r="G3943" s="3" t="e">
        <f>VLOOKUP('Data - filter removed'!E3943,Sheet10!B:C,2,FALSE)</f>
        <v>#N/A</v>
      </c>
      <c r="H3943" s="2">
        <v>2015</v>
      </c>
      <c r="I3943" s="3" t="s">
        <v>2576</v>
      </c>
      <c r="J3943" s="3" t="s">
        <v>4170</v>
      </c>
      <c r="K3943" s="3" t="s">
        <v>4330</v>
      </c>
      <c r="L3943" s="3" t="s">
        <v>8193</v>
      </c>
      <c r="M3943" s="3" t="s">
        <v>136</v>
      </c>
    </row>
    <row r="3944" spans="1:13" x14ac:dyDescent="0.2">
      <c r="A3944" s="3" t="s">
        <v>7467</v>
      </c>
      <c r="B3944" s="3" t="str">
        <f>VLOOKUP(C3944,'Class compilations'!A:B,2,FALSE)</f>
        <v>Truck - 4x4</v>
      </c>
      <c r="C3944" s="3" t="s">
        <v>4330</v>
      </c>
      <c r="D3944" s="3" t="s">
        <v>1255</v>
      </c>
      <c r="E3944" s="3" t="s">
        <v>8194</v>
      </c>
      <c r="F3944" s="3" t="str">
        <f>VLOOKUP(E3944,'DFW to admin'!A:B,2,FALSE)</f>
        <v>Accounts Payable</v>
      </c>
      <c r="G3944" s="3" t="e">
        <f>VLOOKUP('Data - filter removed'!E3944,Sheet10!B:C,2,FALSE)</f>
        <v>#N/A</v>
      </c>
      <c r="H3944" s="2">
        <v>2015</v>
      </c>
      <c r="I3944" s="3" t="s">
        <v>2576</v>
      </c>
      <c r="J3944" s="3" t="s">
        <v>4170</v>
      </c>
      <c r="K3944" s="3" t="s">
        <v>4330</v>
      </c>
      <c r="L3944" s="3" t="s">
        <v>8195</v>
      </c>
      <c r="M3944" s="3" t="s">
        <v>136</v>
      </c>
    </row>
    <row r="3945" spans="1:13" x14ac:dyDescent="0.2">
      <c r="A3945" s="3" t="s">
        <v>7467</v>
      </c>
      <c r="B3945" s="3" t="str">
        <f>VLOOKUP(C3945,'Class compilations'!A:B,2,FALSE)</f>
        <v>Truck - 4x4</v>
      </c>
      <c r="C3945" s="3" t="s">
        <v>4330</v>
      </c>
      <c r="D3945" s="3" t="s">
        <v>1255</v>
      </c>
      <c r="E3945" s="3" t="s">
        <v>8196</v>
      </c>
      <c r="F3945" s="3" t="str">
        <f>VLOOKUP(E3945,'DFW to admin'!A:B,2,FALSE)</f>
        <v>Accounts Payable</v>
      </c>
      <c r="G3945" s="3" t="e">
        <f>VLOOKUP('Data - filter removed'!E3945,Sheet10!B:C,2,FALSE)</f>
        <v>#N/A</v>
      </c>
      <c r="H3945" s="2">
        <v>2015</v>
      </c>
      <c r="I3945" s="3" t="s">
        <v>2576</v>
      </c>
      <c r="J3945" s="3" t="s">
        <v>4170</v>
      </c>
      <c r="K3945" s="3" t="s">
        <v>4330</v>
      </c>
      <c r="L3945" s="3" t="s">
        <v>8197</v>
      </c>
      <c r="M3945" s="3" t="s">
        <v>136</v>
      </c>
    </row>
    <row r="3946" spans="1:13" x14ac:dyDescent="0.2">
      <c r="B3946" s="3" t="e">
        <f>VLOOKUP(C3946,'Class compilations'!A:B,2,FALSE)</f>
        <v>#N/A</v>
      </c>
      <c r="D3946" s="5" t="s">
        <v>7970</v>
      </c>
      <c r="E3946" s="3">
        <f>SUBTOTAL(3,E3938:E3945)</f>
        <v>8</v>
      </c>
      <c r="F3946" s="3" t="e">
        <f>VLOOKUP(E3946,'DFW to admin'!A:B,2,FALSE)</f>
        <v>#N/A</v>
      </c>
      <c r="G3946" s="3" t="e">
        <f>VLOOKUP('Data - filter removed'!E3946,Sheet10!B:C,2,FALSE)</f>
        <v>#N/A</v>
      </c>
    </row>
    <row r="3947" spans="1:13" x14ac:dyDescent="0.2">
      <c r="A3947" s="3" t="s">
        <v>7467</v>
      </c>
      <c r="B3947" s="3" t="str">
        <f>VLOOKUP(C3947,'Class compilations'!A:B,2,FALSE)</f>
        <v>Truck - 4x4</v>
      </c>
      <c r="C3947" s="3" t="s">
        <v>4330</v>
      </c>
      <c r="D3947" s="3" t="s">
        <v>1563</v>
      </c>
      <c r="E3947" s="3" t="s">
        <v>7623</v>
      </c>
      <c r="F3947" s="3" t="e">
        <f>VLOOKUP(E3947,'DFW to admin'!A:B,2,FALSE)</f>
        <v>#N/A</v>
      </c>
      <c r="G3947" s="3" t="e">
        <f>VLOOKUP('Data - filter removed'!E3947,Sheet10!B:C,2,FALSE)</f>
        <v>#N/A</v>
      </c>
      <c r="H3947" s="2">
        <v>2005</v>
      </c>
      <c r="I3947" s="3" t="s">
        <v>297</v>
      </c>
      <c r="J3947" s="3" t="s">
        <v>3312</v>
      </c>
      <c r="K3947" s="3" t="s">
        <v>7472</v>
      </c>
      <c r="L3947" s="3" t="s">
        <v>7624</v>
      </c>
      <c r="M3947" s="3" t="s">
        <v>133</v>
      </c>
    </row>
    <row r="3948" spans="1:13" x14ac:dyDescent="0.2">
      <c r="A3948" s="3" t="s">
        <v>7467</v>
      </c>
      <c r="B3948" s="3" t="str">
        <f>VLOOKUP(C3948,'Class compilations'!A:B,2,FALSE)</f>
        <v>Truck - 4x4</v>
      </c>
      <c r="C3948" s="3" t="s">
        <v>4330</v>
      </c>
      <c r="D3948" s="3" t="s">
        <v>1563</v>
      </c>
      <c r="E3948" s="3" t="s">
        <v>7471</v>
      </c>
      <c r="F3948" s="3" t="e">
        <f>VLOOKUP(E3948,'DFW to admin'!A:B,2,FALSE)</f>
        <v>#N/A</v>
      </c>
      <c r="G3948" s="3" t="e">
        <f>VLOOKUP('Data - filter removed'!E3948,Sheet10!B:C,2,FALSE)</f>
        <v>#N/A</v>
      </c>
      <c r="H3948" s="2">
        <v>2008</v>
      </c>
      <c r="I3948" s="3" t="s">
        <v>297</v>
      </c>
      <c r="J3948" s="3" t="s">
        <v>3312</v>
      </c>
      <c r="K3948" s="3" t="s">
        <v>7472</v>
      </c>
      <c r="L3948" s="3" t="s">
        <v>7473</v>
      </c>
      <c r="M3948" s="3" t="s">
        <v>133</v>
      </c>
    </row>
    <row r="3949" spans="1:13" x14ac:dyDescent="0.2">
      <c r="A3949" s="3" t="s">
        <v>7467</v>
      </c>
      <c r="B3949" s="3" t="str">
        <f>VLOOKUP(C3949,'Class compilations'!A:B,2,FALSE)</f>
        <v>Truck - 4x4</v>
      </c>
      <c r="C3949" s="3" t="s">
        <v>4330</v>
      </c>
      <c r="D3949" s="3" t="s">
        <v>1563</v>
      </c>
      <c r="E3949" s="3" t="s">
        <v>7617</v>
      </c>
      <c r="F3949" s="3" t="e">
        <f>VLOOKUP(E3949,'DFW to admin'!A:B,2,FALSE)</f>
        <v>#N/A</v>
      </c>
      <c r="G3949" s="3" t="e">
        <f>VLOOKUP('Data - filter removed'!E3949,Sheet10!B:C,2,FALSE)</f>
        <v>#N/A</v>
      </c>
      <c r="H3949" s="2">
        <v>2015</v>
      </c>
      <c r="I3949" s="3" t="s">
        <v>2576</v>
      </c>
      <c r="J3949" s="3" t="s">
        <v>4170</v>
      </c>
      <c r="K3949" s="3" t="s">
        <v>4330</v>
      </c>
      <c r="L3949" s="3" t="s">
        <v>7618</v>
      </c>
      <c r="M3949" s="3" t="s">
        <v>133</v>
      </c>
    </row>
    <row r="3950" spans="1:13" x14ac:dyDescent="0.2">
      <c r="A3950" s="3" t="s">
        <v>7467</v>
      </c>
      <c r="B3950" s="3" t="str">
        <f>VLOOKUP(C3950,'Class compilations'!A:B,2,FALSE)</f>
        <v>Truck - 4x4</v>
      </c>
      <c r="C3950" s="3" t="s">
        <v>4330</v>
      </c>
      <c r="D3950" s="3" t="s">
        <v>1563</v>
      </c>
      <c r="E3950" s="3" t="s">
        <v>7621</v>
      </c>
      <c r="F3950" s="3" t="e">
        <f>VLOOKUP(E3950,'DFW to admin'!A:B,2,FALSE)</f>
        <v>#N/A</v>
      </c>
      <c r="G3950" s="3" t="e">
        <f>VLOOKUP('Data - filter removed'!E3950,Sheet10!B:C,2,FALSE)</f>
        <v>#N/A</v>
      </c>
      <c r="H3950" s="2">
        <v>2015</v>
      </c>
      <c r="I3950" s="3" t="s">
        <v>2576</v>
      </c>
      <c r="J3950" s="3" t="s">
        <v>4170</v>
      </c>
      <c r="K3950" s="3" t="s">
        <v>4330</v>
      </c>
      <c r="L3950" s="3" t="s">
        <v>7622</v>
      </c>
      <c r="M3950" s="3" t="s">
        <v>133</v>
      </c>
    </row>
    <row r="3951" spans="1:13" x14ac:dyDescent="0.2">
      <c r="B3951" s="3" t="e">
        <f>VLOOKUP(C3951,'Class compilations'!A:B,2,FALSE)</f>
        <v>#N/A</v>
      </c>
      <c r="D3951" s="5" t="s">
        <v>7972</v>
      </c>
      <c r="E3951" s="3">
        <f>SUBTOTAL(3,E3947:E3950)</f>
        <v>4</v>
      </c>
      <c r="F3951" s="3" t="e">
        <f>VLOOKUP(E3951,'DFW to admin'!A:B,2,FALSE)</f>
        <v>#N/A</v>
      </c>
      <c r="G3951" s="3" t="e">
        <f>VLOOKUP('Data - filter removed'!E3951,Sheet10!B:C,2,FALSE)</f>
        <v>#N/A</v>
      </c>
    </row>
    <row r="3952" spans="1:13" x14ac:dyDescent="0.2">
      <c r="A3952" s="5" t="s">
        <v>7959</v>
      </c>
      <c r="B3952" s="3" t="e">
        <f>VLOOKUP(C3952,'Class compilations'!A:B,2,FALSE)</f>
        <v>#N/A</v>
      </c>
      <c r="E3952" s="3">
        <f>SUBTOTAL(3,E3868:E3950)</f>
        <v>81</v>
      </c>
      <c r="F3952" s="3" t="e">
        <f>VLOOKUP(E3952,'DFW to admin'!A:B,2,FALSE)</f>
        <v>#N/A</v>
      </c>
      <c r="G3952" s="3" t="e">
        <f>VLOOKUP('Data - filter removed'!E3952,Sheet10!B:C,2,FALSE)</f>
        <v>#N/A</v>
      </c>
    </row>
    <row r="3953" spans="1:13" x14ac:dyDescent="0.2">
      <c r="A3953" s="3" t="s">
        <v>7625</v>
      </c>
      <c r="B3953" s="3" t="str">
        <f>VLOOKUP(C3953,'Class compilations'!A:B,2,FALSE)</f>
        <v>Truck - 4x4</v>
      </c>
      <c r="C3953" s="3" t="s">
        <v>7626</v>
      </c>
      <c r="D3953" s="3" t="s">
        <v>10</v>
      </c>
      <c r="E3953" s="3" t="s">
        <v>7627</v>
      </c>
      <c r="F3953" s="3" t="e">
        <f>VLOOKUP(E3953,'DFW to admin'!A:B,2,FALSE)</f>
        <v>#N/A</v>
      </c>
      <c r="G3953" s="3" t="e">
        <f>VLOOKUP('Data - filter removed'!E3953,Sheet10!B:C,2,FALSE)</f>
        <v>#N/A</v>
      </c>
      <c r="H3953" s="2">
        <v>1996</v>
      </c>
      <c r="I3953" s="3" t="s">
        <v>297</v>
      </c>
      <c r="J3953" s="3" t="s">
        <v>3312</v>
      </c>
      <c r="K3953" s="3" t="s">
        <v>7628</v>
      </c>
      <c r="L3953" s="3" t="s">
        <v>7629</v>
      </c>
      <c r="M3953" s="3" t="s">
        <v>133</v>
      </c>
    </row>
    <row r="3954" spans="1:13" x14ac:dyDescent="0.2">
      <c r="A3954" s="3" t="s">
        <v>7625</v>
      </c>
      <c r="B3954" s="3" t="str">
        <f>VLOOKUP(C3954,'Class compilations'!A:B,2,FALSE)</f>
        <v>Truck - 4x4</v>
      </c>
      <c r="C3954" s="3" t="s">
        <v>7626</v>
      </c>
      <c r="D3954" s="3" t="s">
        <v>10</v>
      </c>
      <c r="E3954" s="3" t="s">
        <v>7630</v>
      </c>
      <c r="F3954" s="3" t="e">
        <f>VLOOKUP(E3954,'DFW to admin'!A:B,2,FALSE)</f>
        <v>#N/A</v>
      </c>
      <c r="G3954" s="3" t="e">
        <f>VLOOKUP('Data - filter removed'!E3954,Sheet10!B:C,2,FALSE)</f>
        <v>#N/A</v>
      </c>
      <c r="H3954" s="2">
        <v>2005</v>
      </c>
      <c r="I3954" s="3" t="s">
        <v>297</v>
      </c>
      <c r="J3954" s="3" t="s">
        <v>3312</v>
      </c>
      <c r="K3954" s="3" t="s">
        <v>7505</v>
      </c>
      <c r="L3954" s="3" t="s">
        <v>7631</v>
      </c>
      <c r="M3954" s="3" t="s">
        <v>133</v>
      </c>
    </row>
    <row r="3955" spans="1:13" x14ac:dyDescent="0.2">
      <c r="A3955" s="3" t="s">
        <v>7625</v>
      </c>
      <c r="B3955" s="3" t="str">
        <f>VLOOKUP(C3955,'Class compilations'!A:B,2,FALSE)</f>
        <v>Truck - 4x4</v>
      </c>
      <c r="C3955" s="3" t="s">
        <v>7626</v>
      </c>
      <c r="D3955" s="3" t="s">
        <v>10</v>
      </c>
      <c r="E3955" s="3" t="s">
        <v>7632</v>
      </c>
      <c r="F3955" s="3" t="e">
        <f>VLOOKUP(E3955,'DFW to admin'!A:B,2,FALSE)</f>
        <v>#N/A</v>
      </c>
      <c r="G3955" s="3" t="e">
        <f>VLOOKUP('Data - filter removed'!E3955,Sheet10!B:C,2,FALSE)</f>
        <v>#N/A</v>
      </c>
      <c r="H3955" s="2">
        <v>1999</v>
      </c>
      <c r="I3955" s="3" t="s">
        <v>2734</v>
      </c>
      <c r="J3955" s="3" t="s">
        <v>4212</v>
      </c>
      <c r="K3955" s="3" t="s">
        <v>7472</v>
      </c>
      <c r="L3955" s="3" t="s">
        <v>7633</v>
      </c>
      <c r="M3955" s="3" t="s">
        <v>133</v>
      </c>
    </row>
    <row r="3956" spans="1:13" x14ac:dyDescent="0.2">
      <c r="A3956" s="3" t="s">
        <v>7625</v>
      </c>
      <c r="B3956" s="3" t="str">
        <f>VLOOKUP(C3956,'Class compilations'!A:B,2,FALSE)</f>
        <v>Truck - 4x4</v>
      </c>
      <c r="C3956" s="3" t="s">
        <v>7626</v>
      </c>
      <c r="D3956" s="3" t="s">
        <v>10</v>
      </c>
      <c r="E3956" s="3" t="s">
        <v>7634</v>
      </c>
      <c r="F3956" s="3" t="e">
        <f>VLOOKUP(E3956,'DFW to admin'!A:B,2,FALSE)</f>
        <v>#N/A</v>
      </c>
      <c r="G3956" s="3" t="e">
        <f>VLOOKUP('Data - filter removed'!E3956,Sheet10!B:C,2,FALSE)</f>
        <v>#N/A</v>
      </c>
      <c r="H3956" s="2">
        <v>2008</v>
      </c>
      <c r="I3956" s="3" t="s">
        <v>297</v>
      </c>
      <c r="J3956" s="3" t="s">
        <v>3312</v>
      </c>
      <c r="K3956" s="3" t="s">
        <v>7635</v>
      </c>
      <c r="L3956" s="3" t="s">
        <v>7636</v>
      </c>
      <c r="M3956" s="3" t="s">
        <v>40</v>
      </c>
    </row>
    <row r="3957" spans="1:13" x14ac:dyDescent="0.2">
      <c r="A3957" s="3" t="s">
        <v>7625</v>
      </c>
      <c r="B3957" s="3" t="str">
        <f>VLOOKUP(C3957,'Class compilations'!A:B,2,FALSE)</f>
        <v>Truck - 4x4</v>
      </c>
      <c r="C3957" s="3" t="s">
        <v>7626</v>
      </c>
      <c r="D3957" s="3" t="s">
        <v>10</v>
      </c>
      <c r="E3957" s="3" t="s">
        <v>7637</v>
      </c>
      <c r="F3957" s="3" t="e">
        <f>VLOOKUP(E3957,'DFW to admin'!A:B,2,FALSE)</f>
        <v>#N/A</v>
      </c>
      <c r="G3957" s="3" t="e">
        <f>VLOOKUP('Data - filter removed'!E3957,Sheet10!B:C,2,FALSE)</f>
        <v>#N/A</v>
      </c>
      <c r="H3957" s="2">
        <v>1998</v>
      </c>
      <c r="I3957" s="3" t="s">
        <v>2703</v>
      </c>
      <c r="J3957" s="3" t="s">
        <v>4306</v>
      </c>
      <c r="K3957" s="3" t="s">
        <v>7638</v>
      </c>
      <c r="L3957" s="3" t="s">
        <v>7639</v>
      </c>
      <c r="M3957" s="3" t="s">
        <v>133</v>
      </c>
    </row>
    <row r="3958" spans="1:13" x14ac:dyDescent="0.2">
      <c r="B3958" s="3" t="e">
        <f>VLOOKUP(C3958,'Class compilations'!A:B,2,FALSE)</f>
        <v>#N/A</v>
      </c>
      <c r="D3958" s="5" t="s">
        <v>7969</v>
      </c>
      <c r="E3958" s="3">
        <f>SUBTOTAL(3,E3953:E3957)</f>
        <v>5</v>
      </c>
      <c r="F3958" s="3" t="e">
        <f>VLOOKUP(E3958,'DFW to admin'!A:B,2,FALSE)</f>
        <v>#N/A</v>
      </c>
      <c r="G3958" s="3" t="e">
        <f>VLOOKUP('Data - filter removed'!E3958,Sheet10!B:C,2,FALSE)</f>
        <v>#N/A</v>
      </c>
    </row>
    <row r="3959" spans="1:13" x14ac:dyDescent="0.2">
      <c r="A3959" s="5" t="s">
        <v>7960</v>
      </c>
      <c r="B3959" s="3" t="e">
        <f>VLOOKUP(C3959,'Class compilations'!A:B,2,FALSE)</f>
        <v>#N/A</v>
      </c>
      <c r="E3959" s="3">
        <f>SUBTOTAL(3,E3953:E3957)</f>
        <v>5</v>
      </c>
      <c r="F3959" s="3" t="e">
        <f>VLOOKUP(E3959,'DFW to admin'!A:B,2,FALSE)</f>
        <v>#N/A</v>
      </c>
      <c r="G3959" s="3" t="e">
        <f>VLOOKUP('Data - filter removed'!E3959,Sheet10!B:C,2,FALSE)</f>
        <v>#N/A</v>
      </c>
    </row>
    <row r="3960" spans="1:13" x14ac:dyDescent="0.2">
      <c r="A3960" s="3" t="s">
        <v>7640</v>
      </c>
      <c r="B3960" s="3" t="str">
        <f>VLOOKUP(C3960,'Class compilations'!A:B,2,FALSE)</f>
        <v>Truck - 4x4</v>
      </c>
      <c r="C3960" s="3" t="s">
        <v>7641</v>
      </c>
      <c r="D3960" s="3" t="s">
        <v>2086</v>
      </c>
      <c r="E3960" s="3" t="s">
        <v>7642</v>
      </c>
      <c r="F3960" s="3" t="e">
        <f>VLOOKUP(E3960,'DFW to admin'!A:B,2,FALSE)</f>
        <v>#N/A</v>
      </c>
      <c r="G3960" s="3" t="e">
        <f>VLOOKUP('Data - filter removed'!E3960,Sheet10!B:C,2,FALSE)</f>
        <v>#N/A</v>
      </c>
      <c r="H3960" s="2">
        <v>2009</v>
      </c>
      <c r="I3960" s="3" t="s">
        <v>297</v>
      </c>
      <c r="J3960" s="3" t="s">
        <v>3312</v>
      </c>
      <c r="K3960" s="3" t="s">
        <v>4330</v>
      </c>
      <c r="L3960" s="3" t="s">
        <v>7643</v>
      </c>
      <c r="M3960" s="3" t="s">
        <v>81</v>
      </c>
    </row>
    <row r="3961" spans="1:13" x14ac:dyDescent="0.2">
      <c r="B3961" s="3" t="e">
        <f>VLOOKUP(C3961,'Class compilations'!A:B,2,FALSE)</f>
        <v>#N/A</v>
      </c>
      <c r="D3961" s="5" t="s">
        <v>7973</v>
      </c>
      <c r="E3961" s="3">
        <f>SUBTOTAL(3,E3960:E3960)</f>
        <v>1</v>
      </c>
      <c r="F3961" s="3" t="e">
        <f>VLOOKUP(E3961,'DFW to admin'!A:B,2,FALSE)</f>
        <v>#N/A</v>
      </c>
      <c r="G3961" s="3" t="e">
        <f>VLOOKUP('Data - filter removed'!E3961,Sheet10!B:C,2,FALSE)</f>
        <v>#N/A</v>
      </c>
    </row>
    <row r="3962" spans="1:13" x14ac:dyDescent="0.2">
      <c r="A3962" s="3" t="s">
        <v>7640</v>
      </c>
      <c r="B3962" s="3" t="str">
        <f>VLOOKUP(C3962,'Class compilations'!A:B,2,FALSE)</f>
        <v>Truck - 4x4</v>
      </c>
      <c r="C3962" s="3" t="s">
        <v>7641</v>
      </c>
      <c r="D3962" s="3" t="s">
        <v>10</v>
      </c>
      <c r="E3962" s="3" t="s">
        <v>7644</v>
      </c>
      <c r="F3962" s="3" t="e">
        <f>VLOOKUP(E3962,'DFW to admin'!A:B,2,FALSE)</f>
        <v>#N/A</v>
      </c>
      <c r="G3962" s="3" t="e">
        <f>VLOOKUP('Data - filter removed'!E3962,Sheet10!B:C,2,FALSE)</f>
        <v>#N/A</v>
      </c>
      <c r="H3962" s="2">
        <v>2002</v>
      </c>
      <c r="I3962" s="3" t="s">
        <v>297</v>
      </c>
      <c r="J3962" s="3" t="s">
        <v>4245</v>
      </c>
      <c r="K3962" s="3" t="s">
        <v>4279</v>
      </c>
      <c r="L3962" s="3" t="s">
        <v>7645</v>
      </c>
      <c r="M3962" s="3" t="s">
        <v>81</v>
      </c>
    </row>
    <row r="3963" spans="1:13" x14ac:dyDescent="0.2">
      <c r="A3963" s="3" t="s">
        <v>7640</v>
      </c>
      <c r="B3963" s="3" t="str">
        <f>VLOOKUP(C3963,'Class compilations'!A:B,2,FALSE)</f>
        <v>Truck - 4x4</v>
      </c>
      <c r="C3963" s="3" t="s">
        <v>7641</v>
      </c>
      <c r="D3963" s="3" t="s">
        <v>10</v>
      </c>
      <c r="E3963" s="3" t="s">
        <v>7646</v>
      </c>
      <c r="F3963" s="3" t="e">
        <f>VLOOKUP(E3963,'DFW to admin'!A:B,2,FALSE)</f>
        <v>#N/A</v>
      </c>
      <c r="G3963" s="3" t="e">
        <f>VLOOKUP('Data - filter removed'!E3963,Sheet10!B:C,2,FALSE)</f>
        <v>#N/A</v>
      </c>
      <c r="H3963" s="2">
        <v>2008</v>
      </c>
      <c r="I3963" s="3" t="s">
        <v>297</v>
      </c>
      <c r="J3963" s="3" t="s">
        <v>3312</v>
      </c>
      <c r="K3963" s="3" t="s">
        <v>7472</v>
      </c>
      <c r="L3963" s="3" t="s">
        <v>7647</v>
      </c>
      <c r="M3963" s="3" t="s">
        <v>81</v>
      </c>
    </row>
    <row r="3964" spans="1:13" x14ac:dyDescent="0.2">
      <c r="A3964" s="3" t="s">
        <v>7640</v>
      </c>
      <c r="B3964" s="3" t="str">
        <f>VLOOKUP(C3964,'Class compilations'!A:B,2,FALSE)</f>
        <v>Truck - 4x4</v>
      </c>
      <c r="C3964" s="3" t="s">
        <v>7641</v>
      </c>
      <c r="D3964" s="3" t="s">
        <v>10</v>
      </c>
      <c r="E3964" s="3" t="s">
        <v>7648</v>
      </c>
      <c r="F3964" s="3" t="e">
        <f>VLOOKUP(E3964,'DFW to admin'!A:B,2,FALSE)</f>
        <v>#N/A</v>
      </c>
      <c r="G3964" s="3" t="e">
        <f>VLOOKUP('Data - filter removed'!E3964,Sheet10!B:C,2,FALSE)</f>
        <v>#N/A</v>
      </c>
      <c r="H3964" s="2">
        <v>2008</v>
      </c>
      <c r="I3964" s="3" t="s">
        <v>297</v>
      </c>
      <c r="J3964" s="3" t="s">
        <v>3312</v>
      </c>
      <c r="K3964" s="3" t="s">
        <v>7472</v>
      </c>
      <c r="L3964" s="3" t="s">
        <v>7649</v>
      </c>
      <c r="M3964" s="3" t="s">
        <v>81</v>
      </c>
    </row>
    <row r="3965" spans="1:13" x14ac:dyDescent="0.2">
      <c r="A3965" s="3" t="s">
        <v>7640</v>
      </c>
      <c r="B3965" s="3" t="str">
        <f>VLOOKUP(C3965,'Class compilations'!A:B,2,FALSE)</f>
        <v>Truck - 4x4</v>
      </c>
      <c r="C3965" s="3" t="s">
        <v>7641</v>
      </c>
      <c r="D3965" s="3" t="s">
        <v>10</v>
      </c>
      <c r="E3965" s="3" t="s">
        <v>7650</v>
      </c>
      <c r="F3965" s="3" t="e">
        <f>VLOOKUP(E3965,'DFW to admin'!A:B,2,FALSE)</f>
        <v>#N/A</v>
      </c>
      <c r="G3965" s="3" t="e">
        <f>VLOOKUP('Data - filter removed'!E3965,Sheet10!B:C,2,FALSE)</f>
        <v>#N/A</v>
      </c>
      <c r="H3965" s="2">
        <v>2008</v>
      </c>
      <c r="I3965" s="3" t="s">
        <v>297</v>
      </c>
      <c r="J3965" s="3" t="s">
        <v>3312</v>
      </c>
      <c r="K3965" s="3" t="s">
        <v>7472</v>
      </c>
      <c r="L3965" s="3" t="s">
        <v>7651</v>
      </c>
      <c r="M3965" s="3" t="s">
        <v>81</v>
      </c>
    </row>
    <row r="3966" spans="1:13" x14ac:dyDescent="0.2">
      <c r="A3966" s="3" t="s">
        <v>7640</v>
      </c>
      <c r="B3966" s="3" t="str">
        <f>VLOOKUP(C3966,'Class compilations'!A:B,2,FALSE)</f>
        <v>Truck - 4x4</v>
      </c>
      <c r="C3966" s="3" t="s">
        <v>7641</v>
      </c>
      <c r="D3966" s="3" t="s">
        <v>10</v>
      </c>
      <c r="E3966" s="3" t="s">
        <v>7652</v>
      </c>
      <c r="F3966" s="3" t="e">
        <f>VLOOKUP(E3966,'DFW to admin'!A:B,2,FALSE)</f>
        <v>#N/A</v>
      </c>
      <c r="G3966" s="3" t="e">
        <f>VLOOKUP('Data - filter removed'!E3966,Sheet10!B:C,2,FALSE)</f>
        <v>#N/A</v>
      </c>
      <c r="H3966" s="2">
        <v>2003</v>
      </c>
      <c r="I3966" s="3" t="s">
        <v>297</v>
      </c>
      <c r="J3966" s="3" t="s">
        <v>3312</v>
      </c>
      <c r="K3966" s="3" t="s">
        <v>4330</v>
      </c>
      <c r="L3966" s="3" t="s">
        <v>7653</v>
      </c>
      <c r="M3966" s="3" t="s">
        <v>81</v>
      </c>
    </row>
    <row r="3967" spans="1:13" x14ac:dyDescent="0.2">
      <c r="A3967" s="3" t="s">
        <v>7640</v>
      </c>
      <c r="B3967" s="3" t="str">
        <f>VLOOKUP(C3967,'Class compilations'!A:B,2,FALSE)</f>
        <v>Truck - 4x4</v>
      </c>
      <c r="C3967" s="3" t="s">
        <v>7641</v>
      </c>
      <c r="D3967" s="3" t="s">
        <v>10</v>
      </c>
      <c r="E3967" s="3" t="s">
        <v>7654</v>
      </c>
      <c r="F3967" s="3" t="e">
        <f>VLOOKUP(E3967,'DFW to admin'!A:B,2,FALSE)</f>
        <v>#N/A</v>
      </c>
      <c r="G3967" s="3" t="e">
        <f>VLOOKUP('Data - filter removed'!E3967,Sheet10!B:C,2,FALSE)</f>
        <v>#N/A</v>
      </c>
      <c r="H3967" s="2">
        <v>2003</v>
      </c>
      <c r="I3967" s="3" t="s">
        <v>297</v>
      </c>
      <c r="J3967" s="3" t="s">
        <v>3312</v>
      </c>
      <c r="K3967" s="3" t="s">
        <v>4330</v>
      </c>
      <c r="L3967" s="3" t="s">
        <v>7655</v>
      </c>
      <c r="M3967" s="3" t="s">
        <v>81</v>
      </c>
    </row>
    <row r="3968" spans="1:13" x14ac:dyDescent="0.2">
      <c r="A3968" s="3" t="s">
        <v>7640</v>
      </c>
      <c r="B3968" s="3" t="str">
        <f>VLOOKUP(C3968,'Class compilations'!A:B,2,FALSE)</f>
        <v>Truck - 4x4</v>
      </c>
      <c r="C3968" s="3" t="s">
        <v>7641</v>
      </c>
      <c r="D3968" s="3" t="s">
        <v>10</v>
      </c>
      <c r="E3968" s="3" t="s">
        <v>7656</v>
      </c>
      <c r="F3968" s="3" t="e">
        <f>VLOOKUP(E3968,'DFW to admin'!A:B,2,FALSE)</f>
        <v>#N/A</v>
      </c>
      <c r="G3968" s="3" t="e">
        <f>VLOOKUP('Data - filter removed'!E3968,Sheet10!B:C,2,FALSE)</f>
        <v>#N/A</v>
      </c>
      <c r="H3968" s="2">
        <v>2008</v>
      </c>
      <c r="I3968" s="3" t="s">
        <v>297</v>
      </c>
      <c r="J3968" s="3" t="s">
        <v>3312</v>
      </c>
      <c r="K3968" s="3" t="s">
        <v>7635</v>
      </c>
      <c r="L3968" s="3" t="s">
        <v>7657</v>
      </c>
      <c r="M3968" s="3" t="s">
        <v>81</v>
      </c>
    </row>
    <row r="3969" spans="1:13" x14ac:dyDescent="0.2">
      <c r="A3969" s="3" t="s">
        <v>7640</v>
      </c>
      <c r="B3969" s="3" t="str">
        <f>VLOOKUP(C3969,'Class compilations'!A:B,2,FALSE)</f>
        <v>Truck - 4x4</v>
      </c>
      <c r="C3969" s="3" t="s">
        <v>7641</v>
      </c>
      <c r="D3969" s="3" t="s">
        <v>10</v>
      </c>
      <c r="E3969" s="3" t="s">
        <v>7658</v>
      </c>
      <c r="F3969" s="3" t="e">
        <f>VLOOKUP(E3969,'DFW to admin'!A:B,2,FALSE)</f>
        <v>#N/A</v>
      </c>
      <c r="G3969" s="3" t="e">
        <f>VLOOKUP('Data - filter removed'!E3969,Sheet10!B:C,2,FALSE)</f>
        <v>#N/A</v>
      </c>
      <c r="H3969" s="2">
        <v>2011</v>
      </c>
      <c r="I3969" s="3" t="s">
        <v>297</v>
      </c>
      <c r="J3969" s="3" t="s">
        <v>3312</v>
      </c>
      <c r="K3969" s="3" t="s">
        <v>4330</v>
      </c>
      <c r="L3969" s="3" t="s">
        <v>7659</v>
      </c>
      <c r="M3969" s="3" t="s">
        <v>81</v>
      </c>
    </row>
    <row r="3970" spans="1:13" x14ac:dyDescent="0.2">
      <c r="A3970" s="3" t="s">
        <v>7640</v>
      </c>
      <c r="B3970" s="3" t="str">
        <f>VLOOKUP(C3970,'Class compilations'!A:B,2,FALSE)</f>
        <v>Truck - 4x4</v>
      </c>
      <c r="C3970" s="3" t="s">
        <v>7641</v>
      </c>
      <c r="D3970" s="3" t="s">
        <v>10</v>
      </c>
      <c r="E3970" s="3" t="s">
        <v>7660</v>
      </c>
      <c r="F3970" s="3" t="e">
        <f>VLOOKUP(E3970,'DFW to admin'!A:B,2,FALSE)</f>
        <v>#N/A</v>
      </c>
      <c r="G3970" s="3" t="e">
        <f>VLOOKUP('Data - filter removed'!E3970,Sheet10!B:C,2,FALSE)</f>
        <v>#N/A</v>
      </c>
      <c r="H3970" s="2">
        <v>2006</v>
      </c>
      <c r="I3970" s="3" t="s">
        <v>297</v>
      </c>
      <c r="J3970" s="3" t="s">
        <v>4245</v>
      </c>
      <c r="K3970" s="3" t="s">
        <v>4279</v>
      </c>
      <c r="L3970" s="3" t="s">
        <v>7661</v>
      </c>
      <c r="M3970" s="3" t="s">
        <v>81</v>
      </c>
    </row>
    <row r="3971" spans="1:13" x14ac:dyDescent="0.2">
      <c r="A3971" s="3" t="s">
        <v>7640</v>
      </c>
      <c r="B3971" s="3" t="str">
        <f>VLOOKUP(C3971,'Class compilations'!A:B,2,FALSE)</f>
        <v>Truck - 4x4</v>
      </c>
      <c r="C3971" s="3" t="s">
        <v>7641</v>
      </c>
      <c r="D3971" s="3" t="s">
        <v>10</v>
      </c>
      <c r="E3971" s="3" t="s">
        <v>7662</v>
      </c>
      <c r="F3971" s="3" t="e">
        <f>VLOOKUP(E3971,'DFW to admin'!A:B,2,FALSE)</f>
        <v>#N/A</v>
      </c>
      <c r="G3971" s="3" t="e">
        <f>VLOOKUP('Data - filter removed'!E3971,Sheet10!B:C,2,FALSE)</f>
        <v>#N/A</v>
      </c>
      <c r="H3971" s="2">
        <v>2008</v>
      </c>
      <c r="I3971" s="3" t="s">
        <v>297</v>
      </c>
      <c r="J3971" s="3" t="s">
        <v>3312</v>
      </c>
      <c r="K3971" s="3" t="s">
        <v>4330</v>
      </c>
      <c r="L3971" s="3" t="s">
        <v>7663</v>
      </c>
      <c r="M3971" s="3" t="s">
        <v>81</v>
      </c>
    </row>
    <row r="3972" spans="1:13" x14ac:dyDescent="0.2">
      <c r="A3972" s="3" t="s">
        <v>7640</v>
      </c>
      <c r="B3972" s="3" t="str">
        <f>VLOOKUP(C3972,'Class compilations'!A:B,2,FALSE)</f>
        <v>Truck - 4x4</v>
      </c>
      <c r="C3972" s="3" t="s">
        <v>7641</v>
      </c>
      <c r="D3972" s="3" t="s">
        <v>10</v>
      </c>
      <c r="E3972" s="3" t="s">
        <v>7664</v>
      </c>
      <c r="F3972" s="3" t="e">
        <f>VLOOKUP(E3972,'DFW to admin'!A:B,2,FALSE)</f>
        <v>#N/A</v>
      </c>
      <c r="G3972" s="3" t="e">
        <f>VLOOKUP('Data - filter removed'!E3972,Sheet10!B:C,2,FALSE)</f>
        <v>#N/A</v>
      </c>
      <c r="H3972" s="2">
        <v>2001</v>
      </c>
      <c r="I3972" s="3" t="s">
        <v>297</v>
      </c>
      <c r="J3972" s="3" t="s">
        <v>4245</v>
      </c>
      <c r="K3972" s="3" t="s">
        <v>7505</v>
      </c>
      <c r="L3972" s="3" t="s">
        <v>7665</v>
      </c>
      <c r="M3972" s="3" t="s">
        <v>1038</v>
      </c>
    </row>
    <row r="3973" spans="1:13" x14ac:dyDescent="0.2">
      <c r="A3973" s="3" t="s">
        <v>7640</v>
      </c>
      <c r="B3973" s="3" t="str">
        <f>VLOOKUP(C3973,'Class compilations'!A:B,2,FALSE)</f>
        <v>Truck - 4x4</v>
      </c>
      <c r="C3973" s="3" t="s">
        <v>7641</v>
      </c>
      <c r="D3973" s="3" t="s">
        <v>10</v>
      </c>
      <c r="E3973" s="3" t="s">
        <v>7666</v>
      </c>
      <c r="F3973" s="3" t="e">
        <f>VLOOKUP(E3973,'DFW to admin'!A:B,2,FALSE)</f>
        <v>#N/A</v>
      </c>
      <c r="G3973" s="3" t="e">
        <f>VLOOKUP('Data - filter removed'!E3973,Sheet10!B:C,2,FALSE)</f>
        <v>#N/A</v>
      </c>
      <c r="H3973" s="2">
        <v>2005</v>
      </c>
      <c r="I3973" s="3" t="s">
        <v>297</v>
      </c>
      <c r="J3973" s="3" t="s">
        <v>3312</v>
      </c>
      <c r="K3973" s="3" t="s">
        <v>4330</v>
      </c>
      <c r="L3973" s="3" t="s">
        <v>7667</v>
      </c>
      <c r="M3973" s="3" t="s">
        <v>1038</v>
      </c>
    </row>
    <row r="3974" spans="1:13" x14ac:dyDescent="0.2">
      <c r="A3974" s="3" t="s">
        <v>7640</v>
      </c>
      <c r="B3974" s="3" t="str">
        <f>VLOOKUP(C3974,'Class compilations'!A:B,2,FALSE)</f>
        <v>Truck - 4x4</v>
      </c>
      <c r="C3974" s="3" t="s">
        <v>7641</v>
      </c>
      <c r="D3974" s="3" t="s">
        <v>10</v>
      </c>
      <c r="E3974" s="3" t="s">
        <v>7668</v>
      </c>
      <c r="F3974" s="3" t="e">
        <f>VLOOKUP(E3974,'DFW to admin'!A:B,2,FALSE)</f>
        <v>#N/A</v>
      </c>
      <c r="G3974" s="3" t="e">
        <f>VLOOKUP('Data - filter removed'!E3974,Sheet10!B:C,2,FALSE)</f>
        <v>#N/A</v>
      </c>
      <c r="H3974" s="2">
        <v>2003</v>
      </c>
      <c r="I3974" s="3" t="s">
        <v>297</v>
      </c>
      <c r="J3974" s="3" t="s">
        <v>3312</v>
      </c>
      <c r="K3974" s="3" t="s">
        <v>4330</v>
      </c>
      <c r="L3974" s="3" t="s">
        <v>7669</v>
      </c>
      <c r="M3974" s="3" t="s">
        <v>1038</v>
      </c>
    </row>
    <row r="3975" spans="1:13" x14ac:dyDescent="0.2">
      <c r="A3975" s="3" t="s">
        <v>7640</v>
      </c>
      <c r="B3975" s="3" t="str">
        <f>VLOOKUP(C3975,'Class compilations'!A:B,2,FALSE)</f>
        <v>Truck - 4x4</v>
      </c>
      <c r="C3975" s="3" t="s">
        <v>7641</v>
      </c>
      <c r="D3975" s="3" t="s">
        <v>10</v>
      </c>
      <c r="E3975" s="3" t="s">
        <v>7670</v>
      </c>
      <c r="F3975" s="3" t="e">
        <f>VLOOKUP(E3975,'DFW to admin'!A:B,2,FALSE)</f>
        <v>#N/A</v>
      </c>
      <c r="G3975" s="3" t="e">
        <f>VLOOKUP('Data - filter removed'!E3975,Sheet10!B:C,2,FALSE)</f>
        <v>#N/A</v>
      </c>
      <c r="H3975" s="2">
        <v>2008</v>
      </c>
      <c r="I3975" s="3" t="s">
        <v>297</v>
      </c>
      <c r="J3975" s="3" t="s">
        <v>3312</v>
      </c>
      <c r="K3975" s="3" t="s">
        <v>4330</v>
      </c>
      <c r="L3975" s="3" t="s">
        <v>7671</v>
      </c>
      <c r="M3975" s="3" t="s">
        <v>1038</v>
      </c>
    </row>
    <row r="3976" spans="1:13" x14ac:dyDescent="0.2">
      <c r="A3976" s="3" t="s">
        <v>7640</v>
      </c>
      <c r="B3976" s="3" t="str">
        <f>VLOOKUP(C3976,'Class compilations'!A:B,2,FALSE)</f>
        <v>Truck - 4x4</v>
      </c>
      <c r="C3976" s="3" t="s">
        <v>7641</v>
      </c>
      <c r="D3976" s="3" t="s">
        <v>10</v>
      </c>
      <c r="E3976" s="3" t="s">
        <v>7672</v>
      </c>
      <c r="F3976" s="3" t="e">
        <f>VLOOKUP(E3976,'DFW to admin'!A:B,2,FALSE)</f>
        <v>#N/A</v>
      </c>
      <c r="G3976" s="3" t="e">
        <f>VLOOKUP('Data - filter removed'!E3976,Sheet10!B:C,2,FALSE)</f>
        <v>#N/A</v>
      </c>
      <c r="H3976" s="2">
        <v>2006</v>
      </c>
      <c r="I3976" s="3" t="s">
        <v>297</v>
      </c>
      <c r="J3976" s="3" t="s">
        <v>4178</v>
      </c>
      <c r="K3976" s="3" t="s">
        <v>6844</v>
      </c>
      <c r="L3976" s="3" t="s">
        <v>7673</v>
      </c>
      <c r="M3976" s="3" t="s">
        <v>1038</v>
      </c>
    </row>
    <row r="3977" spans="1:13" x14ac:dyDescent="0.2">
      <c r="A3977" s="3" t="s">
        <v>7640</v>
      </c>
      <c r="B3977" s="3" t="str">
        <f>VLOOKUP(C3977,'Class compilations'!A:B,2,FALSE)</f>
        <v>Truck - 4x4</v>
      </c>
      <c r="C3977" s="3" t="s">
        <v>7641</v>
      </c>
      <c r="D3977" s="3" t="s">
        <v>10</v>
      </c>
      <c r="E3977" s="3" t="s">
        <v>7674</v>
      </c>
      <c r="F3977" s="3" t="e">
        <f>VLOOKUP(E3977,'DFW to admin'!A:B,2,FALSE)</f>
        <v>#N/A</v>
      </c>
      <c r="G3977" s="3" t="e">
        <f>VLOOKUP('Data - filter removed'!E3977,Sheet10!B:C,2,FALSE)</f>
        <v>#N/A</v>
      </c>
      <c r="H3977" s="2">
        <v>2008</v>
      </c>
      <c r="I3977" s="3" t="s">
        <v>297</v>
      </c>
      <c r="J3977" s="3" t="s">
        <v>3312</v>
      </c>
      <c r="K3977" s="3" t="s">
        <v>4330</v>
      </c>
      <c r="L3977" s="3" t="s">
        <v>7675</v>
      </c>
      <c r="M3977" s="3" t="s">
        <v>1038</v>
      </c>
    </row>
    <row r="3978" spans="1:13" x14ac:dyDescent="0.2">
      <c r="A3978" s="3" t="s">
        <v>7640</v>
      </c>
      <c r="B3978" s="3" t="str">
        <f>VLOOKUP(C3978,'Class compilations'!A:B,2,FALSE)</f>
        <v>Truck - 4x4</v>
      </c>
      <c r="C3978" s="3" t="s">
        <v>7641</v>
      </c>
      <c r="D3978" s="3" t="s">
        <v>10</v>
      </c>
      <c r="E3978" s="3" t="s">
        <v>7676</v>
      </c>
      <c r="F3978" s="3" t="e">
        <f>VLOOKUP(E3978,'DFW to admin'!A:B,2,FALSE)</f>
        <v>#N/A</v>
      </c>
      <c r="G3978" s="3" t="e">
        <f>VLOOKUP('Data - filter removed'!E3978,Sheet10!B:C,2,FALSE)</f>
        <v>#N/A</v>
      </c>
      <c r="H3978" s="2">
        <v>2008</v>
      </c>
      <c r="I3978" s="3" t="s">
        <v>297</v>
      </c>
      <c r="J3978" s="3" t="s">
        <v>3312</v>
      </c>
      <c r="K3978" s="3" t="s">
        <v>4330</v>
      </c>
      <c r="L3978" s="3" t="s">
        <v>7677</v>
      </c>
      <c r="M3978" s="3" t="s">
        <v>1038</v>
      </c>
    </row>
    <row r="3979" spans="1:13" x14ac:dyDescent="0.2">
      <c r="A3979" s="3" t="s">
        <v>7640</v>
      </c>
      <c r="B3979" s="3" t="str">
        <f>VLOOKUP(C3979,'Class compilations'!A:B,2,FALSE)</f>
        <v>Truck - 4x4</v>
      </c>
      <c r="C3979" s="3" t="s">
        <v>7641</v>
      </c>
      <c r="D3979" s="3" t="s">
        <v>10</v>
      </c>
      <c r="E3979" s="3" t="s">
        <v>7678</v>
      </c>
      <c r="F3979" s="3" t="e">
        <f>VLOOKUP(E3979,'DFW to admin'!A:B,2,FALSE)</f>
        <v>#N/A</v>
      </c>
      <c r="G3979" s="3" t="e">
        <f>VLOOKUP('Data - filter removed'!E3979,Sheet10!B:C,2,FALSE)</f>
        <v>#N/A</v>
      </c>
      <c r="H3979" s="2">
        <v>2008</v>
      </c>
      <c r="I3979" s="3" t="s">
        <v>297</v>
      </c>
      <c r="J3979" s="3" t="s">
        <v>3312</v>
      </c>
      <c r="K3979" s="3" t="s">
        <v>4330</v>
      </c>
      <c r="L3979" s="3" t="s">
        <v>7679</v>
      </c>
      <c r="M3979" s="3" t="s">
        <v>1038</v>
      </c>
    </row>
    <row r="3980" spans="1:13" x14ac:dyDescent="0.2">
      <c r="A3980" s="3" t="s">
        <v>7640</v>
      </c>
      <c r="B3980" s="3" t="str">
        <f>VLOOKUP(C3980,'Class compilations'!A:B,2,FALSE)</f>
        <v>Truck - 4x4</v>
      </c>
      <c r="C3980" s="3" t="s">
        <v>7641</v>
      </c>
      <c r="D3980" s="3" t="s">
        <v>10</v>
      </c>
      <c r="E3980" s="3" t="s">
        <v>7680</v>
      </c>
      <c r="F3980" s="3" t="e">
        <f>VLOOKUP(E3980,'DFW to admin'!A:B,2,FALSE)</f>
        <v>#N/A</v>
      </c>
      <c r="G3980" s="3" t="e">
        <f>VLOOKUP('Data - filter removed'!E3980,Sheet10!B:C,2,FALSE)</f>
        <v>#N/A</v>
      </c>
      <c r="H3980" s="2">
        <v>2001</v>
      </c>
      <c r="I3980" s="3" t="s">
        <v>297</v>
      </c>
      <c r="J3980" s="3" t="s">
        <v>3312</v>
      </c>
      <c r="K3980" s="3" t="s">
        <v>7505</v>
      </c>
      <c r="L3980" s="3" t="s">
        <v>7681</v>
      </c>
      <c r="M3980" s="3" t="s">
        <v>1038</v>
      </c>
    </row>
    <row r="3981" spans="1:13" x14ac:dyDescent="0.2">
      <c r="B3981" s="3" t="e">
        <f>VLOOKUP(C3981,'Class compilations'!A:B,2,FALSE)</f>
        <v>#N/A</v>
      </c>
      <c r="D3981" s="5" t="s">
        <v>7969</v>
      </c>
      <c r="E3981" s="3">
        <f>SUBTOTAL(3,E3962:E3980)</f>
        <v>19</v>
      </c>
      <c r="F3981" s="3" t="e">
        <f>VLOOKUP(E3981,'DFW to admin'!A:B,2,FALSE)</f>
        <v>#N/A</v>
      </c>
      <c r="G3981" s="3" t="e">
        <f>VLOOKUP('Data - filter removed'!E3981,Sheet10!B:C,2,FALSE)</f>
        <v>#N/A</v>
      </c>
    </row>
    <row r="3982" spans="1:13" x14ac:dyDescent="0.2">
      <c r="A3982" s="5" t="s">
        <v>7961</v>
      </c>
      <c r="B3982" s="3" t="e">
        <f>VLOOKUP(C3982,'Class compilations'!A:B,2,FALSE)</f>
        <v>#N/A</v>
      </c>
      <c r="E3982" s="3">
        <f>SUBTOTAL(3,E3960:E3980)</f>
        <v>20</v>
      </c>
      <c r="F3982" s="3" t="e">
        <f>VLOOKUP(E3982,'DFW to admin'!A:B,2,FALSE)</f>
        <v>#N/A</v>
      </c>
      <c r="G3982" s="3" t="e">
        <f>VLOOKUP('Data - filter removed'!E3982,Sheet10!B:C,2,FALSE)</f>
        <v>#N/A</v>
      </c>
    </row>
    <row r="3983" spans="1:13" x14ac:dyDescent="0.2">
      <c r="A3983" s="3" t="s">
        <v>7682</v>
      </c>
      <c r="B3983" s="3" t="str">
        <f>VLOOKUP(C3983,'Class compilations'!A:B,2,FALSE)</f>
        <v>Truck - 4x4</v>
      </c>
      <c r="C3983" s="3" t="s">
        <v>7683</v>
      </c>
      <c r="D3983" s="3" t="s">
        <v>10</v>
      </c>
      <c r="E3983" s="3" t="s">
        <v>7684</v>
      </c>
      <c r="F3983" s="3" t="e">
        <f>VLOOKUP(E3983,'DFW to admin'!A:B,2,FALSE)</f>
        <v>#N/A</v>
      </c>
      <c r="G3983" s="3" t="e">
        <f>VLOOKUP('Data - filter removed'!E3983,Sheet10!B:C,2,FALSE)</f>
        <v>#N/A</v>
      </c>
      <c r="H3983" s="2">
        <v>2012</v>
      </c>
      <c r="I3983" s="3" t="s">
        <v>297</v>
      </c>
      <c r="J3983" s="3" t="s">
        <v>3312</v>
      </c>
      <c r="K3983" s="3" t="s">
        <v>7505</v>
      </c>
      <c r="L3983" s="3" t="s">
        <v>7685</v>
      </c>
      <c r="M3983" s="3" t="s">
        <v>81</v>
      </c>
    </row>
    <row r="3984" spans="1:13" x14ac:dyDescent="0.2">
      <c r="A3984" s="3" t="s">
        <v>7682</v>
      </c>
      <c r="B3984" s="3" t="str">
        <f>VLOOKUP(C3984,'Class compilations'!A:B,2,FALSE)</f>
        <v>Truck - 4x4</v>
      </c>
      <c r="C3984" s="3" t="s">
        <v>7683</v>
      </c>
      <c r="D3984" s="3" t="s">
        <v>10</v>
      </c>
      <c r="E3984" s="3" t="s">
        <v>7686</v>
      </c>
      <c r="F3984" s="3" t="e">
        <f>VLOOKUP(E3984,'DFW to admin'!A:B,2,FALSE)</f>
        <v>#N/A</v>
      </c>
      <c r="G3984" s="3" t="e">
        <f>VLOOKUP('Data - filter removed'!E3984,Sheet10!B:C,2,FALSE)</f>
        <v>#N/A</v>
      </c>
      <c r="H3984" s="2">
        <v>2013</v>
      </c>
      <c r="I3984" s="3" t="s">
        <v>297</v>
      </c>
      <c r="J3984" s="3" t="s">
        <v>3312</v>
      </c>
      <c r="K3984" s="3" t="s">
        <v>4281</v>
      </c>
      <c r="L3984" s="3" t="s">
        <v>7687</v>
      </c>
      <c r="M3984" s="3" t="s">
        <v>81</v>
      </c>
    </row>
    <row r="3985" spans="1:13" x14ac:dyDescent="0.2">
      <c r="A3985" s="3" t="s">
        <v>7682</v>
      </c>
      <c r="B3985" s="3" t="str">
        <f>VLOOKUP(C3985,'Class compilations'!A:B,2,FALSE)</f>
        <v>Truck - 4x4</v>
      </c>
      <c r="C3985" s="3" t="s">
        <v>7683</v>
      </c>
      <c r="D3985" s="3" t="s">
        <v>10</v>
      </c>
      <c r="E3985" s="3" t="s">
        <v>7688</v>
      </c>
      <c r="F3985" s="3" t="e">
        <f>VLOOKUP(E3985,'DFW to admin'!A:B,2,FALSE)</f>
        <v>#N/A</v>
      </c>
      <c r="G3985" s="3" t="e">
        <f>VLOOKUP('Data - filter removed'!E3985,Sheet10!B:C,2,FALSE)</f>
        <v>#N/A</v>
      </c>
      <c r="H3985" s="2">
        <v>2015</v>
      </c>
      <c r="I3985" s="3" t="s">
        <v>297</v>
      </c>
      <c r="J3985" s="3" t="s">
        <v>3312</v>
      </c>
      <c r="K3985" s="3" t="s">
        <v>4281</v>
      </c>
      <c r="L3985" s="3" t="s">
        <v>7689</v>
      </c>
      <c r="M3985" s="3" t="s">
        <v>81</v>
      </c>
    </row>
    <row r="3986" spans="1:13" x14ac:dyDescent="0.2">
      <c r="A3986" s="3" t="s">
        <v>7682</v>
      </c>
      <c r="B3986" s="3" t="str">
        <f>VLOOKUP(C3986,'Class compilations'!A:B,2,FALSE)</f>
        <v>Truck - 4x4</v>
      </c>
      <c r="C3986" s="3" t="s">
        <v>7683</v>
      </c>
      <c r="D3986" s="3" t="s">
        <v>10</v>
      </c>
      <c r="E3986" s="3" t="s">
        <v>7690</v>
      </c>
      <c r="F3986" s="3" t="e">
        <f>VLOOKUP(E3986,'DFW to admin'!A:B,2,FALSE)</f>
        <v>#N/A</v>
      </c>
      <c r="G3986" s="3" t="e">
        <f>VLOOKUP('Data - filter removed'!E3986,Sheet10!B:C,2,FALSE)</f>
        <v>#N/A</v>
      </c>
      <c r="H3986" s="2">
        <v>2015</v>
      </c>
      <c r="I3986" s="3" t="s">
        <v>297</v>
      </c>
      <c r="J3986" s="3" t="s">
        <v>3312</v>
      </c>
      <c r="K3986" s="3" t="s">
        <v>4281</v>
      </c>
      <c r="L3986" s="3" t="s">
        <v>7691</v>
      </c>
      <c r="M3986" s="3" t="s">
        <v>81</v>
      </c>
    </row>
    <row r="3987" spans="1:13" x14ac:dyDescent="0.2">
      <c r="A3987" s="3" t="s">
        <v>7682</v>
      </c>
      <c r="B3987" s="3" t="str">
        <f>VLOOKUP(C3987,'Class compilations'!A:B,2,FALSE)</f>
        <v>Truck - 4x4</v>
      </c>
      <c r="C3987" s="3" t="s">
        <v>7683</v>
      </c>
      <c r="D3987" s="3" t="s">
        <v>10</v>
      </c>
      <c r="E3987" s="3" t="s">
        <v>7692</v>
      </c>
      <c r="F3987" s="3" t="e">
        <f>VLOOKUP(E3987,'DFW to admin'!A:B,2,FALSE)</f>
        <v>#N/A</v>
      </c>
      <c r="G3987" s="3" t="e">
        <f>VLOOKUP('Data - filter removed'!E3987,Sheet10!B:C,2,FALSE)</f>
        <v>#N/A</v>
      </c>
      <c r="H3987" s="2">
        <v>2015</v>
      </c>
      <c r="I3987" s="3" t="s">
        <v>297</v>
      </c>
      <c r="J3987" s="3" t="s">
        <v>3312</v>
      </c>
      <c r="K3987" s="3" t="s">
        <v>4281</v>
      </c>
      <c r="L3987" s="3" t="s">
        <v>7693</v>
      </c>
      <c r="M3987" s="3" t="s">
        <v>81</v>
      </c>
    </row>
    <row r="3988" spans="1:13" x14ac:dyDescent="0.2">
      <c r="A3988" s="3" t="s">
        <v>7682</v>
      </c>
      <c r="B3988" s="3" t="str">
        <f>VLOOKUP(C3988,'Class compilations'!A:B,2,FALSE)</f>
        <v>Truck - 4x4</v>
      </c>
      <c r="C3988" s="3" t="s">
        <v>7683</v>
      </c>
      <c r="D3988" s="3" t="s">
        <v>10</v>
      </c>
      <c r="E3988" s="3" t="s">
        <v>7694</v>
      </c>
      <c r="F3988" s="3" t="str">
        <f>VLOOKUP(E3988,'DFW to admin'!A:B,2,FALSE)</f>
        <v>Wildlife</v>
      </c>
      <c r="G3988" s="3" t="e">
        <f>VLOOKUP('Data - filter removed'!E3988,Sheet10!B:C,2,FALSE)</f>
        <v>#N/A</v>
      </c>
      <c r="H3988" s="2">
        <v>2015</v>
      </c>
      <c r="I3988" s="3" t="s">
        <v>297</v>
      </c>
      <c r="J3988" s="3" t="s">
        <v>3312</v>
      </c>
      <c r="K3988" s="3" t="s">
        <v>4281</v>
      </c>
      <c r="L3988" s="3" t="s">
        <v>7695</v>
      </c>
      <c r="M3988" s="3" t="s">
        <v>136</v>
      </c>
    </row>
    <row r="3989" spans="1:13" x14ac:dyDescent="0.2">
      <c r="A3989" s="3" t="s">
        <v>7682</v>
      </c>
      <c r="B3989" s="3" t="str">
        <f>VLOOKUP(C3989,'Class compilations'!A:B,2,FALSE)</f>
        <v>Truck - 4x4</v>
      </c>
      <c r="C3989" s="3" t="s">
        <v>7683</v>
      </c>
      <c r="D3989" s="3" t="s">
        <v>10</v>
      </c>
      <c r="E3989" s="3" t="s">
        <v>7696</v>
      </c>
      <c r="F3989" s="3" t="e">
        <f>VLOOKUP(E3989,'DFW to admin'!A:B,2,FALSE)</f>
        <v>#N/A</v>
      </c>
      <c r="G3989" s="3" t="e">
        <f>VLOOKUP('Data - filter removed'!E3989,Sheet10!B:C,2,FALSE)</f>
        <v>#N/A</v>
      </c>
      <c r="H3989" s="2">
        <v>2015</v>
      </c>
      <c r="I3989" s="3" t="s">
        <v>297</v>
      </c>
      <c r="J3989" s="3" t="s">
        <v>3312</v>
      </c>
      <c r="K3989" s="3" t="s">
        <v>4281</v>
      </c>
      <c r="L3989" s="3" t="s">
        <v>7697</v>
      </c>
      <c r="M3989" s="3" t="s">
        <v>81</v>
      </c>
    </row>
    <row r="3990" spans="1:13" x14ac:dyDescent="0.2">
      <c r="A3990" s="3" t="s">
        <v>7682</v>
      </c>
      <c r="B3990" s="3" t="str">
        <f>VLOOKUP(C3990,'Class compilations'!A:B,2,FALSE)</f>
        <v>Truck - 4x4</v>
      </c>
      <c r="C3990" s="3" t="s">
        <v>7683</v>
      </c>
      <c r="D3990" s="3" t="s">
        <v>10</v>
      </c>
      <c r="E3990" s="3" t="s">
        <v>7698</v>
      </c>
      <c r="F3990" s="3" t="e">
        <f>VLOOKUP(E3990,'DFW to admin'!A:B,2,FALSE)</f>
        <v>#N/A</v>
      </c>
      <c r="G3990" s="3" t="e">
        <f>VLOOKUP('Data - filter removed'!E3990,Sheet10!B:C,2,FALSE)</f>
        <v>#N/A</v>
      </c>
      <c r="H3990" s="2">
        <v>2015</v>
      </c>
      <c r="I3990" s="3" t="s">
        <v>297</v>
      </c>
      <c r="J3990" s="3" t="s">
        <v>3312</v>
      </c>
      <c r="K3990" s="3" t="s">
        <v>4281</v>
      </c>
      <c r="L3990" s="3" t="s">
        <v>7699</v>
      </c>
      <c r="M3990" s="3" t="s">
        <v>1038</v>
      </c>
    </row>
    <row r="3991" spans="1:13" x14ac:dyDescent="0.2">
      <c r="A3991" s="3" t="s">
        <v>7682</v>
      </c>
      <c r="B3991" s="3" t="str">
        <f>VLOOKUP(C3991,'Class compilations'!A:B,2,FALSE)</f>
        <v>Truck - 4x4</v>
      </c>
      <c r="C3991" s="3" t="s">
        <v>7683</v>
      </c>
      <c r="D3991" s="3" t="s">
        <v>10</v>
      </c>
      <c r="E3991" s="3" t="s">
        <v>7700</v>
      </c>
      <c r="F3991" s="3" t="str">
        <f>VLOOKUP(E3991,'DFW to admin'!A:B,2,FALSE)</f>
        <v>Wildlife</v>
      </c>
      <c r="G3991" s="3" t="e">
        <f>VLOOKUP('Data - filter removed'!E3991,Sheet10!B:C,2,FALSE)</f>
        <v>#N/A</v>
      </c>
      <c r="H3991" s="2">
        <v>2015</v>
      </c>
      <c r="I3991" s="3" t="s">
        <v>297</v>
      </c>
      <c r="J3991" s="3" t="s">
        <v>3312</v>
      </c>
      <c r="K3991" s="3" t="s">
        <v>4281</v>
      </c>
      <c r="L3991" s="3" t="s">
        <v>7701</v>
      </c>
      <c r="M3991" s="3" t="s">
        <v>136</v>
      </c>
    </row>
    <row r="3992" spans="1:13" x14ac:dyDescent="0.2">
      <c r="A3992" s="3" t="s">
        <v>7682</v>
      </c>
      <c r="B3992" s="3" t="str">
        <f>VLOOKUP(C3992,'Class compilations'!A:B,2,FALSE)</f>
        <v>Truck - 4x4</v>
      </c>
      <c r="C3992" s="3" t="s">
        <v>7683</v>
      </c>
      <c r="D3992" s="3" t="s">
        <v>10</v>
      </c>
      <c r="E3992" s="3" t="s">
        <v>7702</v>
      </c>
      <c r="F3992" s="3" t="str">
        <f>VLOOKUP(E3992,'DFW to admin'!A:B,2,FALSE)</f>
        <v>Wildlife</v>
      </c>
      <c r="G3992" s="3" t="e">
        <f>VLOOKUP('Data - filter removed'!E3992,Sheet10!B:C,2,FALSE)</f>
        <v>#N/A</v>
      </c>
      <c r="H3992" s="2">
        <v>2015</v>
      </c>
      <c r="I3992" s="3" t="s">
        <v>297</v>
      </c>
      <c r="J3992" s="3" t="s">
        <v>3312</v>
      </c>
      <c r="K3992" s="3" t="s">
        <v>4281</v>
      </c>
      <c r="L3992" s="3" t="s">
        <v>7703</v>
      </c>
      <c r="M3992" s="3" t="s">
        <v>136</v>
      </c>
    </row>
    <row r="3993" spans="1:13" x14ac:dyDescent="0.2">
      <c r="A3993" s="3" t="s">
        <v>7682</v>
      </c>
      <c r="B3993" s="3" t="str">
        <f>VLOOKUP(C3993,'Class compilations'!A:B,2,FALSE)</f>
        <v>Truck - 4x4</v>
      </c>
      <c r="C3993" s="3" t="s">
        <v>7683</v>
      </c>
      <c r="D3993" s="3" t="s">
        <v>10</v>
      </c>
      <c r="E3993" s="3" t="s">
        <v>7704</v>
      </c>
      <c r="F3993" s="3" t="str">
        <f>VLOOKUP(E3993,'DFW to admin'!A:B,2,FALSE)</f>
        <v>Wildlife</v>
      </c>
      <c r="G3993" s="3" t="e">
        <f>VLOOKUP('Data - filter removed'!E3993,Sheet10!B:C,2,FALSE)</f>
        <v>#N/A</v>
      </c>
      <c r="H3993" s="2">
        <v>2015</v>
      </c>
      <c r="I3993" s="3" t="s">
        <v>297</v>
      </c>
      <c r="J3993" s="3" t="s">
        <v>3312</v>
      </c>
      <c r="K3993" s="3" t="s">
        <v>4281</v>
      </c>
      <c r="L3993" s="3" t="s">
        <v>7705</v>
      </c>
      <c r="M3993" s="3" t="s">
        <v>136</v>
      </c>
    </row>
    <row r="3994" spans="1:13" x14ac:dyDescent="0.2">
      <c r="A3994" s="3" t="s">
        <v>7682</v>
      </c>
      <c r="B3994" s="3" t="str">
        <f>VLOOKUP(C3994,'Class compilations'!A:B,2,FALSE)</f>
        <v>Truck - 4x4</v>
      </c>
      <c r="C3994" s="3" t="s">
        <v>7683</v>
      </c>
      <c r="D3994" s="3" t="s">
        <v>10</v>
      </c>
      <c r="E3994" s="3" t="s">
        <v>7706</v>
      </c>
      <c r="F3994" s="3" t="e">
        <f>VLOOKUP(E3994,'DFW to admin'!A:B,2,FALSE)</f>
        <v>#N/A</v>
      </c>
      <c r="G3994" s="3" t="e">
        <f>VLOOKUP('Data - filter removed'!E3994,Sheet10!B:C,2,FALSE)</f>
        <v>#N/A</v>
      </c>
      <c r="H3994" s="2">
        <v>2015</v>
      </c>
      <c r="I3994" s="3" t="s">
        <v>2734</v>
      </c>
      <c r="J3994" s="3" t="s">
        <v>7707</v>
      </c>
      <c r="K3994" s="3" t="s">
        <v>7505</v>
      </c>
      <c r="L3994" s="3" t="s">
        <v>7708</v>
      </c>
      <c r="M3994" s="3" t="s">
        <v>81</v>
      </c>
    </row>
    <row r="3995" spans="1:13" x14ac:dyDescent="0.2">
      <c r="A3995" s="3" t="s">
        <v>7682</v>
      </c>
      <c r="B3995" s="3" t="str">
        <f>VLOOKUP(C3995,'Class compilations'!A:B,2,FALSE)</f>
        <v>Truck - 4x4</v>
      </c>
      <c r="C3995" s="3" t="s">
        <v>7683</v>
      </c>
      <c r="D3995" s="3" t="s">
        <v>10</v>
      </c>
      <c r="E3995" s="3" t="s">
        <v>7709</v>
      </c>
      <c r="F3995" s="3" t="e">
        <f>VLOOKUP(E3995,'DFW to admin'!A:B,2,FALSE)</f>
        <v>#N/A</v>
      </c>
      <c r="G3995" s="3" t="e">
        <f>VLOOKUP('Data - filter removed'!E3995,Sheet10!B:C,2,FALSE)</f>
        <v>#N/A</v>
      </c>
      <c r="H3995" s="2">
        <v>2015</v>
      </c>
      <c r="I3995" s="3" t="s">
        <v>2734</v>
      </c>
      <c r="J3995" s="3" t="s">
        <v>7707</v>
      </c>
      <c r="K3995" s="3" t="s">
        <v>7505</v>
      </c>
      <c r="L3995" s="3" t="s">
        <v>7710</v>
      </c>
      <c r="M3995" s="3" t="s">
        <v>81</v>
      </c>
    </row>
    <row r="3996" spans="1:13" x14ac:dyDescent="0.2">
      <c r="A3996" s="3" t="s">
        <v>7682</v>
      </c>
      <c r="B3996" s="3" t="str">
        <f>VLOOKUP(C3996,'Class compilations'!A:B,2,FALSE)</f>
        <v>Truck - 4x4</v>
      </c>
      <c r="C3996" s="3" t="s">
        <v>7683</v>
      </c>
      <c r="D3996" s="3" t="s">
        <v>10</v>
      </c>
      <c r="E3996" s="3" t="s">
        <v>8198</v>
      </c>
      <c r="F3996" s="3" t="e">
        <f>VLOOKUP(E3996,'DFW to admin'!A:B,2,FALSE)</f>
        <v>#N/A</v>
      </c>
      <c r="G3996" s="3" t="e">
        <f>VLOOKUP('Data - filter removed'!E3996,Sheet10!B:C,2,FALSE)</f>
        <v>#N/A</v>
      </c>
      <c r="H3996" s="2">
        <v>2016</v>
      </c>
      <c r="I3996" s="3" t="s">
        <v>297</v>
      </c>
      <c r="J3996" s="3" t="s">
        <v>3312</v>
      </c>
      <c r="K3996" s="3" t="s">
        <v>8199</v>
      </c>
      <c r="L3996" s="3" t="s">
        <v>8200</v>
      </c>
      <c r="M3996" s="3" t="s">
        <v>81</v>
      </c>
    </row>
    <row r="3997" spans="1:13" x14ac:dyDescent="0.2">
      <c r="B3997" s="3" t="e">
        <f>VLOOKUP(C3997,'Class compilations'!A:B,2,FALSE)</f>
        <v>#N/A</v>
      </c>
      <c r="D3997" s="5" t="s">
        <v>7969</v>
      </c>
      <c r="E3997" s="3">
        <f>SUBTOTAL(3,E3983:E3996)</f>
        <v>14</v>
      </c>
      <c r="F3997" s="3" t="e">
        <f>VLOOKUP(E3997,'DFW to admin'!A:B,2,FALSE)</f>
        <v>#N/A</v>
      </c>
      <c r="G3997" s="3" t="e">
        <f>VLOOKUP('Data - filter removed'!E3997,Sheet10!B:C,2,FALSE)</f>
        <v>#N/A</v>
      </c>
    </row>
    <row r="3998" spans="1:13" x14ac:dyDescent="0.2">
      <c r="A3998" s="5" t="s">
        <v>7962</v>
      </c>
      <c r="B3998" s="3" t="e">
        <f>VLOOKUP(C3998,'Class compilations'!A:B,2,FALSE)</f>
        <v>#N/A</v>
      </c>
      <c r="E3998" s="3">
        <f>SUBTOTAL(3,E3983:E3996)</f>
        <v>14</v>
      </c>
      <c r="F3998" s="3" t="e">
        <f>VLOOKUP(E3998,'DFW to admin'!A:B,2,FALSE)</f>
        <v>#N/A</v>
      </c>
      <c r="G3998" s="3" t="e">
        <f>VLOOKUP('Data - filter removed'!E3998,Sheet10!B:C,2,FALSE)</f>
        <v>#N/A</v>
      </c>
    </row>
    <row r="3999" spans="1:13" x14ac:dyDescent="0.2">
      <c r="A3999" s="3" t="s">
        <v>8201</v>
      </c>
      <c r="B3999" s="3" t="str">
        <f>VLOOKUP(C3999,'Class compilations'!A:B,2,FALSE)</f>
        <v>Truck - 4x4</v>
      </c>
      <c r="C3999" s="3" t="s">
        <v>8202</v>
      </c>
      <c r="D3999" s="3" t="s">
        <v>10</v>
      </c>
      <c r="E3999" s="3" t="s">
        <v>7515</v>
      </c>
      <c r="F3999" s="3" t="e">
        <f>VLOOKUP(E3999,'DFW to admin'!A:B,2,FALSE)</f>
        <v>#N/A</v>
      </c>
      <c r="G3999" s="3" t="e">
        <f>VLOOKUP('Data - filter removed'!E3999,Sheet10!B:C,2,FALSE)</f>
        <v>#N/A</v>
      </c>
      <c r="H3999" s="2">
        <v>2013</v>
      </c>
      <c r="I3999" s="3" t="s">
        <v>2576</v>
      </c>
      <c r="J3999" s="3" t="s">
        <v>4170</v>
      </c>
      <c r="K3999" s="3" t="s">
        <v>4330</v>
      </c>
      <c r="L3999" s="3" t="s">
        <v>7516</v>
      </c>
      <c r="M3999" s="3" t="s">
        <v>1038</v>
      </c>
    </row>
    <row r="4000" spans="1:13" x14ac:dyDescent="0.2">
      <c r="B4000" s="3" t="e">
        <f>VLOOKUP(C4000,'Class compilations'!A:B,2,FALSE)</f>
        <v>#N/A</v>
      </c>
      <c r="D4000" s="5" t="s">
        <v>7969</v>
      </c>
      <c r="E4000" s="3">
        <f>SUBTOTAL(3,E3999:E3999)</f>
        <v>1</v>
      </c>
      <c r="F4000" s="3" t="e">
        <f>VLOOKUP(E4000,'DFW to admin'!A:B,2,FALSE)</f>
        <v>#N/A</v>
      </c>
      <c r="G4000" s="3" t="e">
        <f>VLOOKUP('Data - filter removed'!E4000,Sheet10!B:C,2,FALSE)</f>
        <v>#N/A</v>
      </c>
    </row>
    <row r="4001" spans="1:13" x14ac:dyDescent="0.2">
      <c r="A4001" s="5" t="s">
        <v>8215</v>
      </c>
      <c r="B4001" s="3" t="e">
        <f>VLOOKUP(C4001,'Class compilations'!A:B,2,FALSE)</f>
        <v>#N/A</v>
      </c>
      <c r="E4001" s="3">
        <f>SUBTOTAL(3,E3999:E3999)</f>
        <v>1</v>
      </c>
      <c r="F4001" s="3" t="e">
        <f>VLOOKUP(E4001,'DFW to admin'!A:B,2,FALSE)</f>
        <v>#N/A</v>
      </c>
      <c r="G4001" s="3" t="e">
        <f>VLOOKUP('Data - filter removed'!E4001,Sheet10!B:C,2,FALSE)</f>
        <v>#N/A</v>
      </c>
    </row>
    <row r="4002" spans="1:13" x14ac:dyDescent="0.2">
      <c r="A4002" s="3" t="s">
        <v>7711</v>
      </c>
      <c r="B4002" s="3" t="str">
        <f>VLOOKUP(C4002,'Class compilations'!A:B,2,FALSE)</f>
        <v>Truck - 4x4</v>
      </c>
      <c r="C4002" s="3" t="s">
        <v>7712</v>
      </c>
      <c r="D4002" s="3" t="s">
        <v>2086</v>
      </c>
      <c r="E4002" s="3" t="s">
        <v>7713</v>
      </c>
      <c r="F4002" s="3" t="e">
        <f>VLOOKUP(E4002,'DFW to admin'!A:B,2,FALSE)</f>
        <v>#N/A</v>
      </c>
      <c r="G4002" s="3" t="e">
        <f>VLOOKUP('Data - filter removed'!E4002,Sheet10!B:C,2,FALSE)</f>
        <v>#N/A</v>
      </c>
      <c r="H4002" s="2">
        <v>2011</v>
      </c>
      <c r="I4002" s="3" t="s">
        <v>297</v>
      </c>
      <c r="J4002" s="3" t="s">
        <v>4245</v>
      </c>
      <c r="K4002" s="3" t="s">
        <v>7714</v>
      </c>
      <c r="L4002" s="3" t="s">
        <v>7715</v>
      </c>
      <c r="M4002" s="3" t="s">
        <v>40</v>
      </c>
    </row>
    <row r="4003" spans="1:13" x14ac:dyDescent="0.2">
      <c r="A4003" s="3" t="s">
        <v>7711</v>
      </c>
      <c r="B4003" s="3" t="str">
        <f>VLOOKUP(C4003,'Class compilations'!A:B,2,FALSE)</f>
        <v>Truck - 4x4</v>
      </c>
      <c r="C4003" s="3" t="s">
        <v>7712</v>
      </c>
      <c r="D4003" s="3" t="s">
        <v>2086</v>
      </c>
      <c r="E4003" s="3" t="s">
        <v>7716</v>
      </c>
      <c r="F4003" s="3" t="e">
        <f>VLOOKUP(E4003,'DFW to admin'!A:B,2,FALSE)</f>
        <v>#N/A</v>
      </c>
      <c r="G4003" s="3" t="e">
        <f>VLOOKUP('Data - filter removed'!E4003,Sheet10!B:C,2,FALSE)</f>
        <v>#N/A</v>
      </c>
      <c r="H4003" s="2">
        <v>2010</v>
      </c>
      <c r="I4003" s="3" t="s">
        <v>2576</v>
      </c>
      <c r="J4003" s="3" t="s">
        <v>4170</v>
      </c>
      <c r="K4003" s="3" t="s">
        <v>7717</v>
      </c>
      <c r="L4003" s="3" t="s">
        <v>7718</v>
      </c>
      <c r="M4003" s="3" t="s">
        <v>40</v>
      </c>
    </row>
    <row r="4004" spans="1:13" x14ac:dyDescent="0.2">
      <c r="B4004" s="3" t="e">
        <f>VLOOKUP(C4004,'Class compilations'!A:B,2,FALSE)</f>
        <v>#N/A</v>
      </c>
      <c r="D4004" s="5" t="s">
        <v>7973</v>
      </c>
      <c r="E4004" s="3">
        <f>SUBTOTAL(3,E4002:E4003)</f>
        <v>2</v>
      </c>
      <c r="F4004" s="3" t="e">
        <f>VLOOKUP(E4004,'DFW to admin'!A:B,2,FALSE)</f>
        <v>#N/A</v>
      </c>
      <c r="G4004" s="3" t="e">
        <f>VLOOKUP('Data - filter removed'!E4004,Sheet10!B:C,2,FALSE)</f>
        <v>#N/A</v>
      </c>
    </row>
    <row r="4005" spans="1:13" x14ac:dyDescent="0.2">
      <c r="A4005" s="5" t="s">
        <v>7963</v>
      </c>
      <c r="B4005" s="3" t="e">
        <f>VLOOKUP(C4005,'Class compilations'!A:B,2,FALSE)</f>
        <v>#N/A</v>
      </c>
      <c r="E4005" s="3">
        <f>SUBTOTAL(3,E4002:E4003)</f>
        <v>2</v>
      </c>
      <c r="F4005" s="3" t="e">
        <f>VLOOKUP(E4005,'DFW to admin'!A:B,2,FALSE)</f>
        <v>#N/A</v>
      </c>
      <c r="G4005" s="3" t="e">
        <f>VLOOKUP('Data - filter removed'!E4005,Sheet10!B:C,2,FALSE)</f>
        <v>#N/A</v>
      </c>
    </row>
    <row r="4006" spans="1:13" x14ac:dyDescent="0.2">
      <c r="A4006" s="3" t="s">
        <v>7719</v>
      </c>
      <c r="B4006" s="3" t="str">
        <f>VLOOKUP(C4006,'Class compilations'!A:B,2,FALSE)</f>
        <v>Truck - 1T - 4x4</v>
      </c>
      <c r="C4006" s="3" t="s">
        <v>7720</v>
      </c>
      <c r="D4006" s="3" t="s">
        <v>10</v>
      </c>
      <c r="E4006" s="3" t="s">
        <v>7721</v>
      </c>
      <c r="F4006" s="3" t="e">
        <f>VLOOKUP(E4006,'DFW to admin'!A:B,2,FALSE)</f>
        <v>#N/A</v>
      </c>
      <c r="G4006" s="3" t="e">
        <f>VLOOKUP('Data - filter removed'!E4006,Sheet10!B:C,2,FALSE)</f>
        <v>#N/A</v>
      </c>
      <c r="H4006" s="2">
        <v>2012</v>
      </c>
      <c r="I4006" s="3" t="s">
        <v>297</v>
      </c>
      <c r="J4006" s="3" t="s">
        <v>4245</v>
      </c>
      <c r="K4006" s="3" t="s">
        <v>4312</v>
      </c>
      <c r="L4006" s="3" t="s">
        <v>7722</v>
      </c>
      <c r="M4006" s="3" t="s">
        <v>1038</v>
      </c>
    </row>
    <row r="4007" spans="1:13" x14ac:dyDescent="0.2">
      <c r="A4007" s="3" t="s">
        <v>7719</v>
      </c>
      <c r="B4007" s="3" t="str">
        <f>VLOOKUP(C4007,'Class compilations'!A:B,2,FALSE)</f>
        <v>Truck - 1T - 4x4</v>
      </c>
      <c r="C4007" s="3" t="s">
        <v>7720</v>
      </c>
      <c r="D4007" s="3" t="s">
        <v>10</v>
      </c>
      <c r="E4007" s="3" t="s">
        <v>7723</v>
      </c>
      <c r="F4007" s="3" t="e">
        <f>VLOOKUP(E4007,'DFW to admin'!A:B,2,FALSE)</f>
        <v>#N/A</v>
      </c>
      <c r="G4007" s="3" t="e">
        <f>VLOOKUP('Data - filter removed'!E4007,Sheet10!B:C,2,FALSE)</f>
        <v>#N/A</v>
      </c>
      <c r="H4007" s="2">
        <v>2012</v>
      </c>
      <c r="I4007" s="3" t="s">
        <v>297</v>
      </c>
      <c r="J4007" s="3" t="s">
        <v>4245</v>
      </c>
      <c r="K4007" s="3" t="s">
        <v>4312</v>
      </c>
      <c r="L4007" s="3" t="s">
        <v>7724</v>
      </c>
      <c r="M4007" s="3" t="s">
        <v>1038</v>
      </c>
    </row>
    <row r="4008" spans="1:13" x14ac:dyDescent="0.2">
      <c r="A4008" s="3" t="s">
        <v>7719</v>
      </c>
      <c r="B4008" s="3" t="str">
        <f>VLOOKUP(C4008,'Class compilations'!A:B,2,FALSE)</f>
        <v>Truck - 1T - 4x4</v>
      </c>
      <c r="C4008" s="3" t="s">
        <v>7720</v>
      </c>
      <c r="D4008" s="3" t="s">
        <v>10</v>
      </c>
      <c r="E4008" s="3" t="s">
        <v>7725</v>
      </c>
      <c r="F4008" s="3" t="e">
        <f>VLOOKUP(E4008,'DFW to admin'!A:B,2,FALSE)</f>
        <v>#N/A</v>
      </c>
      <c r="G4008" s="3" t="e">
        <f>VLOOKUP('Data - filter removed'!E4008,Sheet10!B:C,2,FALSE)</f>
        <v>#N/A</v>
      </c>
      <c r="H4008" s="2">
        <v>2012</v>
      </c>
      <c r="I4008" s="3" t="s">
        <v>297</v>
      </c>
      <c r="J4008" s="3" t="s">
        <v>4245</v>
      </c>
      <c r="K4008" s="3" t="s">
        <v>4312</v>
      </c>
      <c r="L4008" s="3" t="s">
        <v>7726</v>
      </c>
      <c r="M4008" s="3" t="s">
        <v>1038</v>
      </c>
    </row>
    <row r="4009" spans="1:13" x14ac:dyDescent="0.2">
      <c r="A4009" s="3" t="s">
        <v>7719</v>
      </c>
      <c r="B4009" s="3" t="str">
        <f>VLOOKUP(C4009,'Class compilations'!A:B,2,FALSE)</f>
        <v>Truck - 1T - 4x4</v>
      </c>
      <c r="C4009" s="3" t="s">
        <v>7720</v>
      </c>
      <c r="D4009" s="3" t="s">
        <v>10</v>
      </c>
      <c r="E4009" s="3" t="s">
        <v>7727</v>
      </c>
      <c r="F4009" s="3" t="e">
        <f>VLOOKUP(E4009,'DFW to admin'!A:B,2,FALSE)</f>
        <v>#N/A</v>
      </c>
      <c r="G4009" s="3" t="e">
        <f>VLOOKUP('Data - filter removed'!E4009,Sheet10!B:C,2,FALSE)</f>
        <v>#N/A</v>
      </c>
      <c r="H4009" s="2">
        <v>2012</v>
      </c>
      <c r="I4009" s="3" t="s">
        <v>297</v>
      </c>
      <c r="J4009" s="3" t="s">
        <v>4245</v>
      </c>
      <c r="K4009" s="3" t="s">
        <v>4312</v>
      </c>
      <c r="L4009" s="3" t="s">
        <v>7728</v>
      </c>
      <c r="M4009" s="3" t="s">
        <v>1038</v>
      </c>
    </row>
    <row r="4010" spans="1:13" x14ac:dyDescent="0.2">
      <c r="A4010" s="3" t="s">
        <v>7719</v>
      </c>
      <c r="B4010" s="3" t="str">
        <f>VLOOKUP(C4010,'Class compilations'!A:B,2,FALSE)</f>
        <v>Truck - 1T - 4x4</v>
      </c>
      <c r="C4010" s="3" t="s">
        <v>7720</v>
      </c>
      <c r="D4010" s="3" t="s">
        <v>10</v>
      </c>
      <c r="E4010" s="3" t="s">
        <v>7729</v>
      </c>
      <c r="F4010" s="3" t="e">
        <f>VLOOKUP(E4010,'DFW to admin'!A:B,2,FALSE)</f>
        <v>#N/A</v>
      </c>
      <c r="G4010" s="3" t="e">
        <f>VLOOKUP('Data - filter removed'!E4010,Sheet10!B:C,2,FALSE)</f>
        <v>#N/A</v>
      </c>
      <c r="H4010" s="2">
        <v>2012</v>
      </c>
      <c r="I4010" s="3" t="s">
        <v>297</v>
      </c>
      <c r="J4010" s="3" t="s">
        <v>4245</v>
      </c>
      <c r="K4010" s="3" t="s">
        <v>4312</v>
      </c>
      <c r="L4010" s="3" t="s">
        <v>7730</v>
      </c>
      <c r="M4010" s="3" t="s">
        <v>1038</v>
      </c>
    </row>
    <row r="4011" spans="1:13" x14ac:dyDescent="0.2">
      <c r="A4011" s="3" t="s">
        <v>7719</v>
      </c>
      <c r="B4011" s="3" t="str">
        <f>VLOOKUP(C4011,'Class compilations'!A:B,2,FALSE)</f>
        <v>Truck - 1T - 4x4</v>
      </c>
      <c r="C4011" s="3" t="s">
        <v>7720</v>
      </c>
      <c r="D4011" s="3" t="s">
        <v>10</v>
      </c>
      <c r="E4011" s="3" t="s">
        <v>7731</v>
      </c>
      <c r="F4011" s="3" t="e">
        <f>VLOOKUP(E4011,'DFW to admin'!A:B,2,FALSE)</f>
        <v>#N/A</v>
      </c>
      <c r="G4011" s="3" t="e">
        <f>VLOOKUP('Data - filter removed'!E4011,Sheet10!B:C,2,FALSE)</f>
        <v>#N/A</v>
      </c>
      <c r="H4011" s="2">
        <v>2012</v>
      </c>
      <c r="I4011" s="3" t="s">
        <v>297</v>
      </c>
      <c r="J4011" s="3" t="s">
        <v>4245</v>
      </c>
      <c r="K4011" s="3" t="s">
        <v>4312</v>
      </c>
      <c r="L4011" s="3" t="s">
        <v>7732</v>
      </c>
      <c r="M4011" s="3" t="s">
        <v>1038</v>
      </c>
    </row>
    <row r="4012" spans="1:13" x14ac:dyDescent="0.2">
      <c r="A4012" s="3" t="s">
        <v>7719</v>
      </c>
      <c r="B4012" s="3" t="str">
        <f>VLOOKUP(C4012,'Class compilations'!A:B,2,FALSE)</f>
        <v>Truck - 1T - 4x4</v>
      </c>
      <c r="C4012" s="3" t="s">
        <v>7720</v>
      </c>
      <c r="D4012" s="3" t="s">
        <v>10</v>
      </c>
      <c r="E4012" s="3" t="s">
        <v>7733</v>
      </c>
      <c r="F4012" s="3" t="e">
        <f>VLOOKUP(E4012,'DFW to admin'!A:B,2,FALSE)</f>
        <v>#N/A</v>
      </c>
      <c r="G4012" s="3" t="e">
        <f>VLOOKUP('Data - filter removed'!E4012,Sheet10!B:C,2,FALSE)</f>
        <v>#N/A</v>
      </c>
      <c r="H4012" s="2">
        <v>2012</v>
      </c>
      <c r="I4012" s="3" t="s">
        <v>297</v>
      </c>
      <c r="J4012" s="3" t="s">
        <v>4245</v>
      </c>
      <c r="K4012" s="3" t="s">
        <v>4312</v>
      </c>
      <c r="L4012" s="3" t="s">
        <v>7734</v>
      </c>
      <c r="M4012" s="3" t="s">
        <v>1038</v>
      </c>
    </row>
    <row r="4013" spans="1:13" x14ac:dyDescent="0.2">
      <c r="A4013" s="3" t="s">
        <v>7719</v>
      </c>
      <c r="B4013" s="3" t="str">
        <f>VLOOKUP(C4013,'Class compilations'!A:B,2,FALSE)</f>
        <v>Truck - 1T - 4x4</v>
      </c>
      <c r="C4013" s="3" t="s">
        <v>7720</v>
      </c>
      <c r="D4013" s="3" t="s">
        <v>10</v>
      </c>
      <c r="E4013" s="3" t="s">
        <v>7735</v>
      </c>
      <c r="F4013" s="3" t="e">
        <f>VLOOKUP(E4013,'DFW to admin'!A:B,2,FALSE)</f>
        <v>#N/A</v>
      </c>
      <c r="G4013" s="3" t="e">
        <f>VLOOKUP('Data - filter removed'!E4013,Sheet10!B:C,2,FALSE)</f>
        <v>#N/A</v>
      </c>
      <c r="H4013" s="2">
        <v>2012</v>
      </c>
      <c r="I4013" s="3" t="s">
        <v>297</v>
      </c>
      <c r="J4013" s="3" t="s">
        <v>4245</v>
      </c>
      <c r="K4013" s="3" t="s">
        <v>4312</v>
      </c>
      <c r="L4013" s="3" t="s">
        <v>7736</v>
      </c>
      <c r="M4013" s="3" t="s">
        <v>1038</v>
      </c>
    </row>
    <row r="4014" spans="1:13" x14ac:dyDescent="0.2">
      <c r="A4014" s="3" t="s">
        <v>7719</v>
      </c>
      <c r="B4014" s="3" t="str">
        <f>VLOOKUP(C4014,'Class compilations'!A:B,2,FALSE)</f>
        <v>Truck - 1T - 4x4</v>
      </c>
      <c r="C4014" s="3" t="s">
        <v>7720</v>
      </c>
      <c r="D4014" s="3" t="s">
        <v>10</v>
      </c>
      <c r="E4014" s="3" t="s">
        <v>7737</v>
      </c>
      <c r="F4014" s="3" t="e">
        <f>VLOOKUP(E4014,'DFW to admin'!A:B,2,FALSE)</f>
        <v>#N/A</v>
      </c>
      <c r="G4014" s="3" t="e">
        <f>VLOOKUP('Data - filter removed'!E4014,Sheet10!B:C,2,FALSE)</f>
        <v>#N/A</v>
      </c>
      <c r="H4014" s="2">
        <v>2012</v>
      </c>
      <c r="I4014" s="3" t="s">
        <v>297</v>
      </c>
      <c r="J4014" s="3" t="s">
        <v>4245</v>
      </c>
      <c r="K4014" s="3" t="s">
        <v>4312</v>
      </c>
      <c r="L4014" s="3" t="s">
        <v>7738</v>
      </c>
      <c r="M4014" s="3" t="s">
        <v>1038</v>
      </c>
    </row>
    <row r="4015" spans="1:13" x14ac:dyDescent="0.2">
      <c r="A4015" s="3" t="s">
        <v>7719</v>
      </c>
      <c r="B4015" s="3" t="str">
        <f>VLOOKUP(C4015,'Class compilations'!A:B,2,FALSE)</f>
        <v>Truck - 1T - 4x4</v>
      </c>
      <c r="C4015" s="3" t="s">
        <v>7720</v>
      </c>
      <c r="D4015" s="3" t="s">
        <v>10</v>
      </c>
      <c r="E4015" s="3" t="s">
        <v>7739</v>
      </c>
      <c r="F4015" s="3" t="e">
        <f>VLOOKUP(E4015,'DFW to admin'!A:B,2,FALSE)</f>
        <v>#N/A</v>
      </c>
      <c r="G4015" s="3" t="e">
        <f>VLOOKUP('Data - filter removed'!E4015,Sheet10!B:C,2,FALSE)</f>
        <v>#N/A</v>
      </c>
      <c r="H4015" s="2">
        <v>2012</v>
      </c>
      <c r="I4015" s="3" t="s">
        <v>297</v>
      </c>
      <c r="J4015" s="3" t="s">
        <v>4245</v>
      </c>
      <c r="K4015" s="3" t="s">
        <v>4312</v>
      </c>
      <c r="L4015" s="3" t="s">
        <v>7740</v>
      </c>
      <c r="M4015" s="3" t="s">
        <v>1038</v>
      </c>
    </row>
    <row r="4016" spans="1:13" x14ac:dyDescent="0.2">
      <c r="A4016" s="3" t="s">
        <v>7719</v>
      </c>
      <c r="B4016" s="3" t="str">
        <f>VLOOKUP(C4016,'Class compilations'!A:B,2,FALSE)</f>
        <v>Truck - 1T - 4x4</v>
      </c>
      <c r="C4016" s="3" t="s">
        <v>7720</v>
      </c>
      <c r="D4016" s="3" t="s">
        <v>10</v>
      </c>
      <c r="E4016" s="3" t="s">
        <v>7741</v>
      </c>
      <c r="F4016" s="3" t="e">
        <f>VLOOKUP(E4016,'DFW to admin'!A:B,2,FALSE)</f>
        <v>#N/A</v>
      </c>
      <c r="G4016" s="3" t="e">
        <f>VLOOKUP('Data - filter removed'!E4016,Sheet10!B:C,2,FALSE)</f>
        <v>#N/A</v>
      </c>
      <c r="H4016" s="2">
        <v>2012</v>
      </c>
      <c r="I4016" s="3" t="s">
        <v>297</v>
      </c>
      <c r="J4016" s="3" t="s">
        <v>4245</v>
      </c>
      <c r="K4016" s="3" t="s">
        <v>4312</v>
      </c>
      <c r="L4016" s="3" t="s">
        <v>7742</v>
      </c>
      <c r="M4016" s="3" t="s">
        <v>1038</v>
      </c>
    </row>
    <row r="4017" spans="1:13" x14ac:dyDescent="0.2">
      <c r="A4017" s="3" t="s">
        <v>7719</v>
      </c>
      <c r="B4017" s="3" t="str">
        <f>VLOOKUP(C4017,'Class compilations'!A:B,2,FALSE)</f>
        <v>Truck - 1T - 4x4</v>
      </c>
      <c r="C4017" s="3" t="s">
        <v>7720</v>
      </c>
      <c r="D4017" s="3" t="s">
        <v>10</v>
      </c>
      <c r="E4017" s="3" t="s">
        <v>7743</v>
      </c>
      <c r="F4017" s="3" t="e">
        <f>VLOOKUP(E4017,'DFW to admin'!A:B,2,FALSE)</f>
        <v>#N/A</v>
      </c>
      <c r="G4017" s="3" t="e">
        <f>VLOOKUP('Data - filter removed'!E4017,Sheet10!B:C,2,FALSE)</f>
        <v>#N/A</v>
      </c>
      <c r="H4017" s="2">
        <v>2012</v>
      </c>
      <c r="I4017" s="3" t="s">
        <v>297</v>
      </c>
      <c r="J4017" s="3" t="s">
        <v>4245</v>
      </c>
      <c r="K4017" s="3" t="s">
        <v>4312</v>
      </c>
      <c r="L4017" s="3" t="s">
        <v>7744</v>
      </c>
      <c r="M4017" s="3" t="s">
        <v>1038</v>
      </c>
    </row>
    <row r="4018" spans="1:13" x14ac:dyDescent="0.2">
      <c r="A4018" s="3" t="s">
        <v>7719</v>
      </c>
      <c r="B4018" s="3" t="str">
        <f>VLOOKUP(C4018,'Class compilations'!A:B,2,FALSE)</f>
        <v>Truck - 1T - 4x4</v>
      </c>
      <c r="C4018" s="3" t="s">
        <v>7720</v>
      </c>
      <c r="D4018" s="3" t="s">
        <v>10</v>
      </c>
      <c r="E4018" s="3" t="s">
        <v>7745</v>
      </c>
      <c r="F4018" s="3" t="e">
        <f>VLOOKUP(E4018,'DFW to admin'!A:B,2,FALSE)</f>
        <v>#N/A</v>
      </c>
      <c r="G4018" s="3" t="e">
        <f>VLOOKUP('Data - filter removed'!E4018,Sheet10!B:C,2,FALSE)</f>
        <v>#N/A</v>
      </c>
      <c r="H4018" s="2">
        <v>2012</v>
      </c>
      <c r="I4018" s="3" t="s">
        <v>297</v>
      </c>
      <c r="J4018" s="3" t="s">
        <v>4245</v>
      </c>
      <c r="K4018" s="3" t="s">
        <v>4312</v>
      </c>
      <c r="L4018" s="3" t="s">
        <v>7746</v>
      </c>
      <c r="M4018" s="3" t="s">
        <v>1038</v>
      </c>
    </row>
    <row r="4019" spans="1:13" x14ac:dyDescent="0.2">
      <c r="A4019" s="3" t="s">
        <v>7719</v>
      </c>
      <c r="B4019" s="3" t="str">
        <f>VLOOKUP(C4019,'Class compilations'!A:B,2,FALSE)</f>
        <v>Truck - 1T - 4x4</v>
      </c>
      <c r="C4019" s="3" t="s">
        <v>7720</v>
      </c>
      <c r="D4019" s="3" t="s">
        <v>10</v>
      </c>
      <c r="E4019" s="3" t="s">
        <v>7747</v>
      </c>
      <c r="F4019" s="3" t="e">
        <f>VLOOKUP(E4019,'DFW to admin'!A:B,2,FALSE)</f>
        <v>#N/A</v>
      </c>
      <c r="G4019" s="3" t="e">
        <f>VLOOKUP('Data - filter removed'!E4019,Sheet10!B:C,2,FALSE)</f>
        <v>#N/A</v>
      </c>
      <c r="H4019" s="2">
        <v>2012</v>
      </c>
      <c r="I4019" s="3" t="s">
        <v>297</v>
      </c>
      <c r="J4019" s="3" t="s">
        <v>4245</v>
      </c>
      <c r="K4019" s="3" t="s">
        <v>4312</v>
      </c>
      <c r="L4019" s="3" t="s">
        <v>7748</v>
      </c>
      <c r="M4019" s="3" t="s">
        <v>1038</v>
      </c>
    </row>
    <row r="4020" spans="1:13" x14ac:dyDescent="0.2">
      <c r="A4020" s="3" t="s">
        <v>7719</v>
      </c>
      <c r="B4020" s="3" t="str">
        <f>VLOOKUP(C4020,'Class compilations'!A:B,2,FALSE)</f>
        <v>Truck - 1T - 4x4</v>
      </c>
      <c r="C4020" s="3" t="s">
        <v>7720</v>
      </c>
      <c r="D4020" s="3" t="s">
        <v>10</v>
      </c>
      <c r="E4020" s="3" t="s">
        <v>7749</v>
      </c>
      <c r="F4020" s="3" t="e">
        <f>VLOOKUP(E4020,'DFW to admin'!A:B,2,FALSE)</f>
        <v>#N/A</v>
      </c>
      <c r="G4020" s="3" t="e">
        <f>VLOOKUP('Data - filter removed'!E4020,Sheet10!B:C,2,FALSE)</f>
        <v>#N/A</v>
      </c>
      <c r="H4020" s="2">
        <v>2012</v>
      </c>
      <c r="I4020" s="3" t="s">
        <v>297</v>
      </c>
      <c r="J4020" s="3" t="s">
        <v>4245</v>
      </c>
      <c r="K4020" s="3" t="s">
        <v>4312</v>
      </c>
      <c r="L4020" s="3" t="s">
        <v>7750</v>
      </c>
      <c r="M4020" s="3" t="s">
        <v>1038</v>
      </c>
    </row>
    <row r="4021" spans="1:13" x14ac:dyDescent="0.2">
      <c r="A4021" s="3" t="s">
        <v>7719</v>
      </c>
      <c r="B4021" s="3" t="str">
        <f>VLOOKUP(C4021,'Class compilations'!A:B,2,FALSE)</f>
        <v>Truck - 1T - 4x4</v>
      </c>
      <c r="C4021" s="3" t="s">
        <v>7720</v>
      </c>
      <c r="D4021" s="3" t="s">
        <v>10</v>
      </c>
      <c r="E4021" s="3" t="s">
        <v>7751</v>
      </c>
      <c r="F4021" s="3" t="e">
        <f>VLOOKUP(E4021,'DFW to admin'!A:B,2,FALSE)</f>
        <v>#N/A</v>
      </c>
      <c r="G4021" s="3" t="e">
        <f>VLOOKUP('Data - filter removed'!E4021,Sheet10!B:C,2,FALSE)</f>
        <v>#N/A</v>
      </c>
      <c r="H4021" s="2">
        <v>2012</v>
      </c>
      <c r="I4021" s="3" t="s">
        <v>297</v>
      </c>
      <c r="J4021" s="3" t="s">
        <v>4245</v>
      </c>
      <c r="K4021" s="3" t="s">
        <v>4312</v>
      </c>
      <c r="L4021" s="3" t="s">
        <v>7752</v>
      </c>
      <c r="M4021" s="3" t="s">
        <v>1038</v>
      </c>
    </row>
    <row r="4022" spans="1:13" x14ac:dyDescent="0.2">
      <c r="A4022" s="3" t="s">
        <v>7719</v>
      </c>
      <c r="B4022" s="3" t="str">
        <f>VLOOKUP(C4022,'Class compilations'!A:B,2,FALSE)</f>
        <v>Truck - 1T - 4x4</v>
      </c>
      <c r="C4022" s="3" t="s">
        <v>7720</v>
      </c>
      <c r="D4022" s="3" t="s">
        <v>10</v>
      </c>
      <c r="E4022" s="3" t="s">
        <v>7753</v>
      </c>
      <c r="F4022" s="3" t="e">
        <f>VLOOKUP(E4022,'DFW to admin'!A:B,2,FALSE)</f>
        <v>#N/A</v>
      </c>
      <c r="G4022" s="3" t="e">
        <f>VLOOKUP('Data - filter removed'!E4022,Sheet10!B:C,2,FALSE)</f>
        <v>#N/A</v>
      </c>
      <c r="H4022" s="2">
        <v>2012</v>
      </c>
      <c r="I4022" s="3" t="s">
        <v>297</v>
      </c>
      <c r="J4022" s="3" t="s">
        <v>4245</v>
      </c>
      <c r="K4022" s="3" t="s">
        <v>4312</v>
      </c>
      <c r="L4022" s="3" t="s">
        <v>7754</v>
      </c>
      <c r="M4022" s="3" t="s">
        <v>1038</v>
      </c>
    </row>
    <row r="4023" spans="1:13" x14ac:dyDescent="0.2">
      <c r="A4023" s="3" t="s">
        <v>7719</v>
      </c>
      <c r="B4023" s="3" t="str">
        <f>VLOOKUP(C4023,'Class compilations'!A:B,2,FALSE)</f>
        <v>Truck - 1T - 4x4</v>
      </c>
      <c r="C4023" s="3" t="s">
        <v>7720</v>
      </c>
      <c r="D4023" s="3" t="s">
        <v>10</v>
      </c>
      <c r="E4023" s="3" t="s">
        <v>7755</v>
      </c>
      <c r="F4023" s="3" t="e">
        <f>VLOOKUP(E4023,'DFW to admin'!A:B,2,FALSE)</f>
        <v>#N/A</v>
      </c>
      <c r="G4023" s="3" t="e">
        <f>VLOOKUP('Data - filter removed'!E4023,Sheet10!B:C,2,FALSE)</f>
        <v>#N/A</v>
      </c>
      <c r="H4023" s="2">
        <v>2012</v>
      </c>
      <c r="I4023" s="3" t="s">
        <v>297</v>
      </c>
      <c r="J4023" s="3" t="s">
        <v>4245</v>
      </c>
      <c r="K4023" s="3" t="s">
        <v>4312</v>
      </c>
      <c r="L4023" s="3" t="s">
        <v>7756</v>
      </c>
      <c r="M4023" s="3" t="s">
        <v>1038</v>
      </c>
    </row>
    <row r="4024" spans="1:13" x14ac:dyDescent="0.2">
      <c r="A4024" s="3" t="s">
        <v>7719</v>
      </c>
      <c r="B4024" s="3" t="str">
        <f>VLOOKUP(C4024,'Class compilations'!A:B,2,FALSE)</f>
        <v>Truck - 1T - 4x4</v>
      </c>
      <c r="C4024" s="3" t="s">
        <v>7720</v>
      </c>
      <c r="D4024" s="3" t="s">
        <v>10</v>
      </c>
      <c r="E4024" s="3" t="s">
        <v>7757</v>
      </c>
      <c r="F4024" s="3" t="e">
        <f>VLOOKUP(E4024,'DFW to admin'!A:B,2,FALSE)</f>
        <v>#N/A</v>
      </c>
      <c r="G4024" s="3" t="e">
        <f>VLOOKUP('Data - filter removed'!E4024,Sheet10!B:C,2,FALSE)</f>
        <v>#N/A</v>
      </c>
      <c r="H4024" s="2">
        <v>2012</v>
      </c>
      <c r="I4024" s="3" t="s">
        <v>297</v>
      </c>
      <c r="J4024" s="3" t="s">
        <v>4245</v>
      </c>
      <c r="K4024" s="3" t="s">
        <v>4312</v>
      </c>
      <c r="L4024" s="3" t="s">
        <v>7758</v>
      </c>
      <c r="M4024" s="3" t="s">
        <v>1038</v>
      </c>
    </row>
    <row r="4025" spans="1:13" x14ac:dyDescent="0.2">
      <c r="A4025" s="3" t="s">
        <v>7719</v>
      </c>
      <c r="B4025" s="3" t="str">
        <f>VLOOKUP(C4025,'Class compilations'!A:B,2,FALSE)</f>
        <v>Truck - 1T - 4x4</v>
      </c>
      <c r="C4025" s="3" t="s">
        <v>7720</v>
      </c>
      <c r="D4025" s="3" t="s">
        <v>10</v>
      </c>
      <c r="E4025" s="3" t="s">
        <v>7759</v>
      </c>
      <c r="F4025" s="3" t="e">
        <f>VLOOKUP(E4025,'DFW to admin'!A:B,2,FALSE)</f>
        <v>#N/A</v>
      </c>
      <c r="G4025" s="3" t="e">
        <f>VLOOKUP('Data - filter removed'!E4025,Sheet10!B:C,2,FALSE)</f>
        <v>#N/A</v>
      </c>
      <c r="H4025" s="2">
        <v>2012</v>
      </c>
      <c r="I4025" s="3" t="s">
        <v>297</v>
      </c>
      <c r="J4025" s="3" t="s">
        <v>4245</v>
      </c>
      <c r="K4025" s="3" t="s">
        <v>4312</v>
      </c>
      <c r="L4025" s="3" t="s">
        <v>7760</v>
      </c>
      <c r="M4025" s="3" t="s">
        <v>1038</v>
      </c>
    </row>
    <row r="4026" spans="1:13" x14ac:dyDescent="0.2">
      <c r="A4026" s="3" t="s">
        <v>7719</v>
      </c>
      <c r="B4026" s="3" t="str">
        <f>VLOOKUP(C4026,'Class compilations'!A:B,2,FALSE)</f>
        <v>Truck - 1T - 4x4</v>
      </c>
      <c r="C4026" s="3" t="s">
        <v>7720</v>
      </c>
      <c r="D4026" s="3" t="s">
        <v>10</v>
      </c>
      <c r="E4026" s="3" t="s">
        <v>7761</v>
      </c>
      <c r="F4026" s="3" t="e">
        <f>VLOOKUP(E4026,'DFW to admin'!A:B,2,FALSE)</f>
        <v>#N/A</v>
      </c>
      <c r="G4026" s="3" t="e">
        <f>VLOOKUP('Data - filter removed'!E4026,Sheet10!B:C,2,FALSE)</f>
        <v>#N/A</v>
      </c>
      <c r="H4026" s="2">
        <v>2012</v>
      </c>
      <c r="I4026" s="3" t="s">
        <v>297</v>
      </c>
      <c r="J4026" s="3" t="s">
        <v>4245</v>
      </c>
      <c r="K4026" s="3" t="s">
        <v>4312</v>
      </c>
      <c r="L4026" s="3" t="s">
        <v>7762</v>
      </c>
      <c r="M4026" s="3" t="s">
        <v>1038</v>
      </c>
    </row>
    <row r="4027" spans="1:13" x14ac:dyDescent="0.2">
      <c r="A4027" s="3" t="s">
        <v>7719</v>
      </c>
      <c r="B4027" s="3" t="str">
        <f>VLOOKUP(C4027,'Class compilations'!A:B,2,FALSE)</f>
        <v>Truck - 1T - 4x4</v>
      </c>
      <c r="C4027" s="3" t="s">
        <v>7720</v>
      </c>
      <c r="D4027" s="3" t="s">
        <v>10</v>
      </c>
      <c r="E4027" s="3" t="s">
        <v>7763</v>
      </c>
      <c r="F4027" s="3" t="e">
        <f>VLOOKUP(E4027,'DFW to admin'!A:B,2,FALSE)</f>
        <v>#N/A</v>
      </c>
      <c r="G4027" s="3" t="e">
        <f>VLOOKUP('Data - filter removed'!E4027,Sheet10!B:C,2,FALSE)</f>
        <v>#N/A</v>
      </c>
      <c r="H4027" s="2">
        <v>2012</v>
      </c>
      <c r="I4027" s="3" t="s">
        <v>297</v>
      </c>
      <c r="J4027" s="3" t="s">
        <v>4245</v>
      </c>
      <c r="K4027" s="3" t="s">
        <v>4312</v>
      </c>
      <c r="L4027" s="3" t="s">
        <v>7764</v>
      </c>
      <c r="M4027" s="3" t="s">
        <v>1038</v>
      </c>
    </row>
    <row r="4028" spans="1:13" x14ac:dyDescent="0.2">
      <c r="A4028" s="3" t="s">
        <v>7719</v>
      </c>
      <c r="B4028" s="3" t="str">
        <f>VLOOKUP(C4028,'Class compilations'!A:B,2,FALSE)</f>
        <v>Truck - 1T - 4x4</v>
      </c>
      <c r="C4028" s="3" t="s">
        <v>7720</v>
      </c>
      <c r="D4028" s="3" t="s">
        <v>10</v>
      </c>
      <c r="E4028" s="3" t="s">
        <v>7765</v>
      </c>
      <c r="F4028" s="3" t="e">
        <f>VLOOKUP(E4028,'DFW to admin'!A:B,2,FALSE)</f>
        <v>#N/A</v>
      </c>
      <c r="G4028" s="3" t="e">
        <f>VLOOKUP('Data - filter removed'!E4028,Sheet10!B:C,2,FALSE)</f>
        <v>#N/A</v>
      </c>
      <c r="H4028" s="2">
        <v>2012</v>
      </c>
      <c r="I4028" s="3" t="s">
        <v>297</v>
      </c>
      <c r="J4028" s="3" t="s">
        <v>4245</v>
      </c>
      <c r="K4028" s="3" t="s">
        <v>4312</v>
      </c>
      <c r="L4028" s="3" t="s">
        <v>7766</v>
      </c>
      <c r="M4028" s="3" t="s">
        <v>1038</v>
      </c>
    </row>
    <row r="4029" spans="1:13" x14ac:dyDescent="0.2">
      <c r="A4029" s="3" t="s">
        <v>7719</v>
      </c>
      <c r="B4029" s="3" t="str">
        <f>VLOOKUP(C4029,'Class compilations'!A:B,2,FALSE)</f>
        <v>Truck - 1T - 4x4</v>
      </c>
      <c r="C4029" s="3" t="s">
        <v>7720</v>
      </c>
      <c r="D4029" s="3" t="s">
        <v>10</v>
      </c>
      <c r="E4029" s="3" t="s">
        <v>7767</v>
      </c>
      <c r="F4029" s="3" t="e">
        <f>VLOOKUP(E4029,'DFW to admin'!A:B,2,FALSE)</f>
        <v>#N/A</v>
      </c>
      <c r="G4029" s="3" t="e">
        <f>VLOOKUP('Data - filter removed'!E4029,Sheet10!B:C,2,FALSE)</f>
        <v>#N/A</v>
      </c>
      <c r="H4029" s="2">
        <v>2012</v>
      </c>
      <c r="I4029" s="3" t="s">
        <v>297</v>
      </c>
      <c r="J4029" s="3" t="s">
        <v>4245</v>
      </c>
      <c r="K4029" s="3" t="s">
        <v>4312</v>
      </c>
      <c r="L4029" s="3" t="s">
        <v>7768</v>
      </c>
      <c r="M4029" s="3" t="s">
        <v>1038</v>
      </c>
    </row>
    <row r="4030" spans="1:13" x14ac:dyDescent="0.2">
      <c r="A4030" s="3" t="s">
        <v>7719</v>
      </c>
      <c r="B4030" s="3" t="str">
        <f>VLOOKUP(C4030,'Class compilations'!A:B,2,FALSE)</f>
        <v>Truck - 1T - 4x4</v>
      </c>
      <c r="C4030" s="3" t="s">
        <v>7720</v>
      </c>
      <c r="D4030" s="3" t="s">
        <v>10</v>
      </c>
      <c r="E4030" s="3" t="s">
        <v>7769</v>
      </c>
      <c r="F4030" s="3" t="e">
        <f>VLOOKUP(E4030,'DFW to admin'!A:B,2,FALSE)</f>
        <v>#N/A</v>
      </c>
      <c r="G4030" s="3" t="e">
        <f>VLOOKUP('Data - filter removed'!E4030,Sheet10!B:C,2,FALSE)</f>
        <v>#N/A</v>
      </c>
      <c r="H4030" s="2">
        <v>2012</v>
      </c>
      <c r="I4030" s="3" t="s">
        <v>297</v>
      </c>
      <c r="J4030" s="3" t="s">
        <v>4245</v>
      </c>
      <c r="K4030" s="3" t="s">
        <v>4312</v>
      </c>
      <c r="L4030" s="3" t="s">
        <v>7770</v>
      </c>
      <c r="M4030" s="3" t="s">
        <v>1038</v>
      </c>
    </row>
    <row r="4031" spans="1:13" x14ac:dyDescent="0.2">
      <c r="A4031" s="3" t="s">
        <v>7719</v>
      </c>
      <c r="B4031" s="3" t="str">
        <f>VLOOKUP(C4031,'Class compilations'!A:B,2,FALSE)</f>
        <v>Truck - 1T - 4x4</v>
      </c>
      <c r="C4031" s="3" t="s">
        <v>7720</v>
      </c>
      <c r="D4031" s="3" t="s">
        <v>10</v>
      </c>
      <c r="E4031" s="3" t="s">
        <v>7771</v>
      </c>
      <c r="F4031" s="3" t="e">
        <f>VLOOKUP(E4031,'DFW to admin'!A:B,2,FALSE)</f>
        <v>#N/A</v>
      </c>
      <c r="G4031" s="3" t="e">
        <f>VLOOKUP('Data - filter removed'!E4031,Sheet10!B:C,2,FALSE)</f>
        <v>#N/A</v>
      </c>
      <c r="H4031" s="2">
        <v>2013</v>
      </c>
      <c r="I4031" s="3" t="s">
        <v>2576</v>
      </c>
      <c r="J4031" s="3" t="s">
        <v>4170</v>
      </c>
      <c r="K4031" s="3" t="s">
        <v>4330</v>
      </c>
      <c r="L4031" s="3" t="s">
        <v>7772</v>
      </c>
      <c r="M4031" s="3" t="s">
        <v>1038</v>
      </c>
    </row>
    <row r="4032" spans="1:13" x14ac:dyDescent="0.2">
      <c r="A4032" s="3" t="s">
        <v>7719</v>
      </c>
      <c r="B4032" s="3" t="str">
        <f>VLOOKUP(C4032,'Class compilations'!A:B,2,FALSE)</f>
        <v>Truck - 1T - 4x4</v>
      </c>
      <c r="C4032" s="3" t="s">
        <v>7720</v>
      </c>
      <c r="D4032" s="3" t="s">
        <v>10</v>
      </c>
      <c r="E4032" s="3" t="s">
        <v>7773</v>
      </c>
      <c r="F4032" s="3" t="e">
        <f>VLOOKUP(E4032,'DFW to admin'!A:B,2,FALSE)</f>
        <v>#N/A</v>
      </c>
      <c r="G4032" s="3" t="e">
        <f>VLOOKUP('Data - filter removed'!E4032,Sheet10!B:C,2,FALSE)</f>
        <v>#N/A</v>
      </c>
      <c r="H4032" s="2">
        <v>2013</v>
      </c>
      <c r="I4032" s="3" t="s">
        <v>2576</v>
      </c>
      <c r="J4032" s="3" t="s">
        <v>4170</v>
      </c>
      <c r="K4032" s="3" t="s">
        <v>4330</v>
      </c>
      <c r="L4032" s="3" t="s">
        <v>7774</v>
      </c>
      <c r="M4032" s="3" t="s">
        <v>1038</v>
      </c>
    </row>
    <row r="4033" spans="1:13" x14ac:dyDescent="0.2">
      <c r="A4033" s="3" t="s">
        <v>7719</v>
      </c>
      <c r="B4033" s="3" t="str">
        <f>VLOOKUP(C4033,'Class compilations'!A:B,2,FALSE)</f>
        <v>Truck - 1T - 4x4</v>
      </c>
      <c r="C4033" s="3" t="s">
        <v>7720</v>
      </c>
      <c r="D4033" s="3" t="s">
        <v>10</v>
      </c>
      <c r="E4033" s="3" t="s">
        <v>7775</v>
      </c>
      <c r="F4033" s="3" t="e">
        <f>VLOOKUP(E4033,'DFW to admin'!A:B,2,FALSE)</f>
        <v>#N/A</v>
      </c>
      <c r="G4033" s="3" t="e">
        <f>VLOOKUP('Data - filter removed'!E4033,Sheet10!B:C,2,FALSE)</f>
        <v>#N/A</v>
      </c>
      <c r="H4033" s="2">
        <v>2014</v>
      </c>
      <c r="I4033" s="3" t="s">
        <v>2576</v>
      </c>
      <c r="J4033" s="3" t="s">
        <v>4170</v>
      </c>
      <c r="K4033" s="3" t="s">
        <v>7776</v>
      </c>
      <c r="L4033" s="3" t="s">
        <v>7777</v>
      </c>
      <c r="M4033" s="3" t="s">
        <v>74</v>
      </c>
    </row>
    <row r="4034" spans="1:13" x14ac:dyDescent="0.2">
      <c r="A4034" s="3" t="s">
        <v>7719</v>
      </c>
      <c r="B4034" s="3" t="str">
        <f>VLOOKUP(C4034,'Class compilations'!A:B,2,FALSE)</f>
        <v>Truck - 1T - 4x4</v>
      </c>
      <c r="C4034" s="3" t="s">
        <v>7720</v>
      </c>
      <c r="D4034" s="3" t="s">
        <v>10</v>
      </c>
      <c r="E4034" s="3" t="s">
        <v>7778</v>
      </c>
      <c r="F4034" s="3" t="e">
        <f>VLOOKUP(E4034,'DFW to admin'!A:B,2,FALSE)</f>
        <v>#N/A</v>
      </c>
      <c r="G4034" s="3" t="e">
        <f>VLOOKUP('Data - filter removed'!E4034,Sheet10!B:C,2,FALSE)</f>
        <v>#N/A</v>
      </c>
      <c r="H4034" s="2">
        <v>2015</v>
      </c>
      <c r="I4034" s="3" t="s">
        <v>297</v>
      </c>
      <c r="J4034" s="3" t="s">
        <v>4245</v>
      </c>
      <c r="K4034" s="3" t="s">
        <v>4320</v>
      </c>
      <c r="L4034" s="3" t="s">
        <v>7779</v>
      </c>
      <c r="M4034" s="3" t="s">
        <v>1038</v>
      </c>
    </row>
    <row r="4035" spans="1:13" x14ac:dyDescent="0.2">
      <c r="A4035" s="3" t="s">
        <v>7719</v>
      </c>
      <c r="B4035" s="3" t="str">
        <f>VLOOKUP(C4035,'Class compilations'!A:B,2,FALSE)</f>
        <v>Truck - 1T - 4x4</v>
      </c>
      <c r="C4035" s="3" t="s">
        <v>7720</v>
      </c>
      <c r="D4035" s="3" t="s">
        <v>10</v>
      </c>
      <c r="E4035" s="3" t="s">
        <v>7780</v>
      </c>
      <c r="F4035" s="3" t="e">
        <f>VLOOKUP(E4035,'DFW to admin'!A:B,2,FALSE)</f>
        <v>#N/A</v>
      </c>
      <c r="G4035" s="3" t="e">
        <f>VLOOKUP('Data - filter removed'!E4035,Sheet10!B:C,2,FALSE)</f>
        <v>#N/A</v>
      </c>
      <c r="H4035" s="2">
        <v>2015</v>
      </c>
      <c r="I4035" s="3" t="s">
        <v>297</v>
      </c>
      <c r="J4035" s="3" t="s">
        <v>4245</v>
      </c>
      <c r="K4035" s="3" t="s">
        <v>4320</v>
      </c>
      <c r="L4035" s="3" t="s">
        <v>7781</v>
      </c>
      <c r="M4035" s="3" t="s">
        <v>1038</v>
      </c>
    </row>
    <row r="4036" spans="1:13" x14ac:dyDescent="0.2">
      <c r="A4036" s="3" t="s">
        <v>7719</v>
      </c>
      <c r="B4036" s="3" t="str">
        <f>VLOOKUP(C4036,'Class compilations'!A:B,2,FALSE)</f>
        <v>Truck - 1T - 4x4</v>
      </c>
      <c r="C4036" s="3" t="s">
        <v>7720</v>
      </c>
      <c r="D4036" s="3" t="s">
        <v>10</v>
      </c>
      <c r="E4036" s="3" t="s">
        <v>7782</v>
      </c>
      <c r="F4036" s="3" t="e">
        <f>VLOOKUP(E4036,'DFW to admin'!A:B,2,FALSE)</f>
        <v>#N/A</v>
      </c>
      <c r="G4036" s="3" t="e">
        <f>VLOOKUP('Data - filter removed'!E4036,Sheet10!B:C,2,FALSE)</f>
        <v>#N/A</v>
      </c>
      <c r="H4036" s="2">
        <v>2015</v>
      </c>
      <c r="I4036" s="3" t="s">
        <v>297</v>
      </c>
      <c r="J4036" s="3" t="s">
        <v>4245</v>
      </c>
      <c r="K4036" s="3" t="s">
        <v>4320</v>
      </c>
      <c r="L4036" s="3" t="s">
        <v>7783</v>
      </c>
      <c r="M4036" s="3" t="s">
        <v>1038</v>
      </c>
    </row>
    <row r="4037" spans="1:13" x14ac:dyDescent="0.2">
      <c r="A4037" s="3" t="s">
        <v>7719</v>
      </c>
      <c r="B4037" s="3" t="str">
        <f>VLOOKUP(C4037,'Class compilations'!A:B,2,FALSE)</f>
        <v>Truck - 1T - 4x4</v>
      </c>
      <c r="C4037" s="3" t="s">
        <v>7720</v>
      </c>
      <c r="D4037" s="3" t="s">
        <v>10</v>
      </c>
      <c r="E4037" s="3" t="s">
        <v>7784</v>
      </c>
      <c r="F4037" s="3" t="e">
        <f>VLOOKUP(E4037,'DFW to admin'!A:B,2,FALSE)</f>
        <v>#N/A</v>
      </c>
      <c r="G4037" s="3" t="e">
        <f>VLOOKUP('Data - filter removed'!E4037,Sheet10!B:C,2,FALSE)</f>
        <v>#N/A</v>
      </c>
      <c r="H4037" s="2">
        <v>2012</v>
      </c>
      <c r="I4037" s="3" t="s">
        <v>297</v>
      </c>
      <c r="J4037" s="3" t="s">
        <v>4245</v>
      </c>
      <c r="K4037" s="3" t="s">
        <v>4312</v>
      </c>
      <c r="L4037" s="3" t="s">
        <v>7785</v>
      </c>
      <c r="M4037" s="3" t="s">
        <v>1038</v>
      </c>
    </row>
    <row r="4038" spans="1:13" x14ac:dyDescent="0.2">
      <c r="A4038" s="3" t="s">
        <v>7719</v>
      </c>
      <c r="B4038" s="3" t="str">
        <f>VLOOKUP(C4038,'Class compilations'!A:B,2,FALSE)</f>
        <v>Truck - 1T - 4x4</v>
      </c>
      <c r="C4038" s="3" t="s">
        <v>7720</v>
      </c>
      <c r="D4038" s="3" t="s">
        <v>10</v>
      </c>
      <c r="E4038" s="3" t="s">
        <v>7786</v>
      </c>
      <c r="F4038" s="3" t="e">
        <f>VLOOKUP(E4038,'DFW to admin'!A:B,2,FALSE)</f>
        <v>#N/A</v>
      </c>
      <c r="G4038" s="3" t="e">
        <f>VLOOKUP('Data - filter removed'!E4038,Sheet10!B:C,2,FALSE)</f>
        <v>#N/A</v>
      </c>
      <c r="H4038" s="2">
        <v>2012</v>
      </c>
      <c r="I4038" s="3" t="s">
        <v>297</v>
      </c>
      <c r="J4038" s="3" t="s">
        <v>4245</v>
      </c>
      <c r="K4038" s="3" t="s">
        <v>4312</v>
      </c>
      <c r="L4038" s="3" t="s">
        <v>7787</v>
      </c>
      <c r="M4038" s="3" t="s">
        <v>1038</v>
      </c>
    </row>
    <row r="4039" spans="1:13" x14ac:dyDescent="0.2">
      <c r="A4039" s="3" t="s">
        <v>7719</v>
      </c>
      <c r="B4039" s="3" t="str">
        <f>VLOOKUP(C4039,'Class compilations'!A:B,2,FALSE)</f>
        <v>Truck - 1T - 4x4</v>
      </c>
      <c r="C4039" s="3" t="s">
        <v>7720</v>
      </c>
      <c r="D4039" s="3" t="s">
        <v>10</v>
      </c>
      <c r="E4039" s="3" t="s">
        <v>7788</v>
      </c>
      <c r="F4039" s="3" t="e">
        <f>VLOOKUP(E4039,'DFW to admin'!A:B,2,FALSE)</f>
        <v>#N/A</v>
      </c>
      <c r="G4039" s="3" t="e">
        <f>VLOOKUP('Data - filter removed'!E4039,Sheet10!B:C,2,FALSE)</f>
        <v>#N/A</v>
      </c>
      <c r="H4039" s="2">
        <v>2012</v>
      </c>
      <c r="I4039" s="3" t="s">
        <v>297</v>
      </c>
      <c r="J4039" s="3" t="s">
        <v>4245</v>
      </c>
      <c r="K4039" s="3" t="s">
        <v>4312</v>
      </c>
      <c r="L4039" s="3" t="s">
        <v>7789</v>
      </c>
      <c r="M4039" s="3" t="s">
        <v>1038</v>
      </c>
    </row>
    <row r="4040" spans="1:13" x14ac:dyDescent="0.2">
      <c r="A4040" s="3" t="s">
        <v>7719</v>
      </c>
      <c r="B4040" s="3" t="str">
        <f>VLOOKUP(C4040,'Class compilations'!A:B,2,FALSE)</f>
        <v>Truck - 1T - 4x4</v>
      </c>
      <c r="C4040" s="3" t="s">
        <v>7720</v>
      </c>
      <c r="D4040" s="3" t="s">
        <v>10</v>
      </c>
      <c r="E4040" s="3" t="s">
        <v>7790</v>
      </c>
      <c r="F4040" s="3" t="e">
        <f>VLOOKUP(E4040,'DFW to admin'!A:B,2,FALSE)</f>
        <v>#N/A</v>
      </c>
      <c r="G4040" s="3" t="e">
        <f>VLOOKUP('Data - filter removed'!E4040,Sheet10!B:C,2,FALSE)</f>
        <v>#N/A</v>
      </c>
      <c r="H4040" s="2">
        <v>2015</v>
      </c>
      <c r="I4040" s="3" t="s">
        <v>297</v>
      </c>
      <c r="J4040" s="3" t="s">
        <v>4245</v>
      </c>
      <c r="K4040" s="3" t="s">
        <v>4320</v>
      </c>
      <c r="L4040" s="3" t="s">
        <v>7791</v>
      </c>
      <c r="M4040" s="3" t="s">
        <v>1038</v>
      </c>
    </row>
    <row r="4041" spans="1:13" x14ac:dyDescent="0.2">
      <c r="A4041" s="3" t="s">
        <v>7719</v>
      </c>
      <c r="B4041" s="3" t="str">
        <f>VLOOKUP(C4041,'Class compilations'!A:B,2,FALSE)</f>
        <v>Truck - 1T - 4x4</v>
      </c>
      <c r="C4041" s="3" t="s">
        <v>7720</v>
      </c>
      <c r="D4041" s="3" t="s">
        <v>10</v>
      </c>
      <c r="E4041" s="3" t="s">
        <v>7792</v>
      </c>
      <c r="F4041" s="3" t="e">
        <f>VLOOKUP(E4041,'DFW to admin'!A:B,2,FALSE)</f>
        <v>#N/A</v>
      </c>
      <c r="G4041" s="3" t="e">
        <f>VLOOKUP('Data - filter removed'!E4041,Sheet10!B:C,2,FALSE)</f>
        <v>#N/A</v>
      </c>
      <c r="H4041" s="2">
        <v>2015</v>
      </c>
      <c r="I4041" s="3" t="s">
        <v>297</v>
      </c>
      <c r="J4041" s="3" t="s">
        <v>4245</v>
      </c>
      <c r="K4041" s="3" t="s">
        <v>4320</v>
      </c>
      <c r="L4041" s="3" t="s">
        <v>7793</v>
      </c>
      <c r="M4041" s="3" t="s">
        <v>1038</v>
      </c>
    </row>
    <row r="4042" spans="1:13" x14ac:dyDescent="0.2">
      <c r="A4042" s="3" t="s">
        <v>7719</v>
      </c>
      <c r="B4042" s="3" t="str">
        <f>VLOOKUP(C4042,'Class compilations'!A:B,2,FALSE)</f>
        <v>Truck - 1T - 4x4</v>
      </c>
      <c r="C4042" s="3" t="s">
        <v>7720</v>
      </c>
      <c r="D4042" s="3" t="s">
        <v>10</v>
      </c>
      <c r="E4042" s="3" t="s">
        <v>7794</v>
      </c>
      <c r="F4042" s="3" t="e">
        <f>VLOOKUP(E4042,'DFW to admin'!A:B,2,FALSE)</f>
        <v>#N/A</v>
      </c>
      <c r="G4042" s="3" t="e">
        <f>VLOOKUP('Data - filter removed'!E4042,Sheet10!B:C,2,FALSE)</f>
        <v>#N/A</v>
      </c>
      <c r="H4042" s="2">
        <v>2015</v>
      </c>
      <c r="I4042" s="3" t="s">
        <v>297</v>
      </c>
      <c r="J4042" s="3" t="s">
        <v>4245</v>
      </c>
      <c r="K4042" s="3" t="s">
        <v>4320</v>
      </c>
      <c r="L4042" s="3" t="s">
        <v>7795</v>
      </c>
      <c r="M4042" s="3" t="s">
        <v>1038</v>
      </c>
    </row>
    <row r="4043" spans="1:13" x14ac:dyDescent="0.2">
      <c r="A4043" s="3" t="s">
        <v>7719</v>
      </c>
      <c r="B4043" s="3" t="str">
        <f>VLOOKUP(C4043,'Class compilations'!A:B,2,FALSE)</f>
        <v>Truck - 1T - 4x4</v>
      </c>
      <c r="C4043" s="3" t="s">
        <v>7720</v>
      </c>
      <c r="D4043" s="3" t="s">
        <v>10</v>
      </c>
      <c r="E4043" s="3" t="s">
        <v>7796</v>
      </c>
      <c r="F4043" s="3" t="str">
        <f>VLOOKUP(E4043,'DFW to admin'!A:B,2,FALSE)</f>
        <v>Fish</v>
      </c>
      <c r="G4043" s="3" t="e">
        <f>VLOOKUP('Data - filter removed'!E4043,Sheet10!B:C,2,FALSE)</f>
        <v>#N/A</v>
      </c>
      <c r="H4043" s="2">
        <v>2015</v>
      </c>
      <c r="I4043" s="3" t="s">
        <v>297</v>
      </c>
      <c r="J4043" s="3" t="s">
        <v>4245</v>
      </c>
      <c r="K4043" s="3" t="s">
        <v>4320</v>
      </c>
      <c r="L4043" s="3" t="s">
        <v>7797</v>
      </c>
      <c r="M4043" s="3" t="s">
        <v>136</v>
      </c>
    </row>
    <row r="4044" spans="1:13" x14ac:dyDescent="0.2">
      <c r="A4044" s="3" t="s">
        <v>7719</v>
      </c>
      <c r="B4044" s="3" t="str">
        <f>VLOOKUP(C4044,'Class compilations'!A:B,2,FALSE)</f>
        <v>Truck - 1T - 4x4</v>
      </c>
      <c r="C4044" s="3" t="s">
        <v>7720</v>
      </c>
      <c r="D4044" s="3" t="s">
        <v>10</v>
      </c>
      <c r="E4044" s="3" t="s">
        <v>7798</v>
      </c>
      <c r="F4044" s="3" t="e">
        <f>VLOOKUP(E4044,'DFW to admin'!A:B,2,FALSE)</f>
        <v>#N/A</v>
      </c>
      <c r="G4044" s="3" t="e">
        <f>VLOOKUP('Data - filter removed'!E4044,Sheet10!B:C,2,FALSE)</f>
        <v>#N/A</v>
      </c>
      <c r="H4044" s="2">
        <v>2015</v>
      </c>
      <c r="I4044" s="3" t="s">
        <v>297</v>
      </c>
      <c r="J4044" s="3" t="s">
        <v>4245</v>
      </c>
      <c r="K4044" s="3" t="s">
        <v>4320</v>
      </c>
      <c r="L4044" s="3" t="s">
        <v>7799</v>
      </c>
      <c r="M4044" s="3" t="s">
        <v>1038</v>
      </c>
    </row>
    <row r="4045" spans="1:13" x14ac:dyDescent="0.2">
      <c r="A4045" s="3" t="s">
        <v>7719</v>
      </c>
      <c r="B4045" s="3" t="str">
        <f>VLOOKUP(C4045,'Class compilations'!A:B,2,FALSE)</f>
        <v>Truck - 1T - 4x4</v>
      </c>
      <c r="C4045" s="3" t="s">
        <v>7720</v>
      </c>
      <c r="D4045" s="3" t="s">
        <v>10</v>
      </c>
      <c r="E4045" s="3" t="s">
        <v>7800</v>
      </c>
      <c r="F4045" s="3" t="e">
        <f>VLOOKUP(E4045,'DFW to admin'!A:B,2,FALSE)</f>
        <v>#N/A</v>
      </c>
      <c r="G4045" s="3" t="e">
        <f>VLOOKUP('Data - filter removed'!E4045,Sheet10!B:C,2,FALSE)</f>
        <v>#N/A</v>
      </c>
      <c r="H4045" s="2">
        <v>2015</v>
      </c>
      <c r="I4045" s="3" t="s">
        <v>297</v>
      </c>
      <c r="J4045" s="3" t="s">
        <v>4245</v>
      </c>
      <c r="K4045" s="3" t="s">
        <v>4320</v>
      </c>
      <c r="L4045" s="3" t="s">
        <v>7801</v>
      </c>
      <c r="M4045" s="3" t="s">
        <v>1038</v>
      </c>
    </row>
    <row r="4046" spans="1:13" x14ac:dyDescent="0.2">
      <c r="A4046" s="3" t="s">
        <v>7719</v>
      </c>
      <c r="B4046" s="3" t="str">
        <f>VLOOKUP(C4046,'Class compilations'!A:B,2,FALSE)</f>
        <v>Truck - 1T - 4x4</v>
      </c>
      <c r="C4046" s="3" t="s">
        <v>7720</v>
      </c>
      <c r="D4046" s="3" t="s">
        <v>10</v>
      </c>
      <c r="E4046" s="3" t="s">
        <v>7802</v>
      </c>
      <c r="F4046" s="3" t="e">
        <f>VLOOKUP(E4046,'DFW to admin'!A:B,2,FALSE)</f>
        <v>#N/A</v>
      </c>
      <c r="G4046" s="3" t="e">
        <f>VLOOKUP('Data - filter removed'!E4046,Sheet10!B:C,2,FALSE)</f>
        <v>#N/A</v>
      </c>
      <c r="H4046" s="2">
        <v>2015</v>
      </c>
      <c r="I4046" s="3" t="s">
        <v>297</v>
      </c>
      <c r="J4046" s="3" t="s">
        <v>4245</v>
      </c>
      <c r="K4046" s="3" t="s">
        <v>4320</v>
      </c>
      <c r="L4046" s="3" t="s">
        <v>7803</v>
      </c>
      <c r="M4046" s="3" t="s">
        <v>1038</v>
      </c>
    </row>
    <row r="4047" spans="1:13" x14ac:dyDescent="0.2">
      <c r="B4047" s="3" t="e">
        <f>VLOOKUP(C4047,'Class compilations'!A:B,2,FALSE)</f>
        <v>#N/A</v>
      </c>
      <c r="D4047" s="5" t="s">
        <v>7969</v>
      </c>
      <c r="E4047" s="3">
        <f>SUBTOTAL(3,E4006:E4046)</f>
        <v>41</v>
      </c>
      <c r="F4047" s="3" t="e">
        <f>VLOOKUP(E4047,'DFW to admin'!A:B,2,FALSE)</f>
        <v>#N/A</v>
      </c>
      <c r="G4047" s="3" t="e">
        <f>VLOOKUP('Data - filter removed'!E4047,Sheet10!B:C,2,FALSE)</f>
        <v>#N/A</v>
      </c>
    </row>
    <row r="4048" spans="1:13" x14ac:dyDescent="0.2">
      <c r="A4048" s="5" t="s">
        <v>7964</v>
      </c>
      <c r="B4048" s="3" t="e">
        <f>VLOOKUP(C4048,'Class compilations'!A:B,2,FALSE)</f>
        <v>#N/A</v>
      </c>
      <c r="E4048" s="3">
        <f>SUBTOTAL(3,E4006:E4046)</f>
        <v>41</v>
      </c>
      <c r="F4048" s="3" t="e">
        <f>VLOOKUP(E4048,'DFW to admin'!A:B,2,FALSE)</f>
        <v>#N/A</v>
      </c>
      <c r="G4048" s="3" t="e">
        <f>VLOOKUP('Data - filter removed'!E4048,Sheet10!B:C,2,FALSE)</f>
        <v>#N/A</v>
      </c>
    </row>
    <row r="4049" spans="1:13" x14ac:dyDescent="0.2">
      <c r="A4049" s="3" t="s">
        <v>7804</v>
      </c>
      <c r="B4049" s="3" t="str">
        <f>VLOOKUP(C4049,'Class compilations'!A:B,2,FALSE)</f>
        <v>Truck - 1T - 4x4</v>
      </c>
      <c r="C4049" s="3" t="s">
        <v>7805</v>
      </c>
      <c r="D4049" s="3" t="s">
        <v>10</v>
      </c>
      <c r="E4049" s="3" t="s">
        <v>7806</v>
      </c>
      <c r="F4049" s="3" t="e">
        <f>VLOOKUP(E4049,'DFW to admin'!A:B,2,FALSE)</f>
        <v>#N/A</v>
      </c>
      <c r="G4049" s="3" t="e">
        <f>VLOOKUP('Data - filter removed'!E4049,Sheet10!B:C,2,FALSE)</f>
        <v>#N/A</v>
      </c>
      <c r="H4049" s="2">
        <v>2011</v>
      </c>
      <c r="I4049" s="3" t="s">
        <v>297</v>
      </c>
      <c r="J4049" s="3" t="s">
        <v>4245</v>
      </c>
      <c r="K4049" s="3" t="s">
        <v>4312</v>
      </c>
      <c r="L4049" s="3" t="s">
        <v>7807</v>
      </c>
      <c r="M4049" s="3" t="s">
        <v>1038</v>
      </c>
    </row>
    <row r="4050" spans="1:13" x14ac:dyDescent="0.2">
      <c r="A4050" s="3" t="s">
        <v>7804</v>
      </c>
      <c r="B4050" s="3" t="str">
        <f>VLOOKUP(C4050,'Class compilations'!A:B,2,FALSE)</f>
        <v>Truck - 1T - 4x4</v>
      </c>
      <c r="C4050" s="3" t="s">
        <v>7805</v>
      </c>
      <c r="D4050" s="3" t="s">
        <v>10</v>
      </c>
      <c r="E4050" s="3" t="s">
        <v>7808</v>
      </c>
      <c r="F4050" s="3" t="e">
        <f>VLOOKUP(E4050,'DFW to admin'!A:B,2,FALSE)</f>
        <v>#N/A</v>
      </c>
      <c r="G4050" s="3" t="e">
        <f>VLOOKUP('Data - filter removed'!E4050,Sheet10!B:C,2,FALSE)</f>
        <v>#N/A</v>
      </c>
      <c r="H4050" s="2">
        <v>2011</v>
      </c>
      <c r="I4050" s="3" t="s">
        <v>297</v>
      </c>
      <c r="J4050" s="3" t="s">
        <v>4245</v>
      </c>
      <c r="K4050" s="3" t="s">
        <v>4312</v>
      </c>
      <c r="L4050" s="3" t="s">
        <v>7809</v>
      </c>
      <c r="M4050" s="3" t="s">
        <v>1038</v>
      </c>
    </row>
    <row r="4051" spans="1:13" x14ac:dyDescent="0.2">
      <c r="A4051" s="3" t="s">
        <v>7804</v>
      </c>
      <c r="B4051" s="3" t="str">
        <f>VLOOKUP(C4051,'Class compilations'!A:B,2,FALSE)</f>
        <v>Truck - 1T - 4x4</v>
      </c>
      <c r="C4051" s="3" t="s">
        <v>7805</v>
      </c>
      <c r="D4051" s="3" t="s">
        <v>10</v>
      </c>
      <c r="E4051" s="3" t="s">
        <v>7810</v>
      </c>
      <c r="F4051" s="3" t="e">
        <f>VLOOKUP(E4051,'DFW to admin'!A:B,2,FALSE)</f>
        <v>#N/A</v>
      </c>
      <c r="G4051" s="3" t="e">
        <f>VLOOKUP('Data - filter removed'!E4051,Sheet10!B:C,2,FALSE)</f>
        <v>#N/A</v>
      </c>
      <c r="H4051" s="2">
        <v>2009</v>
      </c>
      <c r="I4051" s="3" t="s">
        <v>297</v>
      </c>
      <c r="J4051" s="3" t="s">
        <v>4245</v>
      </c>
      <c r="K4051" s="3" t="s">
        <v>4312</v>
      </c>
      <c r="L4051" s="3" t="s">
        <v>7811</v>
      </c>
      <c r="M4051" s="3" t="s">
        <v>1038</v>
      </c>
    </row>
    <row r="4052" spans="1:13" x14ac:dyDescent="0.2">
      <c r="A4052" s="3" t="s">
        <v>7804</v>
      </c>
      <c r="B4052" s="3" t="str">
        <f>VLOOKUP(C4052,'Class compilations'!A:B,2,FALSE)</f>
        <v>Truck - 1T - 4x4</v>
      </c>
      <c r="C4052" s="3" t="s">
        <v>7805</v>
      </c>
      <c r="D4052" s="3" t="s">
        <v>10</v>
      </c>
      <c r="E4052" s="3" t="s">
        <v>7812</v>
      </c>
      <c r="F4052" s="3" t="e">
        <f>VLOOKUP(E4052,'DFW to admin'!A:B,2,FALSE)</f>
        <v>#N/A</v>
      </c>
      <c r="G4052" s="3" t="e">
        <f>VLOOKUP('Data - filter removed'!E4052,Sheet10!B:C,2,FALSE)</f>
        <v>#N/A</v>
      </c>
      <c r="H4052" s="2">
        <v>2009</v>
      </c>
      <c r="I4052" s="3" t="s">
        <v>297</v>
      </c>
      <c r="J4052" s="3" t="s">
        <v>4245</v>
      </c>
      <c r="K4052" s="3" t="s">
        <v>4312</v>
      </c>
      <c r="L4052" s="3" t="s">
        <v>7813</v>
      </c>
      <c r="M4052" s="3" t="s">
        <v>1038</v>
      </c>
    </row>
    <row r="4053" spans="1:13" x14ac:dyDescent="0.2">
      <c r="A4053" s="3" t="s">
        <v>7804</v>
      </c>
      <c r="B4053" s="3" t="str">
        <f>VLOOKUP(C4053,'Class compilations'!A:B,2,FALSE)</f>
        <v>Truck - 1T - 4x4</v>
      </c>
      <c r="C4053" s="3" t="s">
        <v>7805</v>
      </c>
      <c r="D4053" s="3" t="s">
        <v>10</v>
      </c>
      <c r="E4053" s="3" t="s">
        <v>7814</v>
      </c>
      <c r="F4053" s="3" t="e">
        <f>VLOOKUP(E4053,'DFW to admin'!A:B,2,FALSE)</f>
        <v>#N/A</v>
      </c>
      <c r="G4053" s="3" t="e">
        <f>VLOOKUP('Data - filter removed'!E4053,Sheet10!B:C,2,FALSE)</f>
        <v>#N/A</v>
      </c>
      <c r="H4053" s="2">
        <v>2011</v>
      </c>
      <c r="I4053" s="3" t="s">
        <v>297</v>
      </c>
      <c r="J4053" s="3" t="s">
        <v>4245</v>
      </c>
      <c r="K4053" s="3" t="s">
        <v>4312</v>
      </c>
      <c r="L4053" s="3" t="s">
        <v>7815</v>
      </c>
      <c r="M4053" s="3" t="s">
        <v>1038</v>
      </c>
    </row>
    <row r="4054" spans="1:13" x14ac:dyDescent="0.2">
      <c r="A4054" s="3" t="s">
        <v>7804</v>
      </c>
      <c r="B4054" s="3" t="str">
        <f>VLOOKUP(C4054,'Class compilations'!A:B,2,FALSE)</f>
        <v>Truck - 1T - 4x4</v>
      </c>
      <c r="C4054" s="3" t="s">
        <v>7805</v>
      </c>
      <c r="D4054" s="3" t="s">
        <v>10</v>
      </c>
      <c r="E4054" s="3" t="s">
        <v>7816</v>
      </c>
      <c r="F4054" s="3" t="e">
        <f>VLOOKUP(E4054,'DFW to admin'!A:B,2,FALSE)</f>
        <v>#N/A</v>
      </c>
      <c r="G4054" s="3" t="e">
        <f>VLOOKUP('Data - filter removed'!E4054,Sheet10!B:C,2,FALSE)</f>
        <v>#N/A</v>
      </c>
      <c r="H4054" s="2">
        <v>2008</v>
      </c>
      <c r="I4054" s="3" t="s">
        <v>297</v>
      </c>
      <c r="J4054" s="3" t="s">
        <v>4245</v>
      </c>
      <c r="K4054" s="3" t="s">
        <v>4312</v>
      </c>
      <c r="L4054" s="3" t="s">
        <v>7817</v>
      </c>
      <c r="M4054" s="3" t="s">
        <v>1038</v>
      </c>
    </row>
    <row r="4055" spans="1:13" x14ac:dyDescent="0.2">
      <c r="A4055" s="3" t="s">
        <v>7804</v>
      </c>
      <c r="B4055" s="3" t="str">
        <f>VLOOKUP(C4055,'Class compilations'!A:B,2,FALSE)</f>
        <v>Truck - 1T - 4x4</v>
      </c>
      <c r="C4055" s="3" t="s">
        <v>7805</v>
      </c>
      <c r="D4055" s="3" t="s">
        <v>10</v>
      </c>
      <c r="E4055" s="3" t="s">
        <v>7818</v>
      </c>
      <c r="F4055" s="3" t="e">
        <f>VLOOKUP(E4055,'DFW to admin'!A:B,2,FALSE)</f>
        <v>#N/A</v>
      </c>
      <c r="G4055" s="3" t="e">
        <f>VLOOKUP('Data - filter removed'!E4055,Sheet10!B:C,2,FALSE)</f>
        <v>#N/A</v>
      </c>
      <c r="H4055" s="2">
        <v>2009</v>
      </c>
      <c r="I4055" s="3" t="s">
        <v>297</v>
      </c>
      <c r="J4055" s="3" t="s">
        <v>4245</v>
      </c>
      <c r="K4055" s="3" t="s">
        <v>4312</v>
      </c>
      <c r="L4055" s="3" t="s">
        <v>7819</v>
      </c>
      <c r="M4055" s="3" t="s">
        <v>1038</v>
      </c>
    </row>
    <row r="4056" spans="1:13" x14ac:dyDescent="0.2">
      <c r="A4056" s="3" t="s">
        <v>7804</v>
      </c>
      <c r="B4056" s="3" t="str">
        <f>VLOOKUP(C4056,'Class compilations'!A:B,2,FALSE)</f>
        <v>Truck - 1T - 4x4</v>
      </c>
      <c r="C4056" s="3" t="s">
        <v>7805</v>
      </c>
      <c r="D4056" s="3" t="s">
        <v>10</v>
      </c>
      <c r="E4056" s="3" t="s">
        <v>7820</v>
      </c>
      <c r="F4056" s="3" t="e">
        <f>VLOOKUP(E4056,'DFW to admin'!A:B,2,FALSE)</f>
        <v>#N/A</v>
      </c>
      <c r="G4056" s="3" t="e">
        <f>VLOOKUP('Data - filter removed'!E4056,Sheet10!B:C,2,FALSE)</f>
        <v>#N/A</v>
      </c>
      <c r="H4056" s="2">
        <v>2008</v>
      </c>
      <c r="I4056" s="3" t="s">
        <v>297</v>
      </c>
      <c r="J4056" s="3" t="s">
        <v>4245</v>
      </c>
      <c r="K4056" s="3" t="s">
        <v>4312</v>
      </c>
      <c r="L4056" s="3" t="s">
        <v>7821</v>
      </c>
      <c r="M4056" s="3" t="s">
        <v>1038</v>
      </c>
    </row>
    <row r="4057" spans="1:13" x14ac:dyDescent="0.2">
      <c r="A4057" s="3" t="s">
        <v>7804</v>
      </c>
      <c r="B4057" s="3" t="str">
        <f>VLOOKUP(C4057,'Class compilations'!A:B,2,FALSE)</f>
        <v>Truck - 1T - 4x4</v>
      </c>
      <c r="C4057" s="3" t="s">
        <v>7805</v>
      </c>
      <c r="D4057" s="3" t="s">
        <v>10</v>
      </c>
      <c r="E4057" s="3" t="s">
        <v>7822</v>
      </c>
      <c r="F4057" s="3" t="e">
        <f>VLOOKUP(E4057,'DFW to admin'!A:B,2,FALSE)</f>
        <v>#N/A</v>
      </c>
      <c r="G4057" s="3" t="e">
        <f>VLOOKUP('Data - filter removed'!E4057,Sheet10!B:C,2,FALSE)</f>
        <v>#N/A</v>
      </c>
      <c r="H4057" s="2">
        <v>2009</v>
      </c>
      <c r="I4057" s="3" t="s">
        <v>297</v>
      </c>
      <c r="J4057" s="3" t="s">
        <v>4245</v>
      </c>
      <c r="K4057" s="3" t="s">
        <v>4312</v>
      </c>
      <c r="L4057" s="3" t="s">
        <v>7823</v>
      </c>
      <c r="M4057" s="3" t="s">
        <v>1038</v>
      </c>
    </row>
    <row r="4058" spans="1:13" x14ac:dyDescent="0.2">
      <c r="A4058" s="3" t="s">
        <v>7804</v>
      </c>
      <c r="B4058" s="3" t="str">
        <f>VLOOKUP(C4058,'Class compilations'!A:B,2,FALSE)</f>
        <v>Truck - 1T - 4x4</v>
      </c>
      <c r="C4058" s="3" t="s">
        <v>7805</v>
      </c>
      <c r="D4058" s="3" t="s">
        <v>10</v>
      </c>
      <c r="E4058" s="3" t="s">
        <v>7824</v>
      </c>
      <c r="F4058" s="3" t="e">
        <f>VLOOKUP(E4058,'DFW to admin'!A:B,2,FALSE)</f>
        <v>#N/A</v>
      </c>
      <c r="G4058" s="3" t="e">
        <f>VLOOKUP('Data - filter removed'!E4058,Sheet10!B:C,2,FALSE)</f>
        <v>#N/A</v>
      </c>
      <c r="H4058" s="2">
        <v>2008</v>
      </c>
      <c r="I4058" s="3" t="s">
        <v>297</v>
      </c>
      <c r="J4058" s="3" t="s">
        <v>4245</v>
      </c>
      <c r="K4058" s="3" t="s">
        <v>4312</v>
      </c>
      <c r="L4058" s="3" t="s">
        <v>7825</v>
      </c>
      <c r="M4058" s="3" t="s">
        <v>1038</v>
      </c>
    </row>
    <row r="4059" spans="1:13" x14ac:dyDescent="0.2">
      <c r="A4059" s="3" t="s">
        <v>7804</v>
      </c>
      <c r="B4059" s="3" t="str">
        <f>VLOOKUP(C4059,'Class compilations'!A:B,2,FALSE)</f>
        <v>Truck - 1T - 4x4</v>
      </c>
      <c r="C4059" s="3" t="s">
        <v>7805</v>
      </c>
      <c r="D4059" s="3" t="s">
        <v>10</v>
      </c>
      <c r="E4059" s="3" t="s">
        <v>7826</v>
      </c>
      <c r="F4059" s="3" t="e">
        <f>VLOOKUP(E4059,'DFW to admin'!A:B,2,FALSE)</f>
        <v>#N/A</v>
      </c>
      <c r="G4059" s="3" t="e">
        <f>VLOOKUP('Data - filter removed'!E4059,Sheet10!B:C,2,FALSE)</f>
        <v>#N/A</v>
      </c>
      <c r="H4059" s="2">
        <v>2009</v>
      </c>
      <c r="I4059" s="3" t="s">
        <v>297</v>
      </c>
      <c r="J4059" s="3" t="s">
        <v>4245</v>
      </c>
      <c r="K4059" s="3" t="s">
        <v>4312</v>
      </c>
      <c r="L4059" s="3" t="s">
        <v>7827</v>
      </c>
      <c r="M4059" s="3" t="s">
        <v>1038</v>
      </c>
    </row>
    <row r="4060" spans="1:13" x14ac:dyDescent="0.2">
      <c r="A4060" s="3" t="s">
        <v>7804</v>
      </c>
      <c r="B4060" s="3" t="str">
        <f>VLOOKUP(C4060,'Class compilations'!A:B,2,FALSE)</f>
        <v>Truck - 1T - 4x4</v>
      </c>
      <c r="C4060" s="3" t="s">
        <v>7805</v>
      </c>
      <c r="D4060" s="3" t="s">
        <v>10</v>
      </c>
      <c r="E4060" s="3" t="s">
        <v>7828</v>
      </c>
      <c r="F4060" s="3" t="e">
        <f>VLOOKUP(E4060,'DFW to admin'!A:B,2,FALSE)</f>
        <v>#N/A</v>
      </c>
      <c r="G4060" s="3" t="e">
        <f>VLOOKUP('Data - filter removed'!E4060,Sheet10!B:C,2,FALSE)</f>
        <v>#N/A</v>
      </c>
      <c r="H4060" s="2">
        <v>2008</v>
      </c>
      <c r="I4060" s="3" t="s">
        <v>297</v>
      </c>
      <c r="J4060" s="3" t="s">
        <v>4245</v>
      </c>
      <c r="K4060" s="3" t="s">
        <v>4312</v>
      </c>
      <c r="L4060" s="3" t="s">
        <v>7829</v>
      </c>
      <c r="M4060" s="3" t="s">
        <v>1038</v>
      </c>
    </row>
    <row r="4061" spans="1:13" x14ac:dyDescent="0.2">
      <c r="A4061" s="3" t="s">
        <v>7804</v>
      </c>
      <c r="B4061" s="3" t="str">
        <f>VLOOKUP(C4061,'Class compilations'!A:B,2,FALSE)</f>
        <v>Truck - 1T - 4x4</v>
      </c>
      <c r="C4061" s="3" t="s">
        <v>7805</v>
      </c>
      <c r="D4061" s="3" t="s">
        <v>10</v>
      </c>
      <c r="E4061" s="3" t="s">
        <v>7830</v>
      </c>
      <c r="F4061" s="3" t="e">
        <f>VLOOKUP(E4061,'DFW to admin'!A:B,2,FALSE)</f>
        <v>#N/A</v>
      </c>
      <c r="G4061" s="3" t="e">
        <f>VLOOKUP('Data - filter removed'!E4061,Sheet10!B:C,2,FALSE)</f>
        <v>#N/A</v>
      </c>
      <c r="H4061" s="2">
        <v>2009</v>
      </c>
      <c r="I4061" s="3" t="s">
        <v>297</v>
      </c>
      <c r="J4061" s="3" t="s">
        <v>4245</v>
      </c>
      <c r="K4061" s="3" t="s">
        <v>4312</v>
      </c>
      <c r="L4061" s="3" t="s">
        <v>7831</v>
      </c>
      <c r="M4061" s="3" t="s">
        <v>1038</v>
      </c>
    </row>
    <row r="4062" spans="1:13" x14ac:dyDescent="0.2">
      <c r="A4062" s="3" t="s">
        <v>7804</v>
      </c>
      <c r="B4062" s="3" t="str">
        <f>VLOOKUP(C4062,'Class compilations'!A:B,2,FALSE)</f>
        <v>Truck - 1T - 4x4</v>
      </c>
      <c r="C4062" s="3" t="s">
        <v>7805</v>
      </c>
      <c r="D4062" s="3" t="s">
        <v>10</v>
      </c>
      <c r="E4062" s="3" t="s">
        <v>7832</v>
      </c>
      <c r="F4062" s="3" t="e">
        <f>VLOOKUP(E4062,'DFW to admin'!A:B,2,FALSE)</f>
        <v>#N/A</v>
      </c>
      <c r="G4062" s="3" t="e">
        <f>VLOOKUP('Data - filter removed'!E4062,Sheet10!B:C,2,FALSE)</f>
        <v>#N/A</v>
      </c>
      <c r="H4062" s="2">
        <v>2008</v>
      </c>
      <c r="I4062" s="3" t="s">
        <v>297</v>
      </c>
      <c r="J4062" s="3" t="s">
        <v>4245</v>
      </c>
      <c r="K4062" s="3" t="s">
        <v>4312</v>
      </c>
      <c r="L4062" s="3" t="s">
        <v>7833</v>
      </c>
      <c r="M4062" s="3" t="s">
        <v>1038</v>
      </c>
    </row>
    <row r="4063" spans="1:13" x14ac:dyDescent="0.2">
      <c r="A4063" s="3" t="s">
        <v>7804</v>
      </c>
      <c r="B4063" s="3" t="str">
        <f>VLOOKUP(C4063,'Class compilations'!A:B,2,FALSE)</f>
        <v>Truck - 1T - 4x4</v>
      </c>
      <c r="C4063" s="3" t="s">
        <v>7805</v>
      </c>
      <c r="D4063" s="3" t="s">
        <v>10</v>
      </c>
      <c r="E4063" s="3" t="s">
        <v>7834</v>
      </c>
      <c r="F4063" s="3" t="e">
        <f>VLOOKUP(E4063,'DFW to admin'!A:B,2,FALSE)</f>
        <v>#N/A</v>
      </c>
      <c r="G4063" s="3" t="e">
        <f>VLOOKUP('Data - filter removed'!E4063,Sheet10!B:C,2,FALSE)</f>
        <v>#N/A</v>
      </c>
      <c r="H4063" s="2">
        <v>2006</v>
      </c>
      <c r="I4063" s="3" t="s">
        <v>297</v>
      </c>
      <c r="J4063" s="3" t="s">
        <v>4245</v>
      </c>
      <c r="K4063" s="3" t="s">
        <v>4312</v>
      </c>
      <c r="L4063" s="3" t="s">
        <v>7835</v>
      </c>
      <c r="M4063" s="3" t="s">
        <v>1038</v>
      </c>
    </row>
    <row r="4064" spans="1:13" x14ac:dyDescent="0.2">
      <c r="A4064" s="3" t="s">
        <v>7804</v>
      </c>
      <c r="B4064" s="3" t="str">
        <f>VLOOKUP(C4064,'Class compilations'!A:B,2,FALSE)</f>
        <v>Truck - 1T - 4x4</v>
      </c>
      <c r="C4064" s="3" t="s">
        <v>7805</v>
      </c>
      <c r="D4064" s="3" t="s">
        <v>10</v>
      </c>
      <c r="E4064" s="3" t="s">
        <v>7836</v>
      </c>
      <c r="F4064" s="3" t="e">
        <f>VLOOKUP(E4064,'DFW to admin'!A:B,2,FALSE)</f>
        <v>#N/A</v>
      </c>
      <c r="G4064" s="3" t="e">
        <f>VLOOKUP('Data - filter removed'!E4064,Sheet10!B:C,2,FALSE)</f>
        <v>#N/A</v>
      </c>
      <c r="H4064" s="2">
        <v>2006</v>
      </c>
      <c r="I4064" s="3" t="s">
        <v>297</v>
      </c>
      <c r="J4064" s="3" t="s">
        <v>4245</v>
      </c>
      <c r="K4064" s="3" t="s">
        <v>4312</v>
      </c>
      <c r="L4064" s="3" t="s">
        <v>7837</v>
      </c>
      <c r="M4064" s="3" t="s">
        <v>1038</v>
      </c>
    </row>
    <row r="4065" spans="1:13" x14ac:dyDescent="0.2">
      <c r="A4065" s="3" t="s">
        <v>7804</v>
      </c>
      <c r="B4065" s="3" t="str">
        <f>VLOOKUP(C4065,'Class compilations'!A:B,2,FALSE)</f>
        <v>Truck - 1T - 4x4</v>
      </c>
      <c r="C4065" s="3" t="s">
        <v>7805</v>
      </c>
      <c r="D4065" s="3" t="s">
        <v>10</v>
      </c>
      <c r="E4065" s="3" t="s">
        <v>7838</v>
      </c>
      <c r="F4065" s="3" t="e">
        <f>VLOOKUP(E4065,'DFW to admin'!A:B,2,FALSE)</f>
        <v>#N/A</v>
      </c>
      <c r="G4065" s="3" t="e">
        <f>VLOOKUP('Data - filter removed'!E4065,Sheet10!B:C,2,FALSE)</f>
        <v>#N/A</v>
      </c>
      <c r="H4065" s="2">
        <v>2006</v>
      </c>
      <c r="I4065" s="3" t="s">
        <v>297</v>
      </c>
      <c r="J4065" s="3" t="s">
        <v>4245</v>
      </c>
      <c r="K4065" s="3" t="s">
        <v>4312</v>
      </c>
      <c r="L4065" s="3" t="s">
        <v>7839</v>
      </c>
      <c r="M4065" s="3" t="s">
        <v>1038</v>
      </c>
    </row>
    <row r="4066" spans="1:13" x14ac:dyDescent="0.2">
      <c r="A4066" s="3" t="s">
        <v>7804</v>
      </c>
      <c r="B4066" s="3" t="str">
        <f>VLOOKUP(C4066,'Class compilations'!A:B,2,FALSE)</f>
        <v>Truck - 1T - 4x4</v>
      </c>
      <c r="C4066" s="3" t="s">
        <v>7805</v>
      </c>
      <c r="D4066" s="3" t="s">
        <v>10</v>
      </c>
      <c r="E4066" s="3" t="s">
        <v>7840</v>
      </c>
      <c r="F4066" s="3" t="e">
        <f>VLOOKUP(E4066,'DFW to admin'!A:B,2,FALSE)</f>
        <v>#N/A</v>
      </c>
      <c r="G4066" s="3" t="e">
        <f>VLOOKUP('Data - filter removed'!E4066,Sheet10!B:C,2,FALSE)</f>
        <v>#N/A</v>
      </c>
      <c r="H4066" s="2">
        <v>2003</v>
      </c>
      <c r="I4066" s="3" t="s">
        <v>297</v>
      </c>
      <c r="J4066" s="3" t="s">
        <v>4245</v>
      </c>
      <c r="K4066" s="3" t="s">
        <v>4312</v>
      </c>
      <c r="L4066" s="3" t="s">
        <v>7841</v>
      </c>
      <c r="M4066" s="3" t="s">
        <v>1038</v>
      </c>
    </row>
    <row r="4067" spans="1:13" x14ac:dyDescent="0.2">
      <c r="A4067" s="3" t="s">
        <v>7804</v>
      </c>
      <c r="B4067" s="3" t="str">
        <f>VLOOKUP(C4067,'Class compilations'!A:B,2,FALSE)</f>
        <v>Truck - 1T - 4x4</v>
      </c>
      <c r="C4067" s="3" t="s">
        <v>7805</v>
      </c>
      <c r="D4067" s="3" t="s">
        <v>10</v>
      </c>
      <c r="E4067" s="3" t="s">
        <v>7842</v>
      </c>
      <c r="F4067" s="3" t="e">
        <f>VLOOKUP(E4067,'DFW to admin'!A:B,2,FALSE)</f>
        <v>#N/A</v>
      </c>
      <c r="G4067" s="3" t="e">
        <f>VLOOKUP('Data - filter removed'!E4067,Sheet10!B:C,2,FALSE)</f>
        <v>#N/A</v>
      </c>
      <c r="H4067" s="2">
        <v>2008</v>
      </c>
      <c r="I4067" s="3" t="s">
        <v>297</v>
      </c>
      <c r="J4067" s="3" t="s">
        <v>4245</v>
      </c>
      <c r="K4067" s="3" t="s">
        <v>4312</v>
      </c>
      <c r="L4067" s="3" t="s">
        <v>7843</v>
      </c>
      <c r="M4067" s="3" t="s">
        <v>1038</v>
      </c>
    </row>
    <row r="4068" spans="1:13" x14ac:dyDescent="0.2">
      <c r="B4068" s="3" t="e">
        <f>VLOOKUP(C4068,'Class compilations'!A:B,2,FALSE)</f>
        <v>#N/A</v>
      </c>
      <c r="D4068" s="5" t="s">
        <v>7969</v>
      </c>
      <c r="E4068" s="3">
        <f>SUBTOTAL(3,E4049:E4067)</f>
        <v>19</v>
      </c>
      <c r="F4068" s="3" t="e">
        <f>VLOOKUP(E4068,'DFW to admin'!A:B,2,FALSE)</f>
        <v>#N/A</v>
      </c>
      <c r="G4068" s="3" t="e">
        <f>VLOOKUP('Data - filter removed'!E4068,Sheet10!B:C,2,FALSE)</f>
        <v>#N/A</v>
      </c>
    </row>
    <row r="4069" spans="1:13" x14ac:dyDescent="0.2">
      <c r="A4069" s="5" t="s">
        <v>7965</v>
      </c>
      <c r="B4069" s="3" t="e">
        <f>VLOOKUP(C4069,'Class compilations'!A:B,2,FALSE)</f>
        <v>#N/A</v>
      </c>
      <c r="E4069" s="3">
        <f>SUBTOTAL(3,E4049:E4067)</f>
        <v>19</v>
      </c>
      <c r="F4069" s="3" t="e">
        <f>VLOOKUP(E4069,'DFW to admin'!A:B,2,FALSE)</f>
        <v>#N/A</v>
      </c>
      <c r="G4069" s="3" t="e">
        <f>VLOOKUP('Data - filter removed'!E4069,Sheet10!B:C,2,FALSE)</f>
        <v>#N/A</v>
      </c>
    </row>
    <row r="4070" spans="1:13" x14ac:dyDescent="0.2">
      <c r="A4070" s="3" t="s">
        <v>7844</v>
      </c>
      <c r="B4070" s="3" t="str">
        <f>VLOOKUP(C4070,'Class compilations'!A:B,2,FALSE)</f>
        <v>Wheelchair Van</v>
      </c>
      <c r="C4070" s="3" t="s">
        <v>7845</v>
      </c>
      <c r="D4070" s="3" t="s">
        <v>10</v>
      </c>
      <c r="E4070" s="3" t="s">
        <v>7846</v>
      </c>
      <c r="F4070" s="3" t="e">
        <f>VLOOKUP(E4070,'DFW to admin'!A:B,2,FALSE)</f>
        <v>#N/A</v>
      </c>
      <c r="G4070" s="3" t="e">
        <f>VLOOKUP('Data - filter removed'!E4070,Sheet10!B:C,2,FALSE)</f>
        <v>#N/A</v>
      </c>
      <c r="H4070" s="2">
        <v>2013</v>
      </c>
      <c r="I4070" s="3" t="s">
        <v>297</v>
      </c>
      <c r="J4070" s="3" t="s">
        <v>2569</v>
      </c>
      <c r="K4070" s="3" t="s">
        <v>3285</v>
      </c>
      <c r="L4070" s="3" t="s">
        <v>7847</v>
      </c>
      <c r="M4070" s="3" t="s">
        <v>40</v>
      </c>
    </row>
    <row r="4071" spans="1:13" x14ac:dyDescent="0.2">
      <c r="A4071" s="3" t="s">
        <v>7844</v>
      </c>
      <c r="B4071" s="3" t="str">
        <f>VLOOKUP(C4071,'Class compilations'!A:B,2,FALSE)</f>
        <v>Wheelchair Van</v>
      </c>
      <c r="C4071" s="3" t="s">
        <v>7845</v>
      </c>
      <c r="D4071" s="3" t="s">
        <v>10</v>
      </c>
      <c r="E4071" s="3" t="s">
        <v>7848</v>
      </c>
      <c r="F4071" s="3" t="e">
        <f>VLOOKUP(E4071,'DFW to admin'!A:B,2,FALSE)</f>
        <v>#N/A</v>
      </c>
      <c r="G4071" s="3" t="e">
        <f>VLOOKUP('Data - filter removed'!E4071,Sheet10!B:C,2,FALSE)</f>
        <v>#N/A</v>
      </c>
      <c r="H4071" s="2">
        <v>2013</v>
      </c>
      <c r="I4071" s="3" t="s">
        <v>297</v>
      </c>
      <c r="J4071" s="3" t="s">
        <v>2569</v>
      </c>
      <c r="K4071" s="3" t="s">
        <v>3285</v>
      </c>
      <c r="L4071" s="3" t="s">
        <v>7849</v>
      </c>
      <c r="M4071" s="3" t="s">
        <v>40</v>
      </c>
    </row>
    <row r="4072" spans="1:13" x14ac:dyDescent="0.2">
      <c r="B4072" s="3" t="e">
        <f>VLOOKUP(C4072,'Class compilations'!A:B,2,FALSE)</f>
        <v>#N/A</v>
      </c>
      <c r="D4072" s="5" t="s">
        <v>7969</v>
      </c>
      <c r="E4072" s="3">
        <f>SUBTOTAL(3,E4070:E4071)</f>
        <v>2</v>
      </c>
      <c r="F4072" s="3" t="e">
        <f>VLOOKUP(E4072,'DFW to admin'!A:B,2,FALSE)</f>
        <v>#N/A</v>
      </c>
      <c r="G4072" s="3" t="e">
        <f>VLOOKUP('Data - filter removed'!E4072,Sheet10!B:C,2,FALSE)</f>
        <v>#N/A</v>
      </c>
    </row>
    <row r="4073" spans="1:13" x14ac:dyDescent="0.2">
      <c r="A4073" s="5" t="s">
        <v>7966</v>
      </c>
      <c r="B4073" s="3" t="e">
        <f>VLOOKUP(C4073,'Class compilations'!A:B,2,FALSE)</f>
        <v>#N/A</v>
      </c>
      <c r="E4073" s="3">
        <f>SUBTOTAL(3,E4070:E4071)</f>
        <v>2</v>
      </c>
      <c r="F4073" s="3" t="e">
        <f>VLOOKUP(E4073,'DFW to admin'!A:B,2,FALSE)</f>
        <v>#N/A</v>
      </c>
      <c r="G4073" s="3" t="e">
        <f>VLOOKUP('Data - filter removed'!E4073,Sheet10!B:C,2,FALSE)</f>
        <v>#N/A</v>
      </c>
    </row>
    <row r="4074" spans="1:13" x14ac:dyDescent="0.2">
      <c r="A4074" s="3" t="s">
        <v>8203</v>
      </c>
      <c r="B4074" s="3" t="e">
        <f>VLOOKUP(C4074,'Class compilations'!A:B,2,FALSE)</f>
        <v>#N/A</v>
      </c>
      <c r="C4074" s="3" t="s">
        <v>8204</v>
      </c>
      <c r="D4074" s="3" t="s">
        <v>8205</v>
      </c>
      <c r="E4074" s="3" t="s">
        <v>8206</v>
      </c>
      <c r="F4074" s="3" t="e">
        <f>VLOOKUP(E4074,'DFW to admin'!A:B,2,FALSE)</f>
        <v>#N/A</v>
      </c>
      <c r="G4074" s="3" t="e">
        <f>VLOOKUP('Data - filter removed'!E4074,Sheet10!B:C,2,FALSE)</f>
        <v>#N/A</v>
      </c>
      <c r="H4074" s="2">
        <v>2015</v>
      </c>
      <c r="I4074" s="3" t="s">
        <v>8207</v>
      </c>
      <c r="J4074" s="3" t="s">
        <v>8204</v>
      </c>
      <c r="K4074" s="3" t="s">
        <v>8204</v>
      </c>
      <c r="L4074" s="3" t="s">
        <v>8208</v>
      </c>
      <c r="M4074" s="3" t="s">
        <v>8209</v>
      </c>
    </row>
    <row r="4075" spans="1:13" x14ac:dyDescent="0.2">
      <c r="B4075" s="3" t="e">
        <f>VLOOKUP(C4075,'Class compilations'!A:B,2,FALSE)</f>
        <v>#N/A</v>
      </c>
      <c r="D4075" s="5" t="s">
        <v>8217</v>
      </c>
      <c r="E4075" s="3">
        <f>SUBTOTAL(3,E4074:E4074)</f>
        <v>1</v>
      </c>
      <c r="F4075" s="3" t="e">
        <f>VLOOKUP(E4075,'DFW to admin'!A:B,2,FALSE)</f>
        <v>#N/A</v>
      </c>
      <c r="G4075" s="3" t="e">
        <f>VLOOKUP('Data - filter removed'!E4075,Sheet10!B:C,2,FALSE)</f>
        <v>#N/A</v>
      </c>
    </row>
    <row r="4076" spans="1:13" x14ac:dyDescent="0.2">
      <c r="A4076" s="5" t="s">
        <v>8216</v>
      </c>
      <c r="B4076" s="3" t="e">
        <f>VLOOKUP(C4076,'Class compilations'!A:B,2,FALSE)</f>
        <v>#N/A</v>
      </c>
      <c r="E4076" s="3">
        <f>SUBTOTAL(3,E4074:E4074)</f>
        <v>1</v>
      </c>
      <c r="F4076" s="3" t="e">
        <f>VLOOKUP(E4076,'DFW to admin'!A:B,2,FALSE)</f>
        <v>#N/A</v>
      </c>
      <c r="G4076" s="3" t="e">
        <f>VLOOKUP('Data - filter removed'!E4076,Sheet10!B:C,2,FALSE)</f>
        <v>#N/A</v>
      </c>
    </row>
    <row r="4077" spans="1:13" x14ac:dyDescent="0.2">
      <c r="A4077" s="3" t="s">
        <v>7850</v>
      </c>
      <c r="B4077" s="3" t="e">
        <f>VLOOKUP(C4077,'Class compilations'!A:B,2,FALSE)</f>
        <v>#N/A</v>
      </c>
      <c r="C4077" s="3" t="s">
        <v>7850</v>
      </c>
      <c r="D4077" s="3" t="s">
        <v>1563</v>
      </c>
      <c r="E4077" s="3" t="s">
        <v>7851</v>
      </c>
      <c r="F4077" s="3" t="e">
        <f>VLOOKUP(E4077,'DFW to admin'!A:B,2,FALSE)</f>
        <v>#N/A</v>
      </c>
      <c r="G4077" s="3" t="e">
        <f>VLOOKUP('Data - filter removed'!E4077,Sheet10!B:C,2,FALSE)</f>
        <v>#N/A</v>
      </c>
      <c r="H4077" s="2">
        <v>2010</v>
      </c>
      <c r="I4077" s="3" t="s">
        <v>7850</v>
      </c>
      <c r="J4077" s="3" t="s">
        <v>7850</v>
      </c>
      <c r="K4077" s="3" t="s">
        <v>7852</v>
      </c>
      <c r="M4077" s="3" t="s">
        <v>1302</v>
      </c>
    </row>
    <row r="4078" spans="1:13" x14ac:dyDescent="0.2">
      <c r="B4078" s="3" t="e">
        <f>VLOOKUP(C4078,'Class compilations'!A:B,2,FALSE)</f>
        <v>#N/A</v>
      </c>
      <c r="D4078" s="5" t="s">
        <v>7972</v>
      </c>
      <c r="E4078" s="3">
        <f>SUBTOTAL(3,E4077:E4077)</f>
        <v>1</v>
      </c>
      <c r="F4078" s="3" t="e">
        <f>VLOOKUP(E4078,'DFW to admin'!A:B,2,FALSE)</f>
        <v>#N/A</v>
      </c>
      <c r="G4078" s="3" t="e">
        <f>VLOOKUP('Data - filter removed'!E4078,Sheet10!B:C,2,FALSE)</f>
        <v>#N/A</v>
      </c>
    </row>
    <row r="4079" spans="1:13" x14ac:dyDescent="0.2">
      <c r="A4079" s="5" t="s">
        <v>7967</v>
      </c>
      <c r="B4079" s="3" t="e">
        <f>VLOOKUP(C4079,'Class compilations'!A:B,2,FALSE)</f>
        <v>#N/A</v>
      </c>
      <c r="E4079" s="3">
        <f>SUBTOTAL(3,E4077:E4077)</f>
        <v>1</v>
      </c>
      <c r="F4079" s="3" t="e">
        <f>VLOOKUP(E4079,'DFW to admin'!A:B,2,FALSE)</f>
        <v>#N/A</v>
      </c>
      <c r="G4079" s="3" t="e">
        <f>VLOOKUP('Data - filter removed'!E4079,Sheet10!B:C,2,FALSE)</f>
        <v>#N/A</v>
      </c>
    </row>
    <row r="4080" spans="1:13" x14ac:dyDescent="0.2">
      <c r="A4080" s="5" t="s">
        <v>7968</v>
      </c>
      <c r="B4080" s="5"/>
      <c r="E4080" s="3">
        <f>SUBTOTAL(3,E2:E4077)</f>
        <v>3797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074"/>
  <sheetViews>
    <sheetView topLeftCell="A7" workbookViewId="0">
      <selection activeCell="E9" sqref="E9"/>
    </sheetView>
  </sheetViews>
  <sheetFormatPr defaultRowHeight="12.75" x14ac:dyDescent="0.2"/>
  <cols>
    <col min="1" max="1" width="40.42578125" style="3" bestFit="1" customWidth="1"/>
    <col min="2" max="2" width="16.5703125" bestFit="1" customWidth="1"/>
  </cols>
  <sheetData>
    <row r="1" spans="1:2" x14ac:dyDescent="0.2">
      <c r="A1" s="3" t="s">
        <v>7854</v>
      </c>
    </row>
    <row r="2" spans="1:2" x14ac:dyDescent="0.2">
      <c r="A2" s="3" t="s">
        <v>9</v>
      </c>
      <c r="B2" t="s">
        <v>8218</v>
      </c>
    </row>
    <row r="3" spans="1:2" x14ac:dyDescent="0.2">
      <c r="A3" s="3" t="s">
        <v>1573</v>
      </c>
      <c r="B3" s="1" t="s">
        <v>8218</v>
      </c>
    </row>
    <row r="4" spans="1:2" x14ac:dyDescent="0.2">
      <c r="A4" s="3" t="s">
        <v>2085</v>
      </c>
      <c r="B4" s="1" t="s">
        <v>8218</v>
      </c>
    </row>
    <row r="5" spans="1:2" x14ac:dyDescent="0.2">
      <c r="A5" s="3" t="s">
        <v>2280</v>
      </c>
      <c r="B5" s="1" t="s">
        <v>8218</v>
      </c>
    </row>
    <row r="6" spans="1:2" x14ac:dyDescent="0.2">
      <c r="A6" s="3" t="s">
        <v>2287</v>
      </c>
      <c r="B6" s="1" t="s">
        <v>8218</v>
      </c>
    </row>
    <row r="7" spans="1:2" x14ac:dyDescent="0.2">
      <c r="A7" s="3" t="s">
        <v>2567</v>
      </c>
      <c r="B7" t="s">
        <v>8221</v>
      </c>
    </row>
    <row r="8" spans="1:2" x14ac:dyDescent="0.2">
      <c r="A8" s="3" t="s">
        <v>2651</v>
      </c>
      <c r="B8" s="1" t="s">
        <v>8221</v>
      </c>
    </row>
    <row r="9" spans="1:2" x14ac:dyDescent="0.2">
      <c r="A9" s="3" t="s">
        <v>2656</v>
      </c>
      <c r="B9" s="1" t="s">
        <v>8221</v>
      </c>
    </row>
    <row r="10" spans="1:2" x14ac:dyDescent="0.2">
      <c r="A10" s="3" t="s">
        <v>8060</v>
      </c>
      <c r="B10" s="1" t="s">
        <v>8221</v>
      </c>
    </row>
    <row r="11" spans="1:2" x14ac:dyDescent="0.2">
      <c r="A11" s="3" t="s">
        <v>2727</v>
      </c>
      <c r="B11" s="1" t="s">
        <v>8221</v>
      </c>
    </row>
    <row r="12" spans="1:2" x14ac:dyDescent="0.2">
      <c r="A12" s="3" t="s">
        <v>2732</v>
      </c>
      <c r="B12" s="1" t="s">
        <v>8221</v>
      </c>
    </row>
    <row r="13" spans="1:2" x14ac:dyDescent="0.2">
      <c r="A13" s="3" t="s">
        <v>3035</v>
      </c>
      <c r="B13" s="1" t="s">
        <v>8221</v>
      </c>
    </row>
    <row r="14" spans="1:2" x14ac:dyDescent="0.2">
      <c r="A14" s="3" t="s">
        <v>3043</v>
      </c>
      <c r="B14" s="1" t="s">
        <v>8221</v>
      </c>
    </row>
    <row r="15" spans="1:2" x14ac:dyDescent="0.2">
      <c r="A15" s="3" t="s">
        <v>3102</v>
      </c>
      <c r="B15" s="1" t="s">
        <v>8221</v>
      </c>
    </row>
    <row r="16" spans="1:2" x14ac:dyDescent="0.2">
      <c r="A16" s="3" t="s">
        <v>3114</v>
      </c>
      <c r="B16" t="s">
        <v>8219</v>
      </c>
    </row>
    <row r="17" spans="1:2" x14ac:dyDescent="0.2">
      <c r="A17" s="3" t="s">
        <v>3147</v>
      </c>
      <c r="B17" s="1" t="s">
        <v>8219</v>
      </c>
    </row>
    <row r="18" spans="1:2" x14ac:dyDescent="0.2">
      <c r="A18" s="3" t="s">
        <v>3156</v>
      </c>
      <c r="B18" t="s">
        <v>8220</v>
      </c>
    </row>
    <row r="19" spans="1:2" x14ac:dyDescent="0.2">
      <c r="A19" s="3" t="s">
        <v>3170</v>
      </c>
      <c r="B19" s="1" t="s">
        <v>8220</v>
      </c>
    </row>
    <row r="20" spans="1:2" x14ac:dyDescent="0.2">
      <c r="A20" s="3" t="s">
        <v>3176</v>
      </c>
      <c r="B20" t="s">
        <v>8222</v>
      </c>
    </row>
    <row r="21" spans="1:2" x14ac:dyDescent="0.2">
      <c r="A21" s="3" t="s">
        <v>3256</v>
      </c>
      <c r="B21" s="1" t="s">
        <v>8223</v>
      </c>
    </row>
    <row r="22" spans="1:2" x14ac:dyDescent="0.2">
      <c r="A22" s="3" t="s">
        <v>3279</v>
      </c>
      <c r="B22" s="1" t="s">
        <v>8224</v>
      </c>
    </row>
    <row r="23" spans="1:2" x14ac:dyDescent="0.2">
      <c r="A23" s="3" t="s">
        <v>3285</v>
      </c>
      <c r="B23" s="1" t="s">
        <v>8225</v>
      </c>
    </row>
    <row r="24" spans="1:2" x14ac:dyDescent="0.2">
      <c r="A24" s="3" t="s">
        <v>2716</v>
      </c>
      <c r="B24" t="s">
        <v>8226</v>
      </c>
    </row>
    <row r="25" spans="1:2" x14ac:dyDescent="0.2">
      <c r="A25" s="3" t="s">
        <v>3383</v>
      </c>
      <c r="B25" s="1" t="s">
        <v>8226</v>
      </c>
    </row>
    <row r="26" spans="1:2" x14ac:dyDescent="0.2">
      <c r="A26" s="3" t="s">
        <v>3426</v>
      </c>
      <c r="B26" s="1" t="s">
        <v>8226</v>
      </c>
    </row>
    <row r="27" spans="1:2" x14ac:dyDescent="0.2">
      <c r="A27" s="3" t="s">
        <v>2590</v>
      </c>
      <c r="B27" s="1" t="s">
        <v>8226</v>
      </c>
    </row>
    <row r="28" spans="1:2" x14ac:dyDescent="0.2">
      <c r="A28" s="3" t="s">
        <v>3487</v>
      </c>
      <c r="B28" s="1" t="s">
        <v>8226</v>
      </c>
    </row>
    <row r="29" spans="1:2" x14ac:dyDescent="0.2">
      <c r="A29" s="3" t="s">
        <v>3512</v>
      </c>
      <c r="B29" s="1" t="s">
        <v>8226</v>
      </c>
    </row>
    <row r="30" spans="1:2" x14ac:dyDescent="0.2">
      <c r="A30" s="3" t="s">
        <v>3547</v>
      </c>
      <c r="B30" s="1" t="s">
        <v>8226</v>
      </c>
    </row>
    <row r="31" spans="1:2" x14ac:dyDescent="0.2">
      <c r="A31" s="3" t="s">
        <v>3555</v>
      </c>
      <c r="B31" s="1" t="s">
        <v>8226</v>
      </c>
    </row>
    <row r="32" spans="1:2" x14ac:dyDescent="0.2">
      <c r="A32" s="3" t="s">
        <v>3567</v>
      </c>
      <c r="B32" s="1" t="s">
        <v>8226</v>
      </c>
    </row>
    <row r="33" spans="1:2" x14ac:dyDescent="0.2">
      <c r="A33" s="3" t="s">
        <v>3571</v>
      </c>
      <c r="B33" s="1" t="s">
        <v>8226</v>
      </c>
    </row>
    <row r="34" spans="1:2" x14ac:dyDescent="0.2">
      <c r="A34" s="3" t="s">
        <v>3610</v>
      </c>
      <c r="B34" t="s">
        <v>8227</v>
      </c>
    </row>
    <row r="35" spans="1:2" x14ac:dyDescent="0.2">
      <c r="A35" s="3" t="s">
        <v>3659</v>
      </c>
      <c r="B35" t="s">
        <v>8228</v>
      </c>
    </row>
    <row r="36" spans="1:2" x14ac:dyDescent="0.2">
      <c r="A36" s="3" t="s">
        <v>3692</v>
      </c>
      <c r="B36" t="s">
        <v>8229</v>
      </c>
    </row>
    <row r="37" spans="1:2" x14ac:dyDescent="0.2">
      <c r="A37" s="3" t="s">
        <v>3966</v>
      </c>
      <c r="B37" s="1" t="s">
        <v>8229</v>
      </c>
    </row>
    <row r="38" spans="1:2" x14ac:dyDescent="0.2">
      <c r="A38" s="3" t="s">
        <v>3985</v>
      </c>
      <c r="B38" s="1" t="s">
        <v>8229</v>
      </c>
    </row>
    <row r="39" spans="1:2" x14ac:dyDescent="0.2">
      <c r="A39" s="3" t="s">
        <v>3993</v>
      </c>
      <c r="B39" s="1" t="s">
        <v>8229</v>
      </c>
    </row>
    <row r="40" spans="1:2" x14ac:dyDescent="0.2">
      <c r="A40" s="3" t="s">
        <v>4001</v>
      </c>
      <c r="B40" s="1" t="s">
        <v>8229</v>
      </c>
    </row>
    <row r="41" spans="1:2" x14ac:dyDescent="0.2">
      <c r="A41" s="3" t="s">
        <v>4068</v>
      </c>
      <c r="B41" s="1" t="s">
        <v>8229</v>
      </c>
    </row>
    <row r="42" spans="1:2" x14ac:dyDescent="0.2">
      <c r="A42" s="3" t="s">
        <v>4104</v>
      </c>
      <c r="B42" t="s">
        <v>9238</v>
      </c>
    </row>
    <row r="43" spans="1:2" x14ac:dyDescent="0.2">
      <c r="A43" s="3" t="s">
        <v>3684</v>
      </c>
      <c r="B43" s="1" t="s">
        <v>8229</v>
      </c>
    </row>
    <row r="44" spans="1:2" x14ac:dyDescent="0.2">
      <c r="A44" s="3" t="s">
        <v>4126</v>
      </c>
      <c r="B44" s="1" t="s">
        <v>8229</v>
      </c>
    </row>
    <row r="45" spans="1:2" x14ac:dyDescent="0.2">
      <c r="A45" s="3" t="s">
        <v>4138</v>
      </c>
      <c r="B45" t="s">
        <v>8226</v>
      </c>
    </row>
    <row r="46" spans="1:2" x14ac:dyDescent="0.2">
      <c r="A46" s="3" t="s">
        <v>4147</v>
      </c>
      <c r="B46" s="1" t="s">
        <v>8226</v>
      </c>
    </row>
    <row r="47" spans="1:2" x14ac:dyDescent="0.2">
      <c r="A47" s="3" t="s">
        <v>4159</v>
      </c>
      <c r="B47" s="1" t="s">
        <v>8226</v>
      </c>
    </row>
    <row r="48" spans="1:2" x14ac:dyDescent="0.2">
      <c r="A48" s="3" t="s">
        <v>4164</v>
      </c>
      <c r="B48" s="1" t="s">
        <v>8226</v>
      </c>
    </row>
    <row r="49" spans="1:2" x14ac:dyDescent="0.2">
      <c r="A49" s="3" t="s">
        <v>4168</v>
      </c>
      <c r="B49" t="s">
        <v>8230</v>
      </c>
    </row>
    <row r="50" spans="1:2" x14ac:dyDescent="0.2">
      <c r="A50" s="3" t="s">
        <v>4190</v>
      </c>
      <c r="B50" s="1" t="s">
        <v>8230</v>
      </c>
    </row>
    <row r="51" spans="1:2" x14ac:dyDescent="0.2">
      <c r="A51" s="3" t="s">
        <v>4198</v>
      </c>
      <c r="B51" s="1" t="s">
        <v>8230</v>
      </c>
    </row>
    <row r="52" spans="1:2" x14ac:dyDescent="0.2">
      <c r="A52" s="3" t="s">
        <v>4210</v>
      </c>
      <c r="B52" s="1" t="s">
        <v>8230</v>
      </c>
    </row>
    <row r="53" spans="1:2" x14ac:dyDescent="0.2">
      <c r="A53" s="3" t="s">
        <v>4225</v>
      </c>
      <c r="B53" s="1" t="s">
        <v>8230</v>
      </c>
    </row>
    <row r="54" spans="1:2" x14ac:dyDescent="0.2">
      <c r="A54" s="3" t="s">
        <v>4229</v>
      </c>
      <c r="B54" s="1" t="s">
        <v>8230</v>
      </c>
    </row>
    <row r="55" spans="1:2" x14ac:dyDescent="0.2">
      <c r="A55" s="3" t="s">
        <v>4237</v>
      </c>
      <c r="B55" s="1" t="s">
        <v>8230</v>
      </c>
    </row>
    <row r="56" spans="1:2" x14ac:dyDescent="0.2">
      <c r="A56" s="3" t="s">
        <v>4243</v>
      </c>
      <c r="B56" s="1" t="s">
        <v>8230</v>
      </c>
    </row>
    <row r="57" spans="1:2" x14ac:dyDescent="0.2">
      <c r="A57" s="3" t="s">
        <v>4249</v>
      </c>
      <c r="B57" s="1" t="s">
        <v>8230</v>
      </c>
    </row>
    <row r="58" spans="1:2" x14ac:dyDescent="0.2">
      <c r="A58" s="3" t="s">
        <v>4258</v>
      </c>
      <c r="B58" s="1" t="s">
        <v>8230</v>
      </c>
    </row>
    <row r="59" spans="1:2" x14ac:dyDescent="0.2">
      <c r="A59" s="3" t="s">
        <v>4271</v>
      </c>
      <c r="B59" s="1" t="s">
        <v>8230</v>
      </c>
    </row>
    <row r="60" spans="1:2" x14ac:dyDescent="0.2">
      <c r="A60" s="3" t="s">
        <v>4279</v>
      </c>
      <c r="B60" s="3" t="s">
        <v>4279</v>
      </c>
    </row>
    <row r="61" spans="1:2" x14ac:dyDescent="0.2">
      <c r="A61" s="3" t="s">
        <v>4292</v>
      </c>
      <c r="B61" s="3" t="s">
        <v>4279</v>
      </c>
    </row>
    <row r="62" spans="1:2" x14ac:dyDescent="0.2">
      <c r="A62" s="3" t="s">
        <v>4297</v>
      </c>
      <c r="B62" s="3" t="s">
        <v>4279</v>
      </c>
    </row>
    <row r="63" spans="1:2" x14ac:dyDescent="0.2">
      <c r="A63" s="3" t="s">
        <v>4310</v>
      </c>
      <c r="B63" s="3" t="s">
        <v>4279</v>
      </c>
    </row>
    <row r="64" spans="1:2" x14ac:dyDescent="0.2">
      <c r="A64" s="3" t="s">
        <v>4333</v>
      </c>
      <c r="B64" s="3" t="s">
        <v>9237</v>
      </c>
    </row>
    <row r="65" spans="1:2" x14ac:dyDescent="0.2">
      <c r="A65" s="3" t="s">
        <v>4337</v>
      </c>
      <c r="B65" t="s">
        <v>8232</v>
      </c>
    </row>
    <row r="66" spans="1:2" x14ac:dyDescent="0.2">
      <c r="A66" s="3" t="s">
        <v>4486</v>
      </c>
      <c r="B66" s="1" t="s">
        <v>8232</v>
      </c>
    </row>
    <row r="67" spans="1:2" x14ac:dyDescent="0.2">
      <c r="A67" s="3" t="s">
        <v>4506</v>
      </c>
      <c r="B67" t="s">
        <v>8233</v>
      </c>
    </row>
    <row r="68" spans="1:2" x14ac:dyDescent="0.2">
      <c r="A68" s="3" t="s">
        <v>4720</v>
      </c>
      <c r="B68" s="1" t="s">
        <v>8233</v>
      </c>
    </row>
    <row r="69" spans="1:2" x14ac:dyDescent="0.2">
      <c r="A69" s="3" t="s">
        <v>4724</v>
      </c>
      <c r="B69" s="1" t="s">
        <v>8233</v>
      </c>
    </row>
    <row r="70" spans="1:2" x14ac:dyDescent="0.2">
      <c r="A70" s="3" t="s">
        <v>4782</v>
      </c>
      <c r="B70" s="1" t="s">
        <v>8233</v>
      </c>
    </row>
    <row r="71" spans="1:2" x14ac:dyDescent="0.2">
      <c r="A71" s="3" t="s">
        <v>4786</v>
      </c>
      <c r="B71" s="1" t="s">
        <v>8233</v>
      </c>
    </row>
    <row r="72" spans="1:2" x14ac:dyDescent="0.2">
      <c r="A72" s="3" t="s">
        <v>4904</v>
      </c>
      <c r="B72" t="s">
        <v>8234</v>
      </c>
    </row>
    <row r="73" spans="1:2" x14ac:dyDescent="0.2">
      <c r="A73" s="3" t="s">
        <v>4925</v>
      </c>
      <c r="B73" s="1" t="s">
        <v>8234</v>
      </c>
    </row>
    <row r="74" spans="1:2" x14ac:dyDescent="0.2">
      <c r="A74" s="3" t="s">
        <v>4597</v>
      </c>
      <c r="B74" s="1" t="s">
        <v>8235</v>
      </c>
    </row>
    <row r="75" spans="1:2" x14ac:dyDescent="0.2">
      <c r="A75" s="3" t="s">
        <v>5772</v>
      </c>
      <c r="B75" t="s">
        <v>8236</v>
      </c>
    </row>
    <row r="76" spans="1:2" x14ac:dyDescent="0.2">
      <c r="A76" s="3" t="s">
        <v>6355</v>
      </c>
      <c r="B76" s="1" t="s">
        <v>8236</v>
      </c>
    </row>
    <row r="77" spans="1:2" x14ac:dyDescent="0.2">
      <c r="A77" s="3" t="s">
        <v>6361</v>
      </c>
      <c r="B77" s="1" t="s">
        <v>8236</v>
      </c>
    </row>
    <row r="78" spans="1:2" x14ac:dyDescent="0.2">
      <c r="A78" s="3" t="s">
        <v>6473</v>
      </c>
      <c r="B78" s="1" t="s">
        <v>8236</v>
      </c>
    </row>
    <row r="79" spans="1:2" x14ac:dyDescent="0.2">
      <c r="A79" s="3" t="s">
        <v>6487</v>
      </c>
      <c r="B79" s="1" t="s">
        <v>8236</v>
      </c>
    </row>
    <row r="80" spans="1:2" x14ac:dyDescent="0.2">
      <c r="A80" s="3" t="s">
        <v>6679</v>
      </c>
      <c r="B80" s="1" t="s">
        <v>8236</v>
      </c>
    </row>
    <row r="81" spans="1:2" x14ac:dyDescent="0.2">
      <c r="A81" s="3" t="s">
        <v>6683</v>
      </c>
      <c r="B81" s="1" t="s">
        <v>8236</v>
      </c>
    </row>
    <row r="82" spans="1:2" x14ac:dyDescent="0.2">
      <c r="A82" s="3" t="s">
        <v>6735</v>
      </c>
      <c r="B82" t="s">
        <v>8231</v>
      </c>
    </row>
    <row r="83" spans="1:2" x14ac:dyDescent="0.2">
      <c r="A83" s="3" t="s">
        <v>6833</v>
      </c>
      <c r="B83" s="1" t="s">
        <v>8231</v>
      </c>
    </row>
    <row r="84" spans="1:2" x14ac:dyDescent="0.2">
      <c r="A84" s="3" t="s">
        <v>6839</v>
      </c>
      <c r="B84" s="1" t="s">
        <v>8231</v>
      </c>
    </row>
    <row r="85" spans="1:2" x14ac:dyDescent="0.2">
      <c r="A85" s="3" t="s">
        <v>6851</v>
      </c>
      <c r="B85" s="1" t="s">
        <v>8231</v>
      </c>
    </row>
    <row r="86" spans="1:2" x14ac:dyDescent="0.2">
      <c r="A86" s="3" t="s">
        <v>6919</v>
      </c>
      <c r="B86" s="1" t="s">
        <v>8231</v>
      </c>
    </row>
    <row r="87" spans="1:2" x14ac:dyDescent="0.2">
      <c r="A87" s="3" t="s">
        <v>6937</v>
      </c>
      <c r="B87" s="1" t="s">
        <v>8231</v>
      </c>
    </row>
    <row r="88" spans="1:2" x14ac:dyDescent="0.2">
      <c r="A88" s="3" t="s">
        <v>6844</v>
      </c>
      <c r="B88" s="1" t="s">
        <v>8231</v>
      </c>
    </row>
    <row r="89" spans="1:2" x14ac:dyDescent="0.2">
      <c r="A89" s="3" t="s">
        <v>7318</v>
      </c>
      <c r="B89" s="1" t="s">
        <v>8231</v>
      </c>
    </row>
    <row r="90" spans="1:2" x14ac:dyDescent="0.2">
      <c r="A90" s="3" t="s">
        <v>7396</v>
      </c>
      <c r="B90" s="1" t="s">
        <v>8231</v>
      </c>
    </row>
    <row r="91" spans="1:2" x14ac:dyDescent="0.2">
      <c r="A91" s="3" t="s">
        <v>7409</v>
      </c>
      <c r="B91" s="1" t="s">
        <v>8231</v>
      </c>
    </row>
    <row r="92" spans="1:2" x14ac:dyDescent="0.2">
      <c r="A92" s="3" t="s">
        <v>7441</v>
      </c>
      <c r="B92" s="1" t="s">
        <v>8231</v>
      </c>
    </row>
    <row r="93" spans="1:2" x14ac:dyDescent="0.2">
      <c r="A93" s="3" t="s">
        <v>7447</v>
      </c>
      <c r="B93" s="1" t="s">
        <v>8237</v>
      </c>
    </row>
    <row r="94" spans="1:2" x14ac:dyDescent="0.2">
      <c r="A94" s="3" t="s">
        <v>4330</v>
      </c>
      <c r="B94" s="1" t="s">
        <v>8231</v>
      </c>
    </row>
    <row r="95" spans="1:2" x14ac:dyDescent="0.2">
      <c r="A95" s="3" t="s">
        <v>7626</v>
      </c>
      <c r="B95" s="1" t="s">
        <v>8231</v>
      </c>
    </row>
    <row r="96" spans="1:2" x14ac:dyDescent="0.2">
      <c r="A96" s="3" t="s">
        <v>7641</v>
      </c>
      <c r="B96" s="1" t="s">
        <v>8231</v>
      </c>
    </row>
    <row r="97" spans="1:2" x14ac:dyDescent="0.2">
      <c r="A97" s="3" t="s">
        <v>7683</v>
      </c>
      <c r="B97" s="1" t="s">
        <v>8231</v>
      </c>
    </row>
    <row r="98" spans="1:2" x14ac:dyDescent="0.2">
      <c r="A98" s="3" t="s">
        <v>8202</v>
      </c>
      <c r="B98" s="1" t="s">
        <v>8231</v>
      </c>
    </row>
    <row r="99" spans="1:2" x14ac:dyDescent="0.2">
      <c r="A99" s="3" t="s">
        <v>7712</v>
      </c>
      <c r="B99" s="1" t="s">
        <v>8231</v>
      </c>
    </row>
    <row r="100" spans="1:2" x14ac:dyDescent="0.2">
      <c r="A100" s="3" t="s">
        <v>7720</v>
      </c>
      <c r="B100" s="1" t="s">
        <v>8237</v>
      </c>
    </row>
    <row r="101" spans="1:2" x14ac:dyDescent="0.2">
      <c r="A101" s="3" t="s">
        <v>7805</v>
      </c>
      <c r="B101" s="1" t="s">
        <v>8237</v>
      </c>
    </row>
    <row r="102" spans="1:2" x14ac:dyDescent="0.2">
      <c r="A102" s="3" t="s">
        <v>7845</v>
      </c>
      <c r="B102" t="s">
        <v>8238</v>
      </c>
    </row>
    <row r="103" spans="1:2" x14ac:dyDescent="0.2">
      <c r="A103"/>
    </row>
    <row r="104" spans="1:2" x14ac:dyDescent="0.2">
      <c r="A104"/>
    </row>
    <row r="105" spans="1:2" x14ac:dyDescent="0.2">
      <c r="A105"/>
    </row>
    <row r="106" spans="1:2" x14ac:dyDescent="0.2">
      <c r="A106"/>
    </row>
    <row r="107" spans="1:2" x14ac:dyDescent="0.2">
      <c r="A107"/>
    </row>
    <row r="108" spans="1:2" x14ac:dyDescent="0.2">
      <c r="A108"/>
    </row>
    <row r="109" spans="1:2" x14ac:dyDescent="0.2">
      <c r="A109"/>
    </row>
    <row r="110" spans="1:2" x14ac:dyDescent="0.2">
      <c r="A110"/>
    </row>
    <row r="111" spans="1:2" x14ac:dyDescent="0.2">
      <c r="A111"/>
    </row>
    <row r="112" spans="1:2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  <row r="1493" spans="1:1" x14ac:dyDescent="0.2">
      <c r="A1493"/>
    </row>
    <row r="1494" spans="1:1" x14ac:dyDescent="0.2">
      <c r="A1494"/>
    </row>
    <row r="1495" spans="1:1" x14ac:dyDescent="0.2">
      <c r="A1495"/>
    </row>
    <row r="1496" spans="1:1" x14ac:dyDescent="0.2">
      <c r="A1496"/>
    </row>
    <row r="1497" spans="1:1" x14ac:dyDescent="0.2">
      <c r="A1497"/>
    </row>
    <row r="1498" spans="1:1" x14ac:dyDescent="0.2">
      <c r="A1498"/>
    </row>
    <row r="1499" spans="1:1" x14ac:dyDescent="0.2">
      <c r="A1499"/>
    </row>
    <row r="1500" spans="1:1" x14ac:dyDescent="0.2">
      <c r="A1500"/>
    </row>
    <row r="1501" spans="1:1" x14ac:dyDescent="0.2">
      <c r="A1501"/>
    </row>
    <row r="1502" spans="1:1" x14ac:dyDescent="0.2">
      <c r="A1502"/>
    </row>
    <row r="1503" spans="1:1" x14ac:dyDescent="0.2">
      <c r="A1503"/>
    </row>
    <row r="1504" spans="1:1" x14ac:dyDescent="0.2">
      <c r="A1504"/>
    </row>
    <row r="1505" spans="1:1" x14ac:dyDescent="0.2">
      <c r="A1505"/>
    </row>
    <row r="1506" spans="1:1" x14ac:dyDescent="0.2">
      <c r="A1506"/>
    </row>
    <row r="1507" spans="1:1" x14ac:dyDescent="0.2">
      <c r="A1507"/>
    </row>
    <row r="1508" spans="1:1" x14ac:dyDescent="0.2">
      <c r="A1508"/>
    </row>
    <row r="1509" spans="1:1" x14ac:dyDescent="0.2">
      <c r="A1509"/>
    </row>
    <row r="1510" spans="1:1" x14ac:dyDescent="0.2">
      <c r="A1510"/>
    </row>
    <row r="1511" spans="1:1" x14ac:dyDescent="0.2">
      <c r="A1511"/>
    </row>
    <row r="1512" spans="1:1" x14ac:dyDescent="0.2">
      <c r="A1512"/>
    </row>
    <row r="1513" spans="1:1" x14ac:dyDescent="0.2">
      <c r="A1513"/>
    </row>
    <row r="1514" spans="1:1" x14ac:dyDescent="0.2">
      <c r="A1514"/>
    </row>
    <row r="1515" spans="1:1" x14ac:dyDescent="0.2">
      <c r="A1515"/>
    </row>
    <row r="1516" spans="1:1" x14ac:dyDescent="0.2">
      <c r="A1516"/>
    </row>
    <row r="1517" spans="1:1" x14ac:dyDescent="0.2">
      <c r="A1517"/>
    </row>
    <row r="1518" spans="1:1" x14ac:dyDescent="0.2">
      <c r="A1518"/>
    </row>
    <row r="1519" spans="1:1" x14ac:dyDescent="0.2">
      <c r="A1519"/>
    </row>
    <row r="1520" spans="1:1" x14ac:dyDescent="0.2">
      <c r="A1520"/>
    </row>
    <row r="1521" spans="1:1" x14ac:dyDescent="0.2">
      <c r="A1521"/>
    </row>
    <row r="1522" spans="1:1" x14ac:dyDescent="0.2">
      <c r="A1522"/>
    </row>
    <row r="1523" spans="1:1" x14ac:dyDescent="0.2">
      <c r="A1523"/>
    </row>
    <row r="1524" spans="1:1" x14ac:dyDescent="0.2">
      <c r="A1524"/>
    </row>
    <row r="1525" spans="1:1" x14ac:dyDescent="0.2">
      <c r="A1525"/>
    </row>
    <row r="1526" spans="1:1" x14ac:dyDescent="0.2">
      <c r="A1526"/>
    </row>
    <row r="1527" spans="1:1" x14ac:dyDescent="0.2">
      <c r="A1527"/>
    </row>
    <row r="1528" spans="1:1" x14ac:dyDescent="0.2">
      <c r="A1528"/>
    </row>
    <row r="1529" spans="1:1" x14ac:dyDescent="0.2">
      <c r="A1529"/>
    </row>
    <row r="1530" spans="1:1" x14ac:dyDescent="0.2">
      <c r="A1530"/>
    </row>
    <row r="1531" spans="1:1" x14ac:dyDescent="0.2">
      <c r="A1531"/>
    </row>
    <row r="1532" spans="1:1" x14ac:dyDescent="0.2">
      <c r="A1532"/>
    </row>
    <row r="1533" spans="1:1" x14ac:dyDescent="0.2">
      <c r="A1533"/>
    </row>
    <row r="1534" spans="1:1" x14ac:dyDescent="0.2">
      <c r="A1534"/>
    </row>
    <row r="1535" spans="1:1" x14ac:dyDescent="0.2">
      <c r="A1535"/>
    </row>
    <row r="1536" spans="1:1" x14ac:dyDescent="0.2">
      <c r="A1536"/>
    </row>
    <row r="1537" spans="1:1" x14ac:dyDescent="0.2">
      <c r="A1537"/>
    </row>
    <row r="1538" spans="1:1" x14ac:dyDescent="0.2">
      <c r="A1538"/>
    </row>
    <row r="1539" spans="1:1" x14ac:dyDescent="0.2">
      <c r="A1539"/>
    </row>
    <row r="1540" spans="1:1" x14ac:dyDescent="0.2">
      <c r="A1540"/>
    </row>
    <row r="1541" spans="1:1" x14ac:dyDescent="0.2">
      <c r="A1541"/>
    </row>
    <row r="1542" spans="1:1" x14ac:dyDescent="0.2">
      <c r="A1542"/>
    </row>
    <row r="1543" spans="1:1" x14ac:dyDescent="0.2">
      <c r="A1543"/>
    </row>
    <row r="1544" spans="1:1" x14ac:dyDescent="0.2">
      <c r="A1544"/>
    </row>
    <row r="1545" spans="1:1" x14ac:dyDescent="0.2">
      <c r="A1545"/>
    </row>
    <row r="1546" spans="1:1" x14ac:dyDescent="0.2">
      <c r="A1546"/>
    </row>
    <row r="1547" spans="1:1" x14ac:dyDescent="0.2">
      <c r="A1547"/>
    </row>
    <row r="1548" spans="1:1" x14ac:dyDescent="0.2">
      <c r="A1548"/>
    </row>
    <row r="1549" spans="1:1" x14ac:dyDescent="0.2">
      <c r="A1549"/>
    </row>
    <row r="1550" spans="1:1" x14ac:dyDescent="0.2">
      <c r="A1550"/>
    </row>
    <row r="1551" spans="1:1" x14ac:dyDescent="0.2">
      <c r="A1551"/>
    </row>
    <row r="1552" spans="1:1" x14ac:dyDescent="0.2">
      <c r="A1552"/>
    </row>
    <row r="1553" spans="1:1" x14ac:dyDescent="0.2">
      <c r="A1553"/>
    </row>
    <row r="1554" spans="1:1" x14ac:dyDescent="0.2">
      <c r="A1554"/>
    </row>
    <row r="1555" spans="1:1" x14ac:dyDescent="0.2">
      <c r="A1555"/>
    </row>
    <row r="1556" spans="1:1" x14ac:dyDescent="0.2">
      <c r="A1556"/>
    </row>
    <row r="1557" spans="1:1" x14ac:dyDescent="0.2">
      <c r="A1557"/>
    </row>
    <row r="1558" spans="1:1" x14ac:dyDescent="0.2">
      <c r="A1558"/>
    </row>
    <row r="1559" spans="1:1" x14ac:dyDescent="0.2">
      <c r="A1559"/>
    </row>
    <row r="1560" spans="1:1" x14ac:dyDescent="0.2">
      <c r="A1560"/>
    </row>
    <row r="1561" spans="1:1" x14ac:dyDescent="0.2">
      <c r="A1561"/>
    </row>
    <row r="1562" spans="1:1" x14ac:dyDescent="0.2">
      <c r="A1562"/>
    </row>
    <row r="1563" spans="1:1" x14ac:dyDescent="0.2">
      <c r="A1563"/>
    </row>
    <row r="1564" spans="1:1" x14ac:dyDescent="0.2">
      <c r="A1564"/>
    </row>
    <row r="1565" spans="1:1" x14ac:dyDescent="0.2">
      <c r="A1565"/>
    </row>
    <row r="1566" spans="1:1" x14ac:dyDescent="0.2">
      <c r="A1566"/>
    </row>
    <row r="1567" spans="1:1" x14ac:dyDescent="0.2">
      <c r="A1567"/>
    </row>
    <row r="1568" spans="1:1" x14ac:dyDescent="0.2">
      <c r="A1568"/>
    </row>
    <row r="1569" spans="1:1" x14ac:dyDescent="0.2">
      <c r="A1569"/>
    </row>
    <row r="1570" spans="1:1" x14ac:dyDescent="0.2">
      <c r="A1570"/>
    </row>
    <row r="1571" spans="1:1" x14ac:dyDescent="0.2">
      <c r="A1571"/>
    </row>
    <row r="1572" spans="1:1" x14ac:dyDescent="0.2">
      <c r="A1572"/>
    </row>
    <row r="1573" spans="1:1" x14ac:dyDescent="0.2">
      <c r="A1573"/>
    </row>
    <row r="1574" spans="1:1" x14ac:dyDescent="0.2">
      <c r="A1574"/>
    </row>
    <row r="1575" spans="1:1" x14ac:dyDescent="0.2">
      <c r="A1575"/>
    </row>
    <row r="1576" spans="1:1" x14ac:dyDescent="0.2">
      <c r="A1576"/>
    </row>
    <row r="1577" spans="1:1" x14ac:dyDescent="0.2">
      <c r="A1577"/>
    </row>
    <row r="1578" spans="1:1" x14ac:dyDescent="0.2">
      <c r="A1578"/>
    </row>
    <row r="1579" spans="1:1" x14ac:dyDescent="0.2">
      <c r="A1579"/>
    </row>
    <row r="1580" spans="1:1" x14ac:dyDescent="0.2">
      <c r="A1580"/>
    </row>
    <row r="1581" spans="1:1" x14ac:dyDescent="0.2">
      <c r="A1581"/>
    </row>
    <row r="1582" spans="1:1" x14ac:dyDescent="0.2">
      <c r="A1582"/>
    </row>
    <row r="1583" spans="1:1" x14ac:dyDescent="0.2">
      <c r="A1583"/>
    </row>
    <row r="1584" spans="1:1" x14ac:dyDescent="0.2">
      <c r="A1584"/>
    </row>
    <row r="1585" spans="1:1" x14ac:dyDescent="0.2">
      <c r="A1585"/>
    </row>
    <row r="1586" spans="1:1" x14ac:dyDescent="0.2">
      <c r="A1586"/>
    </row>
    <row r="1587" spans="1:1" x14ac:dyDescent="0.2">
      <c r="A1587"/>
    </row>
    <row r="1588" spans="1:1" x14ac:dyDescent="0.2">
      <c r="A1588"/>
    </row>
    <row r="1589" spans="1:1" x14ac:dyDescent="0.2">
      <c r="A1589"/>
    </row>
    <row r="1590" spans="1:1" x14ac:dyDescent="0.2">
      <c r="A1590"/>
    </row>
    <row r="1591" spans="1:1" x14ac:dyDescent="0.2">
      <c r="A1591"/>
    </row>
    <row r="1592" spans="1:1" x14ac:dyDescent="0.2">
      <c r="A1592"/>
    </row>
    <row r="1593" spans="1:1" x14ac:dyDescent="0.2">
      <c r="A1593"/>
    </row>
    <row r="1594" spans="1:1" x14ac:dyDescent="0.2">
      <c r="A1594"/>
    </row>
    <row r="1595" spans="1:1" x14ac:dyDescent="0.2">
      <c r="A1595"/>
    </row>
    <row r="1596" spans="1:1" x14ac:dyDescent="0.2">
      <c r="A1596"/>
    </row>
    <row r="1597" spans="1:1" x14ac:dyDescent="0.2">
      <c r="A1597"/>
    </row>
    <row r="1598" spans="1:1" x14ac:dyDescent="0.2">
      <c r="A1598"/>
    </row>
    <row r="1599" spans="1:1" x14ac:dyDescent="0.2">
      <c r="A1599"/>
    </row>
    <row r="1600" spans="1:1" x14ac:dyDescent="0.2">
      <c r="A1600"/>
    </row>
    <row r="1601" spans="1:1" x14ac:dyDescent="0.2">
      <c r="A1601"/>
    </row>
    <row r="1602" spans="1:1" x14ac:dyDescent="0.2">
      <c r="A1602"/>
    </row>
    <row r="1603" spans="1:1" x14ac:dyDescent="0.2">
      <c r="A1603"/>
    </row>
    <row r="1604" spans="1:1" x14ac:dyDescent="0.2">
      <c r="A1604"/>
    </row>
    <row r="1605" spans="1:1" x14ac:dyDescent="0.2">
      <c r="A1605"/>
    </row>
    <row r="1606" spans="1:1" x14ac:dyDescent="0.2">
      <c r="A1606"/>
    </row>
    <row r="1607" spans="1:1" x14ac:dyDescent="0.2">
      <c r="A1607"/>
    </row>
    <row r="1608" spans="1:1" x14ac:dyDescent="0.2">
      <c r="A1608"/>
    </row>
    <row r="1609" spans="1:1" x14ac:dyDescent="0.2">
      <c r="A1609"/>
    </row>
    <row r="1610" spans="1:1" x14ac:dyDescent="0.2">
      <c r="A1610"/>
    </row>
    <row r="1611" spans="1:1" x14ac:dyDescent="0.2">
      <c r="A1611"/>
    </row>
    <row r="1612" spans="1:1" x14ac:dyDescent="0.2">
      <c r="A1612"/>
    </row>
    <row r="1613" spans="1:1" x14ac:dyDescent="0.2">
      <c r="A1613"/>
    </row>
    <row r="1614" spans="1:1" x14ac:dyDescent="0.2">
      <c r="A1614"/>
    </row>
    <row r="1615" spans="1:1" x14ac:dyDescent="0.2">
      <c r="A1615"/>
    </row>
    <row r="1616" spans="1:1" x14ac:dyDescent="0.2">
      <c r="A1616"/>
    </row>
    <row r="1617" spans="1:1" x14ac:dyDescent="0.2">
      <c r="A1617"/>
    </row>
    <row r="1618" spans="1:1" x14ac:dyDescent="0.2">
      <c r="A1618"/>
    </row>
    <row r="1619" spans="1:1" x14ac:dyDescent="0.2">
      <c r="A1619"/>
    </row>
    <row r="1620" spans="1:1" x14ac:dyDescent="0.2">
      <c r="A1620"/>
    </row>
    <row r="1621" spans="1:1" x14ac:dyDescent="0.2">
      <c r="A1621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  <row r="1698" spans="1:1" x14ac:dyDescent="0.2">
      <c r="A1698"/>
    </row>
    <row r="1699" spans="1:1" x14ac:dyDescent="0.2">
      <c r="A1699"/>
    </row>
    <row r="1700" spans="1:1" x14ac:dyDescent="0.2">
      <c r="A1700"/>
    </row>
    <row r="1701" spans="1:1" x14ac:dyDescent="0.2">
      <c r="A1701"/>
    </row>
    <row r="1702" spans="1:1" x14ac:dyDescent="0.2">
      <c r="A1702"/>
    </row>
    <row r="1703" spans="1:1" x14ac:dyDescent="0.2">
      <c r="A1703"/>
    </row>
    <row r="1704" spans="1:1" x14ac:dyDescent="0.2">
      <c r="A1704"/>
    </row>
    <row r="1705" spans="1:1" x14ac:dyDescent="0.2">
      <c r="A1705"/>
    </row>
    <row r="1706" spans="1:1" x14ac:dyDescent="0.2">
      <c r="A1706"/>
    </row>
    <row r="1707" spans="1:1" x14ac:dyDescent="0.2">
      <c r="A1707"/>
    </row>
    <row r="1708" spans="1:1" x14ac:dyDescent="0.2">
      <c r="A1708"/>
    </row>
    <row r="1709" spans="1:1" x14ac:dyDescent="0.2">
      <c r="A1709"/>
    </row>
    <row r="1710" spans="1:1" x14ac:dyDescent="0.2">
      <c r="A1710"/>
    </row>
    <row r="1711" spans="1:1" x14ac:dyDescent="0.2">
      <c r="A1711"/>
    </row>
    <row r="1712" spans="1:1" x14ac:dyDescent="0.2">
      <c r="A1712"/>
    </row>
    <row r="1713" spans="1:1" x14ac:dyDescent="0.2">
      <c r="A1713"/>
    </row>
    <row r="1714" spans="1:1" x14ac:dyDescent="0.2">
      <c r="A1714"/>
    </row>
    <row r="1715" spans="1:1" x14ac:dyDescent="0.2">
      <c r="A1715"/>
    </row>
    <row r="1716" spans="1:1" x14ac:dyDescent="0.2">
      <c r="A1716"/>
    </row>
    <row r="1717" spans="1:1" x14ac:dyDescent="0.2">
      <c r="A1717"/>
    </row>
    <row r="1718" spans="1:1" x14ac:dyDescent="0.2">
      <c r="A1718"/>
    </row>
    <row r="1719" spans="1:1" x14ac:dyDescent="0.2">
      <c r="A1719"/>
    </row>
    <row r="1720" spans="1:1" x14ac:dyDescent="0.2">
      <c r="A1720"/>
    </row>
    <row r="1721" spans="1:1" x14ac:dyDescent="0.2">
      <c r="A1721"/>
    </row>
    <row r="1722" spans="1:1" x14ac:dyDescent="0.2">
      <c r="A1722"/>
    </row>
    <row r="1723" spans="1:1" x14ac:dyDescent="0.2">
      <c r="A1723"/>
    </row>
    <row r="1724" spans="1:1" x14ac:dyDescent="0.2">
      <c r="A1724"/>
    </row>
    <row r="1725" spans="1:1" x14ac:dyDescent="0.2">
      <c r="A1725"/>
    </row>
    <row r="1726" spans="1:1" x14ac:dyDescent="0.2">
      <c r="A1726"/>
    </row>
    <row r="1727" spans="1:1" x14ac:dyDescent="0.2">
      <c r="A1727"/>
    </row>
    <row r="1728" spans="1:1" x14ac:dyDescent="0.2">
      <c r="A1728"/>
    </row>
    <row r="1729" spans="1:1" x14ac:dyDescent="0.2">
      <c r="A1729"/>
    </row>
    <row r="1730" spans="1:1" x14ac:dyDescent="0.2">
      <c r="A1730"/>
    </row>
    <row r="1731" spans="1:1" x14ac:dyDescent="0.2">
      <c r="A1731"/>
    </row>
    <row r="1732" spans="1:1" x14ac:dyDescent="0.2">
      <c r="A1732"/>
    </row>
    <row r="1733" spans="1:1" x14ac:dyDescent="0.2">
      <c r="A1733"/>
    </row>
    <row r="1734" spans="1:1" x14ac:dyDescent="0.2">
      <c r="A1734"/>
    </row>
    <row r="1735" spans="1:1" x14ac:dyDescent="0.2">
      <c r="A1735"/>
    </row>
    <row r="1736" spans="1:1" x14ac:dyDescent="0.2">
      <c r="A1736"/>
    </row>
    <row r="1737" spans="1:1" x14ac:dyDescent="0.2">
      <c r="A1737"/>
    </row>
    <row r="1738" spans="1:1" x14ac:dyDescent="0.2">
      <c r="A1738"/>
    </row>
    <row r="1739" spans="1:1" x14ac:dyDescent="0.2">
      <c r="A1739"/>
    </row>
    <row r="1740" spans="1:1" x14ac:dyDescent="0.2">
      <c r="A1740"/>
    </row>
    <row r="1741" spans="1:1" x14ac:dyDescent="0.2">
      <c r="A1741"/>
    </row>
    <row r="1742" spans="1:1" x14ac:dyDescent="0.2">
      <c r="A1742"/>
    </row>
    <row r="1743" spans="1:1" x14ac:dyDescent="0.2">
      <c r="A1743"/>
    </row>
    <row r="1744" spans="1:1" x14ac:dyDescent="0.2">
      <c r="A1744"/>
    </row>
    <row r="1745" spans="1:1" x14ac:dyDescent="0.2">
      <c r="A1745"/>
    </row>
    <row r="1746" spans="1:1" x14ac:dyDescent="0.2">
      <c r="A1746"/>
    </row>
    <row r="1747" spans="1:1" x14ac:dyDescent="0.2">
      <c r="A1747"/>
    </row>
    <row r="1748" spans="1:1" x14ac:dyDescent="0.2">
      <c r="A1748"/>
    </row>
    <row r="1749" spans="1:1" x14ac:dyDescent="0.2">
      <c r="A1749"/>
    </row>
    <row r="1750" spans="1:1" x14ac:dyDescent="0.2">
      <c r="A1750"/>
    </row>
    <row r="1751" spans="1:1" x14ac:dyDescent="0.2">
      <c r="A1751"/>
    </row>
    <row r="1752" spans="1:1" x14ac:dyDescent="0.2">
      <c r="A1752"/>
    </row>
    <row r="1753" spans="1:1" x14ac:dyDescent="0.2">
      <c r="A1753"/>
    </row>
    <row r="1754" spans="1:1" x14ac:dyDescent="0.2">
      <c r="A1754"/>
    </row>
    <row r="1755" spans="1:1" x14ac:dyDescent="0.2">
      <c r="A1755"/>
    </row>
    <row r="1756" spans="1:1" x14ac:dyDescent="0.2">
      <c r="A1756"/>
    </row>
    <row r="1757" spans="1:1" x14ac:dyDescent="0.2">
      <c r="A1757"/>
    </row>
    <row r="1758" spans="1:1" x14ac:dyDescent="0.2">
      <c r="A1758"/>
    </row>
    <row r="1759" spans="1:1" x14ac:dyDescent="0.2">
      <c r="A1759"/>
    </row>
    <row r="1760" spans="1:1" x14ac:dyDescent="0.2">
      <c r="A1760"/>
    </row>
    <row r="1761" spans="1:1" x14ac:dyDescent="0.2">
      <c r="A1761"/>
    </row>
    <row r="1762" spans="1:1" x14ac:dyDescent="0.2">
      <c r="A1762"/>
    </row>
    <row r="1763" spans="1:1" x14ac:dyDescent="0.2">
      <c r="A1763"/>
    </row>
    <row r="1764" spans="1:1" x14ac:dyDescent="0.2">
      <c r="A1764"/>
    </row>
    <row r="1765" spans="1:1" x14ac:dyDescent="0.2">
      <c r="A1765"/>
    </row>
    <row r="1766" spans="1:1" x14ac:dyDescent="0.2">
      <c r="A1766"/>
    </row>
    <row r="1767" spans="1:1" x14ac:dyDescent="0.2">
      <c r="A1767"/>
    </row>
    <row r="1768" spans="1:1" x14ac:dyDescent="0.2">
      <c r="A1768"/>
    </row>
    <row r="1769" spans="1:1" x14ac:dyDescent="0.2">
      <c r="A1769"/>
    </row>
    <row r="1770" spans="1:1" x14ac:dyDescent="0.2">
      <c r="A1770"/>
    </row>
    <row r="1771" spans="1:1" x14ac:dyDescent="0.2">
      <c r="A1771"/>
    </row>
    <row r="1772" spans="1:1" x14ac:dyDescent="0.2">
      <c r="A1772"/>
    </row>
    <row r="1773" spans="1:1" x14ac:dyDescent="0.2">
      <c r="A1773"/>
    </row>
    <row r="1774" spans="1:1" x14ac:dyDescent="0.2">
      <c r="A1774"/>
    </row>
    <row r="1775" spans="1:1" x14ac:dyDescent="0.2">
      <c r="A1775"/>
    </row>
    <row r="1776" spans="1:1" x14ac:dyDescent="0.2">
      <c r="A1776"/>
    </row>
    <row r="1777" spans="1:1" x14ac:dyDescent="0.2">
      <c r="A1777"/>
    </row>
    <row r="1778" spans="1:1" x14ac:dyDescent="0.2">
      <c r="A1778"/>
    </row>
    <row r="1779" spans="1:1" x14ac:dyDescent="0.2">
      <c r="A1779"/>
    </row>
    <row r="1780" spans="1:1" x14ac:dyDescent="0.2">
      <c r="A1780"/>
    </row>
    <row r="1781" spans="1:1" x14ac:dyDescent="0.2">
      <c r="A1781"/>
    </row>
    <row r="1782" spans="1:1" x14ac:dyDescent="0.2">
      <c r="A1782"/>
    </row>
    <row r="1783" spans="1:1" x14ac:dyDescent="0.2">
      <c r="A1783"/>
    </row>
    <row r="1784" spans="1:1" x14ac:dyDescent="0.2">
      <c r="A1784"/>
    </row>
    <row r="1785" spans="1:1" x14ac:dyDescent="0.2">
      <c r="A1785"/>
    </row>
    <row r="1786" spans="1:1" x14ac:dyDescent="0.2">
      <c r="A1786"/>
    </row>
    <row r="1787" spans="1:1" x14ac:dyDescent="0.2">
      <c r="A1787"/>
    </row>
    <row r="1788" spans="1:1" x14ac:dyDescent="0.2">
      <c r="A1788"/>
    </row>
    <row r="1789" spans="1:1" x14ac:dyDescent="0.2">
      <c r="A1789"/>
    </row>
    <row r="1790" spans="1:1" x14ac:dyDescent="0.2">
      <c r="A1790"/>
    </row>
    <row r="1791" spans="1:1" x14ac:dyDescent="0.2">
      <c r="A1791"/>
    </row>
    <row r="1792" spans="1:1" x14ac:dyDescent="0.2">
      <c r="A1792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02"/>
  <sheetViews>
    <sheetView workbookViewId="0">
      <selection activeCell="C2" sqref="C2:C898"/>
    </sheetView>
  </sheetViews>
  <sheetFormatPr defaultRowHeight="12.75" x14ac:dyDescent="0.2"/>
  <cols>
    <col min="1" max="1" width="19.28515625" style="1" bestFit="1" customWidth="1"/>
    <col min="2" max="2" width="6.42578125" style="1" customWidth="1"/>
    <col min="3" max="3" width="18.5703125" style="1" customWidth="1"/>
    <col min="4" max="4" width="23.140625" style="1" bestFit="1" customWidth="1"/>
    <col min="5" max="5" width="10.5703125" style="1" bestFit="1" customWidth="1"/>
    <col min="6" max="6" width="15.5703125" style="1" bestFit="1" customWidth="1"/>
    <col min="7" max="7" width="14.85546875" style="1" bestFit="1" customWidth="1"/>
    <col min="8" max="8" width="17" style="1" bestFit="1" customWidth="1"/>
    <col min="9" max="9" width="16.140625" style="1" bestFit="1" customWidth="1"/>
    <col min="10" max="10" width="9.140625" style="1"/>
    <col min="11" max="11" width="23.5703125" style="1" bestFit="1" customWidth="1"/>
    <col min="12" max="12" width="6.7109375" style="1" customWidth="1"/>
    <col min="13" max="13" width="10.140625" style="1" bestFit="1" customWidth="1"/>
    <col min="14" max="14" width="11.42578125" style="1" bestFit="1" customWidth="1"/>
    <col min="15" max="15" width="22.85546875" style="1" bestFit="1" customWidth="1"/>
    <col min="16" max="16" width="13.42578125" style="1" bestFit="1" customWidth="1"/>
    <col min="17" max="17" width="28.85546875" style="1" bestFit="1" customWidth="1"/>
    <col min="18" max="18" width="11.7109375" style="1" bestFit="1" customWidth="1"/>
    <col min="19" max="16384" width="9.140625" style="1"/>
  </cols>
  <sheetData>
    <row r="1" spans="1:18" ht="13.5" thickBot="1" x14ac:dyDescent="0.25">
      <c r="A1" s="6" t="s">
        <v>8240</v>
      </c>
      <c r="B1" s="6" t="s">
        <v>8241</v>
      </c>
      <c r="C1" s="6"/>
      <c r="D1" s="6" t="s">
        <v>8242</v>
      </c>
      <c r="E1" s="6" t="s">
        <v>8243</v>
      </c>
      <c r="F1" s="6" t="s">
        <v>8244</v>
      </c>
      <c r="G1" s="6" t="s">
        <v>8245</v>
      </c>
      <c r="H1" s="6" t="s">
        <v>7861</v>
      </c>
      <c r="I1" s="6" t="s">
        <v>8246</v>
      </c>
      <c r="J1" s="6" t="s">
        <v>8247</v>
      </c>
      <c r="K1" s="6" t="s">
        <v>8248</v>
      </c>
      <c r="L1" s="6" t="s">
        <v>8249</v>
      </c>
      <c r="M1" s="6" t="s">
        <v>8250</v>
      </c>
      <c r="N1" s="6" t="s">
        <v>8251</v>
      </c>
      <c r="O1" s="6" t="s">
        <v>8252</v>
      </c>
      <c r="P1" s="6" t="s">
        <v>8253</v>
      </c>
      <c r="Q1" s="6" t="s">
        <v>8254</v>
      </c>
      <c r="R1" s="6" t="s">
        <v>8255</v>
      </c>
    </row>
    <row r="2" spans="1:18" ht="21.75" thickBot="1" x14ac:dyDescent="0.25">
      <c r="A2" s="7" t="s">
        <v>8256</v>
      </c>
      <c r="B2" s="8" t="s">
        <v>3775</v>
      </c>
      <c r="C2" s="8" t="str">
        <f>VLOOKUP(A2,'DSHS account ID to admin'!A:C,3,FALSE)</f>
        <v>Aging and Disability Services Administration</v>
      </c>
      <c r="D2" s="7" t="s">
        <v>3692</v>
      </c>
      <c r="E2" s="9" t="s">
        <v>8257</v>
      </c>
      <c r="F2" s="7" t="s">
        <v>297</v>
      </c>
      <c r="G2" s="7" t="s">
        <v>3776</v>
      </c>
      <c r="H2" s="7" t="s">
        <v>3777</v>
      </c>
      <c r="I2" s="10">
        <v>67173</v>
      </c>
      <c r="J2" s="7" t="s">
        <v>3775</v>
      </c>
      <c r="K2" s="7" t="s">
        <v>8258</v>
      </c>
      <c r="L2" s="7" t="s">
        <v>8259</v>
      </c>
      <c r="M2" s="7" t="s">
        <v>8259</v>
      </c>
      <c r="N2" s="11" t="s">
        <v>8260</v>
      </c>
      <c r="O2" s="7" t="s">
        <v>8261</v>
      </c>
      <c r="P2" s="11"/>
      <c r="Q2" s="7" t="s">
        <v>8262</v>
      </c>
      <c r="R2" s="7" t="s">
        <v>8263</v>
      </c>
    </row>
    <row r="3" spans="1:18" ht="13.5" thickBot="1" x14ac:dyDescent="0.25">
      <c r="A3" s="12" t="s">
        <v>8264</v>
      </c>
      <c r="B3" s="13" t="s">
        <v>3443</v>
      </c>
      <c r="C3" s="8" t="str">
        <f>VLOOKUP(A3,'DSHS account ID to admin'!A:C,3,FALSE)</f>
        <v>Management Services</v>
      </c>
      <c r="D3" s="12" t="s">
        <v>2590</v>
      </c>
      <c r="E3" s="14" t="s">
        <v>8265</v>
      </c>
      <c r="F3" s="12" t="s">
        <v>2576</v>
      </c>
      <c r="G3" s="12" t="s">
        <v>2577</v>
      </c>
      <c r="H3" s="12" t="s">
        <v>3444</v>
      </c>
      <c r="I3" s="15">
        <v>97387</v>
      </c>
      <c r="J3" s="12" t="s">
        <v>3443</v>
      </c>
      <c r="K3" s="12" t="s">
        <v>8258</v>
      </c>
      <c r="L3" s="12" t="s">
        <v>8259</v>
      </c>
      <c r="M3" s="12" t="s">
        <v>8259</v>
      </c>
      <c r="N3" s="16" t="s">
        <v>8266</v>
      </c>
      <c r="O3" s="12" t="s">
        <v>8267</v>
      </c>
      <c r="P3" s="16"/>
      <c r="Q3" s="12" t="s">
        <v>8268</v>
      </c>
      <c r="R3" s="12" t="s">
        <v>8269</v>
      </c>
    </row>
    <row r="4" spans="1:18" ht="13.5" thickBot="1" x14ac:dyDescent="0.25">
      <c r="A4" s="7" t="s">
        <v>8270</v>
      </c>
      <c r="B4" s="8" t="s">
        <v>3438</v>
      </c>
      <c r="C4" s="8" t="str">
        <f>VLOOKUP(A4,'DSHS account ID to admin'!A:C,3,FALSE)</f>
        <v>Children's Administration</v>
      </c>
      <c r="D4" s="7" t="s">
        <v>2590</v>
      </c>
      <c r="E4" s="9" t="s">
        <v>8265</v>
      </c>
      <c r="F4" s="7" t="s">
        <v>2576</v>
      </c>
      <c r="G4" s="7" t="s">
        <v>2577</v>
      </c>
      <c r="H4" s="7" t="s">
        <v>3439</v>
      </c>
      <c r="I4" s="10">
        <v>101767</v>
      </c>
      <c r="J4" s="7" t="s">
        <v>3438</v>
      </c>
      <c r="K4" s="7" t="s">
        <v>8258</v>
      </c>
      <c r="L4" s="7" t="s">
        <v>8259</v>
      </c>
      <c r="M4" s="7" t="s">
        <v>8259</v>
      </c>
      <c r="N4" s="11" t="s">
        <v>8271</v>
      </c>
      <c r="O4" s="7" t="s">
        <v>8272</v>
      </c>
      <c r="P4" s="11"/>
      <c r="Q4" s="7" t="s">
        <v>8273</v>
      </c>
      <c r="R4" s="7" t="s">
        <v>8274</v>
      </c>
    </row>
    <row r="5" spans="1:18" ht="21.75" thickBot="1" x14ac:dyDescent="0.25">
      <c r="A5" s="12" t="s">
        <v>8275</v>
      </c>
      <c r="B5" s="13" t="s">
        <v>3207</v>
      </c>
      <c r="C5" s="8" t="str">
        <f>VLOOKUP(A5,'DSHS account ID to admin'!A:C,3,FALSE)</f>
        <v>Juvenile Justice and Rehabilitation</v>
      </c>
      <c r="D5" s="12" t="s">
        <v>3176</v>
      </c>
      <c r="E5" s="14" t="s">
        <v>8265</v>
      </c>
      <c r="F5" s="12" t="s">
        <v>297</v>
      </c>
      <c r="G5" s="12" t="s">
        <v>2569</v>
      </c>
      <c r="H5" s="12" t="s">
        <v>3208</v>
      </c>
      <c r="I5" s="15">
        <v>27281</v>
      </c>
      <c r="J5" s="12" t="s">
        <v>3207</v>
      </c>
      <c r="K5" s="12" t="s">
        <v>8258</v>
      </c>
      <c r="L5" s="12" t="s">
        <v>8259</v>
      </c>
      <c r="M5" s="12" t="s">
        <v>8259</v>
      </c>
      <c r="N5" s="16" t="s">
        <v>8276</v>
      </c>
      <c r="O5" s="12" t="s">
        <v>8277</v>
      </c>
      <c r="P5" s="16"/>
      <c r="Q5" s="12" t="s">
        <v>8278</v>
      </c>
      <c r="R5" s="12" t="s">
        <v>8279</v>
      </c>
    </row>
    <row r="6" spans="1:18" ht="21.75" thickBot="1" x14ac:dyDescent="0.25">
      <c r="A6" s="7" t="s">
        <v>8275</v>
      </c>
      <c r="B6" s="8" t="s">
        <v>3798</v>
      </c>
      <c r="C6" s="8" t="str">
        <f>VLOOKUP(A6,'DSHS account ID to admin'!A:C,3,FALSE)</f>
        <v>Juvenile Justice and Rehabilitation</v>
      </c>
      <c r="D6" s="7" t="s">
        <v>3692</v>
      </c>
      <c r="E6" s="9" t="s">
        <v>8280</v>
      </c>
      <c r="F6" s="7" t="s">
        <v>297</v>
      </c>
      <c r="G6" s="7" t="s">
        <v>3683</v>
      </c>
      <c r="H6" s="7" t="s">
        <v>3799</v>
      </c>
      <c r="I6" s="10">
        <v>94201</v>
      </c>
      <c r="J6" s="7" t="s">
        <v>3798</v>
      </c>
      <c r="K6" s="7" t="s">
        <v>8258</v>
      </c>
      <c r="L6" s="7" t="s">
        <v>8259</v>
      </c>
      <c r="M6" s="7" t="s">
        <v>8259</v>
      </c>
      <c r="N6" s="11" t="s">
        <v>8281</v>
      </c>
      <c r="O6" s="7" t="s">
        <v>8282</v>
      </c>
      <c r="P6" s="11"/>
      <c r="Q6" s="7" t="s">
        <v>8283</v>
      </c>
      <c r="R6" s="7" t="s">
        <v>8284</v>
      </c>
    </row>
    <row r="7" spans="1:18" ht="21.75" thickBot="1" x14ac:dyDescent="0.25">
      <c r="A7" s="12" t="s">
        <v>8275</v>
      </c>
      <c r="B7" s="13" t="s">
        <v>3809</v>
      </c>
      <c r="C7" s="8" t="str">
        <f>VLOOKUP(A7,'DSHS account ID to admin'!A:C,3,FALSE)</f>
        <v>Juvenile Justice and Rehabilitation</v>
      </c>
      <c r="D7" s="12" t="s">
        <v>3692</v>
      </c>
      <c r="E7" s="14" t="s">
        <v>8280</v>
      </c>
      <c r="F7" s="12" t="s">
        <v>297</v>
      </c>
      <c r="G7" s="12" t="s">
        <v>3683</v>
      </c>
      <c r="H7" s="12" t="s">
        <v>3810</v>
      </c>
      <c r="I7" s="15">
        <v>86901</v>
      </c>
      <c r="J7" s="12" t="s">
        <v>3809</v>
      </c>
      <c r="K7" s="12" t="s">
        <v>8258</v>
      </c>
      <c r="L7" s="12" t="s">
        <v>8259</v>
      </c>
      <c r="M7" s="12" t="s">
        <v>8259</v>
      </c>
      <c r="N7" s="16" t="s">
        <v>8285</v>
      </c>
      <c r="O7" s="12" t="s">
        <v>8286</v>
      </c>
      <c r="P7" s="16"/>
      <c r="Q7" s="12" t="s">
        <v>8287</v>
      </c>
      <c r="R7" s="12" t="s">
        <v>8288</v>
      </c>
    </row>
    <row r="8" spans="1:18" ht="21.75" thickBot="1" x14ac:dyDescent="0.25">
      <c r="A8" s="7" t="s">
        <v>8275</v>
      </c>
      <c r="B8" s="8" t="s">
        <v>4069</v>
      </c>
      <c r="C8" s="8" t="str">
        <f>VLOOKUP(A8,'DSHS account ID to admin'!A:C,3,FALSE)</f>
        <v>Juvenile Justice and Rehabilitation</v>
      </c>
      <c r="D8" s="7" t="s">
        <v>4068</v>
      </c>
      <c r="E8" s="9" t="s">
        <v>8280</v>
      </c>
      <c r="F8" s="7" t="s">
        <v>297</v>
      </c>
      <c r="G8" s="7" t="s">
        <v>4070</v>
      </c>
      <c r="H8" s="7" t="s">
        <v>4071</v>
      </c>
      <c r="I8" s="10">
        <v>68765</v>
      </c>
      <c r="J8" s="7" t="s">
        <v>4069</v>
      </c>
      <c r="K8" s="7" t="s">
        <v>8258</v>
      </c>
      <c r="L8" s="7" t="s">
        <v>8259</v>
      </c>
      <c r="M8" s="7" t="s">
        <v>8259</v>
      </c>
      <c r="N8" s="11" t="s">
        <v>8289</v>
      </c>
      <c r="O8" s="7" t="s">
        <v>8290</v>
      </c>
      <c r="P8" s="11"/>
      <c r="Q8" s="7" t="s">
        <v>8291</v>
      </c>
      <c r="R8" s="7" t="s">
        <v>8292</v>
      </c>
    </row>
    <row r="9" spans="1:18" ht="21.75" thickBot="1" x14ac:dyDescent="0.25">
      <c r="A9" s="12" t="s">
        <v>8256</v>
      </c>
      <c r="B9" s="13" t="s">
        <v>4551</v>
      </c>
      <c r="C9" s="8" t="str">
        <f>VLOOKUP(A9,'DSHS account ID to admin'!A:C,3,FALSE)</f>
        <v>Aging and Disability Services Administration</v>
      </c>
      <c r="D9" s="12" t="s">
        <v>4506</v>
      </c>
      <c r="E9" s="14" t="s">
        <v>8280</v>
      </c>
      <c r="F9" s="12" t="s">
        <v>4552</v>
      </c>
      <c r="G9" s="12" t="s">
        <v>4553</v>
      </c>
      <c r="H9" s="12" t="s">
        <v>4554</v>
      </c>
      <c r="I9" s="15">
        <v>116025</v>
      </c>
      <c r="J9" s="12" t="s">
        <v>4551</v>
      </c>
      <c r="K9" s="12" t="s">
        <v>8258</v>
      </c>
      <c r="L9" s="12" t="s">
        <v>8259</v>
      </c>
      <c r="M9" s="12" t="s">
        <v>8259</v>
      </c>
      <c r="N9" s="16" t="s">
        <v>8260</v>
      </c>
      <c r="O9" s="12" t="s">
        <v>8261</v>
      </c>
      <c r="P9" s="16"/>
      <c r="Q9" s="12" t="s">
        <v>8262</v>
      </c>
      <c r="R9" s="12" t="s">
        <v>8263</v>
      </c>
    </row>
    <row r="10" spans="1:18" ht="21.75" thickBot="1" x14ac:dyDescent="0.25">
      <c r="A10" s="7" t="s">
        <v>8275</v>
      </c>
      <c r="B10" s="8" t="s">
        <v>4569</v>
      </c>
      <c r="C10" s="8" t="str">
        <f>VLOOKUP(A10,'DSHS account ID to admin'!A:C,3,FALSE)</f>
        <v>Juvenile Justice and Rehabilitation</v>
      </c>
      <c r="D10" s="7" t="s">
        <v>4506</v>
      </c>
      <c r="E10" s="9" t="s">
        <v>8293</v>
      </c>
      <c r="F10" s="7" t="s">
        <v>4552</v>
      </c>
      <c r="G10" s="7" t="s">
        <v>4553</v>
      </c>
      <c r="H10" s="7" t="s">
        <v>4570</v>
      </c>
      <c r="I10" s="10">
        <v>64650</v>
      </c>
      <c r="J10" s="7" t="s">
        <v>4569</v>
      </c>
      <c r="K10" s="7" t="s">
        <v>8258</v>
      </c>
      <c r="L10" s="7" t="s">
        <v>8259</v>
      </c>
      <c r="M10" s="7" t="s">
        <v>8259</v>
      </c>
      <c r="N10" s="11" t="s">
        <v>8289</v>
      </c>
      <c r="O10" s="7" t="s">
        <v>8290</v>
      </c>
      <c r="P10" s="11"/>
      <c r="Q10" s="7" t="s">
        <v>8291</v>
      </c>
      <c r="R10" s="7" t="s">
        <v>8292</v>
      </c>
    </row>
    <row r="11" spans="1:18" ht="13.5" thickBot="1" x14ac:dyDescent="0.25">
      <c r="A11" s="12" t="s">
        <v>8264</v>
      </c>
      <c r="B11" s="13" t="s">
        <v>3440</v>
      </c>
      <c r="C11" s="8" t="str">
        <f>VLOOKUP(A11,'DSHS account ID to admin'!A:C,3,FALSE)</f>
        <v>Management Services</v>
      </c>
      <c r="D11" s="12" t="s">
        <v>3441</v>
      </c>
      <c r="E11" s="14" t="s">
        <v>8293</v>
      </c>
      <c r="F11" s="12" t="s">
        <v>2576</v>
      </c>
      <c r="G11" s="12" t="s">
        <v>2577</v>
      </c>
      <c r="H11" s="12" t="s">
        <v>3442</v>
      </c>
      <c r="I11" s="15">
        <v>127676</v>
      </c>
      <c r="J11" s="12" t="s">
        <v>3440</v>
      </c>
      <c r="K11" s="12" t="s">
        <v>8258</v>
      </c>
      <c r="L11" s="12" t="s">
        <v>8259</v>
      </c>
      <c r="M11" s="12" t="s">
        <v>8259</v>
      </c>
      <c r="N11" s="16" t="s">
        <v>8266</v>
      </c>
      <c r="O11" s="12" t="s">
        <v>8267</v>
      </c>
      <c r="P11" s="16"/>
      <c r="Q11" s="12" t="s">
        <v>8268</v>
      </c>
      <c r="R11" s="12" t="s">
        <v>8269</v>
      </c>
    </row>
    <row r="12" spans="1:18" ht="21.75" thickBot="1" x14ac:dyDescent="0.25">
      <c r="A12" s="7" t="s">
        <v>8275</v>
      </c>
      <c r="B12" s="8" t="s">
        <v>4072</v>
      </c>
      <c r="C12" s="8" t="str">
        <f>VLOOKUP(A12,'DSHS account ID to admin'!A:C,3,FALSE)</f>
        <v>Juvenile Justice and Rehabilitation</v>
      </c>
      <c r="D12" s="7" t="s">
        <v>4068</v>
      </c>
      <c r="E12" s="9" t="s">
        <v>8294</v>
      </c>
      <c r="F12" s="7" t="s">
        <v>297</v>
      </c>
      <c r="G12" s="7" t="s">
        <v>4070</v>
      </c>
      <c r="H12" s="7" t="s">
        <v>4073</v>
      </c>
      <c r="I12" s="10">
        <v>100453</v>
      </c>
      <c r="J12" s="7" t="s">
        <v>4072</v>
      </c>
      <c r="K12" s="7" t="s">
        <v>8258</v>
      </c>
      <c r="L12" s="7" t="s">
        <v>8259</v>
      </c>
      <c r="M12" s="7" t="s">
        <v>8259</v>
      </c>
      <c r="N12" s="11" t="s">
        <v>8295</v>
      </c>
      <c r="O12" s="7" t="s">
        <v>8296</v>
      </c>
      <c r="P12" s="11"/>
      <c r="Q12" s="7" t="s">
        <v>8297</v>
      </c>
      <c r="R12" s="7" t="s">
        <v>8298</v>
      </c>
    </row>
    <row r="13" spans="1:18" ht="21.75" thickBot="1" x14ac:dyDescent="0.25">
      <c r="A13" s="12" t="s">
        <v>8275</v>
      </c>
      <c r="B13" s="13" t="s">
        <v>4074</v>
      </c>
      <c r="C13" s="8" t="str">
        <f>VLOOKUP(A13,'DSHS account ID to admin'!A:C,3,FALSE)</f>
        <v>Juvenile Justice and Rehabilitation</v>
      </c>
      <c r="D13" s="12" t="s">
        <v>4068</v>
      </c>
      <c r="E13" s="14" t="s">
        <v>8294</v>
      </c>
      <c r="F13" s="12" t="s">
        <v>297</v>
      </c>
      <c r="G13" s="12" t="s">
        <v>4070</v>
      </c>
      <c r="H13" s="12" t="s">
        <v>4075</v>
      </c>
      <c r="I13" s="15">
        <v>38046</v>
      </c>
      <c r="J13" s="12" t="s">
        <v>4074</v>
      </c>
      <c r="K13" s="12" t="s">
        <v>8258</v>
      </c>
      <c r="L13" s="12" t="s">
        <v>8259</v>
      </c>
      <c r="M13" s="12" t="s">
        <v>8259</v>
      </c>
      <c r="N13" s="16" t="s">
        <v>8295</v>
      </c>
      <c r="O13" s="12" t="s">
        <v>8296</v>
      </c>
      <c r="P13" s="16"/>
      <c r="Q13" s="12" t="s">
        <v>8297</v>
      </c>
      <c r="R13" s="12" t="s">
        <v>8298</v>
      </c>
    </row>
    <row r="14" spans="1:18" ht="21.75" thickBot="1" x14ac:dyDescent="0.25">
      <c r="A14" s="7" t="s">
        <v>8299</v>
      </c>
      <c r="B14" s="8" t="s">
        <v>3695</v>
      </c>
      <c r="C14" s="8" t="str">
        <f>VLOOKUP(A14,'DSHS account ID to admin'!A:C,3,FALSE)</f>
        <v>Office of Fraud Accountability</v>
      </c>
      <c r="D14" s="7" t="s">
        <v>3692</v>
      </c>
      <c r="E14" s="9" t="s">
        <v>8300</v>
      </c>
      <c r="F14" s="7" t="s">
        <v>297</v>
      </c>
      <c r="G14" s="7" t="s">
        <v>3683</v>
      </c>
      <c r="H14" s="7" t="s">
        <v>3696</v>
      </c>
      <c r="I14" s="10">
        <v>74897</v>
      </c>
      <c r="J14" s="7" t="s">
        <v>3695</v>
      </c>
      <c r="K14" s="7" t="s">
        <v>8258</v>
      </c>
      <c r="L14" s="7" t="s">
        <v>8259</v>
      </c>
      <c r="M14" s="7" t="s">
        <v>8259</v>
      </c>
      <c r="N14" s="11" t="s">
        <v>8301</v>
      </c>
      <c r="O14" s="7" t="s">
        <v>8302</v>
      </c>
      <c r="P14" s="11"/>
      <c r="Q14" s="7" t="s">
        <v>8303</v>
      </c>
      <c r="R14" s="7" t="s">
        <v>8304</v>
      </c>
    </row>
    <row r="15" spans="1:18" ht="13.5" thickBot="1" x14ac:dyDescent="0.25">
      <c r="A15" s="12" t="s">
        <v>8270</v>
      </c>
      <c r="B15" s="13" t="s">
        <v>4555</v>
      </c>
      <c r="C15" s="8" t="str">
        <f>VLOOKUP(A15,'DSHS account ID to admin'!A:C,3,FALSE)</f>
        <v>Children's Administration</v>
      </c>
      <c r="D15" s="12" t="s">
        <v>4506</v>
      </c>
      <c r="E15" s="14" t="s">
        <v>8300</v>
      </c>
      <c r="F15" s="12" t="s">
        <v>2576</v>
      </c>
      <c r="G15" s="12" t="s">
        <v>4556</v>
      </c>
      <c r="H15" s="12" t="s">
        <v>4557</v>
      </c>
      <c r="I15" s="15">
        <v>97288</v>
      </c>
      <c r="J15" s="12" t="s">
        <v>4555</v>
      </c>
      <c r="K15" s="12" t="s">
        <v>8258</v>
      </c>
      <c r="L15" s="12" t="s">
        <v>8259</v>
      </c>
      <c r="M15" s="12" t="s">
        <v>8259</v>
      </c>
      <c r="N15" s="16" t="s">
        <v>8271</v>
      </c>
      <c r="O15" s="12" t="s">
        <v>8272</v>
      </c>
      <c r="P15" s="16"/>
      <c r="Q15" s="12" t="s">
        <v>8273</v>
      </c>
      <c r="R15" s="12" t="s">
        <v>8274</v>
      </c>
    </row>
    <row r="16" spans="1:18" ht="21.75" thickBot="1" x14ac:dyDescent="0.25">
      <c r="A16" s="7" t="s">
        <v>8275</v>
      </c>
      <c r="B16" s="8" t="s">
        <v>4558</v>
      </c>
      <c r="C16" s="8" t="str">
        <f>VLOOKUP(A16,'DSHS account ID to admin'!A:C,3,FALSE)</f>
        <v>Juvenile Justice and Rehabilitation</v>
      </c>
      <c r="D16" s="7" t="s">
        <v>4506</v>
      </c>
      <c r="E16" s="9" t="s">
        <v>8300</v>
      </c>
      <c r="F16" s="7" t="s">
        <v>2576</v>
      </c>
      <c r="G16" s="7" t="s">
        <v>4556</v>
      </c>
      <c r="H16" s="7" t="s">
        <v>4559</v>
      </c>
      <c r="I16" s="10">
        <v>112647</v>
      </c>
      <c r="J16" s="7" t="s">
        <v>4558</v>
      </c>
      <c r="K16" s="7" t="s">
        <v>8258</v>
      </c>
      <c r="L16" s="7" t="s">
        <v>8259</v>
      </c>
      <c r="M16" s="7" t="s">
        <v>8259</v>
      </c>
      <c r="N16" s="11" t="s">
        <v>8285</v>
      </c>
      <c r="O16" s="7" t="s">
        <v>8286</v>
      </c>
      <c r="P16" s="11"/>
      <c r="Q16" s="7" t="s">
        <v>8287</v>
      </c>
      <c r="R16" s="7" t="s">
        <v>8288</v>
      </c>
    </row>
    <row r="17" spans="1:18" ht="21.75" thickBot="1" x14ac:dyDescent="0.25">
      <c r="A17" s="12" t="s">
        <v>8275</v>
      </c>
      <c r="B17" s="13" t="s">
        <v>4571</v>
      </c>
      <c r="C17" s="8" t="str">
        <f>VLOOKUP(A17,'DSHS account ID to admin'!A:C,3,FALSE)</f>
        <v>Juvenile Justice and Rehabilitation</v>
      </c>
      <c r="D17" s="12" t="s">
        <v>4506</v>
      </c>
      <c r="E17" s="14" t="s">
        <v>8305</v>
      </c>
      <c r="F17" s="12" t="s">
        <v>2576</v>
      </c>
      <c r="G17" s="12" t="s">
        <v>4556</v>
      </c>
      <c r="H17" s="12" t="s">
        <v>4572</v>
      </c>
      <c r="I17" s="15">
        <v>106913</v>
      </c>
      <c r="J17" s="12" t="s">
        <v>4571</v>
      </c>
      <c r="K17" s="12" t="s">
        <v>8258</v>
      </c>
      <c r="L17" s="12" t="s">
        <v>8259</v>
      </c>
      <c r="M17" s="12" t="s">
        <v>8259</v>
      </c>
      <c r="N17" s="16" t="s">
        <v>8289</v>
      </c>
      <c r="O17" s="12" t="s">
        <v>8290</v>
      </c>
      <c r="P17" s="16"/>
      <c r="Q17" s="12" t="s">
        <v>8291</v>
      </c>
      <c r="R17" s="12" t="s">
        <v>8292</v>
      </c>
    </row>
    <row r="18" spans="1:18" ht="21.75" thickBot="1" x14ac:dyDescent="0.25">
      <c r="A18" s="7" t="s">
        <v>8275</v>
      </c>
      <c r="B18" s="8" t="s">
        <v>4575</v>
      </c>
      <c r="C18" s="8" t="str">
        <f>VLOOKUP(A18,'DSHS account ID to admin'!A:C,3,FALSE)</f>
        <v>Juvenile Justice and Rehabilitation</v>
      </c>
      <c r="D18" s="7" t="s">
        <v>4506</v>
      </c>
      <c r="E18" s="9" t="s">
        <v>8306</v>
      </c>
      <c r="F18" s="7" t="s">
        <v>2576</v>
      </c>
      <c r="G18" s="7" t="s">
        <v>4556</v>
      </c>
      <c r="H18" s="7" t="s">
        <v>4576</v>
      </c>
      <c r="I18" s="10">
        <v>116425</v>
      </c>
      <c r="J18" s="7" t="s">
        <v>4575</v>
      </c>
      <c r="K18" s="7" t="s">
        <v>8258</v>
      </c>
      <c r="L18" s="7" t="s">
        <v>8259</v>
      </c>
      <c r="M18" s="7" t="s">
        <v>8259</v>
      </c>
      <c r="N18" s="11" t="s">
        <v>8307</v>
      </c>
      <c r="O18" s="7" t="s">
        <v>8308</v>
      </c>
      <c r="P18" s="11"/>
      <c r="Q18" s="7" t="s">
        <v>8309</v>
      </c>
      <c r="R18" s="7" t="s">
        <v>8310</v>
      </c>
    </row>
    <row r="19" spans="1:18" ht="21.75" thickBot="1" x14ac:dyDescent="0.25">
      <c r="A19" s="12" t="s">
        <v>8275</v>
      </c>
      <c r="B19" s="13" t="s">
        <v>3209</v>
      </c>
      <c r="C19" s="8" t="str">
        <f>VLOOKUP(A19,'DSHS account ID to admin'!A:C,3,FALSE)</f>
        <v>Juvenile Justice and Rehabilitation</v>
      </c>
      <c r="D19" s="12" t="s">
        <v>3176</v>
      </c>
      <c r="E19" s="14" t="s">
        <v>8306</v>
      </c>
      <c r="F19" s="12" t="s">
        <v>297</v>
      </c>
      <c r="G19" s="12" t="s">
        <v>2569</v>
      </c>
      <c r="H19" s="12" t="s">
        <v>3210</v>
      </c>
      <c r="I19" s="15">
        <v>13436</v>
      </c>
      <c r="J19" s="12" t="s">
        <v>3209</v>
      </c>
      <c r="K19" s="12" t="s">
        <v>8258</v>
      </c>
      <c r="L19" s="12" t="s">
        <v>8259</v>
      </c>
      <c r="M19" s="12" t="s">
        <v>8259</v>
      </c>
      <c r="N19" s="16" t="s">
        <v>8311</v>
      </c>
      <c r="O19" s="12" t="s">
        <v>8312</v>
      </c>
      <c r="P19" s="16"/>
      <c r="Q19" s="12" t="s">
        <v>8313</v>
      </c>
      <c r="R19" s="12" t="s">
        <v>8314</v>
      </c>
    </row>
    <row r="20" spans="1:18" ht="21.75" thickBot="1" x14ac:dyDescent="0.25">
      <c r="A20" s="7" t="s">
        <v>8256</v>
      </c>
      <c r="B20" s="8" t="s">
        <v>3292</v>
      </c>
      <c r="C20" s="8" t="str">
        <f>VLOOKUP(A20,'DSHS account ID to admin'!A:C,3,FALSE)</f>
        <v>Aging and Disability Services Administration</v>
      </c>
      <c r="D20" s="7" t="s">
        <v>3285</v>
      </c>
      <c r="E20" s="9" t="s">
        <v>8306</v>
      </c>
      <c r="F20" s="7" t="s">
        <v>297</v>
      </c>
      <c r="G20" s="7" t="s">
        <v>2569</v>
      </c>
      <c r="H20" s="7" t="s">
        <v>3293</v>
      </c>
      <c r="I20" s="10">
        <v>88952</v>
      </c>
      <c r="J20" s="7" t="s">
        <v>3292</v>
      </c>
      <c r="K20" s="7" t="s">
        <v>8258</v>
      </c>
      <c r="L20" s="7" t="s">
        <v>8259</v>
      </c>
      <c r="M20" s="7" t="s">
        <v>8259</v>
      </c>
      <c r="N20" s="11" t="s">
        <v>8315</v>
      </c>
      <c r="O20" s="7" t="s">
        <v>8316</v>
      </c>
      <c r="P20" s="11"/>
      <c r="Q20" s="7" t="s">
        <v>8317</v>
      </c>
      <c r="R20" s="7" t="s">
        <v>8318</v>
      </c>
    </row>
    <row r="21" spans="1:18" ht="21.75" thickBot="1" x14ac:dyDescent="0.25">
      <c r="A21" s="12" t="s">
        <v>8299</v>
      </c>
      <c r="B21" s="13" t="s">
        <v>4526</v>
      </c>
      <c r="C21" s="8" t="str">
        <f>VLOOKUP(A21,'DSHS account ID to admin'!A:C,3,FALSE)</f>
        <v>Office of Fraud Accountability</v>
      </c>
      <c r="D21" s="12" t="s">
        <v>4506</v>
      </c>
      <c r="E21" s="14" t="s">
        <v>8306</v>
      </c>
      <c r="F21" s="12" t="s">
        <v>297</v>
      </c>
      <c r="G21" s="12" t="s">
        <v>4508</v>
      </c>
      <c r="H21" s="12" t="s">
        <v>4527</v>
      </c>
      <c r="I21" s="15">
        <v>101754</v>
      </c>
      <c r="J21" s="12" t="s">
        <v>4526</v>
      </c>
      <c r="K21" s="12" t="s">
        <v>8258</v>
      </c>
      <c r="L21" s="12" t="s">
        <v>8259</v>
      </c>
      <c r="M21" s="12" t="s">
        <v>8259</v>
      </c>
      <c r="N21" s="16" t="s">
        <v>8301</v>
      </c>
      <c r="O21" s="12" t="s">
        <v>8302</v>
      </c>
      <c r="P21" s="16"/>
      <c r="Q21" s="12" t="s">
        <v>8303</v>
      </c>
      <c r="R21" s="12" t="s">
        <v>8304</v>
      </c>
    </row>
    <row r="22" spans="1:18" ht="21.75" thickBot="1" x14ac:dyDescent="0.25">
      <c r="A22" s="7" t="s">
        <v>8319</v>
      </c>
      <c r="B22" s="8" t="s">
        <v>4348</v>
      </c>
      <c r="C22" s="8" t="str">
        <f>VLOOKUP(A22,'DSHS account ID to admin'!A:C,3,FALSE)</f>
        <v>Aging and Disability Services Administration</v>
      </c>
      <c r="D22" s="7" t="s">
        <v>4337</v>
      </c>
      <c r="E22" s="9" t="s">
        <v>8306</v>
      </c>
      <c r="F22" s="7" t="s">
        <v>2576</v>
      </c>
      <c r="G22" s="7" t="s">
        <v>4349</v>
      </c>
      <c r="H22" s="7" t="s">
        <v>4350</v>
      </c>
      <c r="I22" s="10">
        <v>113180</v>
      </c>
      <c r="J22" s="7" t="s">
        <v>4348</v>
      </c>
      <c r="K22" s="7" t="s">
        <v>8258</v>
      </c>
      <c r="L22" s="7" t="s">
        <v>8259</v>
      </c>
      <c r="M22" s="7" t="s">
        <v>8259</v>
      </c>
      <c r="N22" s="11" t="s">
        <v>8320</v>
      </c>
      <c r="O22" s="7" t="s">
        <v>8321</v>
      </c>
      <c r="P22" s="11"/>
      <c r="Q22" s="7" t="s">
        <v>8322</v>
      </c>
      <c r="R22" s="7" t="s">
        <v>8323</v>
      </c>
    </row>
    <row r="23" spans="1:18" ht="21.75" thickBot="1" x14ac:dyDescent="0.25">
      <c r="A23" s="12" t="s">
        <v>8299</v>
      </c>
      <c r="B23" s="13" t="s">
        <v>4524</v>
      </c>
      <c r="C23" s="8" t="str">
        <f>VLOOKUP(A23,'DSHS account ID to admin'!A:C,3,FALSE)</f>
        <v>Office of Fraud Accountability</v>
      </c>
      <c r="D23" s="12" t="s">
        <v>4506</v>
      </c>
      <c r="E23" s="14" t="s">
        <v>8306</v>
      </c>
      <c r="F23" s="12" t="s">
        <v>297</v>
      </c>
      <c r="G23" s="12" t="s">
        <v>4508</v>
      </c>
      <c r="H23" s="12" t="s">
        <v>4525</v>
      </c>
      <c r="I23" s="15">
        <v>107945</v>
      </c>
      <c r="J23" s="12" t="s">
        <v>4524</v>
      </c>
      <c r="K23" s="12" t="s">
        <v>8258</v>
      </c>
      <c r="L23" s="12" t="s">
        <v>8259</v>
      </c>
      <c r="M23" s="12" t="s">
        <v>8259</v>
      </c>
      <c r="N23" s="16" t="s">
        <v>8301</v>
      </c>
      <c r="O23" s="12" t="s">
        <v>8302</v>
      </c>
      <c r="P23" s="16"/>
      <c r="Q23" s="12" t="s">
        <v>8303</v>
      </c>
      <c r="R23" s="12" t="s">
        <v>8304</v>
      </c>
    </row>
    <row r="24" spans="1:18" ht="13.5" thickBot="1" x14ac:dyDescent="0.25">
      <c r="A24" s="7" t="s">
        <v>8270</v>
      </c>
      <c r="B24" s="8" t="s">
        <v>4520</v>
      </c>
      <c r="C24" s="8" t="str">
        <f>VLOOKUP(A24,'DSHS account ID to admin'!A:C,3,FALSE)</f>
        <v>Children's Administration</v>
      </c>
      <c r="D24" s="7" t="s">
        <v>4506</v>
      </c>
      <c r="E24" s="9" t="s">
        <v>8306</v>
      </c>
      <c r="F24" s="7" t="s">
        <v>297</v>
      </c>
      <c r="G24" s="7" t="s">
        <v>4508</v>
      </c>
      <c r="H24" s="7" t="s">
        <v>4521</v>
      </c>
      <c r="I24" s="10">
        <v>95695</v>
      </c>
      <c r="J24" s="7" t="s">
        <v>4520</v>
      </c>
      <c r="K24" s="7" t="s">
        <v>8258</v>
      </c>
      <c r="L24" s="7" t="s">
        <v>8259</v>
      </c>
      <c r="M24" s="7" t="s">
        <v>8259</v>
      </c>
      <c r="N24" s="11" t="s">
        <v>8324</v>
      </c>
      <c r="O24" s="7" t="s">
        <v>8325</v>
      </c>
      <c r="P24" s="11"/>
      <c r="Q24" s="7" t="s">
        <v>8326</v>
      </c>
      <c r="R24" s="7" t="s">
        <v>8327</v>
      </c>
    </row>
    <row r="25" spans="1:18" ht="21.75" thickBot="1" x14ac:dyDescent="0.25">
      <c r="A25" s="12" t="s">
        <v>8256</v>
      </c>
      <c r="B25" s="13" t="s">
        <v>3290</v>
      </c>
      <c r="C25" s="8" t="str">
        <f>VLOOKUP(A25,'DSHS account ID to admin'!A:C,3,FALSE)</f>
        <v>Aging and Disability Services Administration</v>
      </c>
      <c r="D25" s="12" t="s">
        <v>3285</v>
      </c>
      <c r="E25" s="14" t="s">
        <v>8306</v>
      </c>
      <c r="F25" s="12" t="s">
        <v>297</v>
      </c>
      <c r="G25" s="12" t="s">
        <v>2569</v>
      </c>
      <c r="H25" s="12" t="s">
        <v>3291</v>
      </c>
      <c r="I25" s="15">
        <v>67028</v>
      </c>
      <c r="J25" s="12" t="s">
        <v>3290</v>
      </c>
      <c r="K25" s="12" t="s">
        <v>8258</v>
      </c>
      <c r="L25" s="12" t="s">
        <v>8259</v>
      </c>
      <c r="M25" s="12" t="s">
        <v>8259</v>
      </c>
      <c r="N25" s="16" t="s">
        <v>8328</v>
      </c>
      <c r="O25" s="12" t="s">
        <v>8329</v>
      </c>
      <c r="P25" s="16"/>
      <c r="Q25" s="12" t="s">
        <v>8330</v>
      </c>
      <c r="R25" s="12" t="s">
        <v>8331</v>
      </c>
    </row>
    <row r="26" spans="1:18" ht="21.75" thickBot="1" x14ac:dyDescent="0.25">
      <c r="A26" s="7" t="s">
        <v>8332</v>
      </c>
      <c r="B26" s="8" t="s">
        <v>1264</v>
      </c>
      <c r="C26" s="8" t="str">
        <f>VLOOKUP(A26,'DSHS account ID to admin'!A:C,3,FALSE)</f>
        <v>Economic Services Administration</v>
      </c>
      <c r="D26" s="7" t="s">
        <v>9</v>
      </c>
      <c r="E26" s="9" t="s">
        <v>8306</v>
      </c>
      <c r="F26" s="7" t="s">
        <v>12</v>
      </c>
      <c r="G26" s="7" t="s">
        <v>13</v>
      </c>
      <c r="H26" s="7" t="s">
        <v>1265</v>
      </c>
      <c r="I26" s="10">
        <v>123437</v>
      </c>
      <c r="J26" s="7" t="s">
        <v>1264</v>
      </c>
      <c r="K26" s="7" t="s">
        <v>8333</v>
      </c>
      <c r="L26" s="7" t="s">
        <v>8259</v>
      </c>
      <c r="M26" s="7" t="s">
        <v>8259</v>
      </c>
      <c r="N26" s="11" t="s">
        <v>8334</v>
      </c>
      <c r="O26" s="7" t="s">
        <v>8335</v>
      </c>
      <c r="P26" s="11"/>
      <c r="Q26" s="7" t="s">
        <v>8336</v>
      </c>
      <c r="R26" s="7" t="s">
        <v>8337</v>
      </c>
    </row>
    <row r="27" spans="1:18" ht="21.75" thickBot="1" x14ac:dyDescent="0.25">
      <c r="A27" s="12" t="s">
        <v>8332</v>
      </c>
      <c r="B27" s="13" t="s">
        <v>1260</v>
      </c>
      <c r="C27" s="8" t="str">
        <f>VLOOKUP(A27,'DSHS account ID to admin'!A:C,3,FALSE)</f>
        <v>Economic Services Administration</v>
      </c>
      <c r="D27" s="12" t="s">
        <v>9</v>
      </c>
      <c r="E27" s="14" t="s">
        <v>8338</v>
      </c>
      <c r="F27" s="12" t="s">
        <v>12</v>
      </c>
      <c r="G27" s="12" t="s">
        <v>13</v>
      </c>
      <c r="H27" s="12" t="s">
        <v>1261</v>
      </c>
      <c r="I27" s="15">
        <v>113963</v>
      </c>
      <c r="J27" s="12" t="s">
        <v>1260</v>
      </c>
      <c r="K27" s="12" t="s">
        <v>8333</v>
      </c>
      <c r="L27" s="12" t="s">
        <v>8259</v>
      </c>
      <c r="M27" s="12" t="s">
        <v>8259</v>
      </c>
      <c r="N27" s="16" t="s">
        <v>8339</v>
      </c>
      <c r="O27" s="12" t="s">
        <v>8340</v>
      </c>
      <c r="P27" s="16"/>
      <c r="Q27" s="12" t="s">
        <v>8341</v>
      </c>
      <c r="R27" s="12" t="s">
        <v>8342</v>
      </c>
    </row>
    <row r="28" spans="1:18" ht="21.75" thickBot="1" x14ac:dyDescent="0.25">
      <c r="A28" s="7" t="s">
        <v>8256</v>
      </c>
      <c r="B28" s="8" t="s">
        <v>3286</v>
      </c>
      <c r="C28" s="8" t="str">
        <f>VLOOKUP(A28,'DSHS account ID to admin'!A:C,3,FALSE)</f>
        <v>Aging and Disability Services Administration</v>
      </c>
      <c r="D28" s="7" t="s">
        <v>3285</v>
      </c>
      <c r="E28" s="9" t="s">
        <v>8338</v>
      </c>
      <c r="F28" s="7" t="s">
        <v>297</v>
      </c>
      <c r="G28" s="7" t="s">
        <v>2569</v>
      </c>
      <c r="H28" s="7" t="s">
        <v>3287</v>
      </c>
      <c r="I28" s="10">
        <v>64021</v>
      </c>
      <c r="J28" s="7" t="s">
        <v>3286</v>
      </c>
      <c r="K28" s="7" t="s">
        <v>8258</v>
      </c>
      <c r="L28" s="7" t="s">
        <v>8259</v>
      </c>
      <c r="M28" s="7" t="s">
        <v>8259</v>
      </c>
      <c r="N28" s="11" t="s">
        <v>8328</v>
      </c>
      <c r="O28" s="7" t="s">
        <v>8329</v>
      </c>
      <c r="P28" s="11"/>
      <c r="Q28" s="7" t="s">
        <v>8330</v>
      </c>
      <c r="R28" s="7" t="s">
        <v>8331</v>
      </c>
    </row>
    <row r="29" spans="1:18" ht="13.5" thickBot="1" x14ac:dyDescent="0.25">
      <c r="A29" s="12" t="s">
        <v>8270</v>
      </c>
      <c r="B29" s="13" t="s">
        <v>3716</v>
      </c>
      <c r="C29" s="8" t="str">
        <f>VLOOKUP(A29,'DSHS account ID to admin'!A:C,3,FALSE)</f>
        <v>Children's Administration</v>
      </c>
      <c r="D29" s="12" t="s">
        <v>3692</v>
      </c>
      <c r="E29" s="14" t="s">
        <v>8338</v>
      </c>
      <c r="F29" s="12" t="s">
        <v>297</v>
      </c>
      <c r="G29" s="12" t="s">
        <v>3683</v>
      </c>
      <c r="H29" s="12" t="s">
        <v>3717</v>
      </c>
      <c r="I29" s="15">
        <v>89898</v>
      </c>
      <c r="J29" s="12" t="s">
        <v>3716</v>
      </c>
      <c r="K29" s="12" t="s">
        <v>8258</v>
      </c>
      <c r="L29" s="12" t="s">
        <v>8259</v>
      </c>
      <c r="M29" s="12" t="s">
        <v>8259</v>
      </c>
      <c r="N29" s="16" t="s">
        <v>8271</v>
      </c>
      <c r="O29" s="12" t="s">
        <v>8272</v>
      </c>
      <c r="P29" s="16"/>
      <c r="Q29" s="12" t="s">
        <v>8273</v>
      </c>
      <c r="R29" s="12" t="s">
        <v>8274</v>
      </c>
    </row>
    <row r="30" spans="1:18" ht="13.5" thickBot="1" x14ac:dyDescent="0.25">
      <c r="A30" s="7" t="s">
        <v>8270</v>
      </c>
      <c r="B30" s="8" t="s">
        <v>3718</v>
      </c>
      <c r="C30" s="8" t="str">
        <f>VLOOKUP(A30,'DSHS account ID to admin'!A:C,3,FALSE)</f>
        <v>Children's Administration</v>
      </c>
      <c r="D30" s="7" t="s">
        <v>3692</v>
      </c>
      <c r="E30" s="9" t="s">
        <v>8338</v>
      </c>
      <c r="F30" s="7" t="s">
        <v>297</v>
      </c>
      <c r="G30" s="7" t="s">
        <v>3683</v>
      </c>
      <c r="H30" s="7" t="s">
        <v>3719</v>
      </c>
      <c r="I30" s="10">
        <v>101666</v>
      </c>
      <c r="J30" s="7" t="s">
        <v>3718</v>
      </c>
      <c r="K30" s="7" t="s">
        <v>8258</v>
      </c>
      <c r="L30" s="7" t="s">
        <v>8259</v>
      </c>
      <c r="M30" s="7" t="s">
        <v>8259</v>
      </c>
      <c r="N30" s="11" t="s">
        <v>8271</v>
      </c>
      <c r="O30" s="7" t="s">
        <v>8272</v>
      </c>
      <c r="P30" s="11"/>
      <c r="Q30" s="7" t="s">
        <v>8273</v>
      </c>
      <c r="R30" s="7" t="s">
        <v>8274</v>
      </c>
    </row>
    <row r="31" spans="1:18" ht="13.5" thickBot="1" x14ac:dyDescent="0.25">
      <c r="A31" s="12" t="s">
        <v>8270</v>
      </c>
      <c r="B31" s="13" t="s">
        <v>2780</v>
      </c>
      <c r="C31" s="8" t="str">
        <f>VLOOKUP(A31,'DSHS account ID to admin'!A:C,3,FALSE)</f>
        <v>Children's Administration</v>
      </c>
      <c r="D31" s="12" t="s">
        <v>2736</v>
      </c>
      <c r="E31" s="14" t="s">
        <v>8338</v>
      </c>
      <c r="F31" s="12" t="s">
        <v>2734</v>
      </c>
      <c r="G31" s="12" t="s">
        <v>2735</v>
      </c>
      <c r="H31" s="12" t="s">
        <v>2781</v>
      </c>
      <c r="I31" s="15">
        <v>104467</v>
      </c>
      <c r="J31" s="12" t="s">
        <v>2780</v>
      </c>
      <c r="K31" s="12" t="s">
        <v>8258</v>
      </c>
      <c r="L31" s="12" t="s">
        <v>8259</v>
      </c>
      <c r="M31" s="12" t="s">
        <v>8259</v>
      </c>
      <c r="N31" s="16" t="s">
        <v>8343</v>
      </c>
      <c r="O31" s="12" t="s">
        <v>8344</v>
      </c>
      <c r="P31" s="16"/>
      <c r="Q31" s="12" t="s">
        <v>8345</v>
      </c>
      <c r="R31" s="12" t="s">
        <v>8346</v>
      </c>
    </row>
    <row r="32" spans="1:18" ht="13.5" thickBot="1" x14ac:dyDescent="0.25">
      <c r="A32" s="7" t="s">
        <v>8270</v>
      </c>
      <c r="B32" s="8" t="s">
        <v>2581</v>
      </c>
      <c r="C32" s="8" t="str">
        <f>VLOOKUP(A32,'DSHS account ID to admin'!A:C,3,FALSE)</f>
        <v>Children's Administration</v>
      </c>
      <c r="D32" s="7" t="s">
        <v>2570</v>
      </c>
      <c r="E32" s="9" t="s">
        <v>8338</v>
      </c>
      <c r="F32" s="7" t="s">
        <v>297</v>
      </c>
      <c r="G32" s="7" t="s">
        <v>2569</v>
      </c>
      <c r="H32" s="7" t="s">
        <v>2582</v>
      </c>
      <c r="I32" s="10">
        <v>64405</v>
      </c>
      <c r="J32" s="7" t="s">
        <v>2581</v>
      </c>
      <c r="K32" s="7" t="s">
        <v>8258</v>
      </c>
      <c r="L32" s="7" t="s">
        <v>8259</v>
      </c>
      <c r="M32" s="7" t="s">
        <v>8259</v>
      </c>
      <c r="N32" s="11" t="s">
        <v>8347</v>
      </c>
      <c r="O32" s="7" t="s">
        <v>8348</v>
      </c>
      <c r="P32" s="11"/>
      <c r="Q32" s="7" t="s">
        <v>8349</v>
      </c>
      <c r="R32" s="7" t="s">
        <v>8350</v>
      </c>
    </row>
    <row r="33" spans="1:18" ht="21.75" thickBot="1" x14ac:dyDescent="0.25">
      <c r="A33" s="12" t="s">
        <v>8319</v>
      </c>
      <c r="B33" s="13" t="s">
        <v>4341</v>
      </c>
      <c r="C33" s="8" t="str">
        <f>VLOOKUP(A33,'DSHS account ID to admin'!A:C,3,FALSE)</f>
        <v>Aging and Disability Services Administration</v>
      </c>
      <c r="D33" s="12" t="s">
        <v>4337</v>
      </c>
      <c r="E33" s="14" t="s">
        <v>8338</v>
      </c>
      <c r="F33" s="12" t="s">
        <v>297</v>
      </c>
      <c r="G33" s="12" t="s">
        <v>4342</v>
      </c>
      <c r="H33" s="12" t="s">
        <v>4343</v>
      </c>
      <c r="I33" s="15">
        <v>128392</v>
      </c>
      <c r="J33" s="12" t="s">
        <v>4341</v>
      </c>
      <c r="K33" s="12" t="s">
        <v>8258</v>
      </c>
      <c r="L33" s="12" t="s">
        <v>8259</v>
      </c>
      <c r="M33" s="12" t="s">
        <v>8259</v>
      </c>
      <c r="N33" s="16" t="s">
        <v>8351</v>
      </c>
      <c r="O33" s="12" t="s">
        <v>8352</v>
      </c>
      <c r="P33" s="16"/>
      <c r="Q33" s="12" t="s">
        <v>8353</v>
      </c>
      <c r="R33" s="12" t="s">
        <v>8354</v>
      </c>
    </row>
    <row r="34" spans="1:18" ht="21.75" thickBot="1" x14ac:dyDescent="0.25">
      <c r="A34" s="7" t="s">
        <v>8319</v>
      </c>
      <c r="B34" s="8" t="s">
        <v>4510</v>
      </c>
      <c r="C34" s="8" t="str">
        <f>VLOOKUP(A34,'DSHS account ID to admin'!A:C,3,FALSE)</f>
        <v>Aging and Disability Services Administration</v>
      </c>
      <c r="D34" s="7" t="s">
        <v>4506</v>
      </c>
      <c r="E34" s="9" t="s">
        <v>8338</v>
      </c>
      <c r="F34" s="7" t="s">
        <v>297</v>
      </c>
      <c r="G34" s="7" t="s">
        <v>4508</v>
      </c>
      <c r="H34" s="7" t="s">
        <v>4511</v>
      </c>
      <c r="I34" s="10">
        <v>114852</v>
      </c>
      <c r="J34" s="7" t="s">
        <v>4510</v>
      </c>
      <c r="K34" s="7" t="s">
        <v>8258</v>
      </c>
      <c r="L34" s="7" t="s">
        <v>8259</v>
      </c>
      <c r="M34" s="7" t="s">
        <v>8259</v>
      </c>
      <c r="N34" s="11" t="s">
        <v>8355</v>
      </c>
      <c r="O34" s="7" t="s">
        <v>8356</v>
      </c>
      <c r="P34" s="11"/>
      <c r="Q34" s="7" t="s">
        <v>8357</v>
      </c>
      <c r="R34" s="7" t="s">
        <v>8358</v>
      </c>
    </row>
    <row r="35" spans="1:18" ht="13.5" thickBot="1" x14ac:dyDescent="0.25">
      <c r="A35" s="12" t="s">
        <v>8270</v>
      </c>
      <c r="B35" s="13" t="s">
        <v>3704</v>
      </c>
      <c r="C35" s="8" t="str">
        <f>VLOOKUP(A35,'DSHS account ID to admin'!A:C,3,FALSE)</f>
        <v>Children's Administration</v>
      </c>
      <c r="D35" s="12" t="s">
        <v>3692</v>
      </c>
      <c r="E35" s="14" t="s">
        <v>8338</v>
      </c>
      <c r="F35" s="12" t="s">
        <v>297</v>
      </c>
      <c r="G35" s="12" t="s">
        <v>3683</v>
      </c>
      <c r="H35" s="12" t="s">
        <v>3705</v>
      </c>
      <c r="I35" s="15">
        <v>105974</v>
      </c>
      <c r="J35" s="12" t="s">
        <v>3704</v>
      </c>
      <c r="K35" s="12" t="s">
        <v>8258</v>
      </c>
      <c r="L35" s="12" t="s">
        <v>8259</v>
      </c>
      <c r="M35" s="12" t="s">
        <v>8259</v>
      </c>
      <c r="N35" s="16" t="s">
        <v>8271</v>
      </c>
      <c r="O35" s="12" t="s">
        <v>8272</v>
      </c>
      <c r="P35" s="16"/>
      <c r="Q35" s="12" t="s">
        <v>8273</v>
      </c>
      <c r="R35" s="12" t="s">
        <v>8274</v>
      </c>
    </row>
    <row r="36" spans="1:18" ht="21.75" thickBot="1" x14ac:dyDescent="0.25">
      <c r="A36" s="7" t="s">
        <v>8299</v>
      </c>
      <c r="B36" s="8" t="s">
        <v>4514</v>
      </c>
      <c r="C36" s="8" t="str">
        <f>VLOOKUP(A36,'DSHS account ID to admin'!A:C,3,FALSE)</f>
        <v>Office of Fraud Accountability</v>
      </c>
      <c r="D36" s="7" t="s">
        <v>4506</v>
      </c>
      <c r="E36" s="9" t="s">
        <v>8338</v>
      </c>
      <c r="F36" s="7" t="s">
        <v>297</v>
      </c>
      <c r="G36" s="7" t="s">
        <v>4508</v>
      </c>
      <c r="H36" s="7" t="s">
        <v>4515</v>
      </c>
      <c r="I36" s="10">
        <v>110501</v>
      </c>
      <c r="J36" s="7" t="s">
        <v>4514</v>
      </c>
      <c r="K36" s="7" t="s">
        <v>8258</v>
      </c>
      <c r="L36" s="7" t="s">
        <v>8259</v>
      </c>
      <c r="M36" s="7" t="s">
        <v>8259</v>
      </c>
      <c r="N36" s="11" t="s">
        <v>8301</v>
      </c>
      <c r="O36" s="7" t="s">
        <v>8302</v>
      </c>
      <c r="P36" s="11"/>
      <c r="Q36" s="7" t="s">
        <v>8303</v>
      </c>
      <c r="R36" s="7" t="s">
        <v>8304</v>
      </c>
    </row>
    <row r="37" spans="1:18" ht="21.75" thickBot="1" x14ac:dyDescent="0.25">
      <c r="A37" s="12" t="s">
        <v>8332</v>
      </c>
      <c r="B37" s="13" t="s">
        <v>3706</v>
      </c>
      <c r="C37" s="8" t="str">
        <f>VLOOKUP(A37,'DSHS account ID to admin'!A:C,3,FALSE)</f>
        <v>Economic Services Administration</v>
      </c>
      <c r="D37" s="12" t="s">
        <v>3692</v>
      </c>
      <c r="E37" s="14" t="s">
        <v>8338</v>
      </c>
      <c r="F37" s="12" t="s">
        <v>297</v>
      </c>
      <c r="G37" s="12" t="s">
        <v>3683</v>
      </c>
      <c r="H37" s="12" t="s">
        <v>3707</v>
      </c>
      <c r="I37" s="15">
        <v>92435</v>
      </c>
      <c r="J37" s="12" t="s">
        <v>3706</v>
      </c>
      <c r="K37" s="12" t="s">
        <v>8258</v>
      </c>
      <c r="L37" s="12" t="s">
        <v>8259</v>
      </c>
      <c r="M37" s="12" t="s">
        <v>8259</v>
      </c>
      <c r="N37" s="16" t="s">
        <v>8359</v>
      </c>
      <c r="O37" s="12" t="s">
        <v>8360</v>
      </c>
      <c r="P37" s="16"/>
      <c r="Q37" s="12" t="s">
        <v>8361</v>
      </c>
      <c r="R37" s="12" t="s">
        <v>8362</v>
      </c>
    </row>
    <row r="38" spans="1:18" ht="21.75" thickBot="1" x14ac:dyDescent="0.25">
      <c r="A38" s="7" t="s">
        <v>8256</v>
      </c>
      <c r="B38" s="8" t="s">
        <v>3708</v>
      </c>
      <c r="C38" s="8" t="str">
        <f>VLOOKUP(A38,'DSHS account ID to admin'!A:C,3,FALSE)</f>
        <v>Aging and Disability Services Administration</v>
      </c>
      <c r="D38" s="7" t="s">
        <v>3692</v>
      </c>
      <c r="E38" s="9" t="s">
        <v>8338</v>
      </c>
      <c r="F38" s="7" t="s">
        <v>297</v>
      </c>
      <c r="G38" s="7" t="s">
        <v>3683</v>
      </c>
      <c r="H38" s="7" t="s">
        <v>3709</v>
      </c>
      <c r="I38" s="10">
        <v>56851</v>
      </c>
      <c r="J38" s="7" t="s">
        <v>3708</v>
      </c>
      <c r="K38" s="7" t="s">
        <v>8258</v>
      </c>
      <c r="L38" s="7" t="s">
        <v>8259</v>
      </c>
      <c r="M38" s="7" t="s">
        <v>8259</v>
      </c>
      <c r="N38" s="11" t="s">
        <v>8363</v>
      </c>
      <c r="O38" s="7" t="s">
        <v>8364</v>
      </c>
      <c r="P38" s="11"/>
      <c r="Q38" s="7" t="s">
        <v>8365</v>
      </c>
      <c r="R38" s="7" t="s">
        <v>8366</v>
      </c>
    </row>
    <row r="39" spans="1:18" ht="21.75" thickBot="1" x14ac:dyDescent="0.25">
      <c r="A39" s="12" t="s">
        <v>8256</v>
      </c>
      <c r="B39" s="13" t="s">
        <v>4119</v>
      </c>
      <c r="C39" s="8" t="str">
        <f>VLOOKUP(A39,'DSHS account ID to admin'!A:C,3,FALSE)</f>
        <v>Aging and Disability Services Administration</v>
      </c>
      <c r="D39" s="12" t="s">
        <v>3684</v>
      </c>
      <c r="E39" s="14" t="s">
        <v>8338</v>
      </c>
      <c r="F39" s="12" t="s">
        <v>297</v>
      </c>
      <c r="G39" s="12" t="s">
        <v>3683</v>
      </c>
      <c r="H39" s="12" t="s">
        <v>4120</v>
      </c>
      <c r="I39" s="15">
        <v>60540</v>
      </c>
      <c r="J39" s="12" t="s">
        <v>4119</v>
      </c>
      <c r="K39" s="12" t="s">
        <v>8258</v>
      </c>
      <c r="L39" s="12" t="s">
        <v>8259</v>
      </c>
      <c r="M39" s="12" t="s">
        <v>8259</v>
      </c>
      <c r="N39" s="16" t="s">
        <v>8367</v>
      </c>
      <c r="O39" s="12" t="s">
        <v>8368</v>
      </c>
      <c r="P39" s="16"/>
      <c r="Q39" s="12" t="s">
        <v>8369</v>
      </c>
      <c r="R39" s="12" t="s">
        <v>8370</v>
      </c>
    </row>
    <row r="40" spans="1:18" ht="13.5" thickBot="1" x14ac:dyDescent="0.25">
      <c r="A40" s="7" t="s">
        <v>8270</v>
      </c>
      <c r="B40" s="8" t="s">
        <v>3712</v>
      </c>
      <c r="C40" s="8" t="str">
        <f>VLOOKUP(A40,'DSHS account ID to admin'!A:C,3,FALSE)</f>
        <v>Children's Administration</v>
      </c>
      <c r="D40" s="7" t="s">
        <v>3692</v>
      </c>
      <c r="E40" s="9" t="s">
        <v>8338</v>
      </c>
      <c r="F40" s="7" t="s">
        <v>297</v>
      </c>
      <c r="G40" s="7" t="s">
        <v>3683</v>
      </c>
      <c r="H40" s="7" t="s">
        <v>3713</v>
      </c>
      <c r="I40" s="10">
        <v>99009</v>
      </c>
      <c r="J40" s="7" t="s">
        <v>3712</v>
      </c>
      <c r="K40" s="7" t="s">
        <v>8258</v>
      </c>
      <c r="L40" s="7" t="s">
        <v>8259</v>
      </c>
      <c r="M40" s="7" t="s">
        <v>8259</v>
      </c>
      <c r="N40" s="11" t="s">
        <v>8271</v>
      </c>
      <c r="O40" s="7" t="s">
        <v>8272</v>
      </c>
      <c r="P40" s="11"/>
      <c r="Q40" s="7" t="s">
        <v>8273</v>
      </c>
      <c r="R40" s="7" t="s">
        <v>8274</v>
      </c>
    </row>
    <row r="41" spans="1:18" ht="21.75" thickBot="1" x14ac:dyDescent="0.25">
      <c r="A41" s="12" t="s">
        <v>8319</v>
      </c>
      <c r="B41" s="13" t="s">
        <v>27</v>
      </c>
      <c r="C41" s="8" t="str">
        <f>VLOOKUP(A41,'DSHS account ID to admin'!A:C,3,FALSE)</f>
        <v>Aging and Disability Services Administration</v>
      </c>
      <c r="D41" s="12" t="s">
        <v>9</v>
      </c>
      <c r="E41" s="14" t="s">
        <v>8338</v>
      </c>
      <c r="F41" s="12" t="s">
        <v>12</v>
      </c>
      <c r="G41" s="12" t="s">
        <v>13</v>
      </c>
      <c r="H41" s="12" t="s">
        <v>28</v>
      </c>
      <c r="I41" s="15">
        <v>92873</v>
      </c>
      <c r="J41" s="12" t="s">
        <v>27</v>
      </c>
      <c r="K41" s="12" t="s">
        <v>8258</v>
      </c>
      <c r="L41" s="12" t="s">
        <v>8259</v>
      </c>
      <c r="M41" s="12" t="s">
        <v>8259</v>
      </c>
      <c r="N41" s="16" t="s">
        <v>8371</v>
      </c>
      <c r="O41" s="12" t="s">
        <v>8372</v>
      </c>
      <c r="P41" s="16"/>
      <c r="Q41" s="12" t="s">
        <v>8373</v>
      </c>
      <c r="R41" s="12" t="s">
        <v>8374</v>
      </c>
    </row>
    <row r="42" spans="1:18" ht="13.5" thickBot="1" x14ac:dyDescent="0.25">
      <c r="A42" s="7" t="s">
        <v>8270</v>
      </c>
      <c r="B42" s="8" t="s">
        <v>43</v>
      </c>
      <c r="C42" s="8" t="str">
        <f>VLOOKUP(A42,'DSHS account ID to admin'!A:C,3,FALSE)</f>
        <v>Children's Administration</v>
      </c>
      <c r="D42" s="7" t="s">
        <v>9</v>
      </c>
      <c r="E42" s="9" t="s">
        <v>8338</v>
      </c>
      <c r="F42" s="7" t="s">
        <v>12</v>
      </c>
      <c r="G42" s="7" t="s">
        <v>13</v>
      </c>
      <c r="H42" s="7" t="s">
        <v>44</v>
      </c>
      <c r="I42" s="10">
        <v>118474</v>
      </c>
      <c r="J42" s="7" t="s">
        <v>43</v>
      </c>
      <c r="K42" s="7" t="s">
        <v>8258</v>
      </c>
      <c r="L42" s="7" t="s">
        <v>8259</v>
      </c>
      <c r="M42" s="7" t="s">
        <v>8259</v>
      </c>
      <c r="N42" s="11" t="s">
        <v>8375</v>
      </c>
      <c r="O42" s="7" t="s">
        <v>8376</v>
      </c>
      <c r="P42" s="11"/>
      <c r="Q42" s="7" t="s">
        <v>8377</v>
      </c>
      <c r="R42" s="7" t="s">
        <v>8378</v>
      </c>
    </row>
    <row r="43" spans="1:18" ht="21.75" thickBot="1" x14ac:dyDescent="0.25">
      <c r="A43" s="12" t="s">
        <v>8275</v>
      </c>
      <c r="B43" s="13" t="s">
        <v>4076</v>
      </c>
      <c r="C43" s="8" t="str">
        <f>VLOOKUP(A43,'DSHS account ID to admin'!A:C,3,FALSE)</f>
        <v>Juvenile Justice and Rehabilitation</v>
      </c>
      <c r="D43" s="12" t="s">
        <v>4068</v>
      </c>
      <c r="E43" s="14" t="s">
        <v>8338</v>
      </c>
      <c r="F43" s="12" t="s">
        <v>297</v>
      </c>
      <c r="G43" s="12" t="s">
        <v>4070</v>
      </c>
      <c r="H43" s="12" t="s">
        <v>4077</v>
      </c>
      <c r="I43" s="15">
        <v>56823</v>
      </c>
      <c r="J43" s="12" t="s">
        <v>4076</v>
      </c>
      <c r="K43" s="12" t="s">
        <v>8258</v>
      </c>
      <c r="L43" s="12" t="s">
        <v>8259</v>
      </c>
      <c r="M43" s="12" t="s">
        <v>8259</v>
      </c>
      <c r="N43" s="16" t="s">
        <v>8289</v>
      </c>
      <c r="O43" s="12" t="s">
        <v>8290</v>
      </c>
      <c r="P43" s="16"/>
      <c r="Q43" s="12" t="s">
        <v>8291</v>
      </c>
      <c r="R43" s="12" t="s">
        <v>8292</v>
      </c>
    </row>
    <row r="44" spans="1:18" ht="21.75" thickBot="1" x14ac:dyDescent="0.25">
      <c r="A44" s="7" t="s">
        <v>8275</v>
      </c>
      <c r="B44" s="8" t="s">
        <v>3788</v>
      </c>
      <c r="C44" s="8" t="str">
        <f>VLOOKUP(A44,'DSHS account ID to admin'!A:C,3,FALSE)</f>
        <v>Juvenile Justice and Rehabilitation</v>
      </c>
      <c r="D44" s="7" t="s">
        <v>3692</v>
      </c>
      <c r="E44" s="9" t="s">
        <v>8338</v>
      </c>
      <c r="F44" s="7" t="s">
        <v>297</v>
      </c>
      <c r="G44" s="7" t="s">
        <v>3683</v>
      </c>
      <c r="H44" s="7" t="s">
        <v>3789</v>
      </c>
      <c r="I44" s="10">
        <v>103153</v>
      </c>
      <c r="J44" s="7" t="s">
        <v>3788</v>
      </c>
      <c r="K44" s="7" t="s">
        <v>8258</v>
      </c>
      <c r="L44" s="7" t="s">
        <v>8259</v>
      </c>
      <c r="M44" s="7" t="s">
        <v>8259</v>
      </c>
      <c r="N44" s="11" t="s">
        <v>8379</v>
      </c>
      <c r="O44" s="7" t="s">
        <v>8380</v>
      </c>
      <c r="P44" s="11"/>
      <c r="Q44" s="7" t="s">
        <v>8381</v>
      </c>
      <c r="R44" s="7" t="s">
        <v>8382</v>
      </c>
    </row>
    <row r="45" spans="1:18" ht="21.75" thickBot="1" x14ac:dyDescent="0.25">
      <c r="A45" s="12" t="s">
        <v>8319</v>
      </c>
      <c r="B45" s="13" t="s">
        <v>47</v>
      </c>
      <c r="C45" s="8" t="str">
        <f>VLOOKUP(A45,'DSHS account ID to admin'!A:C,3,FALSE)</f>
        <v>Aging and Disability Services Administration</v>
      </c>
      <c r="D45" s="12" t="s">
        <v>9</v>
      </c>
      <c r="E45" s="14" t="s">
        <v>8338</v>
      </c>
      <c r="F45" s="12" t="s">
        <v>12</v>
      </c>
      <c r="G45" s="12" t="s">
        <v>13</v>
      </c>
      <c r="H45" s="12" t="s">
        <v>48</v>
      </c>
      <c r="I45" s="15">
        <v>105926</v>
      </c>
      <c r="J45" s="12" t="s">
        <v>47</v>
      </c>
      <c r="K45" s="12" t="s">
        <v>8258</v>
      </c>
      <c r="L45" s="12" t="s">
        <v>8259</v>
      </c>
      <c r="M45" s="12" t="s">
        <v>8259</v>
      </c>
      <c r="N45" s="16" t="s">
        <v>8355</v>
      </c>
      <c r="O45" s="12" t="s">
        <v>8356</v>
      </c>
      <c r="P45" s="16"/>
      <c r="Q45" s="12" t="s">
        <v>8357</v>
      </c>
      <c r="R45" s="12" t="s">
        <v>8358</v>
      </c>
    </row>
    <row r="46" spans="1:18" ht="21.75" thickBot="1" x14ac:dyDescent="0.25">
      <c r="A46" s="7" t="s">
        <v>8319</v>
      </c>
      <c r="B46" s="8" t="s">
        <v>49</v>
      </c>
      <c r="C46" s="8" t="str">
        <f>VLOOKUP(A46,'DSHS account ID to admin'!A:C,3,FALSE)</f>
        <v>Aging and Disability Services Administration</v>
      </c>
      <c r="D46" s="7" t="s">
        <v>9</v>
      </c>
      <c r="E46" s="9" t="s">
        <v>8338</v>
      </c>
      <c r="F46" s="7" t="s">
        <v>12</v>
      </c>
      <c r="G46" s="7" t="s">
        <v>13</v>
      </c>
      <c r="H46" s="7" t="s">
        <v>50</v>
      </c>
      <c r="I46" s="10">
        <v>92453</v>
      </c>
      <c r="J46" s="7" t="s">
        <v>49</v>
      </c>
      <c r="K46" s="7" t="s">
        <v>8258</v>
      </c>
      <c r="L46" s="7" t="s">
        <v>8259</v>
      </c>
      <c r="M46" s="7" t="s">
        <v>8259</v>
      </c>
      <c r="N46" s="11" t="s">
        <v>8355</v>
      </c>
      <c r="O46" s="7" t="s">
        <v>8356</v>
      </c>
      <c r="P46" s="11"/>
      <c r="Q46" s="7" t="s">
        <v>8357</v>
      </c>
      <c r="R46" s="7" t="s">
        <v>8358</v>
      </c>
    </row>
    <row r="47" spans="1:18" ht="21.75" thickBot="1" x14ac:dyDescent="0.25">
      <c r="A47" s="12" t="s">
        <v>8332</v>
      </c>
      <c r="B47" s="13" t="s">
        <v>51</v>
      </c>
      <c r="C47" s="8" t="str">
        <f>VLOOKUP(A47,'DSHS account ID to admin'!A:C,3,FALSE)</f>
        <v>Economic Services Administration</v>
      </c>
      <c r="D47" s="12" t="s">
        <v>9</v>
      </c>
      <c r="E47" s="14" t="s">
        <v>8338</v>
      </c>
      <c r="F47" s="12" t="s">
        <v>12</v>
      </c>
      <c r="G47" s="12" t="s">
        <v>13</v>
      </c>
      <c r="H47" s="12" t="s">
        <v>52</v>
      </c>
      <c r="I47" s="15">
        <v>118084</v>
      </c>
      <c r="J47" s="12" t="s">
        <v>51</v>
      </c>
      <c r="K47" s="12" t="s">
        <v>8258</v>
      </c>
      <c r="L47" s="12" t="s">
        <v>8259</v>
      </c>
      <c r="M47" s="12" t="s">
        <v>8259</v>
      </c>
      <c r="N47" s="16" t="s">
        <v>8383</v>
      </c>
      <c r="O47" s="12" t="s">
        <v>8384</v>
      </c>
      <c r="P47" s="16"/>
      <c r="Q47" s="12" t="s">
        <v>8385</v>
      </c>
      <c r="R47" s="12" t="s">
        <v>8386</v>
      </c>
    </row>
    <row r="48" spans="1:18" ht="13.5" thickBot="1" x14ac:dyDescent="0.25">
      <c r="A48" s="7" t="s">
        <v>8270</v>
      </c>
      <c r="B48" s="8" t="s">
        <v>53</v>
      </c>
      <c r="C48" s="8" t="str">
        <f>VLOOKUP(A48,'DSHS account ID to admin'!A:C,3,FALSE)</f>
        <v>Children's Administration</v>
      </c>
      <c r="D48" s="7" t="s">
        <v>9</v>
      </c>
      <c r="E48" s="9" t="s">
        <v>8338</v>
      </c>
      <c r="F48" s="7" t="s">
        <v>12</v>
      </c>
      <c r="G48" s="7" t="s">
        <v>13</v>
      </c>
      <c r="H48" s="7" t="s">
        <v>54</v>
      </c>
      <c r="I48" s="10">
        <v>108922</v>
      </c>
      <c r="J48" s="7" t="s">
        <v>53</v>
      </c>
      <c r="K48" s="7" t="s">
        <v>8258</v>
      </c>
      <c r="L48" s="7" t="s">
        <v>8259</v>
      </c>
      <c r="M48" s="7" t="s">
        <v>8259</v>
      </c>
      <c r="N48" s="11" t="s">
        <v>8387</v>
      </c>
      <c r="O48" s="7" t="s">
        <v>8388</v>
      </c>
      <c r="P48" s="11"/>
      <c r="Q48" s="7" t="s">
        <v>8389</v>
      </c>
      <c r="R48" s="7" t="s">
        <v>8390</v>
      </c>
    </row>
    <row r="49" spans="1:18" ht="21.75" thickBot="1" x14ac:dyDescent="0.25">
      <c r="A49" s="12" t="s">
        <v>8256</v>
      </c>
      <c r="B49" s="13" t="s">
        <v>2739</v>
      </c>
      <c r="C49" s="8" t="str">
        <f>VLOOKUP(A49,'DSHS account ID to admin'!A:C,3,FALSE)</f>
        <v>Aging and Disability Services Administration</v>
      </c>
      <c r="D49" s="12" t="s">
        <v>2736</v>
      </c>
      <c r="E49" s="14" t="s">
        <v>8338</v>
      </c>
      <c r="F49" s="12" t="s">
        <v>2734</v>
      </c>
      <c r="G49" s="12" t="s">
        <v>2735</v>
      </c>
      <c r="H49" s="12" t="s">
        <v>2740</v>
      </c>
      <c r="I49" s="15">
        <v>79261</v>
      </c>
      <c r="J49" s="12" t="s">
        <v>2739</v>
      </c>
      <c r="K49" s="12" t="s">
        <v>8258</v>
      </c>
      <c r="L49" s="12" t="s">
        <v>8259</v>
      </c>
      <c r="M49" s="12" t="s">
        <v>8259</v>
      </c>
      <c r="N49" s="16" t="s">
        <v>8391</v>
      </c>
      <c r="O49" s="12" t="s">
        <v>8392</v>
      </c>
      <c r="P49" s="16"/>
      <c r="Q49" s="12" t="s">
        <v>8393</v>
      </c>
      <c r="R49" s="12" t="s">
        <v>8394</v>
      </c>
    </row>
    <row r="50" spans="1:18" ht="21.75" thickBot="1" x14ac:dyDescent="0.25">
      <c r="A50" s="7" t="s">
        <v>8256</v>
      </c>
      <c r="B50" s="8" t="s">
        <v>2778</v>
      </c>
      <c r="C50" s="8" t="str">
        <f>VLOOKUP(A50,'DSHS account ID to admin'!A:C,3,FALSE)</f>
        <v>Aging and Disability Services Administration</v>
      </c>
      <c r="D50" s="7" t="s">
        <v>2736</v>
      </c>
      <c r="E50" s="9" t="s">
        <v>8338</v>
      </c>
      <c r="F50" s="7" t="s">
        <v>2734</v>
      </c>
      <c r="G50" s="7" t="s">
        <v>2735</v>
      </c>
      <c r="H50" s="7" t="s">
        <v>2779</v>
      </c>
      <c r="I50" s="10">
        <v>78504</v>
      </c>
      <c r="J50" s="7" t="s">
        <v>2778</v>
      </c>
      <c r="K50" s="7" t="s">
        <v>8258</v>
      </c>
      <c r="L50" s="7" t="s">
        <v>8259</v>
      </c>
      <c r="M50" s="7" t="s">
        <v>8259</v>
      </c>
      <c r="N50" s="11" t="s">
        <v>8395</v>
      </c>
      <c r="O50" s="7" t="s">
        <v>8396</v>
      </c>
      <c r="P50" s="11"/>
      <c r="Q50" s="7" t="s">
        <v>8397</v>
      </c>
      <c r="R50" s="7" t="s">
        <v>8398</v>
      </c>
    </row>
    <row r="51" spans="1:18" ht="21.75" thickBot="1" x14ac:dyDescent="0.25">
      <c r="A51" s="12" t="s">
        <v>8275</v>
      </c>
      <c r="B51" s="13" t="s">
        <v>3831</v>
      </c>
      <c r="C51" s="8" t="str">
        <f>VLOOKUP(A51,'DSHS account ID to admin'!A:C,3,FALSE)</f>
        <v>Juvenile Justice and Rehabilitation</v>
      </c>
      <c r="D51" s="12" t="s">
        <v>3692</v>
      </c>
      <c r="E51" s="14" t="s">
        <v>8338</v>
      </c>
      <c r="F51" s="12" t="s">
        <v>297</v>
      </c>
      <c r="G51" s="12" t="s">
        <v>3683</v>
      </c>
      <c r="H51" s="12" t="s">
        <v>3832</v>
      </c>
      <c r="I51" s="15">
        <v>99401</v>
      </c>
      <c r="J51" s="12" t="s">
        <v>3831</v>
      </c>
      <c r="K51" s="12" t="s">
        <v>8258</v>
      </c>
      <c r="L51" s="12" t="s">
        <v>8259</v>
      </c>
      <c r="M51" s="12" t="s">
        <v>8259</v>
      </c>
      <c r="N51" s="16" t="s">
        <v>8289</v>
      </c>
      <c r="O51" s="12" t="s">
        <v>8290</v>
      </c>
      <c r="P51" s="16"/>
      <c r="Q51" s="12" t="s">
        <v>8291</v>
      </c>
      <c r="R51" s="12" t="s">
        <v>8292</v>
      </c>
    </row>
    <row r="52" spans="1:18" ht="21.75" thickBot="1" x14ac:dyDescent="0.25">
      <c r="A52" s="7" t="s">
        <v>8275</v>
      </c>
      <c r="B52" s="8" t="s">
        <v>3817</v>
      </c>
      <c r="C52" s="8" t="str">
        <f>VLOOKUP(A52,'DSHS account ID to admin'!A:C,3,FALSE)</f>
        <v>Juvenile Justice and Rehabilitation</v>
      </c>
      <c r="D52" s="7" t="s">
        <v>3692</v>
      </c>
      <c r="E52" s="9" t="s">
        <v>8338</v>
      </c>
      <c r="F52" s="7" t="s">
        <v>297</v>
      </c>
      <c r="G52" s="7" t="s">
        <v>3683</v>
      </c>
      <c r="H52" s="7" t="s">
        <v>3818</v>
      </c>
      <c r="I52" s="10">
        <v>51083</v>
      </c>
      <c r="J52" s="7" t="s">
        <v>3817</v>
      </c>
      <c r="K52" s="7" t="s">
        <v>8258</v>
      </c>
      <c r="L52" s="7" t="s">
        <v>8259</v>
      </c>
      <c r="M52" s="7" t="s">
        <v>8259</v>
      </c>
      <c r="N52" s="11" t="s">
        <v>8285</v>
      </c>
      <c r="O52" s="7" t="s">
        <v>8399</v>
      </c>
      <c r="P52" s="11"/>
      <c r="Q52" s="7" t="s">
        <v>8287</v>
      </c>
      <c r="R52" s="7" t="s">
        <v>8288</v>
      </c>
    </row>
    <row r="53" spans="1:18" ht="21.75" thickBot="1" x14ac:dyDescent="0.25">
      <c r="A53" s="12" t="s">
        <v>8275</v>
      </c>
      <c r="B53" s="13" t="s">
        <v>3819</v>
      </c>
      <c r="C53" s="8" t="str">
        <f>VLOOKUP(A53,'DSHS account ID to admin'!A:C,3,FALSE)</f>
        <v>Juvenile Justice and Rehabilitation</v>
      </c>
      <c r="D53" s="12" t="s">
        <v>3692</v>
      </c>
      <c r="E53" s="14" t="s">
        <v>8338</v>
      </c>
      <c r="F53" s="12" t="s">
        <v>297</v>
      </c>
      <c r="G53" s="12" t="s">
        <v>3683</v>
      </c>
      <c r="H53" s="12" t="s">
        <v>3820</v>
      </c>
      <c r="I53" s="15">
        <v>56713</v>
      </c>
      <c r="J53" s="12" t="s">
        <v>3819</v>
      </c>
      <c r="K53" s="12" t="s">
        <v>8258</v>
      </c>
      <c r="L53" s="12" t="s">
        <v>8259</v>
      </c>
      <c r="M53" s="12" t="s">
        <v>8259</v>
      </c>
      <c r="N53" s="16" t="s">
        <v>8295</v>
      </c>
      <c r="O53" s="12" t="s">
        <v>8296</v>
      </c>
      <c r="P53" s="16"/>
      <c r="Q53" s="12" t="s">
        <v>8297</v>
      </c>
      <c r="R53" s="12" t="s">
        <v>8298</v>
      </c>
    </row>
    <row r="54" spans="1:18" ht="21.75" thickBot="1" x14ac:dyDescent="0.25">
      <c r="A54" s="7" t="s">
        <v>8275</v>
      </c>
      <c r="B54" s="8" t="s">
        <v>3821</v>
      </c>
      <c r="C54" s="8" t="str">
        <f>VLOOKUP(A54,'DSHS account ID to admin'!A:C,3,FALSE)</f>
        <v>Juvenile Justice and Rehabilitation</v>
      </c>
      <c r="D54" s="7" t="s">
        <v>3692</v>
      </c>
      <c r="E54" s="9" t="s">
        <v>8338</v>
      </c>
      <c r="F54" s="7" t="s">
        <v>297</v>
      </c>
      <c r="G54" s="7" t="s">
        <v>3683</v>
      </c>
      <c r="H54" s="7" t="s">
        <v>3822</v>
      </c>
      <c r="I54" s="10">
        <v>54459</v>
      </c>
      <c r="J54" s="7" t="s">
        <v>3821</v>
      </c>
      <c r="K54" s="7" t="s">
        <v>8258</v>
      </c>
      <c r="L54" s="7" t="s">
        <v>8259</v>
      </c>
      <c r="M54" s="7" t="s">
        <v>8259</v>
      </c>
      <c r="N54" s="11" t="s">
        <v>8295</v>
      </c>
      <c r="O54" s="7" t="s">
        <v>8296</v>
      </c>
      <c r="P54" s="11"/>
      <c r="Q54" s="7" t="s">
        <v>8297</v>
      </c>
      <c r="R54" s="7" t="s">
        <v>8298</v>
      </c>
    </row>
    <row r="55" spans="1:18" ht="21.75" thickBot="1" x14ac:dyDescent="0.25">
      <c r="A55" s="12" t="s">
        <v>8275</v>
      </c>
      <c r="B55" s="13" t="s">
        <v>3813</v>
      </c>
      <c r="C55" s="8" t="str">
        <f>VLOOKUP(A55,'DSHS account ID to admin'!A:C,3,FALSE)</f>
        <v>Juvenile Justice and Rehabilitation</v>
      </c>
      <c r="D55" s="12" t="s">
        <v>3692</v>
      </c>
      <c r="E55" s="14" t="s">
        <v>8338</v>
      </c>
      <c r="F55" s="12" t="s">
        <v>297</v>
      </c>
      <c r="G55" s="12" t="s">
        <v>3683</v>
      </c>
      <c r="H55" s="12" t="s">
        <v>3814</v>
      </c>
      <c r="I55" s="15">
        <v>59025</v>
      </c>
      <c r="J55" s="12" t="s">
        <v>3813</v>
      </c>
      <c r="K55" s="12" t="s">
        <v>8258</v>
      </c>
      <c r="L55" s="12" t="s">
        <v>8259</v>
      </c>
      <c r="M55" s="12" t="s">
        <v>8259</v>
      </c>
      <c r="N55" s="16" t="s">
        <v>8400</v>
      </c>
      <c r="O55" s="12" t="s">
        <v>8401</v>
      </c>
      <c r="P55" s="16"/>
      <c r="Q55" s="12" t="s">
        <v>8402</v>
      </c>
      <c r="R55" s="12" t="s">
        <v>8403</v>
      </c>
    </row>
    <row r="56" spans="1:18" ht="21.75" thickBot="1" x14ac:dyDescent="0.25">
      <c r="A56" s="7" t="s">
        <v>8275</v>
      </c>
      <c r="B56" s="8" t="s">
        <v>3815</v>
      </c>
      <c r="C56" s="8" t="str">
        <f>VLOOKUP(A56,'DSHS account ID to admin'!A:C,3,FALSE)</f>
        <v>Juvenile Justice and Rehabilitation</v>
      </c>
      <c r="D56" s="7" t="s">
        <v>3692</v>
      </c>
      <c r="E56" s="9" t="s">
        <v>8338</v>
      </c>
      <c r="F56" s="7" t="s">
        <v>297</v>
      </c>
      <c r="G56" s="7" t="s">
        <v>3683</v>
      </c>
      <c r="H56" s="7" t="s">
        <v>3816</v>
      </c>
      <c r="I56" s="10">
        <v>53685</v>
      </c>
      <c r="J56" s="7" t="s">
        <v>3815</v>
      </c>
      <c r="K56" s="7" t="s">
        <v>8258</v>
      </c>
      <c r="L56" s="7" t="s">
        <v>8259</v>
      </c>
      <c r="M56" s="7" t="s">
        <v>8259</v>
      </c>
      <c r="N56" s="11" t="s">
        <v>8295</v>
      </c>
      <c r="O56" s="7" t="s">
        <v>8296</v>
      </c>
      <c r="P56" s="11"/>
      <c r="Q56" s="7" t="s">
        <v>8297</v>
      </c>
      <c r="R56" s="7" t="s">
        <v>8298</v>
      </c>
    </row>
    <row r="57" spans="1:18" ht="21.75" thickBot="1" x14ac:dyDescent="0.25">
      <c r="A57" s="12" t="s">
        <v>8275</v>
      </c>
      <c r="B57" s="13" t="s">
        <v>3800</v>
      </c>
      <c r="C57" s="8" t="str">
        <f>VLOOKUP(A57,'DSHS account ID to admin'!A:C,3,FALSE)</f>
        <v>Juvenile Justice and Rehabilitation</v>
      </c>
      <c r="D57" s="12" t="s">
        <v>3692</v>
      </c>
      <c r="E57" s="14" t="s">
        <v>8338</v>
      </c>
      <c r="F57" s="12" t="s">
        <v>2576</v>
      </c>
      <c r="G57" s="12" t="s">
        <v>3743</v>
      </c>
      <c r="H57" s="12" t="s">
        <v>3801</v>
      </c>
      <c r="I57" s="15">
        <v>70063</v>
      </c>
      <c r="J57" s="12" t="s">
        <v>3800</v>
      </c>
      <c r="K57" s="12" t="s">
        <v>8258</v>
      </c>
      <c r="L57" s="12" t="s">
        <v>8259</v>
      </c>
      <c r="M57" s="12" t="s">
        <v>8259</v>
      </c>
      <c r="N57" s="16" t="s">
        <v>8379</v>
      </c>
      <c r="O57" s="12" t="s">
        <v>8380</v>
      </c>
      <c r="P57" s="16"/>
      <c r="Q57" s="12" t="s">
        <v>8381</v>
      </c>
      <c r="R57" s="12" t="s">
        <v>8382</v>
      </c>
    </row>
    <row r="58" spans="1:18" ht="21.75" thickBot="1" x14ac:dyDescent="0.25">
      <c r="A58" s="7" t="s">
        <v>8275</v>
      </c>
      <c r="B58" s="8" t="s">
        <v>3790</v>
      </c>
      <c r="C58" s="8" t="str">
        <f>VLOOKUP(A58,'DSHS account ID to admin'!A:C,3,FALSE)</f>
        <v>Juvenile Justice and Rehabilitation</v>
      </c>
      <c r="D58" s="7" t="s">
        <v>3692</v>
      </c>
      <c r="E58" s="9" t="s">
        <v>8338</v>
      </c>
      <c r="F58" s="7" t="s">
        <v>297</v>
      </c>
      <c r="G58" s="7" t="s">
        <v>3683</v>
      </c>
      <c r="H58" s="7" t="s">
        <v>3791</v>
      </c>
      <c r="I58" s="10">
        <v>88646</v>
      </c>
      <c r="J58" s="7" t="s">
        <v>3790</v>
      </c>
      <c r="K58" s="7" t="s">
        <v>8258</v>
      </c>
      <c r="L58" s="7" t="s">
        <v>8259</v>
      </c>
      <c r="M58" s="7" t="s">
        <v>8259</v>
      </c>
      <c r="N58" s="11" t="s">
        <v>8404</v>
      </c>
      <c r="O58" s="7" t="s">
        <v>8405</v>
      </c>
      <c r="P58" s="11"/>
      <c r="Q58" s="7" t="s">
        <v>8406</v>
      </c>
      <c r="R58" s="7" t="s">
        <v>8407</v>
      </c>
    </row>
    <row r="59" spans="1:18" ht="21.75" thickBot="1" x14ac:dyDescent="0.25">
      <c r="A59" s="12" t="s">
        <v>8275</v>
      </c>
      <c r="B59" s="13" t="s">
        <v>3792</v>
      </c>
      <c r="C59" s="8" t="str">
        <f>VLOOKUP(A59,'DSHS account ID to admin'!A:C,3,FALSE)</f>
        <v>Juvenile Justice and Rehabilitation</v>
      </c>
      <c r="D59" s="12" t="s">
        <v>3692</v>
      </c>
      <c r="E59" s="14" t="s">
        <v>8338</v>
      </c>
      <c r="F59" s="12" t="s">
        <v>2734</v>
      </c>
      <c r="G59" s="12" t="s">
        <v>3697</v>
      </c>
      <c r="H59" s="12" t="s">
        <v>3793</v>
      </c>
      <c r="I59" s="15">
        <v>99040</v>
      </c>
      <c r="J59" s="12" t="s">
        <v>3792</v>
      </c>
      <c r="K59" s="12" t="s">
        <v>8258</v>
      </c>
      <c r="L59" s="12" t="s">
        <v>8259</v>
      </c>
      <c r="M59" s="12" t="s">
        <v>8259</v>
      </c>
      <c r="N59" s="16" t="s">
        <v>8379</v>
      </c>
      <c r="O59" s="12" t="s">
        <v>8380</v>
      </c>
      <c r="P59" s="16"/>
      <c r="Q59" s="12" t="s">
        <v>8381</v>
      </c>
      <c r="R59" s="12" t="s">
        <v>8382</v>
      </c>
    </row>
    <row r="60" spans="1:18" ht="21.75" thickBot="1" x14ac:dyDescent="0.25">
      <c r="A60" s="7" t="s">
        <v>8275</v>
      </c>
      <c r="B60" s="8" t="s">
        <v>3796</v>
      </c>
      <c r="C60" s="8" t="str">
        <f>VLOOKUP(A60,'DSHS account ID to admin'!A:C,3,FALSE)</f>
        <v>Juvenile Justice and Rehabilitation</v>
      </c>
      <c r="D60" s="7" t="s">
        <v>3692</v>
      </c>
      <c r="E60" s="9" t="s">
        <v>8338</v>
      </c>
      <c r="F60" s="7" t="s">
        <v>297</v>
      </c>
      <c r="G60" s="7" t="s">
        <v>3683</v>
      </c>
      <c r="H60" s="7" t="s">
        <v>3797</v>
      </c>
      <c r="I60" s="10">
        <v>52610</v>
      </c>
      <c r="J60" s="7" t="s">
        <v>3796</v>
      </c>
      <c r="K60" s="7" t="s">
        <v>8258</v>
      </c>
      <c r="L60" s="7" t="s">
        <v>8259</v>
      </c>
      <c r="M60" s="7" t="s">
        <v>8259</v>
      </c>
      <c r="N60" s="11" t="s">
        <v>8379</v>
      </c>
      <c r="O60" s="7" t="s">
        <v>8380</v>
      </c>
      <c r="P60" s="11"/>
      <c r="Q60" s="7" t="s">
        <v>8381</v>
      </c>
      <c r="R60" s="7" t="s">
        <v>8382</v>
      </c>
    </row>
    <row r="61" spans="1:18" ht="21.75" thickBot="1" x14ac:dyDescent="0.25">
      <c r="A61" s="12" t="s">
        <v>8275</v>
      </c>
      <c r="B61" s="13" t="s">
        <v>3811</v>
      </c>
      <c r="C61" s="8" t="str">
        <f>VLOOKUP(A61,'DSHS account ID to admin'!A:C,3,FALSE)</f>
        <v>Juvenile Justice and Rehabilitation</v>
      </c>
      <c r="D61" s="12" t="s">
        <v>3692</v>
      </c>
      <c r="E61" s="14" t="s">
        <v>8338</v>
      </c>
      <c r="F61" s="12" t="s">
        <v>297</v>
      </c>
      <c r="G61" s="12" t="s">
        <v>3683</v>
      </c>
      <c r="H61" s="12" t="s">
        <v>3812</v>
      </c>
      <c r="I61" s="15">
        <v>68190</v>
      </c>
      <c r="J61" s="12" t="s">
        <v>3811</v>
      </c>
      <c r="K61" s="12" t="s">
        <v>8258</v>
      </c>
      <c r="L61" s="12" t="s">
        <v>8259</v>
      </c>
      <c r="M61" s="12" t="s">
        <v>8259</v>
      </c>
      <c r="N61" s="16" t="s">
        <v>8289</v>
      </c>
      <c r="O61" s="12" t="s">
        <v>8290</v>
      </c>
      <c r="P61" s="16"/>
      <c r="Q61" s="12" t="s">
        <v>8291</v>
      </c>
      <c r="R61" s="12" t="s">
        <v>8292</v>
      </c>
    </row>
    <row r="62" spans="1:18" ht="21.75" thickBot="1" x14ac:dyDescent="0.25">
      <c r="A62" s="7" t="s">
        <v>8275</v>
      </c>
      <c r="B62" s="8" t="s">
        <v>3794</v>
      </c>
      <c r="C62" s="8" t="str">
        <f>VLOOKUP(A62,'DSHS account ID to admin'!A:C,3,FALSE)</f>
        <v>Juvenile Justice and Rehabilitation</v>
      </c>
      <c r="D62" s="7" t="s">
        <v>3692</v>
      </c>
      <c r="E62" s="9" t="s">
        <v>8338</v>
      </c>
      <c r="F62" s="7" t="s">
        <v>297</v>
      </c>
      <c r="G62" s="7" t="s">
        <v>3683</v>
      </c>
      <c r="H62" s="7" t="s">
        <v>3795</v>
      </c>
      <c r="I62" s="10">
        <v>88507</v>
      </c>
      <c r="J62" s="7" t="s">
        <v>3794</v>
      </c>
      <c r="K62" s="7" t="s">
        <v>8258</v>
      </c>
      <c r="L62" s="7" t="s">
        <v>8259</v>
      </c>
      <c r="M62" s="7" t="s">
        <v>8259</v>
      </c>
      <c r="N62" s="11" t="s">
        <v>8379</v>
      </c>
      <c r="O62" s="7" t="s">
        <v>8380</v>
      </c>
      <c r="P62" s="11"/>
      <c r="Q62" s="7" t="s">
        <v>8381</v>
      </c>
      <c r="R62" s="7" t="s">
        <v>8382</v>
      </c>
    </row>
    <row r="63" spans="1:18" ht="21.75" thickBot="1" x14ac:dyDescent="0.25">
      <c r="A63" s="12" t="s">
        <v>8275</v>
      </c>
      <c r="B63" s="13" t="s">
        <v>4577</v>
      </c>
      <c r="C63" s="8" t="str">
        <f>VLOOKUP(A63,'DSHS account ID to admin'!A:C,3,FALSE)</f>
        <v>Juvenile Justice and Rehabilitation</v>
      </c>
      <c r="D63" s="12" t="s">
        <v>4506</v>
      </c>
      <c r="E63" s="14" t="s">
        <v>8338</v>
      </c>
      <c r="F63" s="12" t="s">
        <v>4552</v>
      </c>
      <c r="G63" s="12" t="s">
        <v>4567</v>
      </c>
      <c r="H63" s="12" t="s">
        <v>4578</v>
      </c>
      <c r="I63" s="15">
        <v>115630</v>
      </c>
      <c r="J63" s="12" t="s">
        <v>4577</v>
      </c>
      <c r="K63" s="12" t="s">
        <v>8258</v>
      </c>
      <c r="L63" s="12" t="s">
        <v>8259</v>
      </c>
      <c r="M63" s="12" t="s">
        <v>8259</v>
      </c>
      <c r="N63" s="16" t="s">
        <v>8289</v>
      </c>
      <c r="O63" s="12" t="s">
        <v>8290</v>
      </c>
      <c r="P63" s="16"/>
      <c r="Q63" s="12" t="s">
        <v>8291</v>
      </c>
      <c r="R63" s="12" t="s">
        <v>8292</v>
      </c>
    </row>
    <row r="64" spans="1:18" ht="21.75" thickBot="1" x14ac:dyDescent="0.25">
      <c r="A64" s="7" t="s">
        <v>8275</v>
      </c>
      <c r="B64" s="8" t="s">
        <v>4573</v>
      </c>
      <c r="C64" s="8" t="str">
        <f>VLOOKUP(A64,'DSHS account ID to admin'!A:C,3,FALSE)</f>
        <v>Juvenile Justice and Rehabilitation</v>
      </c>
      <c r="D64" s="7" t="s">
        <v>4506</v>
      </c>
      <c r="E64" s="9" t="s">
        <v>8338</v>
      </c>
      <c r="F64" s="7" t="s">
        <v>4552</v>
      </c>
      <c r="G64" s="7" t="s">
        <v>4567</v>
      </c>
      <c r="H64" s="7" t="s">
        <v>4574</v>
      </c>
      <c r="I64" s="10">
        <v>88189</v>
      </c>
      <c r="J64" s="7" t="s">
        <v>4573</v>
      </c>
      <c r="K64" s="7" t="s">
        <v>8258</v>
      </c>
      <c r="L64" s="7" t="s">
        <v>8259</v>
      </c>
      <c r="M64" s="7" t="s">
        <v>8259</v>
      </c>
      <c r="N64" s="11" t="s">
        <v>8295</v>
      </c>
      <c r="O64" s="7" t="s">
        <v>8296</v>
      </c>
      <c r="P64" s="11"/>
      <c r="Q64" s="7" t="s">
        <v>8297</v>
      </c>
      <c r="R64" s="7" t="s">
        <v>8298</v>
      </c>
    </row>
    <row r="65" spans="1:18" ht="21.75" thickBot="1" x14ac:dyDescent="0.25">
      <c r="A65" s="12" t="s">
        <v>8275</v>
      </c>
      <c r="B65" s="13" t="s">
        <v>4566</v>
      </c>
      <c r="C65" s="8" t="str">
        <f>VLOOKUP(A65,'DSHS account ID to admin'!A:C,3,FALSE)</f>
        <v>Juvenile Justice and Rehabilitation</v>
      </c>
      <c r="D65" s="12" t="s">
        <v>4506</v>
      </c>
      <c r="E65" s="14" t="s">
        <v>8338</v>
      </c>
      <c r="F65" s="12" t="s">
        <v>4552</v>
      </c>
      <c r="G65" s="12" t="s">
        <v>4567</v>
      </c>
      <c r="H65" s="12" t="s">
        <v>4568</v>
      </c>
      <c r="I65" s="15">
        <v>87781</v>
      </c>
      <c r="J65" s="12" t="s">
        <v>4566</v>
      </c>
      <c r="K65" s="12" t="s">
        <v>8258</v>
      </c>
      <c r="L65" s="12" t="s">
        <v>8259</v>
      </c>
      <c r="M65" s="12" t="s">
        <v>8259</v>
      </c>
      <c r="N65" s="16" t="s">
        <v>8408</v>
      </c>
      <c r="O65" s="12" t="s">
        <v>8409</v>
      </c>
      <c r="P65" s="16"/>
      <c r="Q65" s="12" t="s">
        <v>8410</v>
      </c>
      <c r="R65" s="12" t="s">
        <v>8411</v>
      </c>
    </row>
    <row r="66" spans="1:18" ht="21.75" thickBot="1" x14ac:dyDescent="0.25">
      <c r="A66" s="7" t="s">
        <v>8275</v>
      </c>
      <c r="B66" s="8" t="s">
        <v>4564</v>
      </c>
      <c r="C66" s="8" t="str">
        <f>VLOOKUP(A66,'DSHS account ID to admin'!A:C,3,FALSE)</f>
        <v>Juvenile Justice and Rehabilitation</v>
      </c>
      <c r="D66" s="7" t="s">
        <v>4506</v>
      </c>
      <c r="E66" s="9" t="s">
        <v>8338</v>
      </c>
      <c r="F66" s="7" t="s">
        <v>297</v>
      </c>
      <c r="G66" s="7" t="s">
        <v>4508</v>
      </c>
      <c r="H66" s="7" t="s">
        <v>4565</v>
      </c>
      <c r="I66" s="10">
        <v>104910</v>
      </c>
      <c r="J66" s="7" t="s">
        <v>4564</v>
      </c>
      <c r="K66" s="7" t="s">
        <v>8258</v>
      </c>
      <c r="L66" s="7" t="s">
        <v>8259</v>
      </c>
      <c r="M66" s="7" t="s">
        <v>8259</v>
      </c>
      <c r="N66" s="11" t="s">
        <v>8412</v>
      </c>
      <c r="O66" s="7" t="s">
        <v>8413</v>
      </c>
      <c r="P66" s="11"/>
      <c r="Q66" s="7" t="s">
        <v>8414</v>
      </c>
      <c r="R66" s="7" t="s">
        <v>8415</v>
      </c>
    </row>
    <row r="67" spans="1:18" ht="21.75" thickBot="1" x14ac:dyDescent="0.25">
      <c r="A67" s="12" t="s">
        <v>8275</v>
      </c>
      <c r="B67" s="13" t="s">
        <v>319</v>
      </c>
      <c r="C67" s="8" t="str">
        <f>VLOOKUP(A67,'DSHS account ID to admin'!A:C,3,FALSE)</f>
        <v>Juvenile Justice and Rehabilitation</v>
      </c>
      <c r="D67" s="12" t="s">
        <v>9</v>
      </c>
      <c r="E67" s="14" t="s">
        <v>8338</v>
      </c>
      <c r="F67" s="12" t="s">
        <v>12</v>
      </c>
      <c r="G67" s="12" t="s">
        <v>13</v>
      </c>
      <c r="H67" s="12" t="s">
        <v>320</v>
      </c>
      <c r="I67" s="15">
        <v>86534</v>
      </c>
      <c r="J67" s="12" t="s">
        <v>319</v>
      </c>
      <c r="K67" s="12" t="s">
        <v>8258</v>
      </c>
      <c r="L67" s="12" t="s">
        <v>8259</v>
      </c>
      <c r="M67" s="12" t="s">
        <v>8259</v>
      </c>
      <c r="N67" s="16" t="s">
        <v>8379</v>
      </c>
      <c r="O67" s="12" t="s">
        <v>8380</v>
      </c>
      <c r="P67" s="16"/>
      <c r="Q67" s="12" t="s">
        <v>8381</v>
      </c>
      <c r="R67" s="12" t="s">
        <v>8382</v>
      </c>
    </row>
    <row r="68" spans="1:18" ht="21.75" thickBot="1" x14ac:dyDescent="0.25">
      <c r="A68" s="7" t="s">
        <v>8275</v>
      </c>
      <c r="B68" s="8" t="s">
        <v>321</v>
      </c>
      <c r="C68" s="8" t="str">
        <f>VLOOKUP(A68,'DSHS account ID to admin'!A:C,3,FALSE)</f>
        <v>Juvenile Justice and Rehabilitation</v>
      </c>
      <c r="D68" s="7" t="s">
        <v>9</v>
      </c>
      <c r="E68" s="9" t="s">
        <v>8338</v>
      </c>
      <c r="F68" s="7" t="s">
        <v>64</v>
      </c>
      <c r="G68" s="7" t="s">
        <v>65</v>
      </c>
      <c r="H68" s="7" t="s">
        <v>322</v>
      </c>
      <c r="I68" s="10">
        <v>79289</v>
      </c>
      <c r="J68" s="7" t="s">
        <v>321</v>
      </c>
      <c r="K68" s="7" t="s">
        <v>8258</v>
      </c>
      <c r="L68" s="7" t="s">
        <v>8259</v>
      </c>
      <c r="M68" s="7" t="s">
        <v>8259</v>
      </c>
      <c r="N68" s="11" t="s">
        <v>8379</v>
      </c>
      <c r="O68" s="7" t="s">
        <v>8380</v>
      </c>
      <c r="P68" s="11"/>
      <c r="Q68" s="7" t="s">
        <v>8381</v>
      </c>
      <c r="R68" s="7" t="s">
        <v>8382</v>
      </c>
    </row>
    <row r="69" spans="1:18" ht="21.75" thickBot="1" x14ac:dyDescent="0.25">
      <c r="A69" s="12" t="s">
        <v>8275</v>
      </c>
      <c r="B69" s="13" t="s">
        <v>323</v>
      </c>
      <c r="C69" s="8" t="str">
        <f>VLOOKUP(A69,'DSHS account ID to admin'!A:C,3,FALSE)</f>
        <v>Juvenile Justice and Rehabilitation</v>
      </c>
      <c r="D69" s="12" t="s">
        <v>9</v>
      </c>
      <c r="E69" s="14" t="s">
        <v>8338</v>
      </c>
      <c r="F69" s="12" t="s">
        <v>64</v>
      </c>
      <c r="G69" s="12" t="s">
        <v>65</v>
      </c>
      <c r="H69" s="12" t="s">
        <v>324</v>
      </c>
      <c r="I69" s="15">
        <v>113418</v>
      </c>
      <c r="J69" s="12" t="s">
        <v>323</v>
      </c>
      <c r="K69" s="12" t="s">
        <v>8258</v>
      </c>
      <c r="L69" s="12" t="s">
        <v>8259</v>
      </c>
      <c r="M69" s="12" t="s">
        <v>8259</v>
      </c>
      <c r="N69" s="16" t="s">
        <v>8379</v>
      </c>
      <c r="O69" s="12" t="s">
        <v>8380</v>
      </c>
      <c r="P69" s="16"/>
      <c r="Q69" s="12" t="s">
        <v>8381</v>
      </c>
      <c r="R69" s="12" t="s">
        <v>8382</v>
      </c>
    </row>
    <row r="70" spans="1:18" ht="21.75" thickBot="1" x14ac:dyDescent="0.25">
      <c r="A70" s="7" t="s">
        <v>8275</v>
      </c>
      <c r="B70" s="8" t="s">
        <v>325</v>
      </c>
      <c r="C70" s="8" t="str">
        <f>VLOOKUP(A70,'DSHS account ID to admin'!A:C,3,FALSE)</f>
        <v>Juvenile Justice and Rehabilitation</v>
      </c>
      <c r="D70" s="7" t="s">
        <v>9</v>
      </c>
      <c r="E70" s="9" t="s">
        <v>8338</v>
      </c>
      <c r="F70" s="7" t="s">
        <v>12</v>
      </c>
      <c r="G70" s="7" t="s">
        <v>13</v>
      </c>
      <c r="H70" s="7" t="s">
        <v>326</v>
      </c>
      <c r="I70" s="10">
        <v>75662</v>
      </c>
      <c r="J70" s="7" t="s">
        <v>325</v>
      </c>
      <c r="K70" s="7" t="s">
        <v>8258</v>
      </c>
      <c r="L70" s="7" t="s">
        <v>8259</v>
      </c>
      <c r="M70" s="7" t="s">
        <v>8259</v>
      </c>
      <c r="N70" s="11" t="s">
        <v>8416</v>
      </c>
      <c r="O70" s="7" t="s">
        <v>8417</v>
      </c>
      <c r="P70" s="11"/>
      <c r="Q70" s="7" t="s">
        <v>8418</v>
      </c>
      <c r="R70" s="7" t="s">
        <v>8419</v>
      </c>
    </row>
    <row r="71" spans="1:18" ht="21.75" thickBot="1" x14ac:dyDescent="0.25">
      <c r="A71" s="12" t="s">
        <v>8275</v>
      </c>
      <c r="B71" s="13" t="s">
        <v>327</v>
      </c>
      <c r="C71" s="8" t="str">
        <f>VLOOKUP(A71,'DSHS account ID to admin'!A:C,3,FALSE)</f>
        <v>Juvenile Justice and Rehabilitation</v>
      </c>
      <c r="D71" s="12" t="s">
        <v>9</v>
      </c>
      <c r="E71" s="14" t="s">
        <v>8338</v>
      </c>
      <c r="F71" s="12" t="s">
        <v>12</v>
      </c>
      <c r="G71" s="12" t="s">
        <v>13</v>
      </c>
      <c r="H71" s="12" t="s">
        <v>328</v>
      </c>
      <c r="I71" s="15">
        <v>91439</v>
      </c>
      <c r="J71" s="12" t="s">
        <v>327</v>
      </c>
      <c r="K71" s="12" t="s">
        <v>8258</v>
      </c>
      <c r="L71" s="12" t="s">
        <v>8259</v>
      </c>
      <c r="M71" s="12" t="s">
        <v>8259</v>
      </c>
      <c r="N71" s="16" t="s">
        <v>8412</v>
      </c>
      <c r="O71" s="12" t="s">
        <v>8413</v>
      </c>
      <c r="P71" s="16"/>
      <c r="Q71" s="12" t="s">
        <v>8414</v>
      </c>
      <c r="R71" s="12" t="s">
        <v>8415</v>
      </c>
    </row>
    <row r="72" spans="1:18" ht="21.75" thickBot="1" x14ac:dyDescent="0.25">
      <c r="A72" s="7" t="s">
        <v>8275</v>
      </c>
      <c r="B72" s="8" t="s">
        <v>329</v>
      </c>
      <c r="C72" s="8" t="str">
        <f>VLOOKUP(A72,'DSHS account ID to admin'!A:C,3,FALSE)</f>
        <v>Juvenile Justice and Rehabilitation</v>
      </c>
      <c r="D72" s="7" t="s">
        <v>9</v>
      </c>
      <c r="E72" s="9" t="s">
        <v>8338</v>
      </c>
      <c r="F72" s="7" t="s">
        <v>12</v>
      </c>
      <c r="G72" s="7" t="s">
        <v>13</v>
      </c>
      <c r="H72" s="7" t="s">
        <v>330</v>
      </c>
      <c r="I72" s="10">
        <v>112083</v>
      </c>
      <c r="J72" s="7" t="s">
        <v>329</v>
      </c>
      <c r="K72" s="7" t="s">
        <v>8258</v>
      </c>
      <c r="L72" s="7" t="s">
        <v>8259</v>
      </c>
      <c r="M72" s="7" t="s">
        <v>8259</v>
      </c>
      <c r="N72" s="11" t="s">
        <v>8311</v>
      </c>
      <c r="O72" s="7" t="s">
        <v>8312</v>
      </c>
      <c r="P72" s="11"/>
      <c r="Q72" s="7" t="s">
        <v>8313</v>
      </c>
      <c r="R72" s="7" t="s">
        <v>8314</v>
      </c>
    </row>
    <row r="73" spans="1:18" ht="21.75" thickBot="1" x14ac:dyDescent="0.25">
      <c r="A73" s="12" t="s">
        <v>8275</v>
      </c>
      <c r="B73" s="13" t="s">
        <v>315</v>
      </c>
      <c r="C73" s="8" t="str">
        <f>VLOOKUP(A73,'DSHS account ID to admin'!A:C,3,FALSE)</f>
        <v>Juvenile Justice and Rehabilitation</v>
      </c>
      <c r="D73" s="12" t="s">
        <v>9</v>
      </c>
      <c r="E73" s="14" t="s">
        <v>8338</v>
      </c>
      <c r="F73" s="12" t="s">
        <v>64</v>
      </c>
      <c r="G73" s="12" t="s">
        <v>65</v>
      </c>
      <c r="H73" s="12" t="s">
        <v>316</v>
      </c>
      <c r="I73" s="15">
        <v>90750</v>
      </c>
      <c r="J73" s="12" t="s">
        <v>315</v>
      </c>
      <c r="K73" s="12" t="s">
        <v>8258</v>
      </c>
      <c r="L73" s="12" t="s">
        <v>8259</v>
      </c>
      <c r="M73" s="12" t="s">
        <v>8259</v>
      </c>
      <c r="N73" s="16" t="s">
        <v>8379</v>
      </c>
      <c r="O73" s="12" t="s">
        <v>8380</v>
      </c>
      <c r="P73" s="16"/>
      <c r="Q73" s="12" t="s">
        <v>8381</v>
      </c>
      <c r="R73" s="12" t="s">
        <v>8382</v>
      </c>
    </row>
    <row r="74" spans="1:18" ht="21.75" thickBot="1" x14ac:dyDescent="0.25">
      <c r="A74" s="7" t="s">
        <v>8275</v>
      </c>
      <c r="B74" s="8" t="s">
        <v>335</v>
      </c>
      <c r="C74" s="8" t="str">
        <f>VLOOKUP(A74,'DSHS account ID to admin'!A:C,3,FALSE)</f>
        <v>Juvenile Justice and Rehabilitation</v>
      </c>
      <c r="D74" s="7" t="s">
        <v>9</v>
      </c>
      <c r="E74" s="9" t="s">
        <v>8338</v>
      </c>
      <c r="F74" s="7" t="s">
        <v>64</v>
      </c>
      <c r="G74" s="7" t="s">
        <v>65</v>
      </c>
      <c r="H74" s="7" t="s">
        <v>336</v>
      </c>
      <c r="I74" s="10">
        <v>110682</v>
      </c>
      <c r="J74" s="7" t="s">
        <v>335</v>
      </c>
      <c r="K74" s="7" t="s">
        <v>8258</v>
      </c>
      <c r="L74" s="7" t="s">
        <v>8259</v>
      </c>
      <c r="M74" s="7" t="s">
        <v>8259</v>
      </c>
      <c r="N74" s="11" t="s">
        <v>8289</v>
      </c>
      <c r="O74" s="7" t="s">
        <v>8290</v>
      </c>
      <c r="P74" s="11"/>
      <c r="Q74" s="7" t="s">
        <v>8291</v>
      </c>
      <c r="R74" s="7" t="s">
        <v>8292</v>
      </c>
    </row>
    <row r="75" spans="1:18" ht="21.75" thickBot="1" x14ac:dyDescent="0.25">
      <c r="A75" s="12" t="s">
        <v>8275</v>
      </c>
      <c r="B75" s="13" t="s">
        <v>337</v>
      </c>
      <c r="C75" s="8" t="str">
        <f>VLOOKUP(A75,'DSHS account ID to admin'!A:C,3,FALSE)</f>
        <v>Juvenile Justice and Rehabilitation</v>
      </c>
      <c r="D75" s="12" t="s">
        <v>9</v>
      </c>
      <c r="E75" s="14" t="s">
        <v>8338</v>
      </c>
      <c r="F75" s="12" t="s">
        <v>64</v>
      </c>
      <c r="G75" s="12" t="s">
        <v>65</v>
      </c>
      <c r="H75" s="12" t="s">
        <v>338</v>
      </c>
      <c r="I75" s="15">
        <v>100208</v>
      </c>
      <c r="J75" s="12" t="s">
        <v>337</v>
      </c>
      <c r="K75" s="12" t="s">
        <v>8258</v>
      </c>
      <c r="L75" s="12" t="s">
        <v>8259</v>
      </c>
      <c r="M75" s="12" t="s">
        <v>8259</v>
      </c>
      <c r="N75" s="16" t="s">
        <v>8289</v>
      </c>
      <c r="O75" s="12" t="s">
        <v>8290</v>
      </c>
      <c r="P75" s="16"/>
      <c r="Q75" s="12" t="s">
        <v>8291</v>
      </c>
      <c r="R75" s="12" t="s">
        <v>8292</v>
      </c>
    </row>
    <row r="76" spans="1:18" ht="21.75" thickBot="1" x14ac:dyDescent="0.25">
      <c r="A76" s="7" t="s">
        <v>8256</v>
      </c>
      <c r="B76" s="8" t="s">
        <v>3773</v>
      </c>
      <c r="C76" s="8" t="str">
        <f>VLOOKUP(A76,'DSHS account ID to admin'!A:C,3,FALSE)</f>
        <v>Aging and Disability Services Administration</v>
      </c>
      <c r="D76" s="7" t="s">
        <v>3692</v>
      </c>
      <c r="E76" s="9" t="s">
        <v>8338</v>
      </c>
      <c r="F76" s="7" t="s">
        <v>297</v>
      </c>
      <c r="G76" s="7" t="s">
        <v>3683</v>
      </c>
      <c r="H76" s="7" t="s">
        <v>3774</v>
      </c>
      <c r="I76" s="10">
        <v>89326</v>
      </c>
      <c r="J76" s="7" t="s">
        <v>3773</v>
      </c>
      <c r="K76" s="7" t="s">
        <v>8258</v>
      </c>
      <c r="L76" s="7" t="s">
        <v>8259</v>
      </c>
      <c r="M76" s="7" t="s">
        <v>8259</v>
      </c>
      <c r="N76" s="11" t="s">
        <v>8395</v>
      </c>
      <c r="O76" s="7" t="s">
        <v>8396</v>
      </c>
      <c r="P76" s="11"/>
      <c r="Q76" s="7" t="s">
        <v>8397</v>
      </c>
      <c r="R76" s="7" t="s">
        <v>8398</v>
      </c>
    </row>
    <row r="77" spans="1:18" ht="21.75" thickBot="1" x14ac:dyDescent="0.25">
      <c r="A77" s="12" t="s">
        <v>8275</v>
      </c>
      <c r="B77" s="13" t="s">
        <v>317</v>
      </c>
      <c r="C77" s="8" t="str">
        <f>VLOOKUP(A77,'DSHS account ID to admin'!A:C,3,FALSE)</f>
        <v>Juvenile Justice and Rehabilitation</v>
      </c>
      <c r="D77" s="12" t="s">
        <v>9</v>
      </c>
      <c r="E77" s="14" t="s">
        <v>8338</v>
      </c>
      <c r="F77" s="12" t="s">
        <v>64</v>
      </c>
      <c r="G77" s="12" t="s">
        <v>65</v>
      </c>
      <c r="H77" s="12" t="s">
        <v>318</v>
      </c>
      <c r="I77" s="15">
        <v>96383</v>
      </c>
      <c r="J77" s="12" t="s">
        <v>317</v>
      </c>
      <c r="K77" s="12" t="s">
        <v>8258</v>
      </c>
      <c r="L77" s="12" t="s">
        <v>8259</v>
      </c>
      <c r="M77" s="12" t="s">
        <v>8259</v>
      </c>
      <c r="N77" s="16" t="s">
        <v>8379</v>
      </c>
      <c r="O77" s="12" t="s">
        <v>8380</v>
      </c>
      <c r="P77" s="16"/>
      <c r="Q77" s="12" t="s">
        <v>8381</v>
      </c>
      <c r="R77" s="12" t="s">
        <v>8382</v>
      </c>
    </row>
    <row r="78" spans="1:18" ht="21.75" thickBot="1" x14ac:dyDescent="0.25">
      <c r="A78" s="7" t="s">
        <v>8256</v>
      </c>
      <c r="B78" s="8" t="s">
        <v>3758</v>
      </c>
      <c r="C78" s="8" t="str">
        <f>VLOOKUP(A78,'DSHS account ID to admin'!A:C,3,FALSE)</f>
        <v>Aging and Disability Services Administration</v>
      </c>
      <c r="D78" s="7" t="s">
        <v>3692</v>
      </c>
      <c r="E78" s="9" t="s">
        <v>8338</v>
      </c>
      <c r="F78" s="7" t="s">
        <v>2576</v>
      </c>
      <c r="G78" s="7" t="s">
        <v>3691</v>
      </c>
      <c r="H78" s="7" t="s">
        <v>3759</v>
      </c>
      <c r="I78" s="10">
        <v>88348</v>
      </c>
      <c r="J78" s="7" t="s">
        <v>3758</v>
      </c>
      <c r="K78" s="7" t="s">
        <v>8258</v>
      </c>
      <c r="L78" s="7" t="s">
        <v>8259</v>
      </c>
      <c r="M78" s="7" t="s">
        <v>8259</v>
      </c>
      <c r="N78" s="11" t="s">
        <v>8420</v>
      </c>
      <c r="O78" s="7" t="s">
        <v>8421</v>
      </c>
      <c r="P78" s="11"/>
      <c r="Q78" s="7" t="s">
        <v>8422</v>
      </c>
      <c r="R78" s="7" t="s">
        <v>8423</v>
      </c>
    </row>
    <row r="79" spans="1:18" ht="21.75" thickBot="1" x14ac:dyDescent="0.25">
      <c r="A79" s="12" t="s">
        <v>8256</v>
      </c>
      <c r="B79" s="13" t="s">
        <v>3288</v>
      </c>
      <c r="C79" s="8" t="str">
        <f>VLOOKUP(A79,'DSHS account ID to admin'!A:C,3,FALSE)</f>
        <v>Aging and Disability Services Administration</v>
      </c>
      <c r="D79" s="12" t="s">
        <v>3285</v>
      </c>
      <c r="E79" s="14" t="s">
        <v>8338</v>
      </c>
      <c r="F79" s="12" t="s">
        <v>297</v>
      </c>
      <c r="G79" s="12" t="s">
        <v>2664</v>
      </c>
      <c r="H79" s="12" t="s">
        <v>3289</v>
      </c>
      <c r="I79" s="15">
        <v>54750</v>
      </c>
      <c r="J79" s="12" t="s">
        <v>3288</v>
      </c>
      <c r="K79" s="12" t="s">
        <v>8258</v>
      </c>
      <c r="L79" s="12" t="s">
        <v>8259</v>
      </c>
      <c r="M79" s="12" t="s">
        <v>8259</v>
      </c>
      <c r="N79" s="16" t="s">
        <v>8260</v>
      </c>
      <c r="O79" s="12" t="s">
        <v>8261</v>
      </c>
      <c r="P79" s="16"/>
      <c r="Q79" s="12" t="s">
        <v>8262</v>
      </c>
      <c r="R79" s="12" t="s">
        <v>8263</v>
      </c>
    </row>
    <row r="80" spans="1:18" ht="13.5" thickBot="1" x14ac:dyDescent="0.25">
      <c r="A80" s="7" t="s">
        <v>8270</v>
      </c>
      <c r="B80" s="8" t="s">
        <v>2816</v>
      </c>
      <c r="C80" s="8" t="str">
        <f>VLOOKUP(A80,'DSHS account ID to admin'!A:C,3,FALSE)</f>
        <v>Children's Administration</v>
      </c>
      <c r="D80" s="7" t="s">
        <v>2736</v>
      </c>
      <c r="E80" s="9" t="s">
        <v>8338</v>
      </c>
      <c r="F80" s="7" t="s">
        <v>2734</v>
      </c>
      <c r="G80" s="7" t="s">
        <v>2735</v>
      </c>
      <c r="H80" s="7" t="s">
        <v>2817</v>
      </c>
      <c r="I80" s="10">
        <v>101066</v>
      </c>
      <c r="J80" s="7" t="s">
        <v>2816</v>
      </c>
      <c r="K80" s="7" t="s">
        <v>8258</v>
      </c>
      <c r="L80" s="7" t="s">
        <v>8259</v>
      </c>
      <c r="M80" s="7" t="s">
        <v>8259</v>
      </c>
      <c r="N80" s="11" t="s">
        <v>8424</v>
      </c>
      <c r="O80" s="7" t="s">
        <v>8425</v>
      </c>
      <c r="P80" s="11"/>
      <c r="Q80" s="7" t="s">
        <v>8426</v>
      </c>
      <c r="R80" s="7" t="s">
        <v>8427</v>
      </c>
    </row>
    <row r="81" spans="1:18" ht="21.75" thickBot="1" x14ac:dyDescent="0.25">
      <c r="A81" s="12" t="s">
        <v>8256</v>
      </c>
      <c r="B81" s="13" t="s">
        <v>2782</v>
      </c>
      <c r="C81" s="8" t="str">
        <f>VLOOKUP(A81,'DSHS account ID to admin'!A:C,3,FALSE)</f>
        <v>Aging and Disability Services Administration</v>
      </c>
      <c r="D81" s="12" t="s">
        <v>2736</v>
      </c>
      <c r="E81" s="14" t="s">
        <v>8338</v>
      </c>
      <c r="F81" s="12" t="s">
        <v>2734</v>
      </c>
      <c r="G81" s="12" t="s">
        <v>2735</v>
      </c>
      <c r="H81" s="12" t="s">
        <v>2783</v>
      </c>
      <c r="I81" s="15">
        <v>104977</v>
      </c>
      <c r="J81" s="12" t="s">
        <v>2782</v>
      </c>
      <c r="K81" s="12" t="s">
        <v>8258</v>
      </c>
      <c r="L81" s="12" t="s">
        <v>8259</v>
      </c>
      <c r="M81" s="12" t="s">
        <v>8259</v>
      </c>
      <c r="N81" s="16" t="s">
        <v>8328</v>
      </c>
      <c r="O81" s="12" t="s">
        <v>8329</v>
      </c>
      <c r="P81" s="16"/>
      <c r="Q81" s="12" t="s">
        <v>8330</v>
      </c>
      <c r="R81" s="12" t="s">
        <v>8331</v>
      </c>
    </row>
    <row r="82" spans="1:18" ht="21.75" thickBot="1" x14ac:dyDescent="0.25">
      <c r="A82" s="7" t="s">
        <v>8299</v>
      </c>
      <c r="B82" s="8" t="s">
        <v>5777</v>
      </c>
      <c r="C82" s="8" t="str">
        <f>VLOOKUP(A82,'DSHS account ID to admin'!A:C,3,FALSE)</f>
        <v>Office of Fraud Accountability</v>
      </c>
      <c r="D82" s="7" t="s">
        <v>5772</v>
      </c>
      <c r="E82" s="9" t="s">
        <v>8428</v>
      </c>
      <c r="F82" s="7" t="s">
        <v>297</v>
      </c>
      <c r="G82" s="7" t="s">
        <v>4596</v>
      </c>
      <c r="H82" s="7" t="s">
        <v>5778</v>
      </c>
      <c r="I82" s="10">
        <v>74611</v>
      </c>
      <c r="J82" s="7" t="s">
        <v>5777</v>
      </c>
      <c r="K82" s="7" t="s">
        <v>8258</v>
      </c>
      <c r="L82" s="7" t="s">
        <v>8259</v>
      </c>
      <c r="M82" s="7" t="s">
        <v>8259</v>
      </c>
      <c r="N82" s="11" t="s">
        <v>8301</v>
      </c>
      <c r="O82" s="7" t="s">
        <v>8302</v>
      </c>
      <c r="P82" s="11"/>
      <c r="Q82" s="7" t="s">
        <v>8303</v>
      </c>
      <c r="R82" s="7" t="s">
        <v>8304</v>
      </c>
    </row>
    <row r="83" spans="1:18" ht="13.5" thickBot="1" x14ac:dyDescent="0.25">
      <c r="A83" s="12" t="s">
        <v>8270</v>
      </c>
      <c r="B83" s="13" t="s">
        <v>349</v>
      </c>
      <c r="C83" s="8" t="str">
        <f>VLOOKUP(A83,'DSHS account ID to admin'!A:C,3,FALSE)</f>
        <v>Children's Administration</v>
      </c>
      <c r="D83" s="12" t="s">
        <v>9</v>
      </c>
      <c r="E83" s="14" t="s">
        <v>8428</v>
      </c>
      <c r="F83" s="12" t="s">
        <v>12</v>
      </c>
      <c r="G83" s="12" t="s">
        <v>13</v>
      </c>
      <c r="H83" s="12" t="s">
        <v>350</v>
      </c>
      <c r="I83" s="15">
        <v>114518</v>
      </c>
      <c r="J83" s="12" t="s">
        <v>349</v>
      </c>
      <c r="K83" s="12" t="s">
        <v>8258</v>
      </c>
      <c r="L83" s="12" t="s">
        <v>8259</v>
      </c>
      <c r="M83" s="12" t="s">
        <v>8259</v>
      </c>
      <c r="N83" s="16" t="s">
        <v>8429</v>
      </c>
      <c r="O83" s="12" t="s">
        <v>8430</v>
      </c>
      <c r="P83" s="16"/>
      <c r="Q83" s="12" t="s">
        <v>8431</v>
      </c>
      <c r="R83" s="12" t="s">
        <v>8432</v>
      </c>
    </row>
    <row r="84" spans="1:18" ht="13.5" thickBot="1" x14ac:dyDescent="0.25">
      <c r="A84" s="7" t="s">
        <v>8270</v>
      </c>
      <c r="B84" s="8" t="s">
        <v>351</v>
      </c>
      <c r="C84" s="8" t="str">
        <f>VLOOKUP(A84,'DSHS account ID to admin'!A:C,3,FALSE)</f>
        <v>Children's Administration</v>
      </c>
      <c r="D84" s="7" t="s">
        <v>9</v>
      </c>
      <c r="E84" s="9" t="s">
        <v>8428</v>
      </c>
      <c r="F84" s="7" t="s">
        <v>12</v>
      </c>
      <c r="G84" s="7" t="s">
        <v>13</v>
      </c>
      <c r="H84" s="7" t="s">
        <v>352</v>
      </c>
      <c r="I84" s="10">
        <v>100445</v>
      </c>
      <c r="J84" s="7" t="s">
        <v>351</v>
      </c>
      <c r="K84" s="7" t="s">
        <v>8258</v>
      </c>
      <c r="L84" s="7" t="s">
        <v>8259</v>
      </c>
      <c r="M84" s="7" t="s">
        <v>8259</v>
      </c>
      <c r="N84" s="11" t="s">
        <v>8433</v>
      </c>
      <c r="O84" s="7" t="s">
        <v>8434</v>
      </c>
      <c r="P84" s="11"/>
      <c r="Q84" s="7" t="s">
        <v>8435</v>
      </c>
      <c r="R84" s="7" t="s">
        <v>8436</v>
      </c>
    </row>
    <row r="85" spans="1:18" ht="21.75" thickBot="1" x14ac:dyDescent="0.25">
      <c r="A85" s="12" t="s">
        <v>8332</v>
      </c>
      <c r="B85" s="13" t="s">
        <v>4144</v>
      </c>
      <c r="C85" s="8" t="str">
        <f>VLOOKUP(A85,'DSHS account ID to admin'!A:C,3,FALSE)</f>
        <v>Economic Services Administration</v>
      </c>
      <c r="D85" s="12" t="s">
        <v>4138</v>
      </c>
      <c r="E85" s="14" t="s">
        <v>8428</v>
      </c>
      <c r="F85" s="12" t="s">
        <v>4140</v>
      </c>
      <c r="G85" s="12" t="s">
        <v>3295</v>
      </c>
      <c r="H85" s="12" t="s">
        <v>4145</v>
      </c>
      <c r="I85" s="15">
        <v>122567</v>
      </c>
      <c r="J85" s="12" t="s">
        <v>4144</v>
      </c>
      <c r="K85" s="12" t="s">
        <v>8258</v>
      </c>
      <c r="L85" s="12" t="s">
        <v>8259</v>
      </c>
      <c r="M85" s="12" t="s">
        <v>8259</v>
      </c>
      <c r="N85" s="16" t="s">
        <v>8437</v>
      </c>
      <c r="O85" s="12" t="s">
        <v>8438</v>
      </c>
      <c r="P85" s="16"/>
      <c r="Q85" s="12" t="s">
        <v>8439</v>
      </c>
      <c r="R85" s="12" t="s">
        <v>8440</v>
      </c>
    </row>
    <row r="86" spans="1:18" ht="21.75" thickBot="1" x14ac:dyDescent="0.25">
      <c r="A86" s="7" t="s">
        <v>8299</v>
      </c>
      <c r="B86" s="8" t="s">
        <v>5779</v>
      </c>
      <c r="C86" s="8" t="str">
        <f>VLOOKUP(A86,'DSHS account ID to admin'!A:C,3,FALSE)</f>
        <v>Office of Fraud Accountability</v>
      </c>
      <c r="D86" s="7" t="s">
        <v>5772</v>
      </c>
      <c r="E86" s="9" t="s">
        <v>8428</v>
      </c>
      <c r="F86" s="7" t="s">
        <v>297</v>
      </c>
      <c r="G86" s="7" t="s">
        <v>4596</v>
      </c>
      <c r="H86" s="7" t="s">
        <v>5780</v>
      </c>
      <c r="I86" s="10">
        <v>92052</v>
      </c>
      <c r="J86" s="7" t="s">
        <v>5779</v>
      </c>
      <c r="K86" s="7" t="s">
        <v>8258</v>
      </c>
      <c r="L86" s="7" t="s">
        <v>8259</v>
      </c>
      <c r="M86" s="7" t="s">
        <v>8259</v>
      </c>
      <c r="N86" s="11" t="s">
        <v>8301</v>
      </c>
      <c r="O86" s="7" t="s">
        <v>8302</v>
      </c>
      <c r="P86" s="11"/>
      <c r="Q86" s="7" t="s">
        <v>8303</v>
      </c>
      <c r="R86" s="7" t="s">
        <v>8304</v>
      </c>
    </row>
    <row r="87" spans="1:18" ht="21.75" thickBot="1" x14ac:dyDescent="0.25">
      <c r="A87" s="12" t="s">
        <v>8299</v>
      </c>
      <c r="B87" s="13" t="s">
        <v>5783</v>
      </c>
      <c r="C87" s="8" t="str">
        <f>VLOOKUP(A87,'DSHS account ID to admin'!A:C,3,FALSE)</f>
        <v>Office of Fraud Accountability</v>
      </c>
      <c r="D87" s="12" t="s">
        <v>5772</v>
      </c>
      <c r="E87" s="14" t="s">
        <v>8428</v>
      </c>
      <c r="F87" s="12" t="s">
        <v>297</v>
      </c>
      <c r="G87" s="12" t="s">
        <v>4596</v>
      </c>
      <c r="H87" s="12" t="s">
        <v>5784</v>
      </c>
      <c r="I87" s="15">
        <v>71237</v>
      </c>
      <c r="J87" s="12" t="s">
        <v>5783</v>
      </c>
      <c r="K87" s="12" t="s">
        <v>8258</v>
      </c>
      <c r="L87" s="12" t="s">
        <v>8259</v>
      </c>
      <c r="M87" s="12" t="s">
        <v>8259</v>
      </c>
      <c r="N87" s="16" t="s">
        <v>8301</v>
      </c>
      <c r="O87" s="12" t="s">
        <v>8302</v>
      </c>
      <c r="P87" s="16"/>
      <c r="Q87" s="12" t="s">
        <v>8303</v>
      </c>
      <c r="R87" s="12" t="s">
        <v>8304</v>
      </c>
    </row>
    <row r="88" spans="1:18" ht="21.75" thickBot="1" x14ac:dyDescent="0.25">
      <c r="A88" s="7" t="s">
        <v>8256</v>
      </c>
      <c r="B88" s="8" t="s">
        <v>2772</v>
      </c>
      <c r="C88" s="8" t="str">
        <f>VLOOKUP(A88,'DSHS account ID to admin'!A:C,3,FALSE)</f>
        <v>Aging and Disability Services Administration</v>
      </c>
      <c r="D88" s="7" t="s">
        <v>2736</v>
      </c>
      <c r="E88" s="9" t="s">
        <v>8428</v>
      </c>
      <c r="F88" s="7" t="s">
        <v>2734</v>
      </c>
      <c r="G88" s="7" t="s">
        <v>2735</v>
      </c>
      <c r="H88" s="7" t="s">
        <v>2773</v>
      </c>
      <c r="I88" s="10">
        <v>70676</v>
      </c>
      <c r="J88" s="7" t="s">
        <v>2772</v>
      </c>
      <c r="K88" s="7" t="s">
        <v>8258</v>
      </c>
      <c r="L88" s="7" t="s">
        <v>8259</v>
      </c>
      <c r="M88" s="7" t="s">
        <v>8259</v>
      </c>
      <c r="N88" s="11" t="s">
        <v>8260</v>
      </c>
      <c r="O88" s="7" t="s">
        <v>8261</v>
      </c>
      <c r="P88" s="11"/>
      <c r="Q88" s="7" t="s">
        <v>8262</v>
      </c>
      <c r="R88" s="7" t="s">
        <v>8263</v>
      </c>
    </row>
    <row r="89" spans="1:18" ht="21.75" thickBot="1" x14ac:dyDescent="0.25">
      <c r="A89" s="12" t="s">
        <v>8256</v>
      </c>
      <c r="B89" s="13" t="s">
        <v>3294</v>
      </c>
      <c r="C89" s="8" t="str">
        <f>VLOOKUP(A89,'DSHS account ID to admin'!A:C,3,FALSE)</f>
        <v>Aging and Disability Services Administration</v>
      </c>
      <c r="D89" s="12" t="s">
        <v>3285</v>
      </c>
      <c r="E89" s="14" t="s">
        <v>8428</v>
      </c>
      <c r="F89" s="12" t="s">
        <v>2734</v>
      </c>
      <c r="G89" s="12" t="s">
        <v>3295</v>
      </c>
      <c r="H89" s="12" t="s">
        <v>3296</v>
      </c>
      <c r="I89" s="15">
        <v>31635</v>
      </c>
      <c r="J89" s="12" t="s">
        <v>3294</v>
      </c>
      <c r="K89" s="12" t="s">
        <v>8258</v>
      </c>
      <c r="L89" s="12" t="s">
        <v>8259</v>
      </c>
      <c r="M89" s="12" t="s">
        <v>8259</v>
      </c>
      <c r="N89" s="16" t="s">
        <v>8260</v>
      </c>
      <c r="O89" s="12" t="s">
        <v>8261</v>
      </c>
      <c r="P89" s="16"/>
      <c r="Q89" s="12" t="s">
        <v>8262</v>
      </c>
      <c r="R89" s="12" t="s">
        <v>8263</v>
      </c>
    </row>
    <row r="90" spans="1:18" ht="21.75" thickBot="1" x14ac:dyDescent="0.25">
      <c r="A90" s="7" t="s">
        <v>8275</v>
      </c>
      <c r="B90" s="8" t="s">
        <v>3802</v>
      </c>
      <c r="C90" s="8" t="str">
        <f>VLOOKUP(A90,'DSHS account ID to admin'!A:C,3,FALSE)</f>
        <v>Juvenile Justice and Rehabilitation</v>
      </c>
      <c r="D90" s="7" t="s">
        <v>3692</v>
      </c>
      <c r="E90" s="9" t="s">
        <v>8428</v>
      </c>
      <c r="F90" s="7" t="s">
        <v>297</v>
      </c>
      <c r="G90" s="7" t="s">
        <v>3803</v>
      </c>
      <c r="H90" s="7" t="s">
        <v>3804</v>
      </c>
      <c r="I90" s="10">
        <v>75308</v>
      </c>
      <c r="J90" s="7" t="s">
        <v>3802</v>
      </c>
      <c r="K90" s="7" t="s">
        <v>8258</v>
      </c>
      <c r="L90" s="7" t="s">
        <v>8259</v>
      </c>
      <c r="M90" s="7" t="s">
        <v>8259</v>
      </c>
      <c r="N90" s="11" t="s">
        <v>8379</v>
      </c>
      <c r="O90" s="7" t="s">
        <v>8380</v>
      </c>
      <c r="P90" s="11"/>
      <c r="Q90" s="7" t="s">
        <v>8381</v>
      </c>
      <c r="R90" s="7" t="s">
        <v>8382</v>
      </c>
    </row>
    <row r="91" spans="1:18" ht="21.75" thickBot="1" x14ac:dyDescent="0.25">
      <c r="A91" s="12" t="s">
        <v>8275</v>
      </c>
      <c r="B91" s="13" t="s">
        <v>3805</v>
      </c>
      <c r="C91" s="8" t="str">
        <f>VLOOKUP(A91,'DSHS account ID to admin'!A:C,3,FALSE)</f>
        <v>Juvenile Justice and Rehabilitation</v>
      </c>
      <c r="D91" s="12" t="s">
        <v>3692</v>
      </c>
      <c r="E91" s="14" t="s">
        <v>8428</v>
      </c>
      <c r="F91" s="12" t="s">
        <v>297</v>
      </c>
      <c r="G91" s="12" t="s">
        <v>3803</v>
      </c>
      <c r="H91" s="12" t="s">
        <v>3806</v>
      </c>
      <c r="I91" s="15">
        <v>71348</v>
      </c>
      <c r="J91" s="12" t="s">
        <v>3805</v>
      </c>
      <c r="K91" s="12" t="s">
        <v>8258</v>
      </c>
      <c r="L91" s="12" t="s">
        <v>8259</v>
      </c>
      <c r="M91" s="12" t="s">
        <v>8259</v>
      </c>
      <c r="N91" s="16" t="s">
        <v>8379</v>
      </c>
      <c r="O91" s="12" t="s">
        <v>8380</v>
      </c>
      <c r="P91" s="16"/>
      <c r="Q91" s="12" t="s">
        <v>8381</v>
      </c>
      <c r="R91" s="12" t="s">
        <v>8382</v>
      </c>
    </row>
    <row r="92" spans="1:18" ht="21.75" thickBot="1" x14ac:dyDescent="0.25">
      <c r="A92" s="7" t="s">
        <v>8275</v>
      </c>
      <c r="B92" s="8" t="s">
        <v>3827</v>
      </c>
      <c r="C92" s="8" t="str">
        <f>VLOOKUP(A92,'DSHS account ID to admin'!A:C,3,FALSE)</f>
        <v>Juvenile Justice and Rehabilitation</v>
      </c>
      <c r="D92" s="7" t="s">
        <v>3692</v>
      </c>
      <c r="E92" s="9" t="s">
        <v>8428</v>
      </c>
      <c r="F92" s="7" t="s">
        <v>2576</v>
      </c>
      <c r="G92" s="7" t="s">
        <v>3743</v>
      </c>
      <c r="H92" s="7" t="s">
        <v>3828</v>
      </c>
      <c r="I92" s="10">
        <v>71251</v>
      </c>
      <c r="J92" s="7" t="s">
        <v>3827</v>
      </c>
      <c r="K92" s="7" t="s">
        <v>8258</v>
      </c>
      <c r="L92" s="7" t="s">
        <v>8259</v>
      </c>
      <c r="M92" s="7" t="s">
        <v>8259</v>
      </c>
      <c r="N92" s="11" t="s">
        <v>8441</v>
      </c>
      <c r="O92" s="7" t="s">
        <v>8442</v>
      </c>
      <c r="P92" s="11"/>
      <c r="Q92" s="7" t="s">
        <v>8443</v>
      </c>
      <c r="R92" s="7" t="s">
        <v>8444</v>
      </c>
    </row>
    <row r="93" spans="1:18" ht="21.75" thickBot="1" x14ac:dyDescent="0.25">
      <c r="A93" s="12" t="s">
        <v>8275</v>
      </c>
      <c r="B93" s="13" t="s">
        <v>3825</v>
      </c>
      <c r="C93" s="8" t="str">
        <f>VLOOKUP(A93,'DSHS account ID to admin'!A:C,3,FALSE)</f>
        <v>Juvenile Justice and Rehabilitation</v>
      </c>
      <c r="D93" s="12" t="s">
        <v>3692</v>
      </c>
      <c r="E93" s="14" t="s">
        <v>8428</v>
      </c>
      <c r="F93" s="12" t="s">
        <v>297</v>
      </c>
      <c r="G93" s="12" t="s">
        <v>3803</v>
      </c>
      <c r="H93" s="12" t="s">
        <v>3826</v>
      </c>
      <c r="I93" s="15">
        <v>75633</v>
      </c>
      <c r="J93" s="12" t="s">
        <v>3825</v>
      </c>
      <c r="K93" s="12" t="s">
        <v>8258</v>
      </c>
      <c r="L93" s="12" t="s">
        <v>8259</v>
      </c>
      <c r="M93" s="12" t="s">
        <v>8259</v>
      </c>
      <c r="N93" s="16" t="s">
        <v>8441</v>
      </c>
      <c r="O93" s="12" t="s">
        <v>8442</v>
      </c>
      <c r="P93" s="16"/>
      <c r="Q93" s="12" t="s">
        <v>8443</v>
      </c>
      <c r="R93" s="12" t="s">
        <v>8444</v>
      </c>
    </row>
    <row r="94" spans="1:18" ht="21.75" thickBot="1" x14ac:dyDescent="0.25">
      <c r="A94" s="7" t="s">
        <v>8275</v>
      </c>
      <c r="B94" s="8" t="s">
        <v>2598</v>
      </c>
      <c r="C94" s="8" t="str">
        <f>VLOOKUP(A94,'DSHS account ID to admin'!A:C,3,FALSE)</f>
        <v>Juvenile Justice and Rehabilitation</v>
      </c>
      <c r="D94" s="7" t="s">
        <v>2570</v>
      </c>
      <c r="E94" s="9" t="s">
        <v>8428</v>
      </c>
      <c r="F94" s="7" t="s">
        <v>297</v>
      </c>
      <c r="G94" s="7" t="s">
        <v>2569</v>
      </c>
      <c r="H94" s="7" t="s">
        <v>2599</v>
      </c>
      <c r="I94" s="10">
        <v>18650</v>
      </c>
      <c r="J94" s="7" t="s">
        <v>2598</v>
      </c>
      <c r="K94" s="7" t="s">
        <v>8258</v>
      </c>
      <c r="L94" s="7" t="s">
        <v>8259</v>
      </c>
      <c r="M94" s="7" t="s">
        <v>8259</v>
      </c>
      <c r="N94" s="11" t="s">
        <v>8400</v>
      </c>
      <c r="O94" s="7" t="s">
        <v>8401</v>
      </c>
      <c r="P94" s="11"/>
      <c r="Q94" s="7" t="s">
        <v>8402</v>
      </c>
      <c r="R94" s="7" t="s">
        <v>8403</v>
      </c>
    </row>
    <row r="95" spans="1:18" ht="21.75" thickBot="1" x14ac:dyDescent="0.25">
      <c r="A95" s="12" t="s">
        <v>8275</v>
      </c>
      <c r="B95" s="13" t="s">
        <v>2884</v>
      </c>
      <c r="C95" s="8" t="str">
        <f>VLOOKUP(A95,'DSHS account ID to admin'!A:C,3,FALSE)</f>
        <v>Juvenile Justice and Rehabilitation</v>
      </c>
      <c r="D95" s="12" t="s">
        <v>2736</v>
      </c>
      <c r="E95" s="14" t="s">
        <v>8428</v>
      </c>
      <c r="F95" s="12" t="s">
        <v>2734</v>
      </c>
      <c r="G95" s="12" t="s">
        <v>2735</v>
      </c>
      <c r="H95" s="12" t="s">
        <v>2885</v>
      </c>
      <c r="I95" s="15">
        <v>90464</v>
      </c>
      <c r="J95" s="12" t="s">
        <v>2884</v>
      </c>
      <c r="K95" s="12" t="s">
        <v>8258</v>
      </c>
      <c r="L95" s="12" t="s">
        <v>8259</v>
      </c>
      <c r="M95" s="12" t="s">
        <v>8259</v>
      </c>
      <c r="N95" s="16" t="s">
        <v>8311</v>
      </c>
      <c r="O95" s="12" t="s">
        <v>8312</v>
      </c>
      <c r="P95" s="16"/>
      <c r="Q95" s="12" t="s">
        <v>8313</v>
      </c>
      <c r="R95" s="12" t="s">
        <v>8314</v>
      </c>
    </row>
    <row r="96" spans="1:18" ht="13.5" thickBot="1" x14ac:dyDescent="0.25">
      <c r="A96" s="7" t="s">
        <v>8270</v>
      </c>
      <c r="B96" s="8" t="s">
        <v>3734</v>
      </c>
      <c r="C96" s="8" t="str">
        <f>VLOOKUP(A96,'DSHS account ID to admin'!A:C,3,FALSE)</f>
        <v>Children's Administration</v>
      </c>
      <c r="D96" s="7" t="s">
        <v>3692</v>
      </c>
      <c r="E96" s="9" t="s">
        <v>8428</v>
      </c>
      <c r="F96" s="7" t="s">
        <v>2734</v>
      </c>
      <c r="G96" s="7" t="s">
        <v>3697</v>
      </c>
      <c r="H96" s="7" t="s">
        <v>3735</v>
      </c>
      <c r="I96" s="10">
        <v>96428</v>
      </c>
      <c r="J96" s="7" t="s">
        <v>3734</v>
      </c>
      <c r="K96" s="7" t="s">
        <v>8258</v>
      </c>
      <c r="L96" s="7" t="s">
        <v>8259</v>
      </c>
      <c r="M96" s="7" t="s">
        <v>8259</v>
      </c>
      <c r="N96" s="11" t="s">
        <v>8445</v>
      </c>
      <c r="O96" s="7" t="s">
        <v>8446</v>
      </c>
      <c r="P96" s="11"/>
      <c r="Q96" s="7" t="s">
        <v>8447</v>
      </c>
      <c r="R96" s="7" t="s">
        <v>8448</v>
      </c>
    </row>
    <row r="97" spans="1:18" ht="13.5" thickBot="1" x14ac:dyDescent="0.25">
      <c r="A97" s="12" t="s">
        <v>8270</v>
      </c>
      <c r="B97" s="13" t="s">
        <v>2784</v>
      </c>
      <c r="C97" s="8" t="str">
        <f>VLOOKUP(A97,'DSHS account ID to admin'!A:C,3,FALSE)</f>
        <v>Children's Administration</v>
      </c>
      <c r="D97" s="12" t="s">
        <v>2736</v>
      </c>
      <c r="E97" s="14" t="s">
        <v>8428</v>
      </c>
      <c r="F97" s="12" t="s">
        <v>2734</v>
      </c>
      <c r="G97" s="12" t="s">
        <v>2735</v>
      </c>
      <c r="H97" s="12" t="s">
        <v>2785</v>
      </c>
      <c r="I97" s="15">
        <v>99210</v>
      </c>
      <c r="J97" s="12" t="s">
        <v>2784</v>
      </c>
      <c r="K97" s="12" t="s">
        <v>8258</v>
      </c>
      <c r="L97" s="12" t="s">
        <v>8259</v>
      </c>
      <c r="M97" s="12" t="s">
        <v>8259</v>
      </c>
      <c r="N97" s="16" t="s">
        <v>8347</v>
      </c>
      <c r="O97" s="12" t="s">
        <v>8348</v>
      </c>
      <c r="P97" s="16"/>
      <c r="Q97" s="12" t="s">
        <v>8349</v>
      </c>
      <c r="R97" s="12" t="s">
        <v>8350</v>
      </c>
    </row>
    <row r="98" spans="1:18" ht="13.5" thickBot="1" x14ac:dyDescent="0.25">
      <c r="A98" s="7" t="s">
        <v>8270</v>
      </c>
      <c r="B98" s="8" t="s">
        <v>3698</v>
      </c>
      <c r="C98" s="8" t="str">
        <f>VLOOKUP(A98,'DSHS account ID to admin'!A:C,3,FALSE)</f>
        <v>Children's Administration</v>
      </c>
      <c r="D98" s="7" t="s">
        <v>3692</v>
      </c>
      <c r="E98" s="9" t="s">
        <v>8428</v>
      </c>
      <c r="F98" s="7" t="s">
        <v>297</v>
      </c>
      <c r="G98" s="7" t="s">
        <v>3683</v>
      </c>
      <c r="H98" s="7" t="s">
        <v>3699</v>
      </c>
      <c r="I98" s="10">
        <v>93277</v>
      </c>
      <c r="J98" s="7" t="s">
        <v>3698</v>
      </c>
      <c r="K98" s="7" t="s">
        <v>8258</v>
      </c>
      <c r="L98" s="7" t="s">
        <v>8259</v>
      </c>
      <c r="M98" s="7" t="s">
        <v>8259</v>
      </c>
      <c r="N98" s="11" t="s">
        <v>8271</v>
      </c>
      <c r="O98" s="7" t="s">
        <v>8272</v>
      </c>
      <c r="P98" s="11"/>
      <c r="Q98" s="7" t="s">
        <v>8273</v>
      </c>
      <c r="R98" s="7" t="s">
        <v>8274</v>
      </c>
    </row>
    <row r="99" spans="1:18" ht="13.5" thickBot="1" x14ac:dyDescent="0.25">
      <c r="A99" s="12" t="s">
        <v>8270</v>
      </c>
      <c r="B99" s="13" t="s">
        <v>3724</v>
      </c>
      <c r="C99" s="8" t="str">
        <f>VLOOKUP(A99,'DSHS account ID to admin'!A:C,3,FALSE)</f>
        <v>Children's Administration</v>
      </c>
      <c r="D99" s="12" t="s">
        <v>3692</v>
      </c>
      <c r="E99" s="14" t="s">
        <v>8428</v>
      </c>
      <c r="F99" s="12" t="s">
        <v>297</v>
      </c>
      <c r="G99" s="12" t="s">
        <v>3683</v>
      </c>
      <c r="H99" s="12" t="s">
        <v>3725</v>
      </c>
      <c r="I99" s="15">
        <v>91875</v>
      </c>
      <c r="J99" s="12" t="s">
        <v>3724</v>
      </c>
      <c r="K99" s="12" t="s">
        <v>8258</v>
      </c>
      <c r="L99" s="12" t="s">
        <v>8259</v>
      </c>
      <c r="M99" s="12" t="s">
        <v>8259</v>
      </c>
      <c r="N99" s="16" t="s">
        <v>8271</v>
      </c>
      <c r="O99" s="12" t="s">
        <v>8272</v>
      </c>
      <c r="P99" s="16"/>
      <c r="Q99" s="12" t="s">
        <v>8273</v>
      </c>
      <c r="R99" s="12" t="s">
        <v>8274</v>
      </c>
    </row>
    <row r="100" spans="1:18" ht="13.5" thickBot="1" x14ac:dyDescent="0.25">
      <c r="A100" s="7" t="s">
        <v>8270</v>
      </c>
      <c r="B100" s="8" t="s">
        <v>3726</v>
      </c>
      <c r="C100" s="8" t="str">
        <f>VLOOKUP(A100,'DSHS account ID to admin'!A:C,3,FALSE)</f>
        <v>Children's Administration</v>
      </c>
      <c r="D100" s="7" t="s">
        <v>3692</v>
      </c>
      <c r="E100" s="9" t="s">
        <v>8428</v>
      </c>
      <c r="F100" s="7" t="s">
        <v>297</v>
      </c>
      <c r="G100" s="7" t="s">
        <v>3683</v>
      </c>
      <c r="H100" s="7" t="s">
        <v>3727</v>
      </c>
      <c r="I100" s="10">
        <v>82240</v>
      </c>
      <c r="J100" s="7" t="s">
        <v>3726</v>
      </c>
      <c r="K100" s="7" t="s">
        <v>8258</v>
      </c>
      <c r="L100" s="7" t="s">
        <v>8259</v>
      </c>
      <c r="M100" s="7" t="s">
        <v>8259</v>
      </c>
      <c r="N100" s="11" t="s">
        <v>8271</v>
      </c>
      <c r="O100" s="7" t="s">
        <v>8272</v>
      </c>
      <c r="P100" s="11"/>
      <c r="Q100" s="7" t="s">
        <v>8273</v>
      </c>
      <c r="R100" s="7" t="s">
        <v>8274</v>
      </c>
    </row>
    <row r="101" spans="1:18" ht="13.5" thickBot="1" x14ac:dyDescent="0.25">
      <c r="A101" s="12" t="s">
        <v>8270</v>
      </c>
      <c r="B101" s="13" t="s">
        <v>3730</v>
      </c>
      <c r="C101" s="8" t="str">
        <f>VLOOKUP(A101,'DSHS account ID to admin'!A:C,3,FALSE)</f>
        <v>Children's Administration</v>
      </c>
      <c r="D101" s="12" t="s">
        <v>3692</v>
      </c>
      <c r="E101" s="14" t="s">
        <v>8428</v>
      </c>
      <c r="F101" s="12" t="s">
        <v>297</v>
      </c>
      <c r="G101" s="12" t="s">
        <v>3683</v>
      </c>
      <c r="H101" s="12" t="s">
        <v>3731</v>
      </c>
      <c r="I101" s="15">
        <v>104026</v>
      </c>
      <c r="J101" s="12" t="s">
        <v>3730</v>
      </c>
      <c r="K101" s="12" t="s">
        <v>8258</v>
      </c>
      <c r="L101" s="12" t="s">
        <v>8259</v>
      </c>
      <c r="M101" s="12" t="s">
        <v>8259</v>
      </c>
      <c r="N101" s="16" t="s">
        <v>8271</v>
      </c>
      <c r="O101" s="12" t="s">
        <v>8272</v>
      </c>
      <c r="P101" s="16"/>
      <c r="Q101" s="12" t="s">
        <v>8273</v>
      </c>
      <c r="R101" s="12" t="s">
        <v>8274</v>
      </c>
    </row>
    <row r="102" spans="1:18" ht="13.5" thickBot="1" x14ac:dyDescent="0.25">
      <c r="A102" s="7" t="s">
        <v>8270</v>
      </c>
      <c r="B102" s="8" t="s">
        <v>2744</v>
      </c>
      <c r="C102" s="8" t="str">
        <f>VLOOKUP(A102,'DSHS account ID to admin'!A:C,3,FALSE)</f>
        <v>Children's Administration</v>
      </c>
      <c r="D102" s="7" t="s">
        <v>2736</v>
      </c>
      <c r="E102" s="9" t="s">
        <v>8428</v>
      </c>
      <c r="F102" s="7" t="s">
        <v>2734</v>
      </c>
      <c r="G102" s="7" t="s">
        <v>2735</v>
      </c>
      <c r="H102" s="7" t="s">
        <v>2745</v>
      </c>
      <c r="I102" s="10">
        <v>117091</v>
      </c>
      <c r="J102" s="7" t="s">
        <v>2744</v>
      </c>
      <c r="K102" s="7" t="s">
        <v>8258</v>
      </c>
      <c r="L102" s="7" t="s">
        <v>8259</v>
      </c>
      <c r="M102" s="7" t="s">
        <v>8259</v>
      </c>
      <c r="N102" s="11" t="s">
        <v>8343</v>
      </c>
      <c r="O102" s="7" t="s">
        <v>8344</v>
      </c>
      <c r="P102" s="11"/>
      <c r="Q102" s="7" t="s">
        <v>8345</v>
      </c>
      <c r="R102" s="7" t="s">
        <v>8346</v>
      </c>
    </row>
    <row r="103" spans="1:18" ht="21.75" thickBot="1" x14ac:dyDescent="0.25">
      <c r="A103" s="12" t="s">
        <v>8299</v>
      </c>
      <c r="B103" s="13" t="s">
        <v>5773</v>
      </c>
      <c r="C103" s="8" t="str">
        <f>VLOOKUP(A103,'DSHS account ID to admin'!A:C,3,FALSE)</f>
        <v>Office of Fraud Accountability</v>
      </c>
      <c r="D103" s="12" t="s">
        <v>5772</v>
      </c>
      <c r="E103" s="14" t="s">
        <v>8428</v>
      </c>
      <c r="F103" s="12" t="s">
        <v>297</v>
      </c>
      <c r="G103" s="12" t="s">
        <v>4596</v>
      </c>
      <c r="H103" s="12" t="s">
        <v>5774</v>
      </c>
      <c r="I103" s="15">
        <v>95083</v>
      </c>
      <c r="J103" s="12" t="s">
        <v>5773</v>
      </c>
      <c r="K103" s="12" t="s">
        <v>8258</v>
      </c>
      <c r="L103" s="12" t="s">
        <v>8259</v>
      </c>
      <c r="M103" s="12" t="s">
        <v>8259</v>
      </c>
      <c r="N103" s="16" t="s">
        <v>8301</v>
      </c>
      <c r="O103" s="12" t="s">
        <v>8302</v>
      </c>
      <c r="P103" s="16"/>
      <c r="Q103" s="12" t="s">
        <v>8303</v>
      </c>
      <c r="R103" s="12" t="s">
        <v>8304</v>
      </c>
    </row>
    <row r="104" spans="1:18" ht="21.75" thickBot="1" x14ac:dyDescent="0.25">
      <c r="A104" s="7" t="s">
        <v>8256</v>
      </c>
      <c r="B104" s="8" t="s">
        <v>3923</v>
      </c>
      <c r="C104" s="8" t="str">
        <f>VLOOKUP(A104,'DSHS account ID to admin'!A:C,3,FALSE)</f>
        <v>Aging and Disability Services Administration</v>
      </c>
      <c r="D104" s="7" t="s">
        <v>3692</v>
      </c>
      <c r="E104" s="9" t="s">
        <v>8428</v>
      </c>
      <c r="F104" s="7" t="s">
        <v>2734</v>
      </c>
      <c r="G104" s="7" t="s">
        <v>3697</v>
      </c>
      <c r="H104" s="7" t="s">
        <v>3924</v>
      </c>
      <c r="I104" s="10">
        <v>105545</v>
      </c>
      <c r="J104" s="7" t="s">
        <v>3923</v>
      </c>
      <c r="K104" s="7" t="s">
        <v>8333</v>
      </c>
      <c r="L104" s="7" t="s">
        <v>8259</v>
      </c>
      <c r="M104" s="7" t="s">
        <v>8259</v>
      </c>
      <c r="N104" s="11" t="s">
        <v>8449</v>
      </c>
      <c r="O104" s="7" t="s">
        <v>8450</v>
      </c>
      <c r="P104" s="11"/>
      <c r="Q104" s="7" t="s">
        <v>8451</v>
      </c>
      <c r="R104" s="7" t="s">
        <v>8452</v>
      </c>
    </row>
    <row r="105" spans="1:18" ht="21.75" thickBot="1" x14ac:dyDescent="0.25">
      <c r="A105" s="12" t="s">
        <v>8332</v>
      </c>
      <c r="B105" s="13" t="s">
        <v>3921</v>
      </c>
      <c r="C105" s="8" t="str">
        <f>VLOOKUP(A105,'DSHS account ID to admin'!A:C,3,FALSE)</f>
        <v>Economic Services Administration</v>
      </c>
      <c r="D105" s="12" t="s">
        <v>3692</v>
      </c>
      <c r="E105" s="14" t="s">
        <v>8428</v>
      </c>
      <c r="F105" s="12" t="s">
        <v>297</v>
      </c>
      <c r="G105" s="12" t="s">
        <v>3683</v>
      </c>
      <c r="H105" s="12" t="s">
        <v>3922</v>
      </c>
      <c r="I105" s="15">
        <v>102790</v>
      </c>
      <c r="J105" s="12" t="s">
        <v>3921</v>
      </c>
      <c r="K105" s="12" t="s">
        <v>8333</v>
      </c>
      <c r="L105" s="12" t="s">
        <v>8259</v>
      </c>
      <c r="M105" s="12" t="s">
        <v>8259</v>
      </c>
      <c r="N105" s="16" t="s">
        <v>8453</v>
      </c>
      <c r="O105" s="12" t="s">
        <v>8454</v>
      </c>
      <c r="P105" s="16"/>
      <c r="Q105" s="12" t="s">
        <v>8455</v>
      </c>
      <c r="R105" s="12" t="s">
        <v>8456</v>
      </c>
    </row>
    <row r="106" spans="1:18" ht="21.75" thickBot="1" x14ac:dyDescent="0.25">
      <c r="A106" s="7" t="s">
        <v>8332</v>
      </c>
      <c r="B106" s="8" t="s">
        <v>5819</v>
      </c>
      <c r="C106" s="8" t="str">
        <f>VLOOKUP(A106,'DSHS account ID to admin'!A:C,3,FALSE)</f>
        <v>Economic Services Administration</v>
      </c>
      <c r="D106" s="7" t="s">
        <v>5772</v>
      </c>
      <c r="E106" s="9" t="s">
        <v>8457</v>
      </c>
      <c r="F106" s="7" t="s">
        <v>297</v>
      </c>
      <c r="G106" s="7" t="s">
        <v>4596</v>
      </c>
      <c r="H106" s="7" t="s">
        <v>5820</v>
      </c>
      <c r="I106" s="10">
        <v>95116</v>
      </c>
      <c r="J106" s="7" t="s">
        <v>5819</v>
      </c>
      <c r="K106" s="7" t="s">
        <v>8258</v>
      </c>
      <c r="L106" s="7" t="s">
        <v>8259</v>
      </c>
      <c r="M106" s="7" t="s">
        <v>8259</v>
      </c>
      <c r="N106" s="11" t="s">
        <v>8458</v>
      </c>
      <c r="O106" s="7" t="s">
        <v>8459</v>
      </c>
      <c r="P106" s="11"/>
      <c r="Q106" s="7" t="s">
        <v>8460</v>
      </c>
      <c r="R106" s="7" t="s">
        <v>8461</v>
      </c>
    </row>
    <row r="107" spans="1:18" ht="13.5" thickBot="1" x14ac:dyDescent="0.25">
      <c r="A107" s="12" t="s">
        <v>8270</v>
      </c>
      <c r="B107" s="13" t="s">
        <v>84</v>
      </c>
      <c r="C107" s="8" t="str">
        <f>VLOOKUP(A107,'DSHS account ID to admin'!A:C,3,FALSE)</f>
        <v>Children's Administration</v>
      </c>
      <c r="D107" s="12" t="s">
        <v>9</v>
      </c>
      <c r="E107" s="14" t="s">
        <v>8457</v>
      </c>
      <c r="F107" s="12" t="s">
        <v>12</v>
      </c>
      <c r="G107" s="12" t="s">
        <v>13</v>
      </c>
      <c r="H107" s="12" t="s">
        <v>85</v>
      </c>
      <c r="I107" s="15">
        <v>87987</v>
      </c>
      <c r="J107" s="12" t="s">
        <v>84</v>
      </c>
      <c r="K107" s="12" t="s">
        <v>8258</v>
      </c>
      <c r="L107" s="12" t="s">
        <v>8259</v>
      </c>
      <c r="M107" s="12" t="s">
        <v>8259</v>
      </c>
      <c r="N107" s="16" t="s">
        <v>8462</v>
      </c>
      <c r="O107" s="12" t="s">
        <v>8463</v>
      </c>
      <c r="P107" s="16"/>
      <c r="Q107" s="12" t="s">
        <v>8464</v>
      </c>
      <c r="R107" s="12" t="s">
        <v>8465</v>
      </c>
    </row>
    <row r="108" spans="1:18" ht="21.75" thickBot="1" x14ac:dyDescent="0.25">
      <c r="A108" s="7" t="s">
        <v>8332</v>
      </c>
      <c r="B108" s="8" t="s">
        <v>86</v>
      </c>
      <c r="C108" s="8" t="str">
        <f>VLOOKUP(A108,'DSHS account ID to admin'!A:C,3,FALSE)</f>
        <v>Economic Services Administration</v>
      </c>
      <c r="D108" s="7" t="s">
        <v>9</v>
      </c>
      <c r="E108" s="9" t="s">
        <v>8457</v>
      </c>
      <c r="F108" s="7" t="s">
        <v>12</v>
      </c>
      <c r="G108" s="7" t="s">
        <v>13</v>
      </c>
      <c r="H108" s="7" t="s">
        <v>87</v>
      </c>
      <c r="I108" s="10">
        <v>98809</v>
      </c>
      <c r="J108" s="7" t="s">
        <v>86</v>
      </c>
      <c r="K108" s="7" t="s">
        <v>8258</v>
      </c>
      <c r="L108" s="7" t="s">
        <v>8259</v>
      </c>
      <c r="M108" s="7" t="s">
        <v>8259</v>
      </c>
      <c r="N108" s="11" t="s">
        <v>8466</v>
      </c>
      <c r="O108" s="7" t="s">
        <v>8467</v>
      </c>
      <c r="P108" s="11"/>
      <c r="Q108" s="7" t="s">
        <v>8468</v>
      </c>
      <c r="R108" s="7" t="s">
        <v>8469</v>
      </c>
    </row>
    <row r="109" spans="1:18" ht="21.75" thickBot="1" x14ac:dyDescent="0.25">
      <c r="A109" s="12" t="s">
        <v>8319</v>
      </c>
      <c r="B109" s="13" t="s">
        <v>88</v>
      </c>
      <c r="C109" s="8" t="str">
        <f>VLOOKUP(A109,'DSHS account ID to admin'!A:C,3,FALSE)</f>
        <v>Aging and Disability Services Administration</v>
      </c>
      <c r="D109" s="12" t="s">
        <v>9</v>
      </c>
      <c r="E109" s="14" t="s">
        <v>8457</v>
      </c>
      <c r="F109" s="12" t="s">
        <v>12</v>
      </c>
      <c r="G109" s="12" t="s">
        <v>13</v>
      </c>
      <c r="H109" s="12" t="s">
        <v>89</v>
      </c>
      <c r="I109" s="15">
        <v>98448</v>
      </c>
      <c r="J109" s="12" t="s">
        <v>88</v>
      </c>
      <c r="K109" s="12" t="s">
        <v>8258</v>
      </c>
      <c r="L109" s="12" t="s">
        <v>8259</v>
      </c>
      <c r="M109" s="12" t="s">
        <v>8259</v>
      </c>
      <c r="N109" s="16" t="s">
        <v>8355</v>
      </c>
      <c r="O109" s="12" t="s">
        <v>8356</v>
      </c>
      <c r="P109" s="16"/>
      <c r="Q109" s="12" t="s">
        <v>8357</v>
      </c>
      <c r="R109" s="12" t="s">
        <v>8358</v>
      </c>
    </row>
    <row r="110" spans="1:18" ht="13.5" thickBot="1" x14ac:dyDescent="0.25">
      <c r="A110" s="7" t="s">
        <v>8270</v>
      </c>
      <c r="B110" s="8" t="s">
        <v>92</v>
      </c>
      <c r="C110" s="8" t="str">
        <f>VLOOKUP(A110,'DSHS account ID to admin'!A:C,3,FALSE)</f>
        <v>Children's Administration</v>
      </c>
      <c r="D110" s="7" t="s">
        <v>9</v>
      </c>
      <c r="E110" s="9" t="s">
        <v>8457</v>
      </c>
      <c r="F110" s="7" t="s">
        <v>12</v>
      </c>
      <c r="G110" s="7" t="s">
        <v>13</v>
      </c>
      <c r="H110" s="7" t="s">
        <v>93</v>
      </c>
      <c r="I110" s="10">
        <v>91809</v>
      </c>
      <c r="J110" s="7" t="s">
        <v>92</v>
      </c>
      <c r="K110" s="7" t="s">
        <v>8258</v>
      </c>
      <c r="L110" s="7" t="s">
        <v>8259</v>
      </c>
      <c r="M110" s="7" t="s">
        <v>8259</v>
      </c>
      <c r="N110" s="11" t="s">
        <v>8343</v>
      </c>
      <c r="O110" s="7" t="s">
        <v>8344</v>
      </c>
      <c r="P110" s="11"/>
      <c r="Q110" s="7" t="s">
        <v>8345</v>
      </c>
      <c r="R110" s="7" t="s">
        <v>8346</v>
      </c>
    </row>
    <row r="111" spans="1:18" ht="13.5" thickBot="1" x14ac:dyDescent="0.25">
      <c r="A111" s="12" t="s">
        <v>8270</v>
      </c>
      <c r="B111" s="13" t="s">
        <v>94</v>
      </c>
      <c r="C111" s="8" t="str">
        <f>VLOOKUP(A111,'DSHS account ID to admin'!A:C,3,FALSE)</f>
        <v>Children's Administration</v>
      </c>
      <c r="D111" s="12" t="s">
        <v>9</v>
      </c>
      <c r="E111" s="14" t="s">
        <v>8457</v>
      </c>
      <c r="F111" s="12" t="s">
        <v>12</v>
      </c>
      <c r="G111" s="12" t="s">
        <v>13</v>
      </c>
      <c r="H111" s="12" t="s">
        <v>95</v>
      </c>
      <c r="I111" s="15">
        <v>64048</v>
      </c>
      <c r="J111" s="12" t="s">
        <v>94</v>
      </c>
      <c r="K111" s="12" t="s">
        <v>8258</v>
      </c>
      <c r="L111" s="12" t="s">
        <v>8259</v>
      </c>
      <c r="M111" s="12" t="s">
        <v>8259</v>
      </c>
      <c r="N111" s="16" t="s">
        <v>8470</v>
      </c>
      <c r="O111" s="12" t="s">
        <v>8471</v>
      </c>
      <c r="P111" s="16"/>
      <c r="Q111" s="12" t="s">
        <v>8472</v>
      </c>
      <c r="R111" s="12" t="s">
        <v>8473</v>
      </c>
    </row>
    <row r="112" spans="1:18" ht="13.5" thickBot="1" x14ac:dyDescent="0.25">
      <c r="A112" s="7" t="s">
        <v>8270</v>
      </c>
      <c r="B112" s="8" t="s">
        <v>96</v>
      </c>
      <c r="C112" s="8" t="str">
        <f>VLOOKUP(A112,'DSHS account ID to admin'!A:C,3,FALSE)</f>
        <v>Children's Administration</v>
      </c>
      <c r="D112" s="7" t="s">
        <v>9</v>
      </c>
      <c r="E112" s="9" t="s">
        <v>8457</v>
      </c>
      <c r="F112" s="7" t="s">
        <v>12</v>
      </c>
      <c r="G112" s="7" t="s">
        <v>13</v>
      </c>
      <c r="H112" s="7" t="s">
        <v>97</v>
      </c>
      <c r="I112" s="10">
        <v>61224</v>
      </c>
      <c r="J112" s="7" t="s">
        <v>96</v>
      </c>
      <c r="K112" s="7" t="s">
        <v>8258</v>
      </c>
      <c r="L112" s="7" t="s">
        <v>8259</v>
      </c>
      <c r="M112" s="7" t="s">
        <v>8259</v>
      </c>
      <c r="N112" s="11" t="s">
        <v>8474</v>
      </c>
      <c r="O112" s="7" t="s">
        <v>8475</v>
      </c>
      <c r="P112" s="11"/>
      <c r="Q112" s="7" t="s">
        <v>8476</v>
      </c>
      <c r="R112" s="7" t="s">
        <v>8477</v>
      </c>
    </row>
    <row r="113" spans="1:18" ht="13.5" thickBot="1" x14ac:dyDescent="0.25">
      <c r="A113" s="12" t="s">
        <v>8270</v>
      </c>
      <c r="B113" s="13" t="s">
        <v>75</v>
      </c>
      <c r="C113" s="8" t="str">
        <f>VLOOKUP(A113,'DSHS account ID to admin'!A:C,3,FALSE)</f>
        <v>Children's Administration</v>
      </c>
      <c r="D113" s="12" t="s">
        <v>9</v>
      </c>
      <c r="E113" s="14" t="s">
        <v>8457</v>
      </c>
      <c r="F113" s="12" t="s">
        <v>12</v>
      </c>
      <c r="G113" s="12" t="s">
        <v>13</v>
      </c>
      <c r="H113" s="12" t="s">
        <v>76</v>
      </c>
      <c r="I113" s="15">
        <v>112856</v>
      </c>
      <c r="J113" s="12" t="s">
        <v>75</v>
      </c>
      <c r="K113" s="12" t="s">
        <v>8258</v>
      </c>
      <c r="L113" s="12" t="s">
        <v>8259</v>
      </c>
      <c r="M113" s="12" t="s">
        <v>8259</v>
      </c>
      <c r="N113" s="16" t="s">
        <v>8478</v>
      </c>
      <c r="O113" s="12" t="s">
        <v>8479</v>
      </c>
      <c r="P113" s="16"/>
      <c r="Q113" s="12" t="s">
        <v>8480</v>
      </c>
      <c r="R113" s="12" t="s">
        <v>8481</v>
      </c>
    </row>
    <row r="114" spans="1:18" ht="13.5" thickBot="1" x14ac:dyDescent="0.25">
      <c r="A114" s="7" t="s">
        <v>8270</v>
      </c>
      <c r="B114" s="8" t="s">
        <v>98</v>
      </c>
      <c r="C114" s="8" t="str">
        <f>VLOOKUP(A114,'DSHS account ID to admin'!A:C,3,FALSE)</f>
        <v>Children's Administration</v>
      </c>
      <c r="D114" s="7" t="s">
        <v>9</v>
      </c>
      <c r="E114" s="9" t="s">
        <v>8457</v>
      </c>
      <c r="F114" s="7" t="s">
        <v>12</v>
      </c>
      <c r="G114" s="7" t="s">
        <v>13</v>
      </c>
      <c r="H114" s="7" t="s">
        <v>99</v>
      </c>
      <c r="I114" s="10">
        <v>63907</v>
      </c>
      <c r="J114" s="7" t="s">
        <v>98</v>
      </c>
      <c r="K114" s="7" t="s">
        <v>8258</v>
      </c>
      <c r="L114" s="7" t="s">
        <v>8259</v>
      </c>
      <c r="M114" s="7" t="s">
        <v>8259</v>
      </c>
      <c r="N114" s="11" t="s">
        <v>8470</v>
      </c>
      <c r="O114" s="7" t="s">
        <v>8471</v>
      </c>
      <c r="P114" s="11"/>
      <c r="Q114" s="7" t="s">
        <v>8472</v>
      </c>
      <c r="R114" s="7" t="s">
        <v>8473</v>
      </c>
    </row>
    <row r="115" spans="1:18" ht="21.75" thickBot="1" x14ac:dyDescent="0.25">
      <c r="A115" s="12" t="s">
        <v>8256</v>
      </c>
      <c r="B115" s="13" t="s">
        <v>109</v>
      </c>
      <c r="C115" s="8" t="str">
        <f>VLOOKUP(A115,'DSHS account ID to admin'!A:C,3,FALSE)</f>
        <v>Aging and Disability Services Administration</v>
      </c>
      <c r="D115" s="12" t="s">
        <v>9</v>
      </c>
      <c r="E115" s="14" t="s">
        <v>8457</v>
      </c>
      <c r="F115" s="12" t="s">
        <v>12</v>
      </c>
      <c r="G115" s="12" t="s">
        <v>13</v>
      </c>
      <c r="H115" s="12" t="s">
        <v>110</v>
      </c>
      <c r="I115" s="15">
        <v>103315</v>
      </c>
      <c r="J115" s="12" t="s">
        <v>109</v>
      </c>
      <c r="K115" s="12" t="s">
        <v>8258</v>
      </c>
      <c r="L115" s="12" t="s">
        <v>8259</v>
      </c>
      <c r="M115" s="12" t="s">
        <v>8259</v>
      </c>
      <c r="N115" s="16" t="s">
        <v>8395</v>
      </c>
      <c r="O115" s="12" t="s">
        <v>8396</v>
      </c>
      <c r="P115" s="16"/>
      <c r="Q115" s="12" t="s">
        <v>8397</v>
      </c>
      <c r="R115" s="12" t="s">
        <v>8398</v>
      </c>
    </row>
    <row r="116" spans="1:18" ht="13.5" thickBot="1" x14ac:dyDescent="0.25">
      <c r="A116" s="7" t="s">
        <v>8270</v>
      </c>
      <c r="B116" s="8" t="s">
        <v>6496</v>
      </c>
      <c r="C116" s="8" t="str">
        <f>VLOOKUP(A116,'DSHS account ID to admin'!A:C,3,FALSE)</f>
        <v>Children's Administration</v>
      </c>
      <c r="D116" s="7" t="s">
        <v>6487</v>
      </c>
      <c r="E116" s="9" t="s">
        <v>8457</v>
      </c>
      <c r="F116" s="7" t="s">
        <v>297</v>
      </c>
      <c r="G116" s="7" t="s">
        <v>4596</v>
      </c>
      <c r="H116" s="7" t="s">
        <v>6497</v>
      </c>
      <c r="I116" s="10">
        <v>102092</v>
      </c>
      <c r="J116" s="7" t="s">
        <v>6496</v>
      </c>
      <c r="K116" s="7" t="s">
        <v>8258</v>
      </c>
      <c r="L116" s="7" t="s">
        <v>8259</v>
      </c>
      <c r="M116" s="7" t="s">
        <v>8259</v>
      </c>
      <c r="N116" s="11" t="s">
        <v>8271</v>
      </c>
      <c r="O116" s="7" t="s">
        <v>8272</v>
      </c>
      <c r="P116" s="11"/>
      <c r="Q116" s="7" t="s">
        <v>8273</v>
      </c>
      <c r="R116" s="7" t="s">
        <v>8274</v>
      </c>
    </row>
    <row r="117" spans="1:18" ht="21.75" thickBot="1" x14ac:dyDescent="0.25">
      <c r="A117" s="12" t="s">
        <v>8275</v>
      </c>
      <c r="B117" s="13" t="s">
        <v>4365</v>
      </c>
      <c r="C117" s="8" t="str">
        <f>VLOOKUP(A117,'DSHS account ID to admin'!A:C,3,FALSE)</f>
        <v>Juvenile Justice and Rehabilitation</v>
      </c>
      <c r="D117" s="12" t="s">
        <v>4337</v>
      </c>
      <c r="E117" s="14" t="s">
        <v>8457</v>
      </c>
      <c r="F117" s="12" t="s">
        <v>297</v>
      </c>
      <c r="G117" s="12" t="s">
        <v>4342</v>
      </c>
      <c r="H117" s="12" t="s">
        <v>4366</v>
      </c>
      <c r="I117" s="15">
        <v>62348</v>
      </c>
      <c r="J117" s="12" t="s">
        <v>4365</v>
      </c>
      <c r="K117" s="12" t="s">
        <v>8258</v>
      </c>
      <c r="L117" s="12" t="s">
        <v>8259</v>
      </c>
      <c r="M117" s="12" t="s">
        <v>8259</v>
      </c>
      <c r="N117" s="16" t="s">
        <v>8441</v>
      </c>
      <c r="O117" s="12" t="s">
        <v>8442</v>
      </c>
      <c r="P117" s="16"/>
      <c r="Q117" s="12" t="s">
        <v>8443</v>
      </c>
      <c r="R117" s="12" t="s">
        <v>8444</v>
      </c>
    </row>
    <row r="118" spans="1:18" ht="13.5" thickBot="1" x14ac:dyDescent="0.25">
      <c r="A118" s="7" t="s">
        <v>8270</v>
      </c>
      <c r="B118" s="8" t="s">
        <v>5801</v>
      </c>
      <c r="C118" s="8" t="str">
        <f>VLOOKUP(A118,'DSHS account ID to admin'!A:C,3,FALSE)</f>
        <v>Children's Administration</v>
      </c>
      <c r="D118" s="7" t="s">
        <v>5772</v>
      </c>
      <c r="E118" s="9" t="s">
        <v>8457</v>
      </c>
      <c r="F118" s="7" t="s">
        <v>297</v>
      </c>
      <c r="G118" s="7" t="s">
        <v>4596</v>
      </c>
      <c r="H118" s="7" t="s">
        <v>5802</v>
      </c>
      <c r="I118" s="10">
        <v>119149</v>
      </c>
      <c r="J118" s="7" t="s">
        <v>5801</v>
      </c>
      <c r="K118" s="7" t="s">
        <v>8258</v>
      </c>
      <c r="L118" s="7" t="s">
        <v>8259</v>
      </c>
      <c r="M118" s="7" t="s">
        <v>8259</v>
      </c>
      <c r="N118" s="11" t="s">
        <v>8271</v>
      </c>
      <c r="O118" s="7" t="s">
        <v>8272</v>
      </c>
      <c r="P118" s="11"/>
      <c r="Q118" s="7" t="s">
        <v>8273</v>
      </c>
      <c r="R118" s="7" t="s">
        <v>8274</v>
      </c>
    </row>
    <row r="119" spans="1:18" ht="13.5" thickBot="1" x14ac:dyDescent="0.25">
      <c r="A119" s="12" t="s">
        <v>8270</v>
      </c>
      <c r="B119" s="13" t="s">
        <v>131</v>
      </c>
      <c r="C119" s="8" t="str">
        <f>VLOOKUP(A119,'DSHS account ID to admin'!A:C,3,FALSE)</f>
        <v>Children's Administration</v>
      </c>
      <c r="D119" s="12" t="s">
        <v>9</v>
      </c>
      <c r="E119" s="14" t="s">
        <v>8457</v>
      </c>
      <c r="F119" s="12" t="s">
        <v>12</v>
      </c>
      <c r="G119" s="12" t="s">
        <v>13</v>
      </c>
      <c r="H119" s="12" t="s">
        <v>132</v>
      </c>
      <c r="I119" s="15">
        <v>108649</v>
      </c>
      <c r="J119" s="12" t="s">
        <v>131</v>
      </c>
      <c r="K119" s="12" t="s">
        <v>8258</v>
      </c>
      <c r="L119" s="12" t="s">
        <v>8259</v>
      </c>
      <c r="M119" s="12" t="s">
        <v>8259</v>
      </c>
      <c r="N119" s="16" t="s">
        <v>8429</v>
      </c>
      <c r="O119" s="12" t="s">
        <v>8430</v>
      </c>
      <c r="P119" s="16"/>
      <c r="Q119" s="12" t="s">
        <v>8431</v>
      </c>
      <c r="R119" s="12" t="s">
        <v>8432</v>
      </c>
    </row>
    <row r="120" spans="1:18" ht="21.75" thickBot="1" x14ac:dyDescent="0.25">
      <c r="A120" s="7" t="s">
        <v>8275</v>
      </c>
      <c r="B120" s="8" t="s">
        <v>4175</v>
      </c>
      <c r="C120" s="8" t="str">
        <f>VLOOKUP(A120,'DSHS account ID to admin'!A:C,3,FALSE)</f>
        <v>Juvenile Justice and Rehabilitation</v>
      </c>
      <c r="D120" s="7" t="s">
        <v>4168</v>
      </c>
      <c r="E120" s="9" t="s">
        <v>8457</v>
      </c>
      <c r="F120" s="7" t="s">
        <v>2576</v>
      </c>
      <c r="G120" s="7" t="s">
        <v>4170</v>
      </c>
      <c r="H120" s="7" t="s">
        <v>4176</v>
      </c>
      <c r="I120" s="10">
        <v>46578</v>
      </c>
      <c r="J120" s="7" t="s">
        <v>4175</v>
      </c>
      <c r="K120" s="7" t="s">
        <v>8258</v>
      </c>
      <c r="L120" s="7" t="s">
        <v>8259</v>
      </c>
      <c r="M120" s="7" t="s">
        <v>8259</v>
      </c>
      <c r="N120" s="11" t="s">
        <v>8400</v>
      </c>
      <c r="O120" s="7" t="s">
        <v>8401</v>
      </c>
      <c r="P120" s="11"/>
      <c r="Q120" s="7" t="s">
        <v>8402</v>
      </c>
      <c r="R120" s="7" t="s">
        <v>8403</v>
      </c>
    </row>
    <row r="121" spans="1:18" ht="13.5" thickBot="1" x14ac:dyDescent="0.25">
      <c r="A121" s="12" t="s">
        <v>8270</v>
      </c>
      <c r="B121" s="13" t="s">
        <v>3746</v>
      </c>
      <c r="C121" s="8" t="str">
        <f>VLOOKUP(A121,'DSHS account ID to admin'!A:C,3,FALSE)</f>
        <v>Children's Administration</v>
      </c>
      <c r="D121" s="12" t="s">
        <v>3692</v>
      </c>
      <c r="E121" s="14" t="s">
        <v>8457</v>
      </c>
      <c r="F121" s="12" t="s">
        <v>2576</v>
      </c>
      <c r="G121" s="12" t="s">
        <v>3743</v>
      </c>
      <c r="H121" s="12" t="s">
        <v>3747</v>
      </c>
      <c r="I121" s="15">
        <v>85362</v>
      </c>
      <c r="J121" s="12" t="s">
        <v>3746</v>
      </c>
      <c r="K121" s="12" t="s">
        <v>8258</v>
      </c>
      <c r="L121" s="12" t="s">
        <v>8259</v>
      </c>
      <c r="M121" s="12" t="s">
        <v>8259</v>
      </c>
      <c r="N121" s="16" t="s">
        <v>8482</v>
      </c>
      <c r="O121" s="12" t="s">
        <v>8483</v>
      </c>
      <c r="P121" s="16"/>
      <c r="Q121" s="12" t="s">
        <v>8484</v>
      </c>
      <c r="R121" s="12" t="s">
        <v>8485</v>
      </c>
    </row>
    <row r="122" spans="1:18" ht="13.5" thickBot="1" x14ac:dyDescent="0.25">
      <c r="A122" s="7" t="s">
        <v>8270</v>
      </c>
      <c r="B122" s="8" t="s">
        <v>2774</v>
      </c>
      <c r="C122" s="8" t="str">
        <f>VLOOKUP(A122,'DSHS account ID to admin'!A:C,3,FALSE)</f>
        <v>Children's Administration</v>
      </c>
      <c r="D122" s="7" t="s">
        <v>2736</v>
      </c>
      <c r="E122" s="9" t="s">
        <v>8457</v>
      </c>
      <c r="F122" s="7" t="s">
        <v>2734</v>
      </c>
      <c r="G122" s="7" t="s">
        <v>2735</v>
      </c>
      <c r="H122" s="7" t="s">
        <v>2775</v>
      </c>
      <c r="I122" s="10">
        <v>90025</v>
      </c>
      <c r="J122" s="7" t="s">
        <v>2774</v>
      </c>
      <c r="K122" s="7" t="s">
        <v>8258</v>
      </c>
      <c r="L122" s="7" t="s">
        <v>8259</v>
      </c>
      <c r="M122" s="7" t="s">
        <v>8259</v>
      </c>
      <c r="N122" s="11" t="s">
        <v>8486</v>
      </c>
      <c r="O122" s="7" t="s">
        <v>8487</v>
      </c>
      <c r="P122" s="11"/>
      <c r="Q122" s="7" t="s">
        <v>8488</v>
      </c>
      <c r="R122" s="7" t="s">
        <v>8489</v>
      </c>
    </row>
    <row r="123" spans="1:18" ht="13.5" thickBot="1" x14ac:dyDescent="0.25">
      <c r="A123" s="12" t="s">
        <v>8270</v>
      </c>
      <c r="B123" s="13" t="s">
        <v>2776</v>
      </c>
      <c r="C123" s="8" t="str">
        <f>VLOOKUP(A123,'DSHS account ID to admin'!A:C,3,FALSE)</f>
        <v>Children's Administration</v>
      </c>
      <c r="D123" s="12" t="s">
        <v>2736</v>
      </c>
      <c r="E123" s="14" t="s">
        <v>8457</v>
      </c>
      <c r="F123" s="12" t="s">
        <v>2734</v>
      </c>
      <c r="G123" s="12" t="s">
        <v>2735</v>
      </c>
      <c r="H123" s="12" t="s">
        <v>2777</v>
      </c>
      <c r="I123" s="15">
        <v>103989</v>
      </c>
      <c r="J123" s="12" t="s">
        <v>2776</v>
      </c>
      <c r="K123" s="12" t="s">
        <v>8258</v>
      </c>
      <c r="L123" s="12" t="s">
        <v>8259</v>
      </c>
      <c r="M123" s="12" t="s">
        <v>8259</v>
      </c>
      <c r="N123" s="16" t="s">
        <v>8490</v>
      </c>
      <c r="O123" s="12" t="s">
        <v>8491</v>
      </c>
      <c r="P123" s="16"/>
      <c r="Q123" s="12" t="s">
        <v>8492</v>
      </c>
      <c r="R123" s="12" t="s">
        <v>8493</v>
      </c>
    </row>
    <row r="124" spans="1:18" ht="13.5" thickBot="1" x14ac:dyDescent="0.25">
      <c r="A124" s="7" t="s">
        <v>8270</v>
      </c>
      <c r="B124" s="8" t="s">
        <v>2786</v>
      </c>
      <c r="C124" s="8" t="str">
        <f>VLOOKUP(A124,'DSHS account ID to admin'!A:C,3,FALSE)</f>
        <v>Children's Administration</v>
      </c>
      <c r="D124" s="7" t="s">
        <v>2736</v>
      </c>
      <c r="E124" s="9" t="s">
        <v>8457</v>
      </c>
      <c r="F124" s="7" t="s">
        <v>2734</v>
      </c>
      <c r="G124" s="7" t="s">
        <v>2735</v>
      </c>
      <c r="H124" s="7" t="s">
        <v>2787</v>
      </c>
      <c r="I124" s="10">
        <v>114635</v>
      </c>
      <c r="J124" s="7" t="s">
        <v>2786</v>
      </c>
      <c r="K124" s="7" t="s">
        <v>8258</v>
      </c>
      <c r="L124" s="7" t="s">
        <v>8259</v>
      </c>
      <c r="M124" s="7" t="s">
        <v>8259</v>
      </c>
      <c r="N124" s="11" t="s">
        <v>8271</v>
      </c>
      <c r="O124" s="7" t="s">
        <v>8272</v>
      </c>
      <c r="P124" s="11"/>
      <c r="Q124" s="7" t="s">
        <v>8273</v>
      </c>
      <c r="R124" s="7" t="s">
        <v>8274</v>
      </c>
    </row>
    <row r="125" spans="1:18" ht="21.75" thickBot="1" x14ac:dyDescent="0.25">
      <c r="A125" s="12" t="s">
        <v>8332</v>
      </c>
      <c r="B125" s="13" t="s">
        <v>129</v>
      </c>
      <c r="C125" s="8" t="str">
        <f>VLOOKUP(A125,'DSHS account ID to admin'!A:C,3,FALSE)</f>
        <v>Economic Services Administration</v>
      </c>
      <c r="D125" s="12" t="s">
        <v>9</v>
      </c>
      <c r="E125" s="14" t="s">
        <v>8457</v>
      </c>
      <c r="F125" s="12" t="s">
        <v>12</v>
      </c>
      <c r="G125" s="12" t="s">
        <v>13</v>
      </c>
      <c r="H125" s="12" t="s">
        <v>130</v>
      </c>
      <c r="I125" s="15">
        <v>85870</v>
      </c>
      <c r="J125" s="12" t="s">
        <v>129</v>
      </c>
      <c r="K125" s="12" t="s">
        <v>8258</v>
      </c>
      <c r="L125" s="12" t="s">
        <v>8259</v>
      </c>
      <c r="M125" s="12" t="s">
        <v>8259</v>
      </c>
      <c r="N125" s="16" t="s">
        <v>8494</v>
      </c>
      <c r="O125" s="12" t="s">
        <v>8495</v>
      </c>
      <c r="P125" s="16"/>
      <c r="Q125" s="12" t="s">
        <v>8496</v>
      </c>
      <c r="R125" s="12" t="s">
        <v>8497</v>
      </c>
    </row>
    <row r="126" spans="1:18" ht="21.75" thickBot="1" x14ac:dyDescent="0.25">
      <c r="A126" s="7" t="s">
        <v>8319</v>
      </c>
      <c r="B126" s="8" t="s">
        <v>5835</v>
      </c>
      <c r="C126" s="8" t="str">
        <f>VLOOKUP(A126,'DSHS account ID to admin'!A:C,3,FALSE)</f>
        <v>Aging and Disability Services Administration</v>
      </c>
      <c r="D126" s="7" t="s">
        <v>5772</v>
      </c>
      <c r="E126" s="9" t="s">
        <v>8457</v>
      </c>
      <c r="F126" s="7" t="s">
        <v>297</v>
      </c>
      <c r="G126" s="7" t="s">
        <v>4596</v>
      </c>
      <c r="H126" s="7" t="s">
        <v>5836</v>
      </c>
      <c r="I126" s="10">
        <v>84127</v>
      </c>
      <c r="J126" s="7" t="s">
        <v>5835</v>
      </c>
      <c r="K126" s="7" t="s">
        <v>8258</v>
      </c>
      <c r="L126" s="7" t="s">
        <v>8259</v>
      </c>
      <c r="M126" s="7" t="s">
        <v>8259</v>
      </c>
      <c r="N126" s="11" t="s">
        <v>8320</v>
      </c>
      <c r="O126" s="7" t="s">
        <v>8321</v>
      </c>
      <c r="P126" s="11"/>
      <c r="Q126" s="7" t="s">
        <v>8322</v>
      </c>
      <c r="R126" s="7" t="s">
        <v>8323</v>
      </c>
    </row>
    <row r="127" spans="1:18" ht="13.5" thickBot="1" x14ac:dyDescent="0.25">
      <c r="A127" s="12" t="s">
        <v>8270</v>
      </c>
      <c r="B127" s="13" t="s">
        <v>5817</v>
      </c>
      <c r="C127" s="8" t="str">
        <f>VLOOKUP(A127,'DSHS account ID to admin'!A:C,3,FALSE)</f>
        <v>Children's Administration</v>
      </c>
      <c r="D127" s="12" t="s">
        <v>5772</v>
      </c>
      <c r="E127" s="14" t="s">
        <v>8457</v>
      </c>
      <c r="F127" s="12" t="s">
        <v>297</v>
      </c>
      <c r="G127" s="12" t="s">
        <v>4596</v>
      </c>
      <c r="H127" s="12" t="s">
        <v>5818</v>
      </c>
      <c r="I127" s="15">
        <v>103650</v>
      </c>
      <c r="J127" s="12" t="s">
        <v>5817</v>
      </c>
      <c r="K127" s="12" t="s">
        <v>8258</v>
      </c>
      <c r="L127" s="12" t="s">
        <v>8259</v>
      </c>
      <c r="M127" s="12" t="s">
        <v>8259</v>
      </c>
      <c r="N127" s="16" t="s">
        <v>8498</v>
      </c>
      <c r="O127" s="12" t="s">
        <v>8499</v>
      </c>
      <c r="P127" s="16"/>
      <c r="Q127" s="12" t="s">
        <v>8500</v>
      </c>
      <c r="R127" s="12" t="s">
        <v>8501</v>
      </c>
    </row>
    <row r="128" spans="1:18" ht="21.75" thickBot="1" x14ac:dyDescent="0.25">
      <c r="A128" s="7" t="s">
        <v>8275</v>
      </c>
      <c r="B128" s="8" t="s">
        <v>2882</v>
      </c>
      <c r="C128" s="8" t="str">
        <f>VLOOKUP(A128,'DSHS account ID to admin'!A:C,3,FALSE)</f>
        <v>Juvenile Justice and Rehabilitation</v>
      </c>
      <c r="D128" s="7" t="s">
        <v>2736</v>
      </c>
      <c r="E128" s="9" t="s">
        <v>8457</v>
      </c>
      <c r="F128" s="7" t="s">
        <v>2734</v>
      </c>
      <c r="G128" s="7" t="s">
        <v>2735</v>
      </c>
      <c r="H128" s="7" t="s">
        <v>2883</v>
      </c>
      <c r="I128" s="10">
        <v>73126</v>
      </c>
      <c r="J128" s="7" t="s">
        <v>2882</v>
      </c>
      <c r="K128" s="7" t="s">
        <v>8258</v>
      </c>
      <c r="L128" s="7" t="s">
        <v>8259</v>
      </c>
      <c r="M128" s="7" t="s">
        <v>8259</v>
      </c>
      <c r="N128" s="11" t="s">
        <v>8289</v>
      </c>
      <c r="O128" s="7" t="s">
        <v>8290</v>
      </c>
      <c r="P128" s="11"/>
      <c r="Q128" s="7" t="s">
        <v>8291</v>
      </c>
      <c r="R128" s="7" t="s">
        <v>8292</v>
      </c>
    </row>
    <row r="129" spans="1:18" ht="21.75" thickBot="1" x14ac:dyDescent="0.25">
      <c r="A129" s="12" t="s">
        <v>8319</v>
      </c>
      <c r="B129" s="13" t="s">
        <v>5855</v>
      </c>
      <c r="C129" s="8" t="str">
        <f>VLOOKUP(A129,'DSHS account ID to admin'!A:C,3,FALSE)</f>
        <v>Aging and Disability Services Administration</v>
      </c>
      <c r="D129" s="12" t="s">
        <v>5772</v>
      </c>
      <c r="E129" s="14" t="s">
        <v>8457</v>
      </c>
      <c r="F129" s="12" t="s">
        <v>297</v>
      </c>
      <c r="G129" s="12" t="s">
        <v>4596</v>
      </c>
      <c r="H129" s="12" t="s">
        <v>5856</v>
      </c>
      <c r="I129" s="15">
        <v>107617</v>
      </c>
      <c r="J129" s="12" t="s">
        <v>5855</v>
      </c>
      <c r="K129" s="12" t="s">
        <v>8258</v>
      </c>
      <c r="L129" s="12" t="s">
        <v>8259</v>
      </c>
      <c r="M129" s="12" t="s">
        <v>8259</v>
      </c>
      <c r="N129" s="16" t="s">
        <v>8502</v>
      </c>
      <c r="O129" s="12" t="s">
        <v>8503</v>
      </c>
      <c r="P129" s="16"/>
      <c r="Q129" s="12" t="s">
        <v>8504</v>
      </c>
      <c r="R129" s="12" t="s">
        <v>8505</v>
      </c>
    </row>
    <row r="130" spans="1:18" ht="21.75" thickBot="1" x14ac:dyDescent="0.25">
      <c r="A130" s="7" t="s">
        <v>8256</v>
      </c>
      <c r="B130" s="8" t="s">
        <v>61</v>
      </c>
      <c r="C130" s="8" t="str">
        <f>VLOOKUP(A130,'DSHS account ID to admin'!A:C,3,FALSE)</f>
        <v>Aging and Disability Services Administration</v>
      </c>
      <c r="D130" s="7" t="s">
        <v>9</v>
      </c>
      <c r="E130" s="9" t="s">
        <v>8457</v>
      </c>
      <c r="F130" s="7" t="s">
        <v>12</v>
      </c>
      <c r="G130" s="7" t="s">
        <v>13</v>
      </c>
      <c r="H130" s="7" t="s">
        <v>62</v>
      </c>
      <c r="I130" s="10">
        <v>107741</v>
      </c>
      <c r="J130" s="7" t="s">
        <v>61</v>
      </c>
      <c r="K130" s="7" t="s">
        <v>8258</v>
      </c>
      <c r="L130" s="7" t="s">
        <v>8259</v>
      </c>
      <c r="M130" s="7" t="s">
        <v>8259</v>
      </c>
      <c r="N130" s="11" t="s">
        <v>8506</v>
      </c>
      <c r="O130" s="7" t="s">
        <v>8507</v>
      </c>
      <c r="P130" s="11"/>
      <c r="Q130" s="7" t="s">
        <v>8508</v>
      </c>
      <c r="R130" s="7" t="s">
        <v>8509</v>
      </c>
    </row>
    <row r="131" spans="1:18" ht="21.75" thickBot="1" x14ac:dyDescent="0.25">
      <c r="A131" s="12" t="s">
        <v>8275</v>
      </c>
      <c r="B131" s="13" t="s">
        <v>2600</v>
      </c>
      <c r="C131" s="8" t="str">
        <f>VLOOKUP(A131,'DSHS account ID to admin'!A:C,3,FALSE)</f>
        <v>Juvenile Justice and Rehabilitation</v>
      </c>
      <c r="D131" s="12" t="s">
        <v>2570</v>
      </c>
      <c r="E131" s="14" t="s">
        <v>8457</v>
      </c>
      <c r="F131" s="12" t="s">
        <v>2576</v>
      </c>
      <c r="G131" s="12" t="s">
        <v>2577</v>
      </c>
      <c r="H131" s="12" t="s">
        <v>2601</v>
      </c>
      <c r="I131" s="15">
        <v>39507</v>
      </c>
      <c r="J131" s="12" t="s">
        <v>2600</v>
      </c>
      <c r="K131" s="12" t="s">
        <v>8258</v>
      </c>
      <c r="L131" s="12" t="s">
        <v>8259</v>
      </c>
      <c r="M131" s="12" t="s">
        <v>8259</v>
      </c>
      <c r="N131" s="16" t="s">
        <v>8281</v>
      </c>
      <c r="O131" s="12" t="s">
        <v>8282</v>
      </c>
      <c r="P131" s="16"/>
      <c r="Q131" s="12" t="s">
        <v>8283</v>
      </c>
      <c r="R131" s="12" t="s">
        <v>8284</v>
      </c>
    </row>
    <row r="132" spans="1:18" ht="21.75" thickBot="1" x14ac:dyDescent="0.25">
      <c r="A132" s="7" t="s">
        <v>8275</v>
      </c>
      <c r="B132" s="8" t="s">
        <v>2602</v>
      </c>
      <c r="C132" s="8" t="str">
        <f>VLOOKUP(A132,'DSHS account ID to admin'!A:C,3,FALSE)</f>
        <v>Juvenile Justice and Rehabilitation</v>
      </c>
      <c r="D132" s="7" t="s">
        <v>2570</v>
      </c>
      <c r="E132" s="9" t="s">
        <v>8457</v>
      </c>
      <c r="F132" s="7" t="s">
        <v>2576</v>
      </c>
      <c r="G132" s="7" t="s">
        <v>2577</v>
      </c>
      <c r="H132" s="7" t="s">
        <v>2603</v>
      </c>
      <c r="I132" s="10">
        <v>45674</v>
      </c>
      <c r="J132" s="7" t="s">
        <v>2602</v>
      </c>
      <c r="K132" s="7" t="s">
        <v>8258</v>
      </c>
      <c r="L132" s="7" t="s">
        <v>8259</v>
      </c>
      <c r="M132" s="7" t="s">
        <v>8259</v>
      </c>
      <c r="N132" s="11" t="s">
        <v>8276</v>
      </c>
      <c r="O132" s="7" t="s">
        <v>8277</v>
      </c>
      <c r="P132" s="11"/>
      <c r="Q132" s="7" t="s">
        <v>8278</v>
      </c>
      <c r="R132" s="7" t="s">
        <v>8279</v>
      </c>
    </row>
    <row r="133" spans="1:18" ht="21.75" thickBot="1" x14ac:dyDescent="0.25">
      <c r="A133" s="12" t="s">
        <v>8275</v>
      </c>
      <c r="B133" s="13" t="s">
        <v>2604</v>
      </c>
      <c r="C133" s="8" t="str">
        <f>VLOOKUP(A133,'DSHS account ID to admin'!A:C,3,FALSE)</f>
        <v>Juvenile Justice and Rehabilitation</v>
      </c>
      <c r="D133" s="12" t="s">
        <v>2570</v>
      </c>
      <c r="E133" s="14" t="s">
        <v>8457</v>
      </c>
      <c r="F133" s="12" t="s">
        <v>2576</v>
      </c>
      <c r="G133" s="12" t="s">
        <v>2577</v>
      </c>
      <c r="H133" s="12" t="s">
        <v>2605</v>
      </c>
      <c r="I133" s="15">
        <v>48700</v>
      </c>
      <c r="J133" s="12" t="s">
        <v>2604</v>
      </c>
      <c r="K133" s="12" t="s">
        <v>8258</v>
      </c>
      <c r="L133" s="12" t="s">
        <v>8259</v>
      </c>
      <c r="M133" s="12" t="s">
        <v>8259</v>
      </c>
      <c r="N133" s="16" t="s">
        <v>8307</v>
      </c>
      <c r="O133" s="12" t="s">
        <v>8308</v>
      </c>
      <c r="P133" s="16"/>
      <c r="Q133" s="12" t="s">
        <v>8309</v>
      </c>
      <c r="R133" s="12" t="s">
        <v>8310</v>
      </c>
    </row>
    <row r="134" spans="1:18" ht="21.75" thickBot="1" x14ac:dyDescent="0.25">
      <c r="A134" s="7" t="s">
        <v>8275</v>
      </c>
      <c r="B134" s="8" t="s">
        <v>2594</v>
      </c>
      <c r="C134" s="8" t="str">
        <f>VLOOKUP(A134,'DSHS account ID to admin'!A:C,3,FALSE)</f>
        <v>Juvenile Justice and Rehabilitation</v>
      </c>
      <c r="D134" s="7" t="s">
        <v>2570</v>
      </c>
      <c r="E134" s="9" t="s">
        <v>8457</v>
      </c>
      <c r="F134" s="7" t="s">
        <v>2576</v>
      </c>
      <c r="G134" s="7" t="s">
        <v>2577</v>
      </c>
      <c r="H134" s="7" t="s">
        <v>2595</v>
      </c>
      <c r="I134" s="10">
        <v>46876</v>
      </c>
      <c r="J134" s="7" t="s">
        <v>2594</v>
      </c>
      <c r="K134" s="7" t="s">
        <v>8258</v>
      </c>
      <c r="L134" s="7" t="s">
        <v>8259</v>
      </c>
      <c r="M134" s="7" t="s">
        <v>8259</v>
      </c>
      <c r="N134" s="11" t="s">
        <v>8416</v>
      </c>
      <c r="O134" s="7" t="s">
        <v>8417</v>
      </c>
      <c r="P134" s="11"/>
      <c r="Q134" s="7" t="s">
        <v>8418</v>
      </c>
      <c r="R134" s="7" t="s">
        <v>8419</v>
      </c>
    </row>
    <row r="135" spans="1:18" ht="21.75" thickBot="1" x14ac:dyDescent="0.25">
      <c r="A135" s="12" t="s">
        <v>8275</v>
      </c>
      <c r="B135" s="13" t="s">
        <v>2596</v>
      </c>
      <c r="C135" s="8" t="str">
        <f>VLOOKUP(A135,'DSHS account ID to admin'!A:C,3,FALSE)</f>
        <v>Juvenile Justice and Rehabilitation</v>
      </c>
      <c r="D135" s="12" t="s">
        <v>2570</v>
      </c>
      <c r="E135" s="14" t="s">
        <v>8457</v>
      </c>
      <c r="F135" s="12" t="s">
        <v>2576</v>
      </c>
      <c r="G135" s="12" t="s">
        <v>2577</v>
      </c>
      <c r="H135" s="12" t="s">
        <v>2597</v>
      </c>
      <c r="I135" s="15">
        <v>75889</v>
      </c>
      <c r="J135" s="12" t="s">
        <v>2596</v>
      </c>
      <c r="K135" s="12" t="s">
        <v>8258</v>
      </c>
      <c r="L135" s="12" t="s">
        <v>8259</v>
      </c>
      <c r="M135" s="12" t="s">
        <v>8259</v>
      </c>
      <c r="N135" s="16" t="s">
        <v>8416</v>
      </c>
      <c r="O135" s="12" t="s">
        <v>8417</v>
      </c>
      <c r="P135" s="16"/>
      <c r="Q135" s="12" t="s">
        <v>8418</v>
      </c>
      <c r="R135" s="12" t="s">
        <v>8419</v>
      </c>
    </row>
    <row r="136" spans="1:18" ht="21.75" thickBot="1" x14ac:dyDescent="0.25">
      <c r="A136" s="7" t="s">
        <v>8256</v>
      </c>
      <c r="B136" s="8" t="s">
        <v>2878</v>
      </c>
      <c r="C136" s="8" t="str">
        <f>VLOOKUP(A136,'DSHS account ID to admin'!A:C,3,FALSE)</f>
        <v>Aging and Disability Services Administration</v>
      </c>
      <c r="D136" s="7" t="s">
        <v>2736</v>
      </c>
      <c r="E136" s="9" t="s">
        <v>8457</v>
      </c>
      <c r="F136" s="7" t="s">
        <v>2734</v>
      </c>
      <c r="G136" s="7" t="s">
        <v>2735</v>
      </c>
      <c r="H136" s="7" t="s">
        <v>2879</v>
      </c>
      <c r="I136" s="10">
        <v>124341</v>
      </c>
      <c r="J136" s="7" t="s">
        <v>2878</v>
      </c>
      <c r="K136" s="7" t="s">
        <v>8258</v>
      </c>
      <c r="L136" s="7" t="s">
        <v>8259</v>
      </c>
      <c r="M136" s="7" t="s">
        <v>8259</v>
      </c>
      <c r="N136" s="11" t="s">
        <v>8510</v>
      </c>
      <c r="O136" s="7" t="s">
        <v>8511</v>
      </c>
      <c r="P136" s="11"/>
      <c r="Q136" s="7" t="s">
        <v>8512</v>
      </c>
      <c r="R136" s="7" t="s">
        <v>8513</v>
      </c>
    </row>
    <row r="137" spans="1:18" ht="21.75" thickBot="1" x14ac:dyDescent="0.25">
      <c r="A137" s="12" t="s">
        <v>8256</v>
      </c>
      <c r="B137" s="13" t="s">
        <v>2880</v>
      </c>
      <c r="C137" s="8" t="str">
        <f>VLOOKUP(A137,'DSHS account ID to admin'!A:C,3,FALSE)</f>
        <v>Aging and Disability Services Administration</v>
      </c>
      <c r="D137" s="12" t="s">
        <v>2736</v>
      </c>
      <c r="E137" s="14" t="s">
        <v>8457</v>
      </c>
      <c r="F137" s="12" t="s">
        <v>2734</v>
      </c>
      <c r="G137" s="12" t="s">
        <v>2735</v>
      </c>
      <c r="H137" s="12" t="s">
        <v>2881</v>
      </c>
      <c r="I137" s="15">
        <v>104789</v>
      </c>
      <c r="J137" s="12" t="s">
        <v>2880</v>
      </c>
      <c r="K137" s="12" t="s">
        <v>8258</v>
      </c>
      <c r="L137" s="12" t="s">
        <v>8259</v>
      </c>
      <c r="M137" s="12" t="s">
        <v>8259</v>
      </c>
      <c r="N137" s="16" t="s">
        <v>8510</v>
      </c>
      <c r="O137" s="12" t="s">
        <v>8511</v>
      </c>
      <c r="P137" s="16"/>
      <c r="Q137" s="12" t="s">
        <v>8512</v>
      </c>
      <c r="R137" s="12" t="s">
        <v>8513</v>
      </c>
    </row>
    <row r="138" spans="1:18" ht="21.75" thickBot="1" x14ac:dyDescent="0.25">
      <c r="A138" s="7" t="s">
        <v>8275</v>
      </c>
      <c r="B138" s="8" t="s">
        <v>3833</v>
      </c>
      <c r="C138" s="8" t="str">
        <f>VLOOKUP(A138,'DSHS account ID to admin'!A:C,3,FALSE)</f>
        <v>Juvenile Justice and Rehabilitation</v>
      </c>
      <c r="D138" s="7" t="s">
        <v>3692</v>
      </c>
      <c r="E138" s="9" t="s">
        <v>8457</v>
      </c>
      <c r="F138" s="7" t="s">
        <v>2576</v>
      </c>
      <c r="G138" s="7" t="s">
        <v>3743</v>
      </c>
      <c r="H138" s="7" t="s">
        <v>3834</v>
      </c>
      <c r="I138" s="10">
        <v>98475</v>
      </c>
      <c r="J138" s="7" t="s">
        <v>3833</v>
      </c>
      <c r="K138" s="7" t="s">
        <v>8258</v>
      </c>
      <c r="L138" s="7" t="s">
        <v>8259</v>
      </c>
      <c r="M138" s="7" t="s">
        <v>8259</v>
      </c>
      <c r="N138" s="11" t="s">
        <v>8441</v>
      </c>
      <c r="O138" s="7" t="s">
        <v>8442</v>
      </c>
      <c r="P138" s="11"/>
      <c r="Q138" s="7" t="s">
        <v>8443</v>
      </c>
      <c r="R138" s="7" t="s">
        <v>8444</v>
      </c>
    </row>
    <row r="139" spans="1:18" ht="21.75" thickBot="1" x14ac:dyDescent="0.25">
      <c r="A139" s="12" t="s">
        <v>8275</v>
      </c>
      <c r="B139" s="13" t="s">
        <v>3823</v>
      </c>
      <c r="C139" s="8" t="str">
        <f>VLOOKUP(A139,'DSHS account ID to admin'!A:C,3,FALSE)</f>
        <v>Juvenile Justice and Rehabilitation</v>
      </c>
      <c r="D139" s="12" t="s">
        <v>3692</v>
      </c>
      <c r="E139" s="14" t="s">
        <v>8457</v>
      </c>
      <c r="F139" s="12" t="s">
        <v>2576</v>
      </c>
      <c r="G139" s="12" t="s">
        <v>3743</v>
      </c>
      <c r="H139" s="12" t="s">
        <v>3824</v>
      </c>
      <c r="I139" s="15">
        <v>52469</v>
      </c>
      <c r="J139" s="12" t="s">
        <v>3823</v>
      </c>
      <c r="K139" s="12" t="s">
        <v>8258</v>
      </c>
      <c r="L139" s="12" t="s">
        <v>8259</v>
      </c>
      <c r="M139" s="12" t="s">
        <v>8259</v>
      </c>
      <c r="N139" s="16" t="s">
        <v>8295</v>
      </c>
      <c r="O139" s="12" t="s">
        <v>8296</v>
      </c>
      <c r="P139" s="16"/>
      <c r="Q139" s="12" t="s">
        <v>8297</v>
      </c>
      <c r="R139" s="12" t="s">
        <v>8298</v>
      </c>
    </row>
    <row r="140" spans="1:18" ht="21.75" thickBot="1" x14ac:dyDescent="0.25">
      <c r="A140" s="7" t="s">
        <v>8275</v>
      </c>
      <c r="B140" s="8" t="s">
        <v>331</v>
      </c>
      <c r="C140" s="8" t="str">
        <f>VLOOKUP(A140,'DSHS account ID to admin'!A:C,3,FALSE)</f>
        <v>Juvenile Justice and Rehabilitation</v>
      </c>
      <c r="D140" s="7" t="s">
        <v>9</v>
      </c>
      <c r="E140" s="9" t="s">
        <v>8457</v>
      </c>
      <c r="F140" s="7" t="s">
        <v>12</v>
      </c>
      <c r="G140" s="7" t="s">
        <v>13</v>
      </c>
      <c r="H140" s="7" t="s">
        <v>332</v>
      </c>
      <c r="I140" s="10">
        <v>76983</v>
      </c>
      <c r="J140" s="7" t="s">
        <v>331</v>
      </c>
      <c r="K140" s="7" t="s">
        <v>8258</v>
      </c>
      <c r="L140" s="7" t="s">
        <v>8259</v>
      </c>
      <c r="M140" s="7" t="s">
        <v>8259</v>
      </c>
      <c r="N140" s="11" t="s">
        <v>8379</v>
      </c>
      <c r="O140" s="7" t="s">
        <v>8380</v>
      </c>
      <c r="P140" s="11"/>
      <c r="Q140" s="7" t="s">
        <v>8381</v>
      </c>
      <c r="R140" s="7" t="s">
        <v>8382</v>
      </c>
    </row>
    <row r="141" spans="1:18" ht="21.75" thickBot="1" x14ac:dyDescent="0.25">
      <c r="A141" s="12" t="s">
        <v>8275</v>
      </c>
      <c r="B141" s="13" t="s">
        <v>333</v>
      </c>
      <c r="C141" s="8" t="str">
        <f>VLOOKUP(A141,'DSHS account ID to admin'!A:C,3,FALSE)</f>
        <v>Juvenile Justice and Rehabilitation</v>
      </c>
      <c r="D141" s="12" t="s">
        <v>9</v>
      </c>
      <c r="E141" s="14" t="s">
        <v>8457</v>
      </c>
      <c r="F141" s="12" t="s">
        <v>12</v>
      </c>
      <c r="G141" s="12" t="s">
        <v>13</v>
      </c>
      <c r="H141" s="12" t="s">
        <v>334</v>
      </c>
      <c r="I141" s="15">
        <v>82651</v>
      </c>
      <c r="J141" s="12" t="s">
        <v>333</v>
      </c>
      <c r="K141" s="12" t="s">
        <v>8258</v>
      </c>
      <c r="L141" s="12" t="s">
        <v>8259</v>
      </c>
      <c r="M141" s="12" t="s">
        <v>8259</v>
      </c>
      <c r="N141" s="16" t="s">
        <v>8379</v>
      </c>
      <c r="O141" s="12" t="s">
        <v>8380</v>
      </c>
      <c r="P141" s="16"/>
      <c r="Q141" s="12" t="s">
        <v>8381</v>
      </c>
      <c r="R141" s="12" t="s">
        <v>8382</v>
      </c>
    </row>
    <row r="142" spans="1:18" ht="21.75" thickBot="1" x14ac:dyDescent="0.25">
      <c r="A142" s="7" t="s">
        <v>8332</v>
      </c>
      <c r="B142" s="8" t="s">
        <v>5815</v>
      </c>
      <c r="C142" s="8" t="str">
        <f>VLOOKUP(A142,'DSHS account ID to admin'!A:C,3,FALSE)</f>
        <v>Economic Services Administration</v>
      </c>
      <c r="D142" s="7" t="s">
        <v>5772</v>
      </c>
      <c r="E142" s="9" t="s">
        <v>8457</v>
      </c>
      <c r="F142" s="7" t="s">
        <v>297</v>
      </c>
      <c r="G142" s="7" t="s">
        <v>4596</v>
      </c>
      <c r="H142" s="7" t="s">
        <v>5816</v>
      </c>
      <c r="I142" s="10">
        <v>116817</v>
      </c>
      <c r="J142" s="7" t="s">
        <v>5815</v>
      </c>
      <c r="K142" s="7" t="s">
        <v>8258</v>
      </c>
      <c r="L142" s="7" t="s">
        <v>8259</v>
      </c>
      <c r="M142" s="7" t="s">
        <v>8259</v>
      </c>
      <c r="N142" s="11" t="s">
        <v>8514</v>
      </c>
      <c r="O142" s="7" t="s">
        <v>8515</v>
      </c>
      <c r="P142" s="11"/>
      <c r="Q142" s="7" t="s">
        <v>8516</v>
      </c>
      <c r="R142" s="7" t="s">
        <v>8517</v>
      </c>
    </row>
    <row r="143" spans="1:18" ht="13.5" thickBot="1" x14ac:dyDescent="0.25">
      <c r="A143" s="12" t="s">
        <v>8270</v>
      </c>
      <c r="B143" s="13" t="s">
        <v>3766</v>
      </c>
      <c r="C143" s="8" t="str">
        <f>VLOOKUP(A143,'DSHS account ID to admin'!A:C,3,FALSE)</f>
        <v>Children's Administration</v>
      </c>
      <c r="D143" s="12" t="s">
        <v>3692</v>
      </c>
      <c r="E143" s="14" t="s">
        <v>8457</v>
      </c>
      <c r="F143" s="12" t="s">
        <v>297</v>
      </c>
      <c r="G143" s="12" t="s">
        <v>3683</v>
      </c>
      <c r="H143" s="12" t="s">
        <v>3767</v>
      </c>
      <c r="I143" s="15">
        <v>92754</v>
      </c>
      <c r="J143" s="12" t="s">
        <v>3766</v>
      </c>
      <c r="K143" s="12" t="s">
        <v>8258</v>
      </c>
      <c r="L143" s="12" t="s">
        <v>8259</v>
      </c>
      <c r="M143" s="12" t="s">
        <v>8259</v>
      </c>
      <c r="N143" s="16" t="s">
        <v>8347</v>
      </c>
      <c r="O143" s="12" t="s">
        <v>8348</v>
      </c>
      <c r="P143" s="16"/>
      <c r="Q143" s="12" t="s">
        <v>8349</v>
      </c>
      <c r="R143" s="12" t="s">
        <v>8350</v>
      </c>
    </row>
    <row r="144" spans="1:18" ht="21.75" thickBot="1" x14ac:dyDescent="0.25">
      <c r="A144" s="7" t="s">
        <v>8518</v>
      </c>
      <c r="B144" s="8" t="s">
        <v>307</v>
      </c>
      <c r="C144" s="8" t="str">
        <f>VLOOKUP(A144,'DSHS account ID to admin'!A:C,3,FALSE)</f>
        <v>Division of Vocational Rehabilitation</v>
      </c>
      <c r="D144" s="7" t="s">
        <v>9</v>
      </c>
      <c r="E144" s="9" t="s">
        <v>8457</v>
      </c>
      <c r="F144" s="7" t="s">
        <v>12</v>
      </c>
      <c r="G144" s="7" t="s">
        <v>13</v>
      </c>
      <c r="H144" s="7" t="s">
        <v>308</v>
      </c>
      <c r="I144" s="10">
        <v>70472</v>
      </c>
      <c r="J144" s="7" t="s">
        <v>307</v>
      </c>
      <c r="K144" s="7" t="s">
        <v>8258</v>
      </c>
      <c r="L144" s="7" t="s">
        <v>8259</v>
      </c>
      <c r="M144" s="7" t="s">
        <v>8259</v>
      </c>
      <c r="N144" s="11" t="s">
        <v>8519</v>
      </c>
      <c r="O144" s="7" t="s">
        <v>8520</v>
      </c>
      <c r="P144" s="11"/>
      <c r="Q144" s="7" t="s">
        <v>8521</v>
      </c>
      <c r="R144" s="7" t="s">
        <v>8522</v>
      </c>
    </row>
    <row r="145" spans="1:18" ht="21.75" thickBot="1" x14ac:dyDescent="0.25">
      <c r="A145" s="12" t="s">
        <v>8518</v>
      </c>
      <c r="B145" s="13" t="s">
        <v>309</v>
      </c>
      <c r="C145" s="8" t="str">
        <f>VLOOKUP(A145,'DSHS account ID to admin'!A:C,3,FALSE)</f>
        <v>Division of Vocational Rehabilitation</v>
      </c>
      <c r="D145" s="12" t="s">
        <v>9</v>
      </c>
      <c r="E145" s="14" t="s">
        <v>8457</v>
      </c>
      <c r="F145" s="12" t="s">
        <v>12</v>
      </c>
      <c r="G145" s="12" t="s">
        <v>13</v>
      </c>
      <c r="H145" s="12" t="s">
        <v>310</v>
      </c>
      <c r="I145" s="15">
        <v>87635</v>
      </c>
      <c r="J145" s="12" t="s">
        <v>309</v>
      </c>
      <c r="K145" s="12" t="s">
        <v>8258</v>
      </c>
      <c r="L145" s="12" t="s">
        <v>8259</v>
      </c>
      <c r="M145" s="12" t="s">
        <v>8259</v>
      </c>
      <c r="N145" s="16" t="s">
        <v>8523</v>
      </c>
      <c r="O145" s="12" t="s">
        <v>8524</v>
      </c>
      <c r="P145" s="16"/>
      <c r="Q145" s="12" t="s">
        <v>8525</v>
      </c>
      <c r="R145" s="12" t="s">
        <v>8526</v>
      </c>
    </row>
    <row r="146" spans="1:18" ht="21.75" thickBot="1" x14ac:dyDescent="0.25">
      <c r="A146" s="7" t="s">
        <v>8518</v>
      </c>
      <c r="B146" s="8" t="s">
        <v>311</v>
      </c>
      <c r="C146" s="8" t="str">
        <f>VLOOKUP(A146,'DSHS account ID to admin'!A:C,3,FALSE)</f>
        <v>Division of Vocational Rehabilitation</v>
      </c>
      <c r="D146" s="7" t="s">
        <v>9</v>
      </c>
      <c r="E146" s="9" t="s">
        <v>8457</v>
      </c>
      <c r="F146" s="7" t="s">
        <v>12</v>
      </c>
      <c r="G146" s="7" t="s">
        <v>13</v>
      </c>
      <c r="H146" s="7" t="s">
        <v>312</v>
      </c>
      <c r="I146" s="10">
        <v>70583</v>
      </c>
      <c r="J146" s="7" t="s">
        <v>311</v>
      </c>
      <c r="K146" s="7" t="s">
        <v>8258</v>
      </c>
      <c r="L146" s="7" t="s">
        <v>8259</v>
      </c>
      <c r="M146" s="7" t="s">
        <v>8259</v>
      </c>
      <c r="N146" s="11" t="s">
        <v>8523</v>
      </c>
      <c r="O146" s="7" t="s">
        <v>8524</v>
      </c>
      <c r="P146" s="11"/>
      <c r="Q146" s="7" t="s">
        <v>8525</v>
      </c>
      <c r="R146" s="7" t="s">
        <v>8526</v>
      </c>
    </row>
    <row r="147" spans="1:18" ht="21.75" thickBot="1" x14ac:dyDescent="0.25">
      <c r="A147" s="12" t="s">
        <v>8518</v>
      </c>
      <c r="B147" s="13" t="s">
        <v>313</v>
      </c>
      <c r="C147" s="8" t="str">
        <f>VLOOKUP(A147,'DSHS account ID to admin'!A:C,3,FALSE)</f>
        <v>Division of Vocational Rehabilitation</v>
      </c>
      <c r="D147" s="12" t="s">
        <v>9</v>
      </c>
      <c r="E147" s="14" t="s">
        <v>8457</v>
      </c>
      <c r="F147" s="12" t="s">
        <v>12</v>
      </c>
      <c r="G147" s="12" t="s">
        <v>13</v>
      </c>
      <c r="H147" s="12" t="s">
        <v>314</v>
      </c>
      <c r="I147" s="15">
        <v>66299</v>
      </c>
      <c r="J147" s="12" t="s">
        <v>313</v>
      </c>
      <c r="K147" s="12" t="s">
        <v>8258</v>
      </c>
      <c r="L147" s="12" t="s">
        <v>8259</v>
      </c>
      <c r="M147" s="12" t="s">
        <v>8259</v>
      </c>
      <c r="N147" s="16" t="s">
        <v>8527</v>
      </c>
      <c r="O147" s="12" t="s">
        <v>8528</v>
      </c>
      <c r="P147" s="16"/>
      <c r="Q147" s="12" t="s">
        <v>8529</v>
      </c>
      <c r="R147" s="12" t="s">
        <v>8530</v>
      </c>
    </row>
    <row r="148" spans="1:18" ht="21.75" thickBot="1" x14ac:dyDescent="0.25">
      <c r="A148" s="7" t="s">
        <v>8332</v>
      </c>
      <c r="B148" s="8" t="s">
        <v>3119</v>
      </c>
      <c r="C148" s="8" t="str">
        <f>VLOOKUP(A148,'DSHS account ID to admin'!A:C,3,FALSE)</f>
        <v>Economic Services Administration</v>
      </c>
      <c r="D148" s="7" t="s">
        <v>3114</v>
      </c>
      <c r="E148" s="9" t="s">
        <v>8457</v>
      </c>
      <c r="F148" s="7" t="s">
        <v>2703</v>
      </c>
      <c r="G148" s="7" t="s">
        <v>3120</v>
      </c>
      <c r="H148" s="7" t="s">
        <v>3121</v>
      </c>
      <c r="I148" s="10">
        <v>66305</v>
      </c>
      <c r="J148" s="7" t="s">
        <v>3119</v>
      </c>
      <c r="K148" s="7" t="s">
        <v>8258</v>
      </c>
      <c r="L148" s="7" t="s">
        <v>8259</v>
      </c>
      <c r="M148" s="7" t="s">
        <v>8259</v>
      </c>
      <c r="N148" s="11" t="s">
        <v>8531</v>
      </c>
      <c r="O148" s="7" t="s">
        <v>8532</v>
      </c>
      <c r="P148" s="11"/>
      <c r="Q148" s="7" t="s">
        <v>8533</v>
      </c>
      <c r="R148" s="7" t="s">
        <v>8534</v>
      </c>
    </row>
    <row r="149" spans="1:18" ht="21.75" thickBot="1" x14ac:dyDescent="0.25">
      <c r="A149" s="12" t="s">
        <v>8319</v>
      </c>
      <c r="B149" s="13" t="s">
        <v>5805</v>
      </c>
      <c r="C149" s="8" t="str">
        <f>VLOOKUP(A149,'DSHS account ID to admin'!A:C,3,FALSE)</f>
        <v>Aging and Disability Services Administration</v>
      </c>
      <c r="D149" s="12" t="s">
        <v>5772</v>
      </c>
      <c r="E149" s="14" t="s">
        <v>8457</v>
      </c>
      <c r="F149" s="12" t="s">
        <v>297</v>
      </c>
      <c r="G149" s="12" t="s">
        <v>4596</v>
      </c>
      <c r="H149" s="12" t="s">
        <v>5806</v>
      </c>
      <c r="I149" s="15">
        <v>107408</v>
      </c>
      <c r="J149" s="12" t="s">
        <v>5805</v>
      </c>
      <c r="K149" s="12" t="s">
        <v>8258</v>
      </c>
      <c r="L149" s="12" t="s">
        <v>8259</v>
      </c>
      <c r="M149" s="12" t="s">
        <v>8259</v>
      </c>
      <c r="N149" s="16" t="s">
        <v>8320</v>
      </c>
      <c r="O149" s="12" t="s">
        <v>8321</v>
      </c>
      <c r="P149" s="16"/>
      <c r="Q149" s="12" t="s">
        <v>8322</v>
      </c>
      <c r="R149" s="12" t="s">
        <v>8323</v>
      </c>
    </row>
    <row r="150" spans="1:18" ht="21.75" thickBot="1" x14ac:dyDescent="0.25">
      <c r="A150" s="7" t="s">
        <v>8275</v>
      </c>
      <c r="B150" s="8" t="s">
        <v>343</v>
      </c>
      <c r="C150" s="8" t="str">
        <f>VLOOKUP(A150,'DSHS account ID to admin'!A:C,3,FALSE)</f>
        <v>Juvenile Justice and Rehabilitation</v>
      </c>
      <c r="D150" s="7" t="s">
        <v>9</v>
      </c>
      <c r="E150" s="9" t="s">
        <v>8457</v>
      </c>
      <c r="F150" s="7" t="s">
        <v>12</v>
      </c>
      <c r="G150" s="7" t="s">
        <v>13</v>
      </c>
      <c r="H150" s="7" t="s">
        <v>344</v>
      </c>
      <c r="I150" s="10">
        <v>82557</v>
      </c>
      <c r="J150" s="7" t="s">
        <v>343</v>
      </c>
      <c r="K150" s="7" t="s">
        <v>8258</v>
      </c>
      <c r="L150" s="7" t="s">
        <v>8259</v>
      </c>
      <c r="M150" s="7" t="s">
        <v>8259</v>
      </c>
      <c r="N150" s="11" t="s">
        <v>8416</v>
      </c>
      <c r="O150" s="7" t="s">
        <v>8417</v>
      </c>
      <c r="P150" s="11"/>
      <c r="Q150" s="7" t="s">
        <v>8418</v>
      </c>
      <c r="R150" s="7" t="s">
        <v>8419</v>
      </c>
    </row>
    <row r="151" spans="1:18" ht="21.75" thickBot="1" x14ac:dyDescent="0.25">
      <c r="A151" s="12" t="s">
        <v>8319</v>
      </c>
      <c r="B151" s="13" t="s">
        <v>5807</v>
      </c>
      <c r="C151" s="8" t="str">
        <f>VLOOKUP(A151,'DSHS account ID to admin'!A:C,3,FALSE)</f>
        <v>Aging and Disability Services Administration</v>
      </c>
      <c r="D151" s="12" t="s">
        <v>5772</v>
      </c>
      <c r="E151" s="14" t="s">
        <v>8457</v>
      </c>
      <c r="F151" s="12" t="s">
        <v>297</v>
      </c>
      <c r="G151" s="12" t="s">
        <v>4596</v>
      </c>
      <c r="H151" s="12" t="s">
        <v>5808</v>
      </c>
      <c r="I151" s="15">
        <v>108590</v>
      </c>
      <c r="J151" s="12" t="s">
        <v>5807</v>
      </c>
      <c r="K151" s="12" t="s">
        <v>8258</v>
      </c>
      <c r="L151" s="12" t="s">
        <v>8259</v>
      </c>
      <c r="M151" s="12" t="s">
        <v>8259</v>
      </c>
      <c r="N151" s="16" t="s">
        <v>8320</v>
      </c>
      <c r="O151" s="12" t="s">
        <v>8321</v>
      </c>
      <c r="P151" s="16"/>
      <c r="Q151" s="12" t="s">
        <v>8322</v>
      </c>
      <c r="R151" s="12" t="s">
        <v>8323</v>
      </c>
    </row>
    <row r="152" spans="1:18" ht="13.5" thickBot="1" x14ac:dyDescent="0.25">
      <c r="A152" s="7" t="s">
        <v>8270</v>
      </c>
      <c r="B152" s="8" t="s">
        <v>2753</v>
      </c>
      <c r="C152" s="8" t="str">
        <f>VLOOKUP(A152,'DSHS account ID to admin'!A:C,3,FALSE)</f>
        <v>Children's Administration</v>
      </c>
      <c r="D152" s="7" t="s">
        <v>2736</v>
      </c>
      <c r="E152" s="9" t="s">
        <v>8457</v>
      </c>
      <c r="F152" s="7" t="s">
        <v>2734</v>
      </c>
      <c r="G152" s="7" t="s">
        <v>2735</v>
      </c>
      <c r="H152" s="7" t="s">
        <v>2754</v>
      </c>
      <c r="I152" s="10">
        <v>111552</v>
      </c>
      <c r="J152" s="7" t="s">
        <v>2753</v>
      </c>
      <c r="K152" s="7" t="s">
        <v>8258</v>
      </c>
      <c r="L152" s="7" t="s">
        <v>8259</v>
      </c>
      <c r="M152" s="7" t="s">
        <v>8259</v>
      </c>
      <c r="N152" s="11" t="s">
        <v>8535</v>
      </c>
      <c r="O152" s="7" t="s">
        <v>8536</v>
      </c>
      <c r="P152" s="11"/>
      <c r="Q152" s="7" t="s">
        <v>8537</v>
      </c>
      <c r="R152" s="7" t="s">
        <v>8538</v>
      </c>
    </row>
    <row r="153" spans="1:18" ht="13.5" thickBot="1" x14ac:dyDescent="0.25">
      <c r="A153" s="12" t="s">
        <v>8270</v>
      </c>
      <c r="B153" s="13" t="s">
        <v>145</v>
      </c>
      <c r="C153" s="8" t="str">
        <f>VLOOKUP(A153,'DSHS account ID to admin'!A:C,3,FALSE)</f>
        <v>Children's Administration</v>
      </c>
      <c r="D153" s="12" t="s">
        <v>9</v>
      </c>
      <c r="E153" s="14" t="s">
        <v>8539</v>
      </c>
      <c r="F153" s="12" t="s">
        <v>12</v>
      </c>
      <c r="G153" s="12" t="s">
        <v>13</v>
      </c>
      <c r="H153" s="12" t="s">
        <v>146</v>
      </c>
      <c r="I153" s="15">
        <v>89653</v>
      </c>
      <c r="J153" s="12" t="s">
        <v>145</v>
      </c>
      <c r="K153" s="12" t="s">
        <v>8258</v>
      </c>
      <c r="L153" s="12" t="s">
        <v>8259</v>
      </c>
      <c r="M153" s="12" t="s">
        <v>8259</v>
      </c>
      <c r="N153" s="16" t="s">
        <v>8540</v>
      </c>
      <c r="O153" s="12" t="s">
        <v>8541</v>
      </c>
      <c r="P153" s="16"/>
      <c r="Q153" s="12" t="s">
        <v>8542</v>
      </c>
      <c r="R153" s="12" t="s">
        <v>8543</v>
      </c>
    </row>
    <row r="154" spans="1:18" ht="13.5" thickBot="1" x14ac:dyDescent="0.25">
      <c r="A154" s="7" t="s">
        <v>8270</v>
      </c>
      <c r="B154" s="8" t="s">
        <v>6614</v>
      </c>
      <c r="C154" s="8" t="str">
        <f>VLOOKUP(A154,'DSHS account ID to admin'!A:C,3,FALSE)</f>
        <v>Children's Administration</v>
      </c>
      <c r="D154" s="7" t="s">
        <v>6487</v>
      </c>
      <c r="E154" s="9" t="s">
        <v>8539</v>
      </c>
      <c r="F154" s="7" t="s">
        <v>297</v>
      </c>
      <c r="G154" s="7" t="s">
        <v>4596</v>
      </c>
      <c r="H154" s="7" t="s">
        <v>6615</v>
      </c>
      <c r="I154" s="10">
        <v>102675</v>
      </c>
      <c r="J154" s="7" t="s">
        <v>6614</v>
      </c>
      <c r="K154" s="7" t="s">
        <v>8258</v>
      </c>
      <c r="L154" s="7" t="s">
        <v>8259</v>
      </c>
      <c r="M154" s="7" t="s">
        <v>8259</v>
      </c>
      <c r="N154" s="11" t="s">
        <v>8482</v>
      </c>
      <c r="O154" s="7" t="s">
        <v>8483</v>
      </c>
      <c r="P154" s="11"/>
      <c r="Q154" s="7" t="s">
        <v>8484</v>
      </c>
      <c r="R154" s="7" t="s">
        <v>8485</v>
      </c>
    </row>
    <row r="155" spans="1:18" ht="13.5" thickBot="1" x14ac:dyDescent="0.25">
      <c r="A155" s="12" t="s">
        <v>8270</v>
      </c>
      <c r="B155" s="13" t="s">
        <v>6526</v>
      </c>
      <c r="C155" s="8" t="str">
        <f>VLOOKUP(A155,'DSHS account ID to admin'!A:C,3,FALSE)</f>
        <v>Children's Administration</v>
      </c>
      <c r="D155" s="12" t="s">
        <v>6487</v>
      </c>
      <c r="E155" s="14" t="s">
        <v>8539</v>
      </c>
      <c r="F155" s="12" t="s">
        <v>297</v>
      </c>
      <c r="G155" s="12" t="s">
        <v>4596</v>
      </c>
      <c r="H155" s="12" t="s">
        <v>6527</v>
      </c>
      <c r="I155" s="15">
        <v>117058</v>
      </c>
      <c r="J155" s="12" t="s">
        <v>6526</v>
      </c>
      <c r="K155" s="12" t="s">
        <v>8258</v>
      </c>
      <c r="L155" s="12" t="s">
        <v>8259</v>
      </c>
      <c r="M155" s="12" t="s">
        <v>8259</v>
      </c>
      <c r="N155" s="16" t="s">
        <v>8544</v>
      </c>
      <c r="O155" s="12" t="s">
        <v>8545</v>
      </c>
      <c r="P155" s="16"/>
      <c r="Q155" s="12" t="s">
        <v>8546</v>
      </c>
      <c r="R155" s="12" t="s">
        <v>8547</v>
      </c>
    </row>
    <row r="156" spans="1:18" ht="13.5" thickBot="1" x14ac:dyDescent="0.25">
      <c r="A156" s="7" t="s">
        <v>8270</v>
      </c>
      <c r="B156" s="8" t="s">
        <v>6528</v>
      </c>
      <c r="C156" s="8" t="str">
        <f>VLOOKUP(A156,'DSHS account ID to admin'!A:C,3,FALSE)</f>
        <v>Children's Administration</v>
      </c>
      <c r="D156" s="7" t="s">
        <v>6487</v>
      </c>
      <c r="E156" s="9" t="s">
        <v>8539</v>
      </c>
      <c r="F156" s="7" t="s">
        <v>297</v>
      </c>
      <c r="G156" s="7" t="s">
        <v>4596</v>
      </c>
      <c r="H156" s="7" t="s">
        <v>6529</v>
      </c>
      <c r="I156" s="10">
        <v>95806</v>
      </c>
      <c r="J156" s="7" t="s">
        <v>6528</v>
      </c>
      <c r="K156" s="7" t="s">
        <v>8258</v>
      </c>
      <c r="L156" s="7" t="s">
        <v>8259</v>
      </c>
      <c r="M156" s="7" t="s">
        <v>8259</v>
      </c>
      <c r="N156" s="11" t="s">
        <v>8548</v>
      </c>
      <c r="O156" s="7" t="s">
        <v>8549</v>
      </c>
      <c r="P156" s="11"/>
      <c r="Q156" s="7" t="s">
        <v>8550</v>
      </c>
      <c r="R156" s="7" t="s">
        <v>8551</v>
      </c>
    </row>
    <row r="157" spans="1:18" ht="21.75" thickBot="1" x14ac:dyDescent="0.25">
      <c r="A157" s="12" t="s">
        <v>8319</v>
      </c>
      <c r="B157" s="13" t="s">
        <v>3978</v>
      </c>
      <c r="C157" s="8" t="str">
        <f>VLOOKUP(A157,'DSHS account ID to admin'!A:C,3,FALSE)</f>
        <v>Aging and Disability Services Administration</v>
      </c>
      <c r="D157" s="12" t="s">
        <v>3966</v>
      </c>
      <c r="E157" s="14" t="s">
        <v>8539</v>
      </c>
      <c r="F157" s="12" t="s">
        <v>2734</v>
      </c>
      <c r="G157" s="12" t="s">
        <v>3968</v>
      </c>
      <c r="H157" s="12" t="s">
        <v>3979</v>
      </c>
      <c r="I157" s="15">
        <v>98260</v>
      </c>
      <c r="J157" s="12" t="s">
        <v>3978</v>
      </c>
      <c r="K157" s="12" t="s">
        <v>8258</v>
      </c>
      <c r="L157" s="12" t="s">
        <v>8259</v>
      </c>
      <c r="M157" s="12" t="s">
        <v>8259</v>
      </c>
      <c r="N157" s="16" t="s">
        <v>8552</v>
      </c>
      <c r="O157" s="12" t="s">
        <v>8553</v>
      </c>
      <c r="P157" s="16"/>
      <c r="Q157" s="12" t="s">
        <v>8554</v>
      </c>
      <c r="R157" s="12" t="s">
        <v>8555</v>
      </c>
    </row>
    <row r="158" spans="1:18" ht="13.5" thickBot="1" x14ac:dyDescent="0.25">
      <c r="A158" s="7" t="s">
        <v>8270</v>
      </c>
      <c r="B158" s="8" t="s">
        <v>252</v>
      </c>
      <c r="C158" s="8" t="str">
        <f>VLOOKUP(A158,'DSHS account ID to admin'!A:C,3,FALSE)</f>
        <v>Children's Administration</v>
      </c>
      <c r="D158" s="7" t="s">
        <v>9</v>
      </c>
      <c r="E158" s="9" t="s">
        <v>8539</v>
      </c>
      <c r="F158" s="7" t="s">
        <v>64</v>
      </c>
      <c r="G158" s="7" t="s">
        <v>65</v>
      </c>
      <c r="H158" s="7" t="s">
        <v>253</v>
      </c>
      <c r="I158" s="10">
        <v>86974</v>
      </c>
      <c r="J158" s="7" t="s">
        <v>252</v>
      </c>
      <c r="K158" s="7" t="s">
        <v>8258</v>
      </c>
      <c r="L158" s="7" t="s">
        <v>8259</v>
      </c>
      <c r="M158" s="7" t="s">
        <v>8259</v>
      </c>
      <c r="N158" s="11" t="s">
        <v>8343</v>
      </c>
      <c r="O158" s="7" t="s">
        <v>8344</v>
      </c>
      <c r="P158" s="11"/>
      <c r="Q158" s="7" t="s">
        <v>8345</v>
      </c>
      <c r="R158" s="7" t="s">
        <v>8346</v>
      </c>
    </row>
    <row r="159" spans="1:18" ht="21.75" thickBot="1" x14ac:dyDescent="0.25">
      <c r="A159" s="12" t="s">
        <v>8332</v>
      </c>
      <c r="B159" s="13" t="s">
        <v>3976</v>
      </c>
      <c r="C159" s="8" t="str">
        <f>VLOOKUP(A159,'DSHS account ID to admin'!A:C,3,FALSE)</f>
        <v>Economic Services Administration</v>
      </c>
      <c r="D159" s="12" t="s">
        <v>3966</v>
      </c>
      <c r="E159" s="14" t="s">
        <v>8539</v>
      </c>
      <c r="F159" s="12" t="s">
        <v>2734</v>
      </c>
      <c r="G159" s="12" t="s">
        <v>3968</v>
      </c>
      <c r="H159" s="12" t="s">
        <v>3977</v>
      </c>
      <c r="I159" s="15">
        <v>97342</v>
      </c>
      <c r="J159" s="12" t="s">
        <v>3976</v>
      </c>
      <c r="K159" s="12" t="s">
        <v>8258</v>
      </c>
      <c r="L159" s="12" t="s">
        <v>8259</v>
      </c>
      <c r="M159" s="12" t="s">
        <v>8259</v>
      </c>
      <c r="N159" s="16" t="s">
        <v>8556</v>
      </c>
      <c r="O159" s="12" t="s">
        <v>8557</v>
      </c>
      <c r="P159" s="16"/>
      <c r="Q159" s="12" t="s">
        <v>8558</v>
      </c>
      <c r="R159" s="12" t="s">
        <v>8559</v>
      </c>
    </row>
    <row r="160" spans="1:18" ht="13.5" thickBot="1" x14ac:dyDescent="0.25">
      <c r="A160" s="7" t="s">
        <v>8270</v>
      </c>
      <c r="B160" s="8" t="s">
        <v>2758</v>
      </c>
      <c r="C160" s="8" t="str">
        <f>VLOOKUP(A160,'DSHS account ID to admin'!A:C,3,FALSE)</f>
        <v>Children's Administration</v>
      </c>
      <c r="D160" s="7" t="s">
        <v>2736</v>
      </c>
      <c r="E160" s="9" t="s">
        <v>8539</v>
      </c>
      <c r="F160" s="7" t="s">
        <v>2576</v>
      </c>
      <c r="G160" s="7" t="s">
        <v>2756</v>
      </c>
      <c r="H160" s="7" t="s">
        <v>2759</v>
      </c>
      <c r="I160" s="10">
        <v>99723</v>
      </c>
      <c r="J160" s="7" t="s">
        <v>2758</v>
      </c>
      <c r="K160" s="7" t="s">
        <v>8258</v>
      </c>
      <c r="L160" s="7" t="s">
        <v>8259</v>
      </c>
      <c r="M160" s="7" t="s">
        <v>8259</v>
      </c>
      <c r="N160" s="11" t="s">
        <v>8424</v>
      </c>
      <c r="O160" s="7" t="s">
        <v>8425</v>
      </c>
      <c r="P160" s="11"/>
      <c r="Q160" s="7" t="s">
        <v>8426</v>
      </c>
      <c r="R160" s="7" t="s">
        <v>8427</v>
      </c>
    </row>
    <row r="161" spans="1:18" ht="13.5" thickBot="1" x14ac:dyDescent="0.25">
      <c r="A161" s="12" t="s">
        <v>8270</v>
      </c>
      <c r="B161" s="13" t="s">
        <v>2755</v>
      </c>
      <c r="C161" s="8" t="str">
        <f>VLOOKUP(A161,'DSHS account ID to admin'!A:C,3,FALSE)</f>
        <v>Children's Administration</v>
      </c>
      <c r="D161" s="12" t="s">
        <v>2736</v>
      </c>
      <c r="E161" s="14" t="s">
        <v>8539</v>
      </c>
      <c r="F161" s="12" t="s">
        <v>2576</v>
      </c>
      <c r="G161" s="12" t="s">
        <v>2756</v>
      </c>
      <c r="H161" s="12" t="s">
        <v>2757</v>
      </c>
      <c r="I161" s="15">
        <v>114677</v>
      </c>
      <c r="J161" s="12" t="s">
        <v>2755</v>
      </c>
      <c r="K161" s="12" t="s">
        <v>8258</v>
      </c>
      <c r="L161" s="12" t="s">
        <v>8259</v>
      </c>
      <c r="M161" s="12" t="s">
        <v>8259</v>
      </c>
      <c r="N161" s="16" t="s">
        <v>8271</v>
      </c>
      <c r="O161" s="12" t="s">
        <v>8272</v>
      </c>
      <c r="P161" s="16"/>
      <c r="Q161" s="12" t="s">
        <v>8273</v>
      </c>
      <c r="R161" s="12" t="s">
        <v>8274</v>
      </c>
    </row>
    <row r="162" spans="1:18" ht="13.5" thickBot="1" x14ac:dyDescent="0.25">
      <c r="A162" s="7" t="s">
        <v>8270</v>
      </c>
      <c r="B162" s="8" t="s">
        <v>2760</v>
      </c>
      <c r="C162" s="8" t="str">
        <f>VLOOKUP(A162,'DSHS account ID to admin'!A:C,3,FALSE)</f>
        <v>Children's Administration</v>
      </c>
      <c r="D162" s="7" t="s">
        <v>2736</v>
      </c>
      <c r="E162" s="9" t="s">
        <v>8539</v>
      </c>
      <c r="F162" s="7" t="s">
        <v>2576</v>
      </c>
      <c r="G162" s="7" t="s">
        <v>2756</v>
      </c>
      <c r="H162" s="7" t="s">
        <v>2761</v>
      </c>
      <c r="I162" s="10">
        <v>116066</v>
      </c>
      <c r="J162" s="7" t="s">
        <v>2760</v>
      </c>
      <c r="K162" s="7" t="s">
        <v>8258</v>
      </c>
      <c r="L162" s="7" t="s">
        <v>8259</v>
      </c>
      <c r="M162" s="7" t="s">
        <v>8259</v>
      </c>
      <c r="N162" s="11" t="s">
        <v>8482</v>
      </c>
      <c r="O162" s="7" t="s">
        <v>8483</v>
      </c>
      <c r="P162" s="11"/>
      <c r="Q162" s="7" t="s">
        <v>8484</v>
      </c>
      <c r="R162" s="7" t="s">
        <v>8485</v>
      </c>
    </row>
    <row r="163" spans="1:18" ht="13.5" thickBot="1" x14ac:dyDescent="0.25">
      <c r="A163" s="12" t="s">
        <v>8270</v>
      </c>
      <c r="B163" s="13" t="s">
        <v>6514</v>
      </c>
      <c r="C163" s="8" t="str">
        <f>VLOOKUP(A163,'DSHS account ID to admin'!A:C,3,FALSE)</f>
        <v>Children's Administration</v>
      </c>
      <c r="D163" s="12" t="s">
        <v>6487</v>
      </c>
      <c r="E163" s="14" t="s">
        <v>8539</v>
      </c>
      <c r="F163" s="12" t="s">
        <v>297</v>
      </c>
      <c r="G163" s="12" t="s">
        <v>4596</v>
      </c>
      <c r="H163" s="12" t="s">
        <v>6515</v>
      </c>
      <c r="I163" s="15">
        <v>104997</v>
      </c>
      <c r="J163" s="12" t="s">
        <v>6514</v>
      </c>
      <c r="K163" s="12" t="s">
        <v>8258</v>
      </c>
      <c r="L163" s="12" t="s">
        <v>8259</v>
      </c>
      <c r="M163" s="12" t="s">
        <v>8259</v>
      </c>
      <c r="N163" s="16" t="s">
        <v>8445</v>
      </c>
      <c r="O163" s="12" t="s">
        <v>8446</v>
      </c>
      <c r="P163" s="16"/>
      <c r="Q163" s="12" t="s">
        <v>8447</v>
      </c>
      <c r="R163" s="12" t="s">
        <v>8448</v>
      </c>
    </row>
    <row r="164" spans="1:18" ht="13.5" thickBot="1" x14ac:dyDescent="0.25">
      <c r="A164" s="7" t="s">
        <v>8270</v>
      </c>
      <c r="B164" s="8" t="s">
        <v>6522</v>
      </c>
      <c r="C164" s="8" t="str">
        <f>VLOOKUP(A164,'DSHS account ID to admin'!A:C,3,FALSE)</f>
        <v>Children's Administration</v>
      </c>
      <c r="D164" s="7" t="s">
        <v>6487</v>
      </c>
      <c r="E164" s="9" t="s">
        <v>8539</v>
      </c>
      <c r="F164" s="7" t="s">
        <v>297</v>
      </c>
      <c r="G164" s="7" t="s">
        <v>4596</v>
      </c>
      <c r="H164" s="7" t="s">
        <v>6523</v>
      </c>
      <c r="I164" s="10">
        <v>117989</v>
      </c>
      <c r="J164" s="7" t="s">
        <v>6522</v>
      </c>
      <c r="K164" s="7" t="s">
        <v>8258</v>
      </c>
      <c r="L164" s="7" t="s">
        <v>8259</v>
      </c>
      <c r="M164" s="7" t="s">
        <v>8259</v>
      </c>
      <c r="N164" s="11" t="s">
        <v>8560</v>
      </c>
      <c r="O164" s="7" t="s">
        <v>8561</v>
      </c>
      <c r="P164" s="11"/>
      <c r="Q164" s="7" t="s">
        <v>8562</v>
      </c>
      <c r="R164" s="7" t="s">
        <v>8563</v>
      </c>
    </row>
    <row r="165" spans="1:18" ht="21.75" thickBot="1" x14ac:dyDescent="0.25">
      <c r="A165" s="12" t="s">
        <v>8256</v>
      </c>
      <c r="B165" s="13" t="s">
        <v>3970</v>
      </c>
      <c r="C165" s="8" t="str">
        <f>VLOOKUP(A165,'DSHS account ID to admin'!A:C,3,FALSE)</f>
        <v>Aging and Disability Services Administration</v>
      </c>
      <c r="D165" s="12" t="s">
        <v>3966</v>
      </c>
      <c r="E165" s="14" t="s">
        <v>8539</v>
      </c>
      <c r="F165" s="12" t="s">
        <v>2734</v>
      </c>
      <c r="G165" s="12" t="s">
        <v>3968</v>
      </c>
      <c r="H165" s="12" t="s">
        <v>3971</v>
      </c>
      <c r="I165" s="15">
        <v>66469</v>
      </c>
      <c r="J165" s="12" t="s">
        <v>3970</v>
      </c>
      <c r="K165" s="12" t="s">
        <v>8258</v>
      </c>
      <c r="L165" s="12" t="s">
        <v>8259</v>
      </c>
      <c r="M165" s="12" t="s">
        <v>8259</v>
      </c>
      <c r="N165" s="16" t="s">
        <v>8564</v>
      </c>
      <c r="O165" s="12" t="s">
        <v>8565</v>
      </c>
      <c r="P165" s="16"/>
      <c r="Q165" s="12" t="s">
        <v>8566</v>
      </c>
      <c r="R165" s="12" t="s">
        <v>8567</v>
      </c>
    </row>
    <row r="166" spans="1:18" ht="13.5" thickBot="1" x14ac:dyDescent="0.25">
      <c r="A166" s="7" t="s">
        <v>8270</v>
      </c>
      <c r="B166" s="8" t="s">
        <v>6524</v>
      </c>
      <c r="C166" s="8" t="str">
        <f>VLOOKUP(A166,'DSHS account ID to admin'!A:C,3,FALSE)</f>
        <v>Children's Administration</v>
      </c>
      <c r="D166" s="7" t="s">
        <v>6487</v>
      </c>
      <c r="E166" s="9" t="s">
        <v>8539</v>
      </c>
      <c r="F166" s="7" t="s">
        <v>297</v>
      </c>
      <c r="G166" s="7" t="s">
        <v>4596</v>
      </c>
      <c r="H166" s="7" t="s">
        <v>6525</v>
      </c>
      <c r="I166" s="10">
        <v>110551</v>
      </c>
      <c r="J166" s="7" t="s">
        <v>6524</v>
      </c>
      <c r="K166" s="7" t="s">
        <v>8258</v>
      </c>
      <c r="L166" s="7" t="s">
        <v>8259</v>
      </c>
      <c r="M166" s="7" t="s">
        <v>8259</v>
      </c>
      <c r="N166" s="11" t="s">
        <v>8568</v>
      </c>
      <c r="O166" s="7" t="s">
        <v>8569</v>
      </c>
      <c r="P166" s="11"/>
      <c r="Q166" s="7" t="s">
        <v>8570</v>
      </c>
      <c r="R166" s="7" t="s">
        <v>8571</v>
      </c>
    </row>
    <row r="167" spans="1:18" ht="13.5" thickBot="1" x14ac:dyDescent="0.25">
      <c r="A167" s="12" t="s">
        <v>8270</v>
      </c>
      <c r="B167" s="13" t="s">
        <v>6530</v>
      </c>
      <c r="C167" s="8" t="str">
        <f>VLOOKUP(A167,'DSHS account ID to admin'!A:C,3,FALSE)</f>
        <v>Children's Administration</v>
      </c>
      <c r="D167" s="12" t="s">
        <v>6487</v>
      </c>
      <c r="E167" s="14" t="s">
        <v>8539</v>
      </c>
      <c r="F167" s="12" t="s">
        <v>297</v>
      </c>
      <c r="G167" s="12" t="s">
        <v>4596</v>
      </c>
      <c r="H167" s="12" t="s">
        <v>6531</v>
      </c>
      <c r="I167" s="15">
        <v>123812</v>
      </c>
      <c r="J167" s="12" t="s">
        <v>6530</v>
      </c>
      <c r="K167" s="12" t="s">
        <v>8258</v>
      </c>
      <c r="L167" s="12" t="s">
        <v>8259</v>
      </c>
      <c r="M167" s="12" t="s">
        <v>8259</v>
      </c>
      <c r="N167" s="16" t="s">
        <v>8535</v>
      </c>
      <c r="O167" s="12" t="s">
        <v>8536</v>
      </c>
      <c r="P167" s="16"/>
      <c r="Q167" s="12" t="s">
        <v>8537</v>
      </c>
      <c r="R167" s="12" t="s">
        <v>8538</v>
      </c>
    </row>
    <row r="168" spans="1:18" ht="13.5" thickBot="1" x14ac:dyDescent="0.25">
      <c r="A168" s="7" t="s">
        <v>8270</v>
      </c>
      <c r="B168" s="8" t="s">
        <v>6532</v>
      </c>
      <c r="C168" s="8" t="str">
        <f>VLOOKUP(A168,'DSHS account ID to admin'!A:C,3,FALSE)</f>
        <v>Children's Administration</v>
      </c>
      <c r="D168" s="7" t="s">
        <v>6487</v>
      </c>
      <c r="E168" s="9" t="s">
        <v>8539</v>
      </c>
      <c r="F168" s="7" t="s">
        <v>297</v>
      </c>
      <c r="G168" s="7" t="s">
        <v>4596</v>
      </c>
      <c r="H168" s="7" t="s">
        <v>6533</v>
      </c>
      <c r="I168" s="10">
        <v>106906</v>
      </c>
      <c r="J168" s="7" t="s">
        <v>6532</v>
      </c>
      <c r="K168" s="7" t="s">
        <v>8258</v>
      </c>
      <c r="L168" s="7" t="s">
        <v>8259</v>
      </c>
      <c r="M168" s="7" t="s">
        <v>8259</v>
      </c>
      <c r="N168" s="11" t="s">
        <v>8445</v>
      </c>
      <c r="O168" s="7" t="s">
        <v>8446</v>
      </c>
      <c r="P168" s="11"/>
      <c r="Q168" s="7" t="s">
        <v>8447</v>
      </c>
      <c r="R168" s="7" t="s">
        <v>8448</v>
      </c>
    </row>
    <row r="169" spans="1:18" ht="13.5" thickBot="1" x14ac:dyDescent="0.25">
      <c r="A169" s="12" t="s">
        <v>8270</v>
      </c>
      <c r="B169" s="13" t="s">
        <v>6534</v>
      </c>
      <c r="C169" s="8" t="str">
        <f>VLOOKUP(A169,'DSHS account ID to admin'!A:C,3,FALSE)</f>
        <v>Children's Administration</v>
      </c>
      <c r="D169" s="12" t="s">
        <v>6487</v>
      </c>
      <c r="E169" s="14" t="s">
        <v>8539</v>
      </c>
      <c r="F169" s="12" t="s">
        <v>297</v>
      </c>
      <c r="G169" s="12" t="s">
        <v>4596</v>
      </c>
      <c r="H169" s="12" t="s">
        <v>6535</v>
      </c>
      <c r="I169" s="15">
        <v>107031</v>
      </c>
      <c r="J169" s="12" t="s">
        <v>6534</v>
      </c>
      <c r="K169" s="12" t="s">
        <v>8258</v>
      </c>
      <c r="L169" s="12" t="s">
        <v>8259</v>
      </c>
      <c r="M169" s="12" t="s">
        <v>8259</v>
      </c>
      <c r="N169" s="16" t="s">
        <v>8445</v>
      </c>
      <c r="O169" s="12" t="s">
        <v>8446</v>
      </c>
      <c r="P169" s="16"/>
      <c r="Q169" s="12" t="s">
        <v>8447</v>
      </c>
      <c r="R169" s="12" t="s">
        <v>8448</v>
      </c>
    </row>
    <row r="170" spans="1:18" ht="13.5" thickBot="1" x14ac:dyDescent="0.25">
      <c r="A170" s="7" t="s">
        <v>8270</v>
      </c>
      <c r="B170" s="8" t="s">
        <v>6536</v>
      </c>
      <c r="C170" s="8" t="str">
        <f>VLOOKUP(A170,'DSHS account ID to admin'!A:C,3,FALSE)</f>
        <v>Children's Administration</v>
      </c>
      <c r="D170" s="7" t="s">
        <v>6487</v>
      </c>
      <c r="E170" s="9" t="s">
        <v>8539</v>
      </c>
      <c r="F170" s="7" t="s">
        <v>297</v>
      </c>
      <c r="G170" s="7" t="s">
        <v>4596</v>
      </c>
      <c r="H170" s="7" t="s">
        <v>6537</v>
      </c>
      <c r="I170" s="10">
        <v>99029</v>
      </c>
      <c r="J170" s="7" t="s">
        <v>6536</v>
      </c>
      <c r="K170" s="7" t="s">
        <v>8258</v>
      </c>
      <c r="L170" s="7" t="s">
        <v>8259</v>
      </c>
      <c r="M170" s="7" t="s">
        <v>8259</v>
      </c>
      <c r="N170" s="11" t="s">
        <v>8445</v>
      </c>
      <c r="O170" s="7" t="s">
        <v>8446</v>
      </c>
      <c r="P170" s="11"/>
      <c r="Q170" s="7" t="s">
        <v>8447</v>
      </c>
      <c r="R170" s="7" t="s">
        <v>8448</v>
      </c>
    </row>
    <row r="171" spans="1:18" ht="13.5" thickBot="1" x14ac:dyDescent="0.25">
      <c r="A171" s="12" t="s">
        <v>8270</v>
      </c>
      <c r="B171" s="13" t="s">
        <v>6538</v>
      </c>
      <c r="C171" s="8" t="str">
        <f>VLOOKUP(A171,'DSHS account ID to admin'!A:C,3,FALSE)</f>
        <v>Children's Administration</v>
      </c>
      <c r="D171" s="12" t="s">
        <v>6487</v>
      </c>
      <c r="E171" s="14" t="s">
        <v>8539</v>
      </c>
      <c r="F171" s="12" t="s">
        <v>297</v>
      </c>
      <c r="G171" s="12" t="s">
        <v>4596</v>
      </c>
      <c r="H171" s="12" t="s">
        <v>6539</v>
      </c>
      <c r="I171" s="15">
        <v>103847</v>
      </c>
      <c r="J171" s="12" t="s">
        <v>6538</v>
      </c>
      <c r="K171" s="12" t="s">
        <v>8258</v>
      </c>
      <c r="L171" s="12" t="s">
        <v>8259</v>
      </c>
      <c r="M171" s="12" t="s">
        <v>8259</v>
      </c>
      <c r="N171" s="16" t="s">
        <v>8445</v>
      </c>
      <c r="O171" s="12" t="s">
        <v>8446</v>
      </c>
      <c r="P171" s="16"/>
      <c r="Q171" s="12" t="s">
        <v>8447</v>
      </c>
      <c r="R171" s="12" t="s">
        <v>8448</v>
      </c>
    </row>
    <row r="172" spans="1:18" ht="13.5" thickBot="1" x14ac:dyDescent="0.25">
      <c r="A172" s="7" t="s">
        <v>8270</v>
      </c>
      <c r="B172" s="8" t="s">
        <v>6540</v>
      </c>
      <c r="C172" s="8" t="str">
        <f>VLOOKUP(A172,'DSHS account ID to admin'!A:C,3,FALSE)</f>
        <v>Children's Administration</v>
      </c>
      <c r="D172" s="7" t="s">
        <v>6487</v>
      </c>
      <c r="E172" s="9" t="s">
        <v>8539</v>
      </c>
      <c r="F172" s="7" t="s">
        <v>297</v>
      </c>
      <c r="G172" s="7" t="s">
        <v>4596</v>
      </c>
      <c r="H172" s="7" t="s">
        <v>6541</v>
      </c>
      <c r="I172" s="10">
        <v>74323</v>
      </c>
      <c r="J172" s="7" t="s">
        <v>6540</v>
      </c>
      <c r="K172" s="7" t="s">
        <v>8258</v>
      </c>
      <c r="L172" s="7" t="s">
        <v>8259</v>
      </c>
      <c r="M172" s="7" t="s">
        <v>8259</v>
      </c>
      <c r="N172" s="11" t="s">
        <v>8324</v>
      </c>
      <c r="O172" s="7" t="s">
        <v>8325</v>
      </c>
      <c r="P172" s="11"/>
      <c r="Q172" s="7" t="s">
        <v>8326</v>
      </c>
      <c r="R172" s="7" t="s">
        <v>8327</v>
      </c>
    </row>
    <row r="173" spans="1:18" ht="13.5" thickBot="1" x14ac:dyDescent="0.25">
      <c r="A173" s="12" t="s">
        <v>8270</v>
      </c>
      <c r="B173" s="13" t="s">
        <v>6542</v>
      </c>
      <c r="C173" s="8" t="str">
        <f>VLOOKUP(A173,'DSHS account ID to admin'!A:C,3,FALSE)</f>
        <v>Children's Administration</v>
      </c>
      <c r="D173" s="12" t="s">
        <v>6487</v>
      </c>
      <c r="E173" s="14" t="s">
        <v>8539</v>
      </c>
      <c r="F173" s="12" t="s">
        <v>297</v>
      </c>
      <c r="G173" s="12" t="s">
        <v>4596</v>
      </c>
      <c r="H173" s="12" t="s">
        <v>6543</v>
      </c>
      <c r="I173" s="15">
        <v>98603</v>
      </c>
      <c r="J173" s="12" t="s">
        <v>6542</v>
      </c>
      <c r="K173" s="12" t="s">
        <v>8258</v>
      </c>
      <c r="L173" s="12" t="s">
        <v>8259</v>
      </c>
      <c r="M173" s="12" t="s">
        <v>8259</v>
      </c>
      <c r="N173" s="16" t="s">
        <v>8433</v>
      </c>
      <c r="O173" s="12" t="s">
        <v>8434</v>
      </c>
      <c r="P173" s="16"/>
      <c r="Q173" s="12" t="s">
        <v>8435</v>
      </c>
      <c r="R173" s="12" t="s">
        <v>8436</v>
      </c>
    </row>
    <row r="174" spans="1:18" ht="13.5" thickBot="1" x14ac:dyDescent="0.25">
      <c r="A174" s="7" t="s">
        <v>8270</v>
      </c>
      <c r="B174" s="8" t="s">
        <v>6548</v>
      </c>
      <c r="C174" s="8" t="str">
        <f>VLOOKUP(A174,'DSHS account ID to admin'!A:C,3,FALSE)</f>
        <v>Children's Administration</v>
      </c>
      <c r="D174" s="7" t="s">
        <v>6487</v>
      </c>
      <c r="E174" s="9" t="s">
        <v>8539</v>
      </c>
      <c r="F174" s="7" t="s">
        <v>297</v>
      </c>
      <c r="G174" s="7" t="s">
        <v>4596</v>
      </c>
      <c r="H174" s="7" t="s">
        <v>6549</v>
      </c>
      <c r="I174" s="10">
        <v>123003</v>
      </c>
      <c r="J174" s="7" t="s">
        <v>6548</v>
      </c>
      <c r="K174" s="7" t="s">
        <v>8258</v>
      </c>
      <c r="L174" s="7" t="s">
        <v>8259</v>
      </c>
      <c r="M174" s="7" t="s">
        <v>8259</v>
      </c>
      <c r="N174" s="11" t="s">
        <v>8572</v>
      </c>
      <c r="O174" s="7" t="s">
        <v>8573</v>
      </c>
      <c r="P174" s="11"/>
      <c r="Q174" s="7" t="s">
        <v>8574</v>
      </c>
      <c r="R174" s="7" t="s">
        <v>8575</v>
      </c>
    </row>
    <row r="175" spans="1:18" ht="21.75" thickBot="1" x14ac:dyDescent="0.25">
      <c r="A175" s="12" t="s">
        <v>8275</v>
      </c>
      <c r="B175" s="13" t="s">
        <v>339</v>
      </c>
      <c r="C175" s="8" t="str">
        <f>VLOOKUP(A175,'DSHS account ID to admin'!A:C,3,FALSE)</f>
        <v>Juvenile Justice and Rehabilitation</v>
      </c>
      <c r="D175" s="12" t="s">
        <v>9</v>
      </c>
      <c r="E175" s="14" t="s">
        <v>8539</v>
      </c>
      <c r="F175" s="12" t="s">
        <v>64</v>
      </c>
      <c r="G175" s="12" t="s">
        <v>65</v>
      </c>
      <c r="H175" s="12" t="s">
        <v>340</v>
      </c>
      <c r="I175" s="15">
        <v>80932</v>
      </c>
      <c r="J175" s="12" t="s">
        <v>339</v>
      </c>
      <c r="K175" s="12" t="s">
        <v>8258</v>
      </c>
      <c r="L175" s="12" t="s">
        <v>8259</v>
      </c>
      <c r="M175" s="12" t="s">
        <v>8259</v>
      </c>
      <c r="N175" s="16" t="s">
        <v>8285</v>
      </c>
      <c r="O175" s="12" t="s">
        <v>8286</v>
      </c>
      <c r="P175" s="16"/>
      <c r="Q175" s="12" t="s">
        <v>8287</v>
      </c>
      <c r="R175" s="12" t="s">
        <v>8288</v>
      </c>
    </row>
    <row r="176" spans="1:18" ht="13.5" thickBot="1" x14ac:dyDescent="0.25">
      <c r="A176" s="7" t="s">
        <v>8270</v>
      </c>
      <c r="B176" s="8" t="s">
        <v>233</v>
      </c>
      <c r="C176" s="8" t="str">
        <f>VLOOKUP(A176,'DSHS account ID to admin'!A:C,3,FALSE)</f>
        <v>Children's Administration</v>
      </c>
      <c r="D176" s="7" t="s">
        <v>9</v>
      </c>
      <c r="E176" s="9" t="s">
        <v>8539</v>
      </c>
      <c r="F176" s="7" t="s">
        <v>64</v>
      </c>
      <c r="G176" s="7" t="s">
        <v>65</v>
      </c>
      <c r="H176" s="7" t="s">
        <v>234</v>
      </c>
      <c r="I176" s="10">
        <v>109194</v>
      </c>
      <c r="J176" s="7" t="s">
        <v>233</v>
      </c>
      <c r="K176" s="7" t="s">
        <v>8258</v>
      </c>
      <c r="L176" s="7" t="s">
        <v>8259</v>
      </c>
      <c r="M176" s="7" t="s">
        <v>8259</v>
      </c>
      <c r="N176" s="11" t="s">
        <v>8271</v>
      </c>
      <c r="O176" s="7" t="s">
        <v>8272</v>
      </c>
      <c r="P176" s="11"/>
      <c r="Q176" s="7" t="s">
        <v>8273</v>
      </c>
      <c r="R176" s="7" t="s">
        <v>8274</v>
      </c>
    </row>
    <row r="177" spans="1:18" ht="13.5" thickBot="1" x14ac:dyDescent="0.25">
      <c r="A177" s="12" t="s">
        <v>8270</v>
      </c>
      <c r="B177" s="13" t="s">
        <v>239</v>
      </c>
      <c r="C177" s="8" t="str">
        <f>VLOOKUP(A177,'DSHS account ID to admin'!A:C,3,FALSE)</f>
        <v>Children's Administration</v>
      </c>
      <c r="D177" s="12" t="s">
        <v>9</v>
      </c>
      <c r="E177" s="14" t="s">
        <v>8539</v>
      </c>
      <c r="F177" s="12" t="s">
        <v>64</v>
      </c>
      <c r="G177" s="12" t="s">
        <v>65</v>
      </c>
      <c r="H177" s="12" t="s">
        <v>240</v>
      </c>
      <c r="I177" s="15">
        <v>115697</v>
      </c>
      <c r="J177" s="12" t="s">
        <v>239</v>
      </c>
      <c r="K177" s="12" t="s">
        <v>8258</v>
      </c>
      <c r="L177" s="12" t="s">
        <v>8259</v>
      </c>
      <c r="M177" s="12" t="s">
        <v>8259</v>
      </c>
      <c r="N177" s="16" t="s">
        <v>8535</v>
      </c>
      <c r="O177" s="12" t="s">
        <v>8536</v>
      </c>
      <c r="P177" s="16"/>
      <c r="Q177" s="12" t="s">
        <v>8537</v>
      </c>
      <c r="R177" s="12" t="s">
        <v>8538</v>
      </c>
    </row>
    <row r="178" spans="1:18" ht="13.5" thickBot="1" x14ac:dyDescent="0.25">
      <c r="A178" s="7" t="s">
        <v>8270</v>
      </c>
      <c r="B178" s="8" t="s">
        <v>237</v>
      </c>
      <c r="C178" s="8" t="str">
        <f>VLOOKUP(A178,'DSHS account ID to admin'!A:C,3,FALSE)</f>
        <v>Children's Administration</v>
      </c>
      <c r="D178" s="7" t="s">
        <v>9</v>
      </c>
      <c r="E178" s="9" t="s">
        <v>8539</v>
      </c>
      <c r="F178" s="7" t="s">
        <v>64</v>
      </c>
      <c r="G178" s="7" t="s">
        <v>65</v>
      </c>
      <c r="H178" s="7" t="s">
        <v>238</v>
      </c>
      <c r="I178" s="10">
        <v>106951</v>
      </c>
      <c r="J178" s="7" t="s">
        <v>237</v>
      </c>
      <c r="K178" s="7" t="s">
        <v>8258</v>
      </c>
      <c r="L178" s="7" t="s">
        <v>8259</v>
      </c>
      <c r="M178" s="7" t="s">
        <v>8259</v>
      </c>
      <c r="N178" s="11" t="s">
        <v>8572</v>
      </c>
      <c r="O178" s="7" t="s">
        <v>8573</v>
      </c>
      <c r="P178" s="11"/>
      <c r="Q178" s="7" t="s">
        <v>8574</v>
      </c>
      <c r="R178" s="7" t="s">
        <v>8575</v>
      </c>
    </row>
    <row r="179" spans="1:18" ht="21.75" thickBot="1" x14ac:dyDescent="0.25">
      <c r="A179" s="12" t="s">
        <v>8319</v>
      </c>
      <c r="B179" s="13" t="s">
        <v>6618</v>
      </c>
      <c r="C179" s="8" t="str">
        <f>VLOOKUP(A179,'DSHS account ID to admin'!A:C,3,FALSE)</f>
        <v>Aging and Disability Services Administration</v>
      </c>
      <c r="D179" s="12" t="s">
        <v>6487</v>
      </c>
      <c r="E179" s="14" t="s">
        <v>8539</v>
      </c>
      <c r="F179" s="12" t="s">
        <v>297</v>
      </c>
      <c r="G179" s="12" t="s">
        <v>4596</v>
      </c>
      <c r="H179" s="12" t="s">
        <v>6619</v>
      </c>
      <c r="I179" s="15">
        <v>86777</v>
      </c>
      <c r="J179" s="12" t="s">
        <v>6618</v>
      </c>
      <c r="K179" s="12" t="s">
        <v>8258</v>
      </c>
      <c r="L179" s="12" t="s">
        <v>8259</v>
      </c>
      <c r="M179" s="12" t="s">
        <v>8259</v>
      </c>
      <c r="N179" s="16" t="s">
        <v>8576</v>
      </c>
      <c r="O179" s="12" t="s">
        <v>8577</v>
      </c>
      <c r="P179" s="16"/>
      <c r="Q179" s="12" t="s">
        <v>8578</v>
      </c>
      <c r="R179" s="12" t="s">
        <v>8579</v>
      </c>
    </row>
    <row r="180" spans="1:18" ht="13.5" thickBot="1" x14ac:dyDescent="0.25">
      <c r="A180" s="7" t="s">
        <v>8270</v>
      </c>
      <c r="B180" s="8" t="s">
        <v>6546</v>
      </c>
      <c r="C180" s="8" t="str">
        <f>VLOOKUP(A180,'DSHS account ID to admin'!A:C,3,FALSE)</f>
        <v>Children's Administration</v>
      </c>
      <c r="D180" s="7" t="s">
        <v>6487</v>
      </c>
      <c r="E180" s="9" t="s">
        <v>8539</v>
      </c>
      <c r="F180" s="7" t="s">
        <v>297</v>
      </c>
      <c r="G180" s="7" t="s">
        <v>4596</v>
      </c>
      <c r="H180" s="7" t="s">
        <v>6547</v>
      </c>
      <c r="I180" s="10">
        <v>101037</v>
      </c>
      <c r="J180" s="7" t="s">
        <v>6546</v>
      </c>
      <c r="K180" s="7" t="s">
        <v>8258</v>
      </c>
      <c r="L180" s="7" t="s">
        <v>8259</v>
      </c>
      <c r="M180" s="7" t="s">
        <v>8259</v>
      </c>
      <c r="N180" s="11" t="s">
        <v>8560</v>
      </c>
      <c r="O180" s="7" t="s">
        <v>8561</v>
      </c>
      <c r="P180" s="11"/>
      <c r="Q180" s="7" t="s">
        <v>8562</v>
      </c>
      <c r="R180" s="7" t="s">
        <v>8563</v>
      </c>
    </row>
    <row r="181" spans="1:18" ht="13.5" thickBot="1" x14ac:dyDescent="0.25">
      <c r="A181" s="12" t="s">
        <v>8270</v>
      </c>
      <c r="B181" s="13" t="s">
        <v>6544</v>
      </c>
      <c r="C181" s="8" t="str">
        <f>VLOOKUP(A181,'DSHS account ID to admin'!A:C,3,FALSE)</f>
        <v>Children's Administration</v>
      </c>
      <c r="D181" s="12" t="s">
        <v>6487</v>
      </c>
      <c r="E181" s="14" t="s">
        <v>8539</v>
      </c>
      <c r="F181" s="12" t="s">
        <v>297</v>
      </c>
      <c r="G181" s="12" t="s">
        <v>4596</v>
      </c>
      <c r="H181" s="12" t="s">
        <v>6545</v>
      </c>
      <c r="I181" s="15">
        <v>117795</v>
      </c>
      <c r="J181" s="12" t="s">
        <v>6544</v>
      </c>
      <c r="K181" s="12" t="s">
        <v>8258</v>
      </c>
      <c r="L181" s="12" t="s">
        <v>8259</v>
      </c>
      <c r="M181" s="12" t="s">
        <v>8259</v>
      </c>
      <c r="N181" s="16" t="s">
        <v>8580</v>
      </c>
      <c r="O181" s="12" t="s">
        <v>8581</v>
      </c>
      <c r="P181" s="16"/>
      <c r="Q181" s="12" t="s">
        <v>8582</v>
      </c>
      <c r="R181" s="12" t="s">
        <v>8583</v>
      </c>
    </row>
    <row r="182" spans="1:18" ht="13.5" thickBot="1" x14ac:dyDescent="0.25">
      <c r="A182" s="7" t="s">
        <v>8270</v>
      </c>
      <c r="B182" s="8" t="s">
        <v>4351</v>
      </c>
      <c r="C182" s="8" t="str">
        <f>VLOOKUP(A182,'DSHS account ID to admin'!A:C,3,FALSE)</f>
        <v>Children's Administration</v>
      </c>
      <c r="D182" s="7" t="s">
        <v>4337</v>
      </c>
      <c r="E182" s="9" t="s">
        <v>8539</v>
      </c>
      <c r="F182" s="7" t="s">
        <v>297</v>
      </c>
      <c r="G182" s="7" t="s">
        <v>4342</v>
      </c>
      <c r="H182" s="7" t="s">
        <v>4352</v>
      </c>
      <c r="I182" s="10">
        <v>119016</v>
      </c>
      <c r="J182" s="7" t="s">
        <v>4351</v>
      </c>
      <c r="K182" s="7" t="s">
        <v>8258</v>
      </c>
      <c r="L182" s="7" t="s">
        <v>8259</v>
      </c>
      <c r="M182" s="7" t="s">
        <v>8259</v>
      </c>
      <c r="N182" s="11" t="s">
        <v>8271</v>
      </c>
      <c r="O182" s="7" t="s">
        <v>8272</v>
      </c>
      <c r="P182" s="11"/>
      <c r="Q182" s="7" t="s">
        <v>8273</v>
      </c>
      <c r="R182" s="7" t="s">
        <v>8274</v>
      </c>
    </row>
    <row r="183" spans="1:18" ht="21.75" thickBot="1" x14ac:dyDescent="0.25">
      <c r="A183" s="12" t="s">
        <v>8319</v>
      </c>
      <c r="B183" s="13" t="s">
        <v>6562</v>
      </c>
      <c r="C183" s="8" t="str">
        <f>VLOOKUP(A183,'DSHS account ID to admin'!A:C,3,FALSE)</f>
        <v>Aging and Disability Services Administration</v>
      </c>
      <c r="D183" s="12" t="s">
        <v>6487</v>
      </c>
      <c r="E183" s="14" t="s">
        <v>8539</v>
      </c>
      <c r="F183" s="12" t="s">
        <v>297</v>
      </c>
      <c r="G183" s="12" t="s">
        <v>4596</v>
      </c>
      <c r="H183" s="12" t="s">
        <v>6563</v>
      </c>
      <c r="I183" s="15">
        <v>123367</v>
      </c>
      <c r="J183" s="12" t="s">
        <v>6562</v>
      </c>
      <c r="K183" s="12" t="s">
        <v>8258</v>
      </c>
      <c r="L183" s="12" t="s">
        <v>8259</v>
      </c>
      <c r="M183" s="12" t="s">
        <v>8259</v>
      </c>
      <c r="N183" s="16" t="s">
        <v>8584</v>
      </c>
      <c r="O183" s="12" t="s">
        <v>8585</v>
      </c>
      <c r="P183" s="16"/>
      <c r="Q183" s="12" t="s">
        <v>8586</v>
      </c>
      <c r="R183" s="12" t="s">
        <v>8587</v>
      </c>
    </row>
    <row r="184" spans="1:18" ht="13.5" thickBot="1" x14ac:dyDescent="0.25">
      <c r="A184" s="7" t="s">
        <v>8270</v>
      </c>
      <c r="B184" s="8" t="s">
        <v>4353</v>
      </c>
      <c r="C184" s="8" t="str">
        <f>VLOOKUP(A184,'DSHS account ID to admin'!A:C,3,FALSE)</f>
        <v>Children's Administration</v>
      </c>
      <c r="D184" s="7" t="s">
        <v>4337</v>
      </c>
      <c r="E184" s="9" t="s">
        <v>8539</v>
      </c>
      <c r="F184" s="7" t="s">
        <v>297</v>
      </c>
      <c r="G184" s="7" t="s">
        <v>4342</v>
      </c>
      <c r="H184" s="7" t="s">
        <v>4354</v>
      </c>
      <c r="I184" s="10">
        <v>108637</v>
      </c>
      <c r="J184" s="7" t="s">
        <v>4353</v>
      </c>
      <c r="K184" s="7" t="s">
        <v>8258</v>
      </c>
      <c r="L184" s="7" t="s">
        <v>8259</v>
      </c>
      <c r="M184" s="7" t="s">
        <v>8259</v>
      </c>
      <c r="N184" s="11" t="s">
        <v>8271</v>
      </c>
      <c r="O184" s="7" t="s">
        <v>8272</v>
      </c>
      <c r="P184" s="11"/>
      <c r="Q184" s="7" t="s">
        <v>8273</v>
      </c>
      <c r="R184" s="7" t="s">
        <v>8274</v>
      </c>
    </row>
    <row r="185" spans="1:18" ht="13.5" thickBot="1" x14ac:dyDescent="0.25">
      <c r="A185" s="12" t="s">
        <v>8270</v>
      </c>
      <c r="B185" s="13" t="s">
        <v>4355</v>
      </c>
      <c r="C185" s="8" t="str">
        <f>VLOOKUP(A185,'DSHS account ID to admin'!A:C,3,FALSE)</f>
        <v>Children's Administration</v>
      </c>
      <c r="D185" s="12" t="s">
        <v>4337</v>
      </c>
      <c r="E185" s="14" t="s">
        <v>8539</v>
      </c>
      <c r="F185" s="12" t="s">
        <v>297</v>
      </c>
      <c r="G185" s="12" t="s">
        <v>4342</v>
      </c>
      <c r="H185" s="12" t="s">
        <v>4356</v>
      </c>
      <c r="I185" s="15">
        <v>115411</v>
      </c>
      <c r="J185" s="12" t="s">
        <v>4355</v>
      </c>
      <c r="K185" s="12" t="s">
        <v>8258</v>
      </c>
      <c r="L185" s="12" t="s">
        <v>8259</v>
      </c>
      <c r="M185" s="12" t="s">
        <v>8259</v>
      </c>
      <c r="N185" s="16" t="s">
        <v>8271</v>
      </c>
      <c r="O185" s="12" t="s">
        <v>8272</v>
      </c>
      <c r="P185" s="16"/>
      <c r="Q185" s="12" t="s">
        <v>8273</v>
      </c>
      <c r="R185" s="12" t="s">
        <v>8274</v>
      </c>
    </row>
    <row r="186" spans="1:18" ht="21.75" thickBot="1" x14ac:dyDescent="0.25">
      <c r="A186" s="7" t="s">
        <v>8275</v>
      </c>
      <c r="B186" s="8" t="s">
        <v>341</v>
      </c>
      <c r="C186" s="8" t="str">
        <f>VLOOKUP(A186,'DSHS account ID to admin'!A:C,3,FALSE)</f>
        <v>Juvenile Justice and Rehabilitation</v>
      </c>
      <c r="D186" s="7" t="s">
        <v>9</v>
      </c>
      <c r="E186" s="9" t="s">
        <v>8539</v>
      </c>
      <c r="F186" s="7" t="s">
        <v>64</v>
      </c>
      <c r="G186" s="7" t="s">
        <v>65</v>
      </c>
      <c r="H186" s="7" t="s">
        <v>342</v>
      </c>
      <c r="I186" s="10">
        <v>105204</v>
      </c>
      <c r="J186" s="7" t="s">
        <v>341</v>
      </c>
      <c r="K186" s="7" t="s">
        <v>8258</v>
      </c>
      <c r="L186" s="7" t="s">
        <v>8259</v>
      </c>
      <c r="M186" s="7" t="s">
        <v>8259</v>
      </c>
      <c r="N186" s="11" t="s">
        <v>8285</v>
      </c>
      <c r="O186" s="7" t="s">
        <v>8286</v>
      </c>
      <c r="P186" s="11"/>
      <c r="Q186" s="7" t="s">
        <v>8287</v>
      </c>
      <c r="R186" s="7" t="s">
        <v>8288</v>
      </c>
    </row>
    <row r="187" spans="1:18" ht="21.75" thickBot="1" x14ac:dyDescent="0.25">
      <c r="A187" s="12" t="s">
        <v>8275</v>
      </c>
      <c r="B187" s="13" t="s">
        <v>3982</v>
      </c>
      <c r="C187" s="8" t="str">
        <f>VLOOKUP(A187,'DSHS account ID to admin'!A:C,3,FALSE)</f>
        <v>Juvenile Justice and Rehabilitation</v>
      </c>
      <c r="D187" s="12" t="s">
        <v>3966</v>
      </c>
      <c r="E187" s="14" t="s">
        <v>8539</v>
      </c>
      <c r="F187" s="12" t="s">
        <v>2734</v>
      </c>
      <c r="G187" s="12" t="s">
        <v>3968</v>
      </c>
      <c r="H187" s="12" t="s">
        <v>3983</v>
      </c>
      <c r="I187" s="15">
        <v>72408</v>
      </c>
      <c r="J187" s="12" t="s">
        <v>3982</v>
      </c>
      <c r="K187" s="12" t="s">
        <v>8258</v>
      </c>
      <c r="L187" s="12" t="s">
        <v>8259</v>
      </c>
      <c r="M187" s="12" t="s">
        <v>8259</v>
      </c>
      <c r="N187" s="16" t="s">
        <v>8289</v>
      </c>
      <c r="O187" s="12" t="s">
        <v>8290</v>
      </c>
      <c r="P187" s="16"/>
      <c r="Q187" s="12" t="s">
        <v>8291</v>
      </c>
      <c r="R187" s="12" t="s">
        <v>8292</v>
      </c>
    </row>
    <row r="188" spans="1:18" ht="21.75" thickBot="1" x14ac:dyDescent="0.25">
      <c r="A188" s="7" t="s">
        <v>8275</v>
      </c>
      <c r="B188" s="8" t="s">
        <v>3807</v>
      </c>
      <c r="C188" s="8" t="str">
        <f>VLOOKUP(A188,'DSHS account ID to admin'!A:C,3,FALSE)</f>
        <v>Juvenile Justice and Rehabilitation</v>
      </c>
      <c r="D188" s="7" t="s">
        <v>3692</v>
      </c>
      <c r="E188" s="9" t="s">
        <v>8539</v>
      </c>
      <c r="F188" s="7" t="s">
        <v>2576</v>
      </c>
      <c r="G188" s="7" t="s">
        <v>3743</v>
      </c>
      <c r="H188" s="7" t="s">
        <v>3808</v>
      </c>
      <c r="I188" s="10">
        <v>50796</v>
      </c>
      <c r="J188" s="7" t="s">
        <v>3807</v>
      </c>
      <c r="K188" s="7" t="s">
        <v>8258</v>
      </c>
      <c r="L188" s="7" t="s">
        <v>8259</v>
      </c>
      <c r="M188" s="7" t="s">
        <v>8259</v>
      </c>
      <c r="N188" s="11" t="s">
        <v>8379</v>
      </c>
      <c r="O188" s="7" t="s">
        <v>8380</v>
      </c>
      <c r="P188" s="11"/>
      <c r="Q188" s="7" t="s">
        <v>8381</v>
      </c>
      <c r="R188" s="7" t="s">
        <v>8382</v>
      </c>
    </row>
    <row r="189" spans="1:18" ht="13.5" thickBot="1" x14ac:dyDescent="0.25">
      <c r="A189" s="12" t="s">
        <v>8270</v>
      </c>
      <c r="B189" s="13" t="s">
        <v>212</v>
      </c>
      <c r="C189" s="8" t="str">
        <f>VLOOKUP(A189,'DSHS account ID to admin'!A:C,3,FALSE)</f>
        <v>Children's Administration</v>
      </c>
      <c r="D189" s="12" t="s">
        <v>9</v>
      </c>
      <c r="E189" s="14" t="s">
        <v>8539</v>
      </c>
      <c r="F189" s="12" t="s">
        <v>12</v>
      </c>
      <c r="G189" s="12" t="s">
        <v>13</v>
      </c>
      <c r="H189" s="12" t="s">
        <v>213</v>
      </c>
      <c r="I189" s="15">
        <v>81961</v>
      </c>
      <c r="J189" s="12" t="s">
        <v>212</v>
      </c>
      <c r="K189" s="12" t="s">
        <v>8258</v>
      </c>
      <c r="L189" s="12" t="s">
        <v>8259</v>
      </c>
      <c r="M189" s="12" t="s">
        <v>8259</v>
      </c>
      <c r="N189" s="16" t="s">
        <v>8588</v>
      </c>
      <c r="O189" s="12" t="s">
        <v>8589</v>
      </c>
      <c r="P189" s="16"/>
      <c r="Q189" s="12" t="s">
        <v>8590</v>
      </c>
      <c r="R189" s="12" t="s">
        <v>8591</v>
      </c>
    </row>
    <row r="190" spans="1:18" ht="21.75" thickBot="1" x14ac:dyDescent="0.25">
      <c r="A190" s="7" t="s">
        <v>8275</v>
      </c>
      <c r="B190" s="8" t="s">
        <v>3835</v>
      </c>
      <c r="C190" s="8" t="str">
        <f>VLOOKUP(A190,'DSHS account ID to admin'!A:C,3,FALSE)</f>
        <v>Juvenile Justice and Rehabilitation</v>
      </c>
      <c r="D190" s="7" t="s">
        <v>3692</v>
      </c>
      <c r="E190" s="9" t="s">
        <v>8539</v>
      </c>
      <c r="F190" s="7" t="s">
        <v>2576</v>
      </c>
      <c r="G190" s="7" t="s">
        <v>3743</v>
      </c>
      <c r="H190" s="7" t="s">
        <v>3836</v>
      </c>
      <c r="I190" s="10">
        <v>51144</v>
      </c>
      <c r="J190" s="7" t="s">
        <v>3835</v>
      </c>
      <c r="K190" s="7" t="s">
        <v>8258</v>
      </c>
      <c r="L190" s="7" t="s">
        <v>8259</v>
      </c>
      <c r="M190" s="7" t="s">
        <v>8259</v>
      </c>
      <c r="N190" s="11" t="s">
        <v>8295</v>
      </c>
      <c r="O190" s="7" t="s">
        <v>8296</v>
      </c>
      <c r="P190" s="11"/>
      <c r="Q190" s="7" t="s">
        <v>8297</v>
      </c>
      <c r="R190" s="7" t="s">
        <v>8298</v>
      </c>
    </row>
    <row r="191" spans="1:18" ht="21.75" thickBot="1" x14ac:dyDescent="0.25">
      <c r="A191" s="12" t="s">
        <v>8275</v>
      </c>
      <c r="B191" s="13" t="s">
        <v>3837</v>
      </c>
      <c r="C191" s="8" t="str">
        <f>VLOOKUP(A191,'DSHS account ID to admin'!A:C,3,FALSE)</f>
        <v>Juvenile Justice and Rehabilitation</v>
      </c>
      <c r="D191" s="12" t="s">
        <v>3692</v>
      </c>
      <c r="E191" s="14" t="s">
        <v>8539</v>
      </c>
      <c r="F191" s="12" t="s">
        <v>2576</v>
      </c>
      <c r="G191" s="12" t="s">
        <v>3743</v>
      </c>
      <c r="H191" s="12" t="s">
        <v>3838</v>
      </c>
      <c r="I191" s="15">
        <v>56811</v>
      </c>
      <c r="J191" s="12" t="s">
        <v>3837</v>
      </c>
      <c r="K191" s="12" t="s">
        <v>8258</v>
      </c>
      <c r="L191" s="12" t="s">
        <v>8259</v>
      </c>
      <c r="M191" s="12" t="s">
        <v>8259</v>
      </c>
      <c r="N191" s="16" t="s">
        <v>8295</v>
      </c>
      <c r="O191" s="12" t="s">
        <v>8296</v>
      </c>
      <c r="P191" s="16"/>
      <c r="Q191" s="12" t="s">
        <v>8297</v>
      </c>
      <c r="R191" s="12" t="s">
        <v>8298</v>
      </c>
    </row>
    <row r="192" spans="1:18" ht="21.75" thickBot="1" x14ac:dyDescent="0.25">
      <c r="A192" s="7" t="s">
        <v>8275</v>
      </c>
      <c r="B192" s="8" t="s">
        <v>3839</v>
      </c>
      <c r="C192" s="8" t="str">
        <f>VLOOKUP(A192,'DSHS account ID to admin'!A:C,3,FALSE)</f>
        <v>Juvenile Justice and Rehabilitation</v>
      </c>
      <c r="D192" s="7" t="s">
        <v>3692</v>
      </c>
      <c r="E192" s="9" t="s">
        <v>8539</v>
      </c>
      <c r="F192" s="7" t="s">
        <v>2576</v>
      </c>
      <c r="G192" s="7" t="s">
        <v>3743</v>
      </c>
      <c r="H192" s="7" t="s">
        <v>3840</v>
      </c>
      <c r="I192" s="10">
        <v>56371</v>
      </c>
      <c r="J192" s="7" t="s">
        <v>3839</v>
      </c>
      <c r="K192" s="7" t="s">
        <v>8258</v>
      </c>
      <c r="L192" s="7" t="s">
        <v>8259</v>
      </c>
      <c r="M192" s="7" t="s">
        <v>8259</v>
      </c>
      <c r="N192" s="11" t="s">
        <v>8295</v>
      </c>
      <c r="O192" s="7" t="s">
        <v>8296</v>
      </c>
      <c r="P192" s="11"/>
      <c r="Q192" s="7" t="s">
        <v>8297</v>
      </c>
      <c r="R192" s="7" t="s">
        <v>8298</v>
      </c>
    </row>
    <row r="193" spans="1:18" ht="21.75" thickBot="1" x14ac:dyDescent="0.25">
      <c r="A193" s="12" t="s">
        <v>8275</v>
      </c>
      <c r="B193" s="13" t="s">
        <v>3841</v>
      </c>
      <c r="C193" s="8" t="str">
        <f>VLOOKUP(A193,'DSHS account ID to admin'!A:C,3,FALSE)</f>
        <v>Juvenile Justice and Rehabilitation</v>
      </c>
      <c r="D193" s="12" t="s">
        <v>3692</v>
      </c>
      <c r="E193" s="14" t="s">
        <v>8539</v>
      </c>
      <c r="F193" s="12" t="s">
        <v>2576</v>
      </c>
      <c r="G193" s="12" t="s">
        <v>3743</v>
      </c>
      <c r="H193" s="12" t="s">
        <v>3842</v>
      </c>
      <c r="I193" s="15">
        <v>53682</v>
      </c>
      <c r="J193" s="12" t="s">
        <v>3841</v>
      </c>
      <c r="K193" s="12" t="s">
        <v>8258</v>
      </c>
      <c r="L193" s="12" t="s">
        <v>8259</v>
      </c>
      <c r="M193" s="12" t="s">
        <v>8259</v>
      </c>
      <c r="N193" s="16" t="s">
        <v>8295</v>
      </c>
      <c r="O193" s="12" t="s">
        <v>8296</v>
      </c>
      <c r="P193" s="16"/>
      <c r="Q193" s="12" t="s">
        <v>8297</v>
      </c>
      <c r="R193" s="12" t="s">
        <v>8298</v>
      </c>
    </row>
    <row r="194" spans="1:18" ht="21.75" thickBot="1" x14ac:dyDescent="0.25">
      <c r="A194" s="7" t="s">
        <v>8275</v>
      </c>
      <c r="B194" s="8" t="s">
        <v>3843</v>
      </c>
      <c r="C194" s="8" t="str">
        <f>VLOOKUP(A194,'DSHS account ID to admin'!A:C,3,FALSE)</f>
        <v>Juvenile Justice and Rehabilitation</v>
      </c>
      <c r="D194" s="7" t="s">
        <v>3692</v>
      </c>
      <c r="E194" s="9" t="s">
        <v>8539</v>
      </c>
      <c r="F194" s="7" t="s">
        <v>2576</v>
      </c>
      <c r="G194" s="7" t="s">
        <v>3743</v>
      </c>
      <c r="H194" s="7" t="s">
        <v>3844</v>
      </c>
      <c r="I194" s="10">
        <v>57813</v>
      </c>
      <c r="J194" s="7" t="s">
        <v>3843</v>
      </c>
      <c r="K194" s="7" t="s">
        <v>8258</v>
      </c>
      <c r="L194" s="7" t="s">
        <v>8259</v>
      </c>
      <c r="M194" s="7" t="s">
        <v>8259</v>
      </c>
      <c r="N194" s="11" t="s">
        <v>8295</v>
      </c>
      <c r="O194" s="7" t="s">
        <v>8296</v>
      </c>
      <c r="P194" s="11"/>
      <c r="Q194" s="7" t="s">
        <v>8297</v>
      </c>
      <c r="R194" s="7" t="s">
        <v>8298</v>
      </c>
    </row>
    <row r="195" spans="1:18" ht="13.5" thickBot="1" x14ac:dyDescent="0.25">
      <c r="A195" s="12" t="s">
        <v>8592</v>
      </c>
      <c r="B195" s="13" t="s">
        <v>224</v>
      </c>
      <c r="C195" s="8" t="str">
        <f>VLOOKUP(A195,'DSHS account ID to admin'!A:C,3,FALSE)</f>
        <v>Secretaries Office</v>
      </c>
      <c r="D195" s="12" t="s">
        <v>9</v>
      </c>
      <c r="E195" s="14" t="s">
        <v>8539</v>
      </c>
      <c r="F195" s="12" t="s">
        <v>12</v>
      </c>
      <c r="G195" s="12" t="s">
        <v>13</v>
      </c>
      <c r="H195" s="12" t="s">
        <v>225</v>
      </c>
      <c r="I195" s="15">
        <v>98578</v>
      </c>
      <c r="J195" s="12" t="s">
        <v>224</v>
      </c>
      <c r="K195" s="12" t="s">
        <v>8258</v>
      </c>
      <c r="L195" s="12" t="s">
        <v>8259</v>
      </c>
      <c r="M195" s="12" t="s">
        <v>8259</v>
      </c>
      <c r="N195" s="16" t="s">
        <v>8593</v>
      </c>
      <c r="O195" s="12" t="s">
        <v>8594</v>
      </c>
      <c r="P195" s="16"/>
      <c r="Q195" s="12" t="s">
        <v>8595</v>
      </c>
      <c r="R195" s="12" t="s">
        <v>8596</v>
      </c>
    </row>
    <row r="196" spans="1:18" ht="21.75" thickBot="1" x14ac:dyDescent="0.25">
      <c r="A196" s="7" t="s">
        <v>8518</v>
      </c>
      <c r="B196" s="8" t="s">
        <v>1642</v>
      </c>
      <c r="C196" s="8" t="str">
        <f>VLOOKUP(A196,'DSHS account ID to admin'!A:C,3,FALSE)</f>
        <v>Division of Vocational Rehabilitation</v>
      </c>
      <c r="D196" s="7" t="s">
        <v>1573</v>
      </c>
      <c r="E196" s="9" t="s">
        <v>8539</v>
      </c>
      <c r="F196" s="7" t="s">
        <v>12</v>
      </c>
      <c r="G196" s="7" t="s">
        <v>1575</v>
      </c>
      <c r="H196" s="7" t="s">
        <v>1643</v>
      </c>
      <c r="I196" s="10">
        <v>67675</v>
      </c>
      <c r="J196" s="7" t="s">
        <v>1642</v>
      </c>
      <c r="K196" s="7" t="s">
        <v>8258</v>
      </c>
      <c r="L196" s="7" t="s">
        <v>8259</v>
      </c>
      <c r="M196" s="7" t="s">
        <v>8259</v>
      </c>
      <c r="N196" s="11" t="s">
        <v>8597</v>
      </c>
      <c r="O196" s="7" t="s">
        <v>8598</v>
      </c>
      <c r="P196" s="11"/>
      <c r="Q196" s="7" t="s">
        <v>8599</v>
      </c>
      <c r="R196" s="7" t="s">
        <v>8600</v>
      </c>
    </row>
    <row r="197" spans="1:18" ht="21.75" thickBot="1" x14ac:dyDescent="0.25">
      <c r="A197" s="12" t="s">
        <v>8518</v>
      </c>
      <c r="B197" s="13" t="s">
        <v>1644</v>
      </c>
      <c r="C197" s="8" t="str">
        <f>VLOOKUP(A197,'DSHS account ID to admin'!A:C,3,FALSE)</f>
        <v>Division of Vocational Rehabilitation</v>
      </c>
      <c r="D197" s="12" t="s">
        <v>1573</v>
      </c>
      <c r="E197" s="14" t="s">
        <v>8539</v>
      </c>
      <c r="F197" s="12" t="s">
        <v>12</v>
      </c>
      <c r="G197" s="12" t="s">
        <v>1575</v>
      </c>
      <c r="H197" s="12" t="s">
        <v>1645</v>
      </c>
      <c r="I197" s="15">
        <v>75049</v>
      </c>
      <c r="J197" s="12" t="s">
        <v>1644</v>
      </c>
      <c r="K197" s="12" t="s">
        <v>8258</v>
      </c>
      <c r="L197" s="12" t="s">
        <v>8259</v>
      </c>
      <c r="M197" s="12" t="s">
        <v>8259</v>
      </c>
      <c r="N197" s="16" t="s">
        <v>8601</v>
      </c>
      <c r="O197" s="12" t="s">
        <v>8602</v>
      </c>
      <c r="P197" s="16"/>
      <c r="Q197" s="12" t="s">
        <v>8603</v>
      </c>
      <c r="R197" s="12" t="s">
        <v>8604</v>
      </c>
    </row>
    <row r="198" spans="1:18" ht="21.75" thickBot="1" x14ac:dyDescent="0.25">
      <c r="A198" s="7" t="s">
        <v>8518</v>
      </c>
      <c r="B198" s="8" t="s">
        <v>1646</v>
      </c>
      <c r="C198" s="8" t="str">
        <f>VLOOKUP(A198,'DSHS account ID to admin'!A:C,3,FALSE)</f>
        <v>Division of Vocational Rehabilitation</v>
      </c>
      <c r="D198" s="7" t="s">
        <v>1573</v>
      </c>
      <c r="E198" s="9" t="s">
        <v>8539</v>
      </c>
      <c r="F198" s="7" t="s">
        <v>12</v>
      </c>
      <c r="G198" s="7" t="s">
        <v>1575</v>
      </c>
      <c r="H198" s="7" t="s">
        <v>1647</v>
      </c>
      <c r="I198" s="10">
        <v>85149</v>
      </c>
      <c r="J198" s="7" t="s">
        <v>1646</v>
      </c>
      <c r="K198" s="7" t="s">
        <v>8258</v>
      </c>
      <c r="L198" s="7" t="s">
        <v>8259</v>
      </c>
      <c r="M198" s="7" t="s">
        <v>8259</v>
      </c>
      <c r="N198" s="11" t="s">
        <v>8605</v>
      </c>
      <c r="O198" s="7" t="s">
        <v>8606</v>
      </c>
      <c r="P198" s="11"/>
      <c r="Q198" s="7" t="s">
        <v>8607</v>
      </c>
      <c r="R198" s="7" t="s">
        <v>8608</v>
      </c>
    </row>
    <row r="199" spans="1:18" ht="21.75" thickBot="1" x14ac:dyDescent="0.25">
      <c r="A199" s="12" t="s">
        <v>8518</v>
      </c>
      <c r="B199" s="13" t="s">
        <v>1648</v>
      </c>
      <c r="C199" s="8" t="str">
        <f>VLOOKUP(A199,'DSHS account ID to admin'!A:C,3,FALSE)</f>
        <v>Division of Vocational Rehabilitation</v>
      </c>
      <c r="D199" s="12" t="s">
        <v>1573</v>
      </c>
      <c r="E199" s="14" t="s">
        <v>8539</v>
      </c>
      <c r="F199" s="12" t="s">
        <v>12</v>
      </c>
      <c r="G199" s="12" t="s">
        <v>1575</v>
      </c>
      <c r="H199" s="12" t="s">
        <v>1649</v>
      </c>
      <c r="I199" s="15">
        <v>72680</v>
      </c>
      <c r="J199" s="12" t="s">
        <v>1648</v>
      </c>
      <c r="K199" s="12" t="s">
        <v>8258</v>
      </c>
      <c r="L199" s="12" t="s">
        <v>8259</v>
      </c>
      <c r="M199" s="12" t="s">
        <v>8259</v>
      </c>
      <c r="N199" s="16" t="s">
        <v>8609</v>
      </c>
      <c r="O199" s="12" t="s">
        <v>8610</v>
      </c>
      <c r="P199" s="16"/>
      <c r="Q199" s="12" t="s">
        <v>8611</v>
      </c>
      <c r="R199" s="12" t="s">
        <v>8612</v>
      </c>
    </row>
    <row r="200" spans="1:18" ht="21.75" thickBot="1" x14ac:dyDescent="0.25">
      <c r="A200" s="7" t="s">
        <v>8518</v>
      </c>
      <c r="B200" s="8" t="s">
        <v>1650</v>
      </c>
      <c r="C200" s="8" t="str">
        <f>VLOOKUP(A200,'DSHS account ID to admin'!A:C,3,FALSE)</f>
        <v>Division of Vocational Rehabilitation</v>
      </c>
      <c r="D200" s="7" t="s">
        <v>1573</v>
      </c>
      <c r="E200" s="9" t="s">
        <v>8539</v>
      </c>
      <c r="F200" s="7" t="s">
        <v>12</v>
      </c>
      <c r="G200" s="7" t="s">
        <v>1575</v>
      </c>
      <c r="H200" s="7" t="s">
        <v>1651</v>
      </c>
      <c r="I200" s="10">
        <v>57916</v>
      </c>
      <c r="J200" s="7" t="s">
        <v>1650</v>
      </c>
      <c r="K200" s="7" t="s">
        <v>8258</v>
      </c>
      <c r="L200" s="7" t="s">
        <v>8259</v>
      </c>
      <c r="M200" s="7" t="s">
        <v>8259</v>
      </c>
      <c r="N200" s="11" t="s">
        <v>8613</v>
      </c>
      <c r="O200" s="7" t="s">
        <v>8614</v>
      </c>
      <c r="P200" s="11"/>
      <c r="Q200" s="7" t="s">
        <v>8615</v>
      </c>
      <c r="R200" s="7" t="s">
        <v>8616</v>
      </c>
    </row>
    <row r="201" spans="1:18" ht="21.75" thickBot="1" x14ac:dyDescent="0.25">
      <c r="A201" s="12" t="s">
        <v>8256</v>
      </c>
      <c r="B201" s="13" t="s">
        <v>260</v>
      </c>
      <c r="C201" s="8" t="str">
        <f>VLOOKUP(A201,'DSHS account ID to admin'!A:C,3,FALSE)</f>
        <v>Aging and Disability Services Administration</v>
      </c>
      <c r="D201" s="12" t="s">
        <v>9</v>
      </c>
      <c r="E201" s="14" t="s">
        <v>8539</v>
      </c>
      <c r="F201" s="12" t="s">
        <v>64</v>
      </c>
      <c r="G201" s="12" t="s">
        <v>65</v>
      </c>
      <c r="H201" s="12" t="s">
        <v>261</v>
      </c>
      <c r="I201" s="15">
        <v>108466</v>
      </c>
      <c r="J201" s="12" t="s">
        <v>260</v>
      </c>
      <c r="K201" s="12" t="s">
        <v>8258</v>
      </c>
      <c r="L201" s="12" t="s">
        <v>8259</v>
      </c>
      <c r="M201" s="12" t="s">
        <v>8259</v>
      </c>
      <c r="N201" s="16" t="s">
        <v>8617</v>
      </c>
      <c r="O201" s="12" t="s">
        <v>8618</v>
      </c>
      <c r="P201" s="16"/>
      <c r="Q201" s="12" t="s">
        <v>8619</v>
      </c>
      <c r="R201" s="12" t="s">
        <v>8620</v>
      </c>
    </row>
    <row r="202" spans="1:18" ht="21.75" thickBot="1" x14ac:dyDescent="0.25">
      <c r="A202" s="7" t="s">
        <v>8332</v>
      </c>
      <c r="B202" s="8" t="s">
        <v>273</v>
      </c>
      <c r="C202" s="8" t="str">
        <f>VLOOKUP(A202,'DSHS account ID to admin'!A:C,3,FALSE)</f>
        <v>Economic Services Administration</v>
      </c>
      <c r="D202" s="7" t="s">
        <v>9</v>
      </c>
      <c r="E202" s="9" t="s">
        <v>8539</v>
      </c>
      <c r="F202" s="7" t="s">
        <v>64</v>
      </c>
      <c r="G202" s="7" t="s">
        <v>65</v>
      </c>
      <c r="H202" s="7" t="s">
        <v>274</v>
      </c>
      <c r="I202" s="10">
        <v>67713</v>
      </c>
      <c r="J202" s="7" t="s">
        <v>273</v>
      </c>
      <c r="K202" s="7" t="s">
        <v>8258</v>
      </c>
      <c r="L202" s="7" t="s">
        <v>8259</v>
      </c>
      <c r="M202" s="7" t="s">
        <v>8259</v>
      </c>
      <c r="N202" s="11" t="s">
        <v>8621</v>
      </c>
      <c r="O202" s="7" t="s">
        <v>8622</v>
      </c>
      <c r="P202" s="11"/>
      <c r="Q202" s="7" t="s">
        <v>8623</v>
      </c>
      <c r="R202" s="7" t="s">
        <v>8624</v>
      </c>
    </row>
    <row r="203" spans="1:18" ht="21.75" thickBot="1" x14ac:dyDescent="0.25">
      <c r="A203" s="12" t="s">
        <v>8275</v>
      </c>
      <c r="B203" s="13" t="s">
        <v>3829</v>
      </c>
      <c r="C203" s="8" t="str">
        <f>VLOOKUP(A203,'DSHS account ID to admin'!A:C,3,FALSE)</f>
        <v>Juvenile Justice and Rehabilitation</v>
      </c>
      <c r="D203" s="12" t="s">
        <v>3692</v>
      </c>
      <c r="E203" s="14" t="s">
        <v>8539</v>
      </c>
      <c r="F203" s="12" t="s">
        <v>2576</v>
      </c>
      <c r="G203" s="12" t="s">
        <v>3743</v>
      </c>
      <c r="H203" s="12" t="s">
        <v>3830</v>
      </c>
      <c r="I203" s="15">
        <v>65090</v>
      </c>
      <c r="J203" s="12" t="s">
        <v>3829</v>
      </c>
      <c r="K203" s="12" t="s">
        <v>8258</v>
      </c>
      <c r="L203" s="12" t="s">
        <v>8259</v>
      </c>
      <c r="M203" s="12" t="s">
        <v>8259</v>
      </c>
      <c r="N203" s="16" t="s">
        <v>8289</v>
      </c>
      <c r="O203" s="12" t="s">
        <v>8290</v>
      </c>
      <c r="P203" s="16"/>
      <c r="Q203" s="12" t="s">
        <v>8291</v>
      </c>
      <c r="R203" s="12" t="s">
        <v>8292</v>
      </c>
    </row>
    <row r="204" spans="1:18" ht="21.75" thickBot="1" x14ac:dyDescent="0.25">
      <c r="A204" s="7" t="s">
        <v>8319</v>
      </c>
      <c r="B204" s="8" t="s">
        <v>247</v>
      </c>
      <c r="C204" s="8" t="str">
        <f>VLOOKUP(A204,'DSHS account ID to admin'!A:C,3,FALSE)</f>
        <v>Aging and Disability Services Administration</v>
      </c>
      <c r="D204" s="7" t="s">
        <v>9</v>
      </c>
      <c r="E204" s="9" t="s">
        <v>8539</v>
      </c>
      <c r="F204" s="7" t="s">
        <v>64</v>
      </c>
      <c r="G204" s="7" t="s">
        <v>65</v>
      </c>
      <c r="H204" s="7" t="s">
        <v>248</v>
      </c>
      <c r="I204" s="10">
        <v>93284</v>
      </c>
      <c r="J204" s="7" t="s">
        <v>247</v>
      </c>
      <c r="K204" s="7" t="s">
        <v>8258</v>
      </c>
      <c r="L204" s="7" t="s">
        <v>8259</v>
      </c>
      <c r="M204" s="7" t="s">
        <v>8259</v>
      </c>
      <c r="N204" s="11" t="s">
        <v>8625</v>
      </c>
      <c r="O204" s="7" t="s">
        <v>8626</v>
      </c>
      <c r="P204" s="11"/>
      <c r="Q204" s="7" t="s">
        <v>8627</v>
      </c>
      <c r="R204" s="7" t="s">
        <v>8628</v>
      </c>
    </row>
    <row r="205" spans="1:18" ht="21.75" thickBot="1" x14ac:dyDescent="0.25">
      <c r="A205" s="12" t="s">
        <v>8319</v>
      </c>
      <c r="B205" s="13" t="s">
        <v>245</v>
      </c>
      <c r="C205" s="8" t="str">
        <f>VLOOKUP(A205,'DSHS account ID to admin'!A:C,3,FALSE)</f>
        <v>Aging and Disability Services Administration</v>
      </c>
      <c r="D205" s="12" t="s">
        <v>9</v>
      </c>
      <c r="E205" s="14" t="s">
        <v>8539</v>
      </c>
      <c r="F205" s="12" t="s">
        <v>64</v>
      </c>
      <c r="G205" s="12" t="s">
        <v>65</v>
      </c>
      <c r="H205" s="12" t="s">
        <v>246</v>
      </c>
      <c r="I205" s="15">
        <v>91103</v>
      </c>
      <c r="J205" s="12" t="s">
        <v>245</v>
      </c>
      <c r="K205" s="12" t="s">
        <v>8258</v>
      </c>
      <c r="L205" s="12" t="s">
        <v>8259</v>
      </c>
      <c r="M205" s="12" t="s">
        <v>8259</v>
      </c>
      <c r="N205" s="16" t="s">
        <v>8629</v>
      </c>
      <c r="O205" s="12" t="s">
        <v>8630</v>
      </c>
      <c r="P205" s="16"/>
      <c r="Q205" s="12" t="s">
        <v>8631</v>
      </c>
      <c r="R205" s="12" t="s">
        <v>8632</v>
      </c>
    </row>
    <row r="206" spans="1:18" ht="21.75" thickBot="1" x14ac:dyDescent="0.25">
      <c r="A206" s="7" t="s">
        <v>8275</v>
      </c>
      <c r="B206" s="8" t="s">
        <v>6218</v>
      </c>
      <c r="C206" s="8" t="str">
        <f>VLOOKUP(A206,'DSHS account ID to admin'!A:C,3,FALSE)</f>
        <v>Juvenile Justice and Rehabilitation</v>
      </c>
      <c r="D206" s="7" t="s">
        <v>5772</v>
      </c>
      <c r="E206" s="9" t="s">
        <v>8539</v>
      </c>
      <c r="F206" s="7" t="s">
        <v>297</v>
      </c>
      <c r="G206" s="7" t="s">
        <v>4596</v>
      </c>
      <c r="H206" s="7" t="s">
        <v>6219</v>
      </c>
      <c r="I206" s="10">
        <v>119920</v>
      </c>
      <c r="J206" s="7" t="s">
        <v>6218</v>
      </c>
      <c r="K206" s="7" t="s">
        <v>8258</v>
      </c>
      <c r="L206" s="7" t="s">
        <v>8259</v>
      </c>
      <c r="M206" s="7" t="s">
        <v>8259</v>
      </c>
      <c r="N206" s="11" t="s">
        <v>8441</v>
      </c>
      <c r="O206" s="7" t="s">
        <v>8442</v>
      </c>
      <c r="P206" s="11"/>
      <c r="Q206" s="7" t="s">
        <v>8443</v>
      </c>
      <c r="R206" s="7" t="s">
        <v>8444</v>
      </c>
    </row>
    <row r="207" spans="1:18" ht="13.5" thickBot="1" x14ac:dyDescent="0.25">
      <c r="A207" s="12" t="s">
        <v>8270</v>
      </c>
      <c r="B207" s="13" t="s">
        <v>243</v>
      </c>
      <c r="C207" s="8" t="str">
        <f>VLOOKUP(A207,'DSHS account ID to admin'!A:C,3,FALSE)</f>
        <v>Children's Administration</v>
      </c>
      <c r="D207" s="12" t="s">
        <v>9</v>
      </c>
      <c r="E207" s="14" t="s">
        <v>8539</v>
      </c>
      <c r="F207" s="12" t="s">
        <v>64</v>
      </c>
      <c r="G207" s="12" t="s">
        <v>65</v>
      </c>
      <c r="H207" s="12" t="s">
        <v>244</v>
      </c>
      <c r="I207" s="15">
        <v>97934</v>
      </c>
      <c r="J207" s="12" t="s">
        <v>243</v>
      </c>
      <c r="K207" s="12" t="s">
        <v>8258</v>
      </c>
      <c r="L207" s="12" t="s">
        <v>8259</v>
      </c>
      <c r="M207" s="12" t="s">
        <v>8259</v>
      </c>
      <c r="N207" s="16" t="s">
        <v>8633</v>
      </c>
      <c r="O207" s="12" t="s">
        <v>8634</v>
      </c>
      <c r="P207" s="16"/>
      <c r="Q207" s="12" t="s">
        <v>8635</v>
      </c>
      <c r="R207" s="12" t="s">
        <v>8636</v>
      </c>
    </row>
    <row r="208" spans="1:18" ht="13.5" thickBot="1" x14ac:dyDescent="0.25">
      <c r="A208" s="7" t="s">
        <v>8270</v>
      </c>
      <c r="B208" s="8" t="s">
        <v>241</v>
      </c>
      <c r="C208" s="8" t="str">
        <f>VLOOKUP(A208,'DSHS account ID to admin'!A:C,3,FALSE)</f>
        <v>Children's Administration</v>
      </c>
      <c r="D208" s="7" t="s">
        <v>9</v>
      </c>
      <c r="E208" s="9" t="s">
        <v>8539</v>
      </c>
      <c r="F208" s="7" t="s">
        <v>64</v>
      </c>
      <c r="G208" s="7" t="s">
        <v>65</v>
      </c>
      <c r="H208" s="7" t="s">
        <v>242</v>
      </c>
      <c r="I208" s="10">
        <v>119748</v>
      </c>
      <c r="J208" s="7" t="s">
        <v>241</v>
      </c>
      <c r="K208" s="7" t="s">
        <v>8258</v>
      </c>
      <c r="L208" s="7" t="s">
        <v>8259</v>
      </c>
      <c r="M208" s="7" t="s">
        <v>8259</v>
      </c>
      <c r="N208" s="11" t="s">
        <v>8535</v>
      </c>
      <c r="O208" s="7" t="s">
        <v>8536</v>
      </c>
      <c r="P208" s="11"/>
      <c r="Q208" s="7" t="s">
        <v>8537</v>
      </c>
      <c r="R208" s="7" t="s">
        <v>8538</v>
      </c>
    </row>
    <row r="209" spans="1:18" ht="13.5" thickBot="1" x14ac:dyDescent="0.25">
      <c r="A209" s="12" t="s">
        <v>8270</v>
      </c>
      <c r="B209" s="13" t="s">
        <v>214</v>
      </c>
      <c r="C209" s="8" t="str">
        <f>VLOOKUP(A209,'DSHS account ID to admin'!A:C,3,FALSE)</f>
        <v>Children's Administration</v>
      </c>
      <c r="D209" s="12" t="s">
        <v>9</v>
      </c>
      <c r="E209" s="14" t="s">
        <v>8539</v>
      </c>
      <c r="F209" s="12" t="s">
        <v>12</v>
      </c>
      <c r="G209" s="12" t="s">
        <v>13</v>
      </c>
      <c r="H209" s="12" t="s">
        <v>215</v>
      </c>
      <c r="I209" s="15">
        <v>87519</v>
      </c>
      <c r="J209" s="12" t="s">
        <v>214</v>
      </c>
      <c r="K209" s="12" t="s">
        <v>8258</v>
      </c>
      <c r="L209" s="12" t="s">
        <v>8259</v>
      </c>
      <c r="M209" s="12" t="s">
        <v>8259</v>
      </c>
      <c r="N209" s="16" t="s">
        <v>8347</v>
      </c>
      <c r="O209" s="12" t="s">
        <v>8348</v>
      </c>
      <c r="P209" s="16"/>
      <c r="Q209" s="12" t="s">
        <v>8349</v>
      </c>
      <c r="R209" s="12" t="s">
        <v>8350</v>
      </c>
    </row>
    <row r="210" spans="1:18" ht="13.5" thickBot="1" x14ac:dyDescent="0.25">
      <c r="A210" s="7" t="s">
        <v>8270</v>
      </c>
      <c r="B210" s="8" t="s">
        <v>219</v>
      </c>
      <c r="C210" s="8" t="str">
        <f>VLOOKUP(A210,'DSHS account ID to admin'!A:C,3,FALSE)</f>
        <v>Children's Administration</v>
      </c>
      <c r="D210" s="7" t="s">
        <v>9</v>
      </c>
      <c r="E210" s="9" t="s">
        <v>8539</v>
      </c>
      <c r="F210" s="7" t="s">
        <v>12</v>
      </c>
      <c r="G210" s="7" t="s">
        <v>13</v>
      </c>
      <c r="H210" s="7" t="s">
        <v>220</v>
      </c>
      <c r="I210" s="10">
        <v>112046</v>
      </c>
      <c r="J210" s="7" t="s">
        <v>219</v>
      </c>
      <c r="K210" s="7" t="s">
        <v>8258</v>
      </c>
      <c r="L210" s="7" t="s">
        <v>8259</v>
      </c>
      <c r="M210" s="7" t="s">
        <v>8259</v>
      </c>
      <c r="N210" s="11" t="s">
        <v>8540</v>
      </c>
      <c r="O210" s="7" t="s">
        <v>8541</v>
      </c>
      <c r="P210" s="11"/>
      <c r="Q210" s="7" t="s">
        <v>8542</v>
      </c>
      <c r="R210" s="7" t="s">
        <v>8543</v>
      </c>
    </row>
    <row r="211" spans="1:18" ht="13.5" thickBot="1" x14ac:dyDescent="0.25">
      <c r="A211" s="12" t="s">
        <v>8270</v>
      </c>
      <c r="B211" s="13" t="s">
        <v>262</v>
      </c>
      <c r="C211" s="8" t="str">
        <f>VLOOKUP(A211,'DSHS account ID to admin'!A:C,3,FALSE)</f>
        <v>Children's Administration</v>
      </c>
      <c r="D211" s="12" t="s">
        <v>9</v>
      </c>
      <c r="E211" s="14" t="s">
        <v>8539</v>
      </c>
      <c r="F211" s="12" t="s">
        <v>64</v>
      </c>
      <c r="G211" s="12" t="s">
        <v>65</v>
      </c>
      <c r="H211" s="12" t="s">
        <v>263</v>
      </c>
      <c r="I211" s="15">
        <v>109037</v>
      </c>
      <c r="J211" s="12" t="s">
        <v>262</v>
      </c>
      <c r="K211" s="12" t="s">
        <v>8258</v>
      </c>
      <c r="L211" s="12" t="s">
        <v>8259</v>
      </c>
      <c r="M211" s="12" t="s">
        <v>8259</v>
      </c>
      <c r="N211" s="16" t="s">
        <v>8637</v>
      </c>
      <c r="O211" s="12" t="s">
        <v>8638</v>
      </c>
      <c r="P211" s="16"/>
      <c r="Q211" s="12" t="s">
        <v>8639</v>
      </c>
      <c r="R211" s="12" t="s">
        <v>8640</v>
      </c>
    </row>
    <row r="212" spans="1:18" ht="13.5" thickBot="1" x14ac:dyDescent="0.25">
      <c r="A212" s="7" t="s">
        <v>8270</v>
      </c>
      <c r="B212" s="8" t="s">
        <v>264</v>
      </c>
      <c r="C212" s="8" t="str">
        <f>VLOOKUP(A212,'DSHS account ID to admin'!A:C,3,FALSE)</f>
        <v>Children's Administration</v>
      </c>
      <c r="D212" s="7" t="s">
        <v>9</v>
      </c>
      <c r="E212" s="9" t="s">
        <v>8539</v>
      </c>
      <c r="F212" s="7" t="s">
        <v>64</v>
      </c>
      <c r="G212" s="7" t="s">
        <v>65</v>
      </c>
      <c r="H212" s="7" t="s">
        <v>265</v>
      </c>
      <c r="I212" s="10">
        <v>100851</v>
      </c>
      <c r="J212" s="7" t="s">
        <v>264</v>
      </c>
      <c r="K212" s="7" t="s">
        <v>8258</v>
      </c>
      <c r="L212" s="7" t="s">
        <v>8259</v>
      </c>
      <c r="M212" s="7" t="s">
        <v>8259</v>
      </c>
      <c r="N212" s="11" t="s">
        <v>8588</v>
      </c>
      <c r="O212" s="7" t="s">
        <v>8589</v>
      </c>
      <c r="P212" s="11"/>
      <c r="Q212" s="7" t="s">
        <v>8590</v>
      </c>
      <c r="R212" s="7" t="s">
        <v>8591</v>
      </c>
    </row>
    <row r="213" spans="1:18" ht="13.5" thickBot="1" x14ac:dyDescent="0.25">
      <c r="A213" s="12" t="s">
        <v>8270</v>
      </c>
      <c r="B213" s="13" t="s">
        <v>5907</v>
      </c>
      <c r="C213" s="8" t="str">
        <f>VLOOKUP(A213,'DSHS account ID to admin'!A:C,3,FALSE)</f>
        <v>Children's Administration</v>
      </c>
      <c r="D213" s="12" t="s">
        <v>5772</v>
      </c>
      <c r="E213" s="14" t="s">
        <v>8539</v>
      </c>
      <c r="F213" s="12" t="s">
        <v>297</v>
      </c>
      <c r="G213" s="12" t="s">
        <v>4596</v>
      </c>
      <c r="H213" s="12" t="s">
        <v>5908</v>
      </c>
      <c r="I213" s="15">
        <v>102832</v>
      </c>
      <c r="J213" s="12" t="s">
        <v>5907</v>
      </c>
      <c r="K213" s="12" t="s">
        <v>8258</v>
      </c>
      <c r="L213" s="12" t="s">
        <v>8259</v>
      </c>
      <c r="M213" s="12" t="s">
        <v>8259</v>
      </c>
      <c r="N213" s="16" t="s">
        <v>8271</v>
      </c>
      <c r="O213" s="12" t="s">
        <v>8272</v>
      </c>
      <c r="P213" s="16"/>
      <c r="Q213" s="12" t="s">
        <v>8273</v>
      </c>
      <c r="R213" s="12" t="s">
        <v>8274</v>
      </c>
    </row>
    <row r="214" spans="1:18" ht="21.75" thickBot="1" x14ac:dyDescent="0.25">
      <c r="A214" s="7" t="s">
        <v>8319</v>
      </c>
      <c r="B214" s="8" t="s">
        <v>5878</v>
      </c>
      <c r="C214" s="8" t="str">
        <f>VLOOKUP(A214,'DSHS account ID to admin'!A:C,3,FALSE)</f>
        <v>Aging and Disability Services Administration</v>
      </c>
      <c r="D214" s="7" t="s">
        <v>5772</v>
      </c>
      <c r="E214" s="9" t="s">
        <v>8539</v>
      </c>
      <c r="F214" s="7" t="s">
        <v>297</v>
      </c>
      <c r="G214" s="7" t="s">
        <v>4596</v>
      </c>
      <c r="H214" s="7" t="s">
        <v>5879</v>
      </c>
      <c r="I214" s="10">
        <v>90247</v>
      </c>
      <c r="J214" s="7" t="s">
        <v>5878</v>
      </c>
      <c r="K214" s="7" t="s">
        <v>8258</v>
      </c>
      <c r="L214" s="7" t="s">
        <v>8259</v>
      </c>
      <c r="M214" s="7" t="s">
        <v>8259</v>
      </c>
      <c r="N214" s="11" t="s">
        <v>8576</v>
      </c>
      <c r="O214" s="7" t="s">
        <v>8577</v>
      </c>
      <c r="P214" s="11"/>
      <c r="Q214" s="7" t="s">
        <v>8578</v>
      </c>
      <c r="R214" s="7" t="s">
        <v>8579</v>
      </c>
    </row>
    <row r="215" spans="1:18" ht="13.5" thickBot="1" x14ac:dyDescent="0.25">
      <c r="A215" s="12" t="s">
        <v>8270</v>
      </c>
      <c r="B215" s="13" t="s">
        <v>3980</v>
      </c>
      <c r="C215" s="8" t="str">
        <f>VLOOKUP(A215,'DSHS account ID to admin'!A:C,3,FALSE)</f>
        <v>Children's Administration</v>
      </c>
      <c r="D215" s="12" t="s">
        <v>3966</v>
      </c>
      <c r="E215" s="14" t="s">
        <v>8539</v>
      </c>
      <c r="F215" s="12" t="s">
        <v>2734</v>
      </c>
      <c r="G215" s="12" t="s">
        <v>3968</v>
      </c>
      <c r="H215" s="12" t="s">
        <v>3981</v>
      </c>
      <c r="I215" s="15">
        <v>80435</v>
      </c>
      <c r="J215" s="12" t="s">
        <v>3980</v>
      </c>
      <c r="K215" s="12" t="s">
        <v>8258</v>
      </c>
      <c r="L215" s="12" t="s">
        <v>8259</v>
      </c>
      <c r="M215" s="12" t="s">
        <v>8259</v>
      </c>
      <c r="N215" s="16" t="s">
        <v>8424</v>
      </c>
      <c r="O215" s="12" t="s">
        <v>8425</v>
      </c>
      <c r="P215" s="16"/>
      <c r="Q215" s="12" t="s">
        <v>8426</v>
      </c>
      <c r="R215" s="12" t="s">
        <v>8427</v>
      </c>
    </row>
    <row r="216" spans="1:18" ht="21.75" thickBot="1" x14ac:dyDescent="0.25">
      <c r="A216" s="7" t="s">
        <v>8319</v>
      </c>
      <c r="B216" s="8" t="s">
        <v>5901</v>
      </c>
      <c r="C216" s="8" t="str">
        <f>VLOOKUP(A216,'DSHS account ID to admin'!A:C,3,FALSE)</f>
        <v>Aging and Disability Services Administration</v>
      </c>
      <c r="D216" s="7" t="s">
        <v>5772</v>
      </c>
      <c r="E216" s="9" t="s">
        <v>8539</v>
      </c>
      <c r="F216" s="7" t="s">
        <v>297</v>
      </c>
      <c r="G216" s="7" t="s">
        <v>4596</v>
      </c>
      <c r="H216" s="7" t="s">
        <v>5902</v>
      </c>
      <c r="I216" s="10">
        <v>88912</v>
      </c>
      <c r="J216" s="7" t="s">
        <v>5901</v>
      </c>
      <c r="K216" s="7" t="s">
        <v>8258</v>
      </c>
      <c r="L216" s="7" t="s">
        <v>8259</v>
      </c>
      <c r="M216" s="7" t="s">
        <v>8259</v>
      </c>
      <c r="N216" s="11" t="s">
        <v>8576</v>
      </c>
      <c r="O216" s="7" t="s">
        <v>8577</v>
      </c>
      <c r="P216" s="11"/>
      <c r="Q216" s="7" t="s">
        <v>8578</v>
      </c>
      <c r="R216" s="7" t="s">
        <v>8579</v>
      </c>
    </row>
    <row r="217" spans="1:18" ht="13.5" thickBot="1" x14ac:dyDescent="0.25">
      <c r="A217" s="12" t="s">
        <v>8270</v>
      </c>
      <c r="B217" s="13" t="s">
        <v>5882</v>
      </c>
      <c r="C217" s="8" t="str">
        <f>VLOOKUP(A217,'DSHS account ID to admin'!A:C,3,FALSE)</f>
        <v>Children's Administration</v>
      </c>
      <c r="D217" s="12" t="s">
        <v>5772</v>
      </c>
      <c r="E217" s="14" t="s">
        <v>8539</v>
      </c>
      <c r="F217" s="12" t="s">
        <v>297</v>
      </c>
      <c r="G217" s="12" t="s">
        <v>4596</v>
      </c>
      <c r="H217" s="12" t="s">
        <v>5883</v>
      </c>
      <c r="I217" s="15">
        <v>90041</v>
      </c>
      <c r="J217" s="12" t="s">
        <v>5882</v>
      </c>
      <c r="K217" s="12" t="s">
        <v>8258</v>
      </c>
      <c r="L217" s="12" t="s">
        <v>8259</v>
      </c>
      <c r="M217" s="12" t="s">
        <v>8259</v>
      </c>
      <c r="N217" s="16" t="s">
        <v>8548</v>
      </c>
      <c r="O217" s="12" t="s">
        <v>8549</v>
      </c>
      <c r="P217" s="16"/>
      <c r="Q217" s="12" t="s">
        <v>8550</v>
      </c>
      <c r="R217" s="12" t="s">
        <v>8551</v>
      </c>
    </row>
    <row r="218" spans="1:18" ht="13.5" thickBot="1" x14ac:dyDescent="0.25">
      <c r="A218" s="7" t="s">
        <v>8270</v>
      </c>
      <c r="B218" s="8" t="s">
        <v>5880</v>
      </c>
      <c r="C218" s="8" t="str">
        <f>VLOOKUP(A218,'DSHS account ID to admin'!A:C,3,FALSE)</f>
        <v>Children's Administration</v>
      </c>
      <c r="D218" s="7" t="s">
        <v>5772</v>
      </c>
      <c r="E218" s="9" t="s">
        <v>8539</v>
      </c>
      <c r="F218" s="7" t="s">
        <v>297</v>
      </c>
      <c r="G218" s="7" t="s">
        <v>4596</v>
      </c>
      <c r="H218" s="7" t="s">
        <v>5881</v>
      </c>
      <c r="I218" s="10">
        <v>118871</v>
      </c>
      <c r="J218" s="7" t="s">
        <v>5880</v>
      </c>
      <c r="K218" s="7" t="s">
        <v>8258</v>
      </c>
      <c r="L218" s="7" t="s">
        <v>8259</v>
      </c>
      <c r="M218" s="7" t="s">
        <v>8259</v>
      </c>
      <c r="N218" s="11" t="s">
        <v>8535</v>
      </c>
      <c r="O218" s="7" t="s">
        <v>8536</v>
      </c>
      <c r="P218" s="11"/>
      <c r="Q218" s="7" t="s">
        <v>8537</v>
      </c>
      <c r="R218" s="7" t="s">
        <v>8538</v>
      </c>
    </row>
    <row r="219" spans="1:18" ht="21.75" thickBot="1" x14ac:dyDescent="0.25">
      <c r="A219" s="12" t="s">
        <v>8332</v>
      </c>
      <c r="B219" s="13" t="s">
        <v>5895</v>
      </c>
      <c r="C219" s="8" t="str">
        <f>VLOOKUP(A219,'DSHS account ID to admin'!A:C,3,FALSE)</f>
        <v>Economic Services Administration</v>
      </c>
      <c r="D219" s="12" t="s">
        <v>5772</v>
      </c>
      <c r="E219" s="14" t="s">
        <v>8539</v>
      </c>
      <c r="F219" s="12" t="s">
        <v>297</v>
      </c>
      <c r="G219" s="12" t="s">
        <v>4596</v>
      </c>
      <c r="H219" s="12" t="s">
        <v>5896</v>
      </c>
      <c r="I219" s="15">
        <v>112835</v>
      </c>
      <c r="J219" s="12" t="s">
        <v>5895</v>
      </c>
      <c r="K219" s="12" t="s">
        <v>8258</v>
      </c>
      <c r="L219" s="12" t="s">
        <v>8259</v>
      </c>
      <c r="M219" s="12" t="s">
        <v>8259</v>
      </c>
      <c r="N219" s="16" t="s">
        <v>8514</v>
      </c>
      <c r="O219" s="12" t="s">
        <v>8515</v>
      </c>
      <c r="P219" s="16"/>
      <c r="Q219" s="12" t="s">
        <v>8516</v>
      </c>
      <c r="R219" s="12" t="s">
        <v>8517</v>
      </c>
    </row>
    <row r="220" spans="1:18" ht="13.5" thickBot="1" x14ac:dyDescent="0.25">
      <c r="A220" s="7" t="s">
        <v>8270</v>
      </c>
      <c r="B220" s="8" t="s">
        <v>5876</v>
      </c>
      <c r="C220" s="8" t="str">
        <f>VLOOKUP(A220,'DSHS account ID to admin'!A:C,3,FALSE)</f>
        <v>Children's Administration</v>
      </c>
      <c r="D220" s="7" t="s">
        <v>5772</v>
      </c>
      <c r="E220" s="9" t="s">
        <v>8539</v>
      </c>
      <c r="F220" s="7" t="s">
        <v>297</v>
      </c>
      <c r="G220" s="7" t="s">
        <v>4596</v>
      </c>
      <c r="H220" s="7" t="s">
        <v>5877</v>
      </c>
      <c r="I220" s="10">
        <v>112062</v>
      </c>
      <c r="J220" s="7" t="s">
        <v>5876</v>
      </c>
      <c r="K220" s="7" t="s">
        <v>8258</v>
      </c>
      <c r="L220" s="7" t="s">
        <v>8259</v>
      </c>
      <c r="M220" s="7" t="s">
        <v>8259</v>
      </c>
      <c r="N220" s="11" t="s">
        <v>8544</v>
      </c>
      <c r="O220" s="7" t="s">
        <v>8545</v>
      </c>
      <c r="P220" s="11"/>
      <c r="Q220" s="7" t="s">
        <v>8546</v>
      </c>
      <c r="R220" s="7" t="s">
        <v>8547</v>
      </c>
    </row>
    <row r="221" spans="1:18" ht="21.75" thickBot="1" x14ac:dyDescent="0.25">
      <c r="A221" s="12" t="s">
        <v>8332</v>
      </c>
      <c r="B221" s="13" t="s">
        <v>5903</v>
      </c>
      <c r="C221" s="8" t="str">
        <f>VLOOKUP(A221,'DSHS account ID to admin'!A:C,3,FALSE)</f>
        <v>Economic Services Administration</v>
      </c>
      <c r="D221" s="12" t="s">
        <v>5772</v>
      </c>
      <c r="E221" s="14" t="s">
        <v>8539</v>
      </c>
      <c r="F221" s="12" t="s">
        <v>297</v>
      </c>
      <c r="G221" s="12" t="s">
        <v>4596</v>
      </c>
      <c r="H221" s="12" t="s">
        <v>5904</v>
      </c>
      <c r="I221" s="15">
        <v>92501</v>
      </c>
      <c r="J221" s="12" t="s">
        <v>5903</v>
      </c>
      <c r="K221" s="12" t="s">
        <v>8258</v>
      </c>
      <c r="L221" s="12" t="s">
        <v>8259</v>
      </c>
      <c r="M221" s="12" t="s">
        <v>8259</v>
      </c>
      <c r="N221" s="16" t="s">
        <v>8641</v>
      </c>
      <c r="O221" s="12" t="s">
        <v>8642</v>
      </c>
      <c r="P221" s="16"/>
      <c r="Q221" s="12" t="s">
        <v>8643</v>
      </c>
      <c r="R221" s="12" t="s">
        <v>8644</v>
      </c>
    </row>
    <row r="222" spans="1:18" ht="21.75" thickBot="1" x14ac:dyDescent="0.25">
      <c r="A222" s="7" t="s">
        <v>8299</v>
      </c>
      <c r="B222" s="8" t="s">
        <v>5915</v>
      </c>
      <c r="C222" s="8" t="str">
        <f>VLOOKUP(A222,'DSHS account ID to admin'!A:C,3,FALSE)</f>
        <v>Office of Fraud Accountability</v>
      </c>
      <c r="D222" s="7" t="s">
        <v>5772</v>
      </c>
      <c r="E222" s="9" t="s">
        <v>8539</v>
      </c>
      <c r="F222" s="7" t="s">
        <v>297</v>
      </c>
      <c r="G222" s="7" t="s">
        <v>4596</v>
      </c>
      <c r="H222" s="7" t="s">
        <v>5916</v>
      </c>
      <c r="I222" s="10">
        <v>75753</v>
      </c>
      <c r="J222" s="7" t="s">
        <v>5915</v>
      </c>
      <c r="K222" s="7" t="s">
        <v>8258</v>
      </c>
      <c r="L222" s="7" t="s">
        <v>8259</v>
      </c>
      <c r="M222" s="7" t="s">
        <v>8259</v>
      </c>
      <c r="N222" s="11" t="s">
        <v>8301</v>
      </c>
      <c r="O222" s="7" t="s">
        <v>8302</v>
      </c>
      <c r="P222" s="11"/>
      <c r="Q222" s="7" t="s">
        <v>8303</v>
      </c>
      <c r="R222" s="7" t="s">
        <v>8304</v>
      </c>
    </row>
    <row r="223" spans="1:18" ht="21.75" thickBot="1" x14ac:dyDescent="0.25">
      <c r="A223" s="12" t="s">
        <v>8299</v>
      </c>
      <c r="B223" s="13" t="s">
        <v>5884</v>
      </c>
      <c r="C223" s="8" t="str">
        <f>VLOOKUP(A223,'DSHS account ID to admin'!A:C,3,FALSE)</f>
        <v>Office of Fraud Accountability</v>
      </c>
      <c r="D223" s="12" t="s">
        <v>5772</v>
      </c>
      <c r="E223" s="14" t="s">
        <v>8539</v>
      </c>
      <c r="F223" s="12" t="s">
        <v>297</v>
      </c>
      <c r="G223" s="12" t="s">
        <v>4596</v>
      </c>
      <c r="H223" s="12" t="s">
        <v>5885</v>
      </c>
      <c r="I223" s="15">
        <v>57448</v>
      </c>
      <c r="J223" s="12" t="s">
        <v>5884</v>
      </c>
      <c r="K223" s="12" t="s">
        <v>8258</v>
      </c>
      <c r="L223" s="12" t="s">
        <v>8259</v>
      </c>
      <c r="M223" s="12" t="s">
        <v>8259</v>
      </c>
      <c r="N223" s="16" t="s">
        <v>8301</v>
      </c>
      <c r="O223" s="12" t="s">
        <v>8302</v>
      </c>
      <c r="P223" s="16"/>
      <c r="Q223" s="12" t="s">
        <v>8303</v>
      </c>
      <c r="R223" s="12" t="s">
        <v>8304</v>
      </c>
    </row>
    <row r="224" spans="1:18" ht="21.75" thickBot="1" x14ac:dyDescent="0.25">
      <c r="A224" s="7" t="s">
        <v>8299</v>
      </c>
      <c r="B224" s="8" t="s">
        <v>5886</v>
      </c>
      <c r="C224" s="8" t="str">
        <f>VLOOKUP(A224,'DSHS account ID to admin'!A:C,3,FALSE)</f>
        <v>Office of Fraud Accountability</v>
      </c>
      <c r="D224" s="7" t="s">
        <v>5772</v>
      </c>
      <c r="E224" s="9" t="s">
        <v>8539</v>
      </c>
      <c r="F224" s="7" t="s">
        <v>297</v>
      </c>
      <c r="G224" s="7" t="s">
        <v>4596</v>
      </c>
      <c r="H224" s="7" t="s">
        <v>5887</v>
      </c>
      <c r="I224" s="10">
        <v>61941</v>
      </c>
      <c r="J224" s="7" t="s">
        <v>5886</v>
      </c>
      <c r="K224" s="7" t="s">
        <v>8258</v>
      </c>
      <c r="L224" s="7" t="s">
        <v>8259</v>
      </c>
      <c r="M224" s="7" t="s">
        <v>8259</v>
      </c>
      <c r="N224" s="11" t="s">
        <v>8301</v>
      </c>
      <c r="O224" s="7" t="s">
        <v>8302</v>
      </c>
      <c r="P224" s="11"/>
      <c r="Q224" s="7" t="s">
        <v>8303</v>
      </c>
      <c r="R224" s="7" t="s">
        <v>8304</v>
      </c>
    </row>
    <row r="225" spans="1:18" ht="21.75" thickBot="1" x14ac:dyDescent="0.25">
      <c r="A225" s="12" t="s">
        <v>8518</v>
      </c>
      <c r="B225" s="13" t="s">
        <v>6190</v>
      </c>
      <c r="C225" s="8" t="str">
        <f>VLOOKUP(A225,'DSHS account ID to admin'!A:C,3,FALSE)</f>
        <v>Division of Vocational Rehabilitation</v>
      </c>
      <c r="D225" s="12" t="s">
        <v>5772</v>
      </c>
      <c r="E225" s="14" t="s">
        <v>8539</v>
      </c>
      <c r="F225" s="12" t="s">
        <v>297</v>
      </c>
      <c r="G225" s="12" t="s">
        <v>4596</v>
      </c>
      <c r="H225" s="12" t="s">
        <v>6191</v>
      </c>
      <c r="I225" s="15">
        <v>92395</v>
      </c>
      <c r="J225" s="12" t="s">
        <v>6190</v>
      </c>
      <c r="K225" s="12" t="s">
        <v>8258</v>
      </c>
      <c r="L225" s="12" t="s">
        <v>8259</v>
      </c>
      <c r="M225" s="12" t="s">
        <v>8259</v>
      </c>
      <c r="N225" s="16" t="s">
        <v>8601</v>
      </c>
      <c r="O225" s="12" t="s">
        <v>8602</v>
      </c>
      <c r="P225" s="16"/>
      <c r="Q225" s="12" t="s">
        <v>8603</v>
      </c>
      <c r="R225" s="12" t="s">
        <v>8604</v>
      </c>
    </row>
    <row r="226" spans="1:18" ht="21.75" thickBot="1" x14ac:dyDescent="0.25">
      <c r="A226" s="7" t="s">
        <v>8518</v>
      </c>
      <c r="B226" s="8" t="s">
        <v>6192</v>
      </c>
      <c r="C226" s="8" t="str">
        <f>VLOOKUP(A226,'DSHS account ID to admin'!A:C,3,FALSE)</f>
        <v>Division of Vocational Rehabilitation</v>
      </c>
      <c r="D226" s="7" t="s">
        <v>5772</v>
      </c>
      <c r="E226" s="9" t="s">
        <v>8539</v>
      </c>
      <c r="F226" s="7" t="s">
        <v>297</v>
      </c>
      <c r="G226" s="7" t="s">
        <v>4596</v>
      </c>
      <c r="H226" s="7" t="s">
        <v>6193</v>
      </c>
      <c r="I226" s="10">
        <v>98367</v>
      </c>
      <c r="J226" s="7" t="s">
        <v>6192</v>
      </c>
      <c r="K226" s="7" t="s">
        <v>8258</v>
      </c>
      <c r="L226" s="7" t="s">
        <v>8259</v>
      </c>
      <c r="M226" s="7" t="s">
        <v>8259</v>
      </c>
      <c r="N226" s="11" t="s">
        <v>8645</v>
      </c>
      <c r="O226" s="7" t="s">
        <v>8646</v>
      </c>
      <c r="P226" s="11"/>
      <c r="Q226" s="7" t="s">
        <v>8647</v>
      </c>
      <c r="R226" s="7" t="s">
        <v>8648</v>
      </c>
    </row>
    <row r="227" spans="1:18" ht="21.75" thickBot="1" x14ac:dyDescent="0.25">
      <c r="A227" s="12" t="s">
        <v>8518</v>
      </c>
      <c r="B227" s="13" t="s">
        <v>6194</v>
      </c>
      <c r="C227" s="8" t="str">
        <f>VLOOKUP(A227,'DSHS account ID to admin'!A:C,3,FALSE)</f>
        <v>Division of Vocational Rehabilitation</v>
      </c>
      <c r="D227" s="12" t="s">
        <v>5772</v>
      </c>
      <c r="E227" s="14" t="s">
        <v>8539</v>
      </c>
      <c r="F227" s="12" t="s">
        <v>297</v>
      </c>
      <c r="G227" s="12" t="s">
        <v>4596</v>
      </c>
      <c r="H227" s="12" t="s">
        <v>6195</v>
      </c>
      <c r="I227" s="15">
        <v>135478</v>
      </c>
      <c r="J227" s="12" t="s">
        <v>6194</v>
      </c>
      <c r="K227" s="12" t="s">
        <v>8258</v>
      </c>
      <c r="L227" s="12" t="s">
        <v>8259</v>
      </c>
      <c r="M227" s="12" t="s">
        <v>8259</v>
      </c>
      <c r="N227" s="16" t="s">
        <v>8649</v>
      </c>
      <c r="O227" s="12" t="s">
        <v>8650</v>
      </c>
      <c r="P227" s="16"/>
      <c r="Q227" s="12" t="s">
        <v>8651</v>
      </c>
      <c r="R227" s="12" t="s">
        <v>8652</v>
      </c>
    </row>
    <row r="228" spans="1:18" ht="21.75" thickBot="1" x14ac:dyDescent="0.25">
      <c r="A228" s="7" t="s">
        <v>8518</v>
      </c>
      <c r="B228" s="8" t="s">
        <v>6196</v>
      </c>
      <c r="C228" s="8" t="str">
        <f>VLOOKUP(A228,'DSHS account ID to admin'!A:C,3,FALSE)</f>
        <v>Division of Vocational Rehabilitation</v>
      </c>
      <c r="D228" s="7" t="s">
        <v>5772</v>
      </c>
      <c r="E228" s="9" t="s">
        <v>8539</v>
      </c>
      <c r="F228" s="7" t="s">
        <v>297</v>
      </c>
      <c r="G228" s="7" t="s">
        <v>4596</v>
      </c>
      <c r="H228" s="7" t="s">
        <v>6197</v>
      </c>
      <c r="I228" s="10">
        <v>101713</v>
      </c>
      <c r="J228" s="7" t="s">
        <v>6196</v>
      </c>
      <c r="K228" s="7" t="s">
        <v>8258</v>
      </c>
      <c r="L228" s="7" t="s">
        <v>8259</v>
      </c>
      <c r="M228" s="7" t="s">
        <v>8259</v>
      </c>
      <c r="N228" s="11" t="s">
        <v>8653</v>
      </c>
      <c r="O228" s="7" t="s">
        <v>8654</v>
      </c>
      <c r="P228" s="11"/>
      <c r="Q228" s="7" t="s">
        <v>8655</v>
      </c>
      <c r="R228" s="7" t="s">
        <v>8656</v>
      </c>
    </row>
    <row r="229" spans="1:18" ht="21.75" thickBot="1" x14ac:dyDescent="0.25">
      <c r="A229" s="12" t="s">
        <v>8518</v>
      </c>
      <c r="B229" s="13" t="s">
        <v>6198</v>
      </c>
      <c r="C229" s="8" t="str">
        <f>VLOOKUP(A229,'DSHS account ID to admin'!A:C,3,FALSE)</f>
        <v>Division of Vocational Rehabilitation</v>
      </c>
      <c r="D229" s="12" t="s">
        <v>5772</v>
      </c>
      <c r="E229" s="14" t="s">
        <v>8539</v>
      </c>
      <c r="F229" s="12" t="s">
        <v>297</v>
      </c>
      <c r="G229" s="12" t="s">
        <v>4596</v>
      </c>
      <c r="H229" s="12" t="s">
        <v>6199</v>
      </c>
      <c r="I229" s="15">
        <v>120412</v>
      </c>
      <c r="J229" s="12" t="s">
        <v>6198</v>
      </c>
      <c r="K229" s="12" t="s">
        <v>8258</v>
      </c>
      <c r="L229" s="12" t="s">
        <v>8259</v>
      </c>
      <c r="M229" s="12" t="s">
        <v>8259</v>
      </c>
      <c r="N229" s="16" t="s">
        <v>8657</v>
      </c>
      <c r="O229" s="12" t="s">
        <v>8658</v>
      </c>
      <c r="P229" s="16"/>
      <c r="Q229" s="12" t="s">
        <v>8659</v>
      </c>
      <c r="R229" s="12" t="s">
        <v>8660</v>
      </c>
    </row>
    <row r="230" spans="1:18" ht="21.75" thickBot="1" x14ac:dyDescent="0.25">
      <c r="A230" s="7" t="s">
        <v>8518</v>
      </c>
      <c r="B230" s="8" t="s">
        <v>6200</v>
      </c>
      <c r="C230" s="8" t="str">
        <f>VLOOKUP(A230,'DSHS account ID to admin'!A:C,3,FALSE)</f>
        <v>Division of Vocational Rehabilitation</v>
      </c>
      <c r="D230" s="7" t="s">
        <v>5772</v>
      </c>
      <c r="E230" s="9" t="s">
        <v>8539</v>
      </c>
      <c r="F230" s="7" t="s">
        <v>297</v>
      </c>
      <c r="G230" s="7" t="s">
        <v>4596</v>
      </c>
      <c r="H230" s="7" t="s">
        <v>6201</v>
      </c>
      <c r="I230" s="10">
        <v>97517</v>
      </c>
      <c r="J230" s="7" t="s">
        <v>6200</v>
      </c>
      <c r="K230" s="7" t="s">
        <v>8258</v>
      </c>
      <c r="L230" s="7" t="s">
        <v>8259</v>
      </c>
      <c r="M230" s="7" t="s">
        <v>8259</v>
      </c>
      <c r="N230" s="11" t="s">
        <v>8653</v>
      </c>
      <c r="O230" s="7" t="s">
        <v>8654</v>
      </c>
      <c r="P230" s="11"/>
      <c r="Q230" s="7" t="s">
        <v>8655</v>
      </c>
      <c r="R230" s="7" t="s">
        <v>8656</v>
      </c>
    </row>
    <row r="231" spans="1:18" ht="21.75" thickBot="1" x14ac:dyDescent="0.25">
      <c r="A231" s="12" t="s">
        <v>8518</v>
      </c>
      <c r="B231" s="13" t="s">
        <v>6202</v>
      </c>
      <c r="C231" s="8" t="str">
        <f>VLOOKUP(A231,'DSHS account ID to admin'!A:C,3,FALSE)</f>
        <v>Division of Vocational Rehabilitation</v>
      </c>
      <c r="D231" s="12" t="s">
        <v>5772</v>
      </c>
      <c r="E231" s="14" t="s">
        <v>8539</v>
      </c>
      <c r="F231" s="12" t="s">
        <v>297</v>
      </c>
      <c r="G231" s="12" t="s">
        <v>4596</v>
      </c>
      <c r="H231" s="12" t="s">
        <v>6203</v>
      </c>
      <c r="I231" s="15">
        <v>74070</v>
      </c>
      <c r="J231" s="12" t="s">
        <v>6202</v>
      </c>
      <c r="K231" s="12" t="s">
        <v>8258</v>
      </c>
      <c r="L231" s="12" t="s">
        <v>8259</v>
      </c>
      <c r="M231" s="12" t="s">
        <v>8259</v>
      </c>
      <c r="N231" s="16" t="s">
        <v>8661</v>
      </c>
      <c r="O231" s="12" t="s">
        <v>8662</v>
      </c>
      <c r="P231" s="16"/>
      <c r="Q231" s="12" t="s">
        <v>8663</v>
      </c>
      <c r="R231" s="12" t="s">
        <v>8664</v>
      </c>
    </row>
    <row r="232" spans="1:18" ht="21.75" thickBot="1" x14ac:dyDescent="0.25">
      <c r="A232" s="7" t="s">
        <v>8518</v>
      </c>
      <c r="B232" s="8" t="s">
        <v>6204</v>
      </c>
      <c r="C232" s="8" t="str">
        <f>VLOOKUP(A232,'DSHS account ID to admin'!A:C,3,FALSE)</f>
        <v>Division of Vocational Rehabilitation</v>
      </c>
      <c r="D232" s="7" t="s">
        <v>5772</v>
      </c>
      <c r="E232" s="9" t="s">
        <v>8539</v>
      </c>
      <c r="F232" s="7" t="s">
        <v>297</v>
      </c>
      <c r="G232" s="7" t="s">
        <v>4596</v>
      </c>
      <c r="H232" s="7" t="s">
        <v>6205</v>
      </c>
      <c r="I232" s="10">
        <v>106857</v>
      </c>
      <c r="J232" s="7" t="s">
        <v>6204</v>
      </c>
      <c r="K232" s="7" t="s">
        <v>8258</v>
      </c>
      <c r="L232" s="7" t="s">
        <v>8259</v>
      </c>
      <c r="M232" s="7" t="s">
        <v>8259</v>
      </c>
      <c r="N232" s="11" t="s">
        <v>8665</v>
      </c>
      <c r="O232" s="7" t="s">
        <v>8666</v>
      </c>
      <c r="P232" s="11"/>
      <c r="Q232" s="7" t="s">
        <v>8667</v>
      </c>
      <c r="R232" s="7" t="s">
        <v>8668</v>
      </c>
    </row>
    <row r="233" spans="1:18" ht="21.75" thickBot="1" x14ac:dyDescent="0.25">
      <c r="A233" s="12" t="s">
        <v>8518</v>
      </c>
      <c r="B233" s="13" t="s">
        <v>6206</v>
      </c>
      <c r="C233" s="8" t="str">
        <f>VLOOKUP(A233,'DSHS account ID to admin'!A:C,3,FALSE)</f>
        <v>Division of Vocational Rehabilitation</v>
      </c>
      <c r="D233" s="12" t="s">
        <v>5772</v>
      </c>
      <c r="E233" s="14" t="s">
        <v>8539</v>
      </c>
      <c r="F233" s="12" t="s">
        <v>297</v>
      </c>
      <c r="G233" s="12" t="s">
        <v>4596</v>
      </c>
      <c r="H233" s="12" t="s">
        <v>6207</v>
      </c>
      <c r="I233" s="15">
        <v>84265</v>
      </c>
      <c r="J233" s="12" t="s">
        <v>6206</v>
      </c>
      <c r="K233" s="12" t="s">
        <v>8258</v>
      </c>
      <c r="L233" s="12" t="s">
        <v>8259</v>
      </c>
      <c r="M233" s="12" t="s">
        <v>8259</v>
      </c>
      <c r="N233" s="16" t="s">
        <v>8669</v>
      </c>
      <c r="O233" s="12" t="s">
        <v>8670</v>
      </c>
      <c r="P233" s="16"/>
      <c r="Q233" s="12" t="s">
        <v>8671</v>
      </c>
      <c r="R233" s="12" t="s">
        <v>8672</v>
      </c>
    </row>
    <row r="234" spans="1:18" ht="21.75" thickBot="1" x14ac:dyDescent="0.25">
      <c r="A234" s="7" t="s">
        <v>8518</v>
      </c>
      <c r="B234" s="8" t="s">
        <v>6212</v>
      </c>
      <c r="C234" s="8" t="str">
        <f>VLOOKUP(A234,'DSHS account ID to admin'!A:C,3,FALSE)</f>
        <v>Division of Vocational Rehabilitation</v>
      </c>
      <c r="D234" s="7" t="s">
        <v>5772</v>
      </c>
      <c r="E234" s="9" t="s">
        <v>8539</v>
      </c>
      <c r="F234" s="7" t="s">
        <v>297</v>
      </c>
      <c r="G234" s="7" t="s">
        <v>4596</v>
      </c>
      <c r="H234" s="7" t="s">
        <v>6213</v>
      </c>
      <c r="I234" s="10">
        <v>104040</v>
      </c>
      <c r="J234" s="7" t="s">
        <v>6212</v>
      </c>
      <c r="K234" s="7" t="s">
        <v>8258</v>
      </c>
      <c r="L234" s="7" t="s">
        <v>8259</v>
      </c>
      <c r="M234" s="7" t="s">
        <v>8259</v>
      </c>
      <c r="N234" s="11" t="s">
        <v>8605</v>
      </c>
      <c r="O234" s="7" t="s">
        <v>8606</v>
      </c>
      <c r="P234" s="11"/>
      <c r="Q234" s="7" t="s">
        <v>8607</v>
      </c>
      <c r="R234" s="7" t="s">
        <v>8608</v>
      </c>
    </row>
    <row r="235" spans="1:18" ht="13.5" thickBot="1" x14ac:dyDescent="0.25">
      <c r="A235" s="12" t="s">
        <v>8270</v>
      </c>
      <c r="B235" s="13" t="s">
        <v>231</v>
      </c>
      <c r="C235" s="8" t="str">
        <f>VLOOKUP(A235,'DSHS account ID to admin'!A:C,3,FALSE)</f>
        <v>Children's Administration</v>
      </c>
      <c r="D235" s="12" t="s">
        <v>9</v>
      </c>
      <c r="E235" s="14" t="s">
        <v>8539</v>
      </c>
      <c r="F235" s="12" t="s">
        <v>64</v>
      </c>
      <c r="G235" s="12" t="s">
        <v>65</v>
      </c>
      <c r="H235" s="12" t="s">
        <v>232</v>
      </c>
      <c r="I235" s="15">
        <v>113588</v>
      </c>
      <c r="J235" s="12" t="s">
        <v>231</v>
      </c>
      <c r="K235" s="12" t="s">
        <v>8258</v>
      </c>
      <c r="L235" s="12" t="s">
        <v>8259</v>
      </c>
      <c r="M235" s="12" t="s">
        <v>8259</v>
      </c>
      <c r="N235" s="16" t="s">
        <v>8271</v>
      </c>
      <c r="O235" s="12" t="s">
        <v>8272</v>
      </c>
      <c r="P235" s="16"/>
      <c r="Q235" s="12" t="s">
        <v>8273</v>
      </c>
      <c r="R235" s="12" t="s">
        <v>8274</v>
      </c>
    </row>
    <row r="236" spans="1:18" ht="21.75" thickBot="1" x14ac:dyDescent="0.25">
      <c r="A236" s="7" t="s">
        <v>8518</v>
      </c>
      <c r="B236" s="8" t="s">
        <v>6208</v>
      </c>
      <c r="C236" s="8" t="str">
        <f>VLOOKUP(A236,'DSHS account ID to admin'!A:C,3,FALSE)</f>
        <v>Division of Vocational Rehabilitation</v>
      </c>
      <c r="D236" s="7" t="s">
        <v>5772</v>
      </c>
      <c r="E236" s="9" t="s">
        <v>8539</v>
      </c>
      <c r="F236" s="7" t="s">
        <v>297</v>
      </c>
      <c r="G236" s="7" t="s">
        <v>4596</v>
      </c>
      <c r="H236" s="7" t="s">
        <v>6209</v>
      </c>
      <c r="I236" s="10">
        <v>105589</v>
      </c>
      <c r="J236" s="7" t="s">
        <v>6208</v>
      </c>
      <c r="K236" s="7" t="s">
        <v>8258</v>
      </c>
      <c r="L236" s="7" t="s">
        <v>8259</v>
      </c>
      <c r="M236" s="7" t="s">
        <v>8259</v>
      </c>
      <c r="N236" s="11" t="s">
        <v>8661</v>
      </c>
      <c r="O236" s="7" t="s">
        <v>8662</v>
      </c>
      <c r="P236" s="11"/>
      <c r="Q236" s="7" t="s">
        <v>8663</v>
      </c>
      <c r="R236" s="7" t="s">
        <v>8664</v>
      </c>
    </row>
    <row r="237" spans="1:18" ht="21.75" thickBot="1" x14ac:dyDescent="0.25">
      <c r="A237" s="12" t="s">
        <v>8518</v>
      </c>
      <c r="B237" s="13" t="s">
        <v>6210</v>
      </c>
      <c r="C237" s="8" t="str">
        <f>VLOOKUP(A237,'DSHS account ID to admin'!A:C,3,FALSE)</f>
        <v>Division of Vocational Rehabilitation</v>
      </c>
      <c r="D237" s="12" t="s">
        <v>5772</v>
      </c>
      <c r="E237" s="14" t="s">
        <v>8539</v>
      </c>
      <c r="F237" s="12" t="s">
        <v>297</v>
      </c>
      <c r="G237" s="12" t="s">
        <v>4596</v>
      </c>
      <c r="H237" s="12" t="s">
        <v>6211</v>
      </c>
      <c r="I237" s="15">
        <v>87825</v>
      </c>
      <c r="J237" s="12" t="s">
        <v>6210</v>
      </c>
      <c r="K237" s="12" t="s">
        <v>8258</v>
      </c>
      <c r="L237" s="12" t="s">
        <v>8259</v>
      </c>
      <c r="M237" s="12" t="s">
        <v>8259</v>
      </c>
      <c r="N237" s="16" t="s">
        <v>8605</v>
      </c>
      <c r="O237" s="12" t="s">
        <v>8606</v>
      </c>
      <c r="P237" s="16"/>
      <c r="Q237" s="12" t="s">
        <v>8607</v>
      </c>
      <c r="R237" s="12" t="s">
        <v>8608</v>
      </c>
    </row>
    <row r="238" spans="1:18" ht="21.75" thickBot="1" x14ac:dyDescent="0.25">
      <c r="A238" s="7" t="s">
        <v>8275</v>
      </c>
      <c r="B238" s="8" t="s">
        <v>6214</v>
      </c>
      <c r="C238" s="8" t="str">
        <f>VLOOKUP(A238,'DSHS account ID to admin'!A:C,3,FALSE)</f>
        <v>Juvenile Justice and Rehabilitation</v>
      </c>
      <c r="D238" s="7" t="s">
        <v>5772</v>
      </c>
      <c r="E238" s="9" t="s">
        <v>8539</v>
      </c>
      <c r="F238" s="7" t="s">
        <v>297</v>
      </c>
      <c r="G238" s="7" t="s">
        <v>4596</v>
      </c>
      <c r="H238" s="7" t="s">
        <v>6215</v>
      </c>
      <c r="I238" s="10">
        <v>82014</v>
      </c>
      <c r="J238" s="7" t="s">
        <v>6214</v>
      </c>
      <c r="K238" s="7" t="s">
        <v>8258</v>
      </c>
      <c r="L238" s="7" t="s">
        <v>8259</v>
      </c>
      <c r="M238" s="7" t="s">
        <v>8259</v>
      </c>
      <c r="N238" s="11" t="s">
        <v>8289</v>
      </c>
      <c r="O238" s="7" t="s">
        <v>8290</v>
      </c>
      <c r="P238" s="11"/>
      <c r="Q238" s="7" t="s">
        <v>8291</v>
      </c>
      <c r="R238" s="7" t="s">
        <v>8292</v>
      </c>
    </row>
    <row r="239" spans="1:18" ht="21.75" thickBot="1" x14ac:dyDescent="0.25">
      <c r="A239" s="12" t="s">
        <v>8275</v>
      </c>
      <c r="B239" s="13" t="s">
        <v>6216</v>
      </c>
      <c r="C239" s="8" t="str">
        <f>VLOOKUP(A239,'DSHS account ID to admin'!A:C,3,FALSE)</f>
        <v>Juvenile Justice and Rehabilitation</v>
      </c>
      <c r="D239" s="12" t="s">
        <v>5772</v>
      </c>
      <c r="E239" s="14" t="s">
        <v>8539</v>
      </c>
      <c r="F239" s="12" t="s">
        <v>297</v>
      </c>
      <c r="G239" s="12" t="s">
        <v>4596</v>
      </c>
      <c r="H239" s="12" t="s">
        <v>6217</v>
      </c>
      <c r="I239" s="15">
        <v>96074</v>
      </c>
      <c r="J239" s="12" t="s">
        <v>6216</v>
      </c>
      <c r="K239" s="12" t="s">
        <v>8258</v>
      </c>
      <c r="L239" s="12" t="s">
        <v>8259</v>
      </c>
      <c r="M239" s="12" t="s">
        <v>8259</v>
      </c>
      <c r="N239" s="16" t="s">
        <v>8441</v>
      </c>
      <c r="O239" s="12" t="s">
        <v>8442</v>
      </c>
      <c r="P239" s="16"/>
      <c r="Q239" s="12" t="s">
        <v>8443</v>
      </c>
      <c r="R239" s="12" t="s">
        <v>8444</v>
      </c>
    </row>
    <row r="240" spans="1:18" ht="21.75" thickBot="1" x14ac:dyDescent="0.25">
      <c r="A240" s="7" t="s">
        <v>8256</v>
      </c>
      <c r="B240" s="8" t="s">
        <v>3297</v>
      </c>
      <c r="C240" s="8" t="str">
        <f>VLOOKUP(A240,'DSHS account ID to admin'!A:C,3,FALSE)</f>
        <v>Aging and Disability Services Administration</v>
      </c>
      <c r="D240" s="7" t="s">
        <v>3285</v>
      </c>
      <c r="E240" s="9" t="s">
        <v>8539</v>
      </c>
      <c r="F240" s="7" t="s">
        <v>2576</v>
      </c>
      <c r="G240" s="7" t="s">
        <v>2756</v>
      </c>
      <c r="H240" s="7" t="s">
        <v>3298</v>
      </c>
      <c r="I240" s="10">
        <v>78042</v>
      </c>
      <c r="J240" s="7" t="s">
        <v>3297</v>
      </c>
      <c r="K240" s="7" t="s">
        <v>8258</v>
      </c>
      <c r="L240" s="7" t="s">
        <v>8259</v>
      </c>
      <c r="M240" s="7" t="s">
        <v>8259</v>
      </c>
      <c r="N240" s="11" t="s">
        <v>8673</v>
      </c>
      <c r="O240" s="7" t="s">
        <v>8674</v>
      </c>
      <c r="P240" s="11"/>
      <c r="Q240" s="7" t="s">
        <v>8675</v>
      </c>
      <c r="R240" s="7" t="s">
        <v>8676</v>
      </c>
    </row>
    <row r="241" spans="1:18" ht="21.75" thickBot="1" x14ac:dyDescent="0.25">
      <c r="A241" s="12" t="s">
        <v>8256</v>
      </c>
      <c r="B241" s="13" t="s">
        <v>3299</v>
      </c>
      <c r="C241" s="8" t="str">
        <f>VLOOKUP(A241,'DSHS account ID to admin'!A:C,3,FALSE)</f>
        <v>Aging and Disability Services Administration</v>
      </c>
      <c r="D241" s="12" t="s">
        <v>3285</v>
      </c>
      <c r="E241" s="14" t="s">
        <v>8539</v>
      </c>
      <c r="F241" s="12" t="s">
        <v>2576</v>
      </c>
      <c r="G241" s="12" t="s">
        <v>2756</v>
      </c>
      <c r="H241" s="12" t="s">
        <v>3300</v>
      </c>
      <c r="I241" s="15">
        <v>87434</v>
      </c>
      <c r="J241" s="12" t="s">
        <v>3299</v>
      </c>
      <c r="K241" s="12" t="s">
        <v>8258</v>
      </c>
      <c r="L241" s="12" t="s">
        <v>8259</v>
      </c>
      <c r="M241" s="12" t="s">
        <v>8259</v>
      </c>
      <c r="N241" s="16" t="s">
        <v>8677</v>
      </c>
      <c r="O241" s="12" t="s">
        <v>8678</v>
      </c>
      <c r="P241" s="16"/>
      <c r="Q241" s="12" t="s">
        <v>8679</v>
      </c>
      <c r="R241" s="12" t="s">
        <v>8680</v>
      </c>
    </row>
    <row r="242" spans="1:18" ht="13.5" thickBot="1" x14ac:dyDescent="0.25">
      <c r="A242" s="7" t="s">
        <v>8270</v>
      </c>
      <c r="B242" s="8" t="s">
        <v>3972</v>
      </c>
      <c r="C242" s="8" t="str">
        <f>VLOOKUP(A242,'DSHS account ID to admin'!A:C,3,FALSE)</f>
        <v>Children's Administration</v>
      </c>
      <c r="D242" s="7" t="s">
        <v>3966</v>
      </c>
      <c r="E242" s="9" t="s">
        <v>8539</v>
      </c>
      <c r="F242" s="7" t="s">
        <v>2734</v>
      </c>
      <c r="G242" s="7" t="s">
        <v>3968</v>
      </c>
      <c r="H242" s="7" t="s">
        <v>3973</v>
      </c>
      <c r="I242" s="10">
        <v>99424</v>
      </c>
      <c r="J242" s="7" t="s">
        <v>3972</v>
      </c>
      <c r="K242" s="7" t="s">
        <v>8258</v>
      </c>
      <c r="L242" s="7" t="s">
        <v>8259</v>
      </c>
      <c r="M242" s="7" t="s">
        <v>8259</v>
      </c>
      <c r="N242" s="11" t="s">
        <v>8490</v>
      </c>
      <c r="O242" s="7" t="s">
        <v>8491</v>
      </c>
      <c r="P242" s="11"/>
      <c r="Q242" s="7" t="s">
        <v>8492</v>
      </c>
      <c r="R242" s="7" t="s">
        <v>8493</v>
      </c>
    </row>
    <row r="243" spans="1:18" ht="13.5" thickBot="1" x14ac:dyDescent="0.25">
      <c r="A243" s="12" t="s">
        <v>8270</v>
      </c>
      <c r="B243" s="13" t="s">
        <v>5897</v>
      </c>
      <c r="C243" s="8" t="str">
        <f>VLOOKUP(A243,'DSHS account ID to admin'!A:C,3,FALSE)</f>
        <v>Children's Administration</v>
      </c>
      <c r="D243" s="12" t="s">
        <v>5772</v>
      </c>
      <c r="E243" s="14" t="s">
        <v>8539</v>
      </c>
      <c r="F243" s="12" t="s">
        <v>297</v>
      </c>
      <c r="G243" s="12" t="s">
        <v>4596</v>
      </c>
      <c r="H243" s="12" t="s">
        <v>5898</v>
      </c>
      <c r="I243" s="15">
        <v>104958</v>
      </c>
      <c r="J243" s="12" t="s">
        <v>5897</v>
      </c>
      <c r="K243" s="12" t="s">
        <v>8258</v>
      </c>
      <c r="L243" s="12" t="s">
        <v>8259</v>
      </c>
      <c r="M243" s="12" t="s">
        <v>8259</v>
      </c>
      <c r="N243" s="16" t="s">
        <v>8271</v>
      </c>
      <c r="O243" s="12" t="s">
        <v>8272</v>
      </c>
      <c r="P243" s="16"/>
      <c r="Q243" s="12" t="s">
        <v>8273</v>
      </c>
      <c r="R243" s="12" t="s">
        <v>8274</v>
      </c>
    </row>
    <row r="244" spans="1:18" ht="21.75" thickBot="1" x14ac:dyDescent="0.25">
      <c r="A244" s="7" t="s">
        <v>8319</v>
      </c>
      <c r="B244" s="8" t="s">
        <v>5899</v>
      </c>
      <c r="C244" s="8" t="str">
        <f>VLOOKUP(A244,'DSHS account ID to admin'!A:C,3,FALSE)</f>
        <v>Aging and Disability Services Administration</v>
      </c>
      <c r="D244" s="7" t="s">
        <v>5772</v>
      </c>
      <c r="E244" s="9" t="s">
        <v>8539</v>
      </c>
      <c r="F244" s="7" t="s">
        <v>297</v>
      </c>
      <c r="G244" s="7" t="s">
        <v>4596</v>
      </c>
      <c r="H244" s="7" t="s">
        <v>5900</v>
      </c>
      <c r="I244" s="10">
        <v>80363</v>
      </c>
      <c r="J244" s="7" t="s">
        <v>5899</v>
      </c>
      <c r="K244" s="7" t="s">
        <v>8258</v>
      </c>
      <c r="L244" s="7" t="s">
        <v>8259</v>
      </c>
      <c r="M244" s="7" t="s">
        <v>8259</v>
      </c>
      <c r="N244" s="11" t="s">
        <v>8681</v>
      </c>
      <c r="O244" s="7" t="s">
        <v>8682</v>
      </c>
      <c r="P244" s="11"/>
      <c r="Q244" s="7" t="s">
        <v>8683</v>
      </c>
      <c r="R244" s="7" t="s">
        <v>8684</v>
      </c>
    </row>
    <row r="245" spans="1:18" ht="21.75" thickBot="1" x14ac:dyDescent="0.25">
      <c r="A245" s="12" t="s">
        <v>8256</v>
      </c>
      <c r="B245" s="13" t="s">
        <v>5849</v>
      </c>
      <c r="C245" s="8" t="str">
        <f>VLOOKUP(A245,'DSHS account ID to admin'!A:C,3,FALSE)</f>
        <v>Aging and Disability Services Administration</v>
      </c>
      <c r="D245" s="12" t="s">
        <v>5772</v>
      </c>
      <c r="E245" s="14" t="s">
        <v>8539</v>
      </c>
      <c r="F245" s="12" t="s">
        <v>297</v>
      </c>
      <c r="G245" s="12" t="s">
        <v>4596</v>
      </c>
      <c r="H245" s="12" t="s">
        <v>5850</v>
      </c>
      <c r="I245" s="15">
        <v>101689</v>
      </c>
      <c r="J245" s="12" t="s">
        <v>5849</v>
      </c>
      <c r="K245" s="12" t="s">
        <v>8258</v>
      </c>
      <c r="L245" s="12" t="s">
        <v>8259</v>
      </c>
      <c r="M245" s="12" t="s">
        <v>8259</v>
      </c>
      <c r="N245" s="16" t="s">
        <v>8685</v>
      </c>
      <c r="O245" s="12" t="s">
        <v>8686</v>
      </c>
      <c r="P245" s="16"/>
      <c r="Q245" s="12" t="s">
        <v>8687</v>
      </c>
      <c r="R245" s="12" t="s">
        <v>8688</v>
      </c>
    </row>
    <row r="246" spans="1:18" ht="21.75" thickBot="1" x14ac:dyDescent="0.25">
      <c r="A246" s="7" t="s">
        <v>8332</v>
      </c>
      <c r="B246" s="8" t="s">
        <v>5851</v>
      </c>
      <c r="C246" s="8" t="str">
        <f>VLOOKUP(A246,'DSHS account ID to admin'!A:C,3,FALSE)</f>
        <v>Economic Services Administration</v>
      </c>
      <c r="D246" s="7" t="s">
        <v>5772</v>
      </c>
      <c r="E246" s="9" t="s">
        <v>8539</v>
      </c>
      <c r="F246" s="7" t="s">
        <v>297</v>
      </c>
      <c r="G246" s="7" t="s">
        <v>4596</v>
      </c>
      <c r="H246" s="7" t="s">
        <v>5852</v>
      </c>
      <c r="I246" s="10">
        <v>115516</v>
      </c>
      <c r="J246" s="7" t="s">
        <v>5851</v>
      </c>
      <c r="K246" s="7" t="s">
        <v>8258</v>
      </c>
      <c r="L246" s="7" t="s">
        <v>8259</v>
      </c>
      <c r="M246" s="7" t="s">
        <v>8259</v>
      </c>
      <c r="N246" s="11" t="s">
        <v>8556</v>
      </c>
      <c r="O246" s="7" t="s">
        <v>8689</v>
      </c>
      <c r="P246" s="11"/>
      <c r="Q246" s="7" t="s">
        <v>8558</v>
      </c>
      <c r="R246" s="7" t="s">
        <v>8559</v>
      </c>
    </row>
    <row r="247" spans="1:18" ht="13.5" thickBot="1" x14ac:dyDescent="0.25">
      <c r="A247" s="12" t="s">
        <v>8270</v>
      </c>
      <c r="B247" s="13" t="s">
        <v>5853</v>
      </c>
      <c r="C247" s="8" t="str">
        <f>VLOOKUP(A247,'DSHS account ID to admin'!A:C,3,FALSE)</f>
        <v>Children's Administration</v>
      </c>
      <c r="D247" s="12" t="s">
        <v>5772</v>
      </c>
      <c r="E247" s="14" t="s">
        <v>8539</v>
      </c>
      <c r="F247" s="12" t="s">
        <v>297</v>
      </c>
      <c r="G247" s="12" t="s">
        <v>4596</v>
      </c>
      <c r="H247" s="12" t="s">
        <v>5854</v>
      </c>
      <c r="I247" s="15">
        <v>113436</v>
      </c>
      <c r="J247" s="12" t="s">
        <v>5853</v>
      </c>
      <c r="K247" s="12" t="s">
        <v>8258</v>
      </c>
      <c r="L247" s="12" t="s">
        <v>8259</v>
      </c>
      <c r="M247" s="12" t="s">
        <v>8259</v>
      </c>
      <c r="N247" s="16" t="s">
        <v>8347</v>
      </c>
      <c r="O247" s="12" t="s">
        <v>8348</v>
      </c>
      <c r="P247" s="16"/>
      <c r="Q247" s="12" t="s">
        <v>8349</v>
      </c>
      <c r="R247" s="12" t="s">
        <v>8350</v>
      </c>
    </row>
    <row r="248" spans="1:18" ht="21.75" thickBot="1" x14ac:dyDescent="0.25">
      <c r="A248" s="7" t="s">
        <v>8299</v>
      </c>
      <c r="B248" s="8" t="s">
        <v>5845</v>
      </c>
      <c r="C248" s="8" t="str">
        <f>VLOOKUP(A248,'DSHS account ID to admin'!A:C,3,FALSE)</f>
        <v>Office of Fraud Accountability</v>
      </c>
      <c r="D248" s="7" t="s">
        <v>5772</v>
      </c>
      <c r="E248" s="9" t="s">
        <v>8539</v>
      </c>
      <c r="F248" s="7" t="s">
        <v>297</v>
      </c>
      <c r="G248" s="7" t="s">
        <v>4596</v>
      </c>
      <c r="H248" s="7" t="s">
        <v>5846</v>
      </c>
      <c r="I248" s="10">
        <v>59314</v>
      </c>
      <c r="J248" s="7" t="s">
        <v>5845</v>
      </c>
      <c r="K248" s="7" t="s">
        <v>8258</v>
      </c>
      <c r="L248" s="7" t="s">
        <v>8259</v>
      </c>
      <c r="M248" s="7" t="s">
        <v>8259</v>
      </c>
      <c r="N248" s="11" t="s">
        <v>8301</v>
      </c>
      <c r="O248" s="7" t="s">
        <v>8302</v>
      </c>
      <c r="P248" s="11"/>
      <c r="Q248" s="7" t="s">
        <v>8303</v>
      </c>
      <c r="R248" s="7" t="s">
        <v>8304</v>
      </c>
    </row>
    <row r="249" spans="1:18" ht="13.5" thickBot="1" x14ac:dyDescent="0.25">
      <c r="A249" s="12" t="s">
        <v>8270</v>
      </c>
      <c r="B249" s="13" t="s">
        <v>2762</v>
      </c>
      <c r="C249" s="8" t="str">
        <f>VLOOKUP(A249,'DSHS account ID to admin'!A:C,3,FALSE)</f>
        <v>Children's Administration</v>
      </c>
      <c r="D249" s="12" t="s">
        <v>2736</v>
      </c>
      <c r="E249" s="14" t="s">
        <v>8539</v>
      </c>
      <c r="F249" s="12" t="s">
        <v>2576</v>
      </c>
      <c r="G249" s="12" t="s">
        <v>2756</v>
      </c>
      <c r="H249" s="12" t="s">
        <v>2763</v>
      </c>
      <c r="I249" s="15">
        <v>104950</v>
      </c>
      <c r="J249" s="12" t="s">
        <v>2762</v>
      </c>
      <c r="K249" s="12" t="s">
        <v>8258</v>
      </c>
      <c r="L249" s="12" t="s">
        <v>8259</v>
      </c>
      <c r="M249" s="12" t="s">
        <v>8259</v>
      </c>
      <c r="N249" s="16" t="s">
        <v>8690</v>
      </c>
      <c r="O249" s="12" t="s">
        <v>8691</v>
      </c>
      <c r="P249" s="16"/>
      <c r="Q249" s="12" t="s">
        <v>8692</v>
      </c>
      <c r="R249" s="12" t="s">
        <v>8693</v>
      </c>
    </row>
    <row r="250" spans="1:18" ht="13.5" thickBot="1" x14ac:dyDescent="0.25">
      <c r="A250" s="7" t="s">
        <v>8270</v>
      </c>
      <c r="B250" s="8" t="s">
        <v>2764</v>
      </c>
      <c r="C250" s="8" t="str">
        <f>VLOOKUP(A250,'DSHS account ID to admin'!A:C,3,FALSE)</f>
        <v>Children's Administration</v>
      </c>
      <c r="D250" s="7" t="s">
        <v>2736</v>
      </c>
      <c r="E250" s="9" t="s">
        <v>8539</v>
      </c>
      <c r="F250" s="7" t="s">
        <v>2576</v>
      </c>
      <c r="G250" s="7" t="s">
        <v>2756</v>
      </c>
      <c r="H250" s="7" t="s">
        <v>2765</v>
      </c>
      <c r="I250" s="10">
        <v>88354</v>
      </c>
      <c r="J250" s="7" t="s">
        <v>2764</v>
      </c>
      <c r="K250" s="7" t="s">
        <v>8258</v>
      </c>
      <c r="L250" s="7" t="s">
        <v>8259</v>
      </c>
      <c r="M250" s="7" t="s">
        <v>8259</v>
      </c>
      <c r="N250" s="11" t="s">
        <v>8694</v>
      </c>
      <c r="O250" s="7" t="s">
        <v>8695</v>
      </c>
      <c r="P250" s="11"/>
      <c r="Q250" s="7" t="s">
        <v>8696</v>
      </c>
      <c r="R250" s="7" t="s">
        <v>8697</v>
      </c>
    </row>
    <row r="251" spans="1:18" ht="21.75" thickBot="1" x14ac:dyDescent="0.25">
      <c r="A251" s="12" t="s">
        <v>8332</v>
      </c>
      <c r="B251" s="13" t="s">
        <v>5874</v>
      </c>
      <c r="C251" s="8" t="str">
        <f>VLOOKUP(A251,'DSHS account ID to admin'!A:C,3,FALSE)</f>
        <v>Economic Services Administration</v>
      </c>
      <c r="D251" s="12" t="s">
        <v>5772</v>
      </c>
      <c r="E251" s="14" t="s">
        <v>8539</v>
      </c>
      <c r="F251" s="12" t="s">
        <v>297</v>
      </c>
      <c r="G251" s="12" t="s">
        <v>4596</v>
      </c>
      <c r="H251" s="12" t="s">
        <v>5875</v>
      </c>
      <c r="I251" s="15">
        <v>89790</v>
      </c>
      <c r="J251" s="12" t="s">
        <v>5874</v>
      </c>
      <c r="K251" s="12" t="s">
        <v>8258</v>
      </c>
      <c r="L251" s="12" t="s">
        <v>8259</v>
      </c>
      <c r="M251" s="12" t="s">
        <v>8259</v>
      </c>
      <c r="N251" s="16" t="s">
        <v>8698</v>
      </c>
      <c r="O251" s="12" t="s">
        <v>8699</v>
      </c>
      <c r="P251" s="16"/>
      <c r="Q251" s="12" t="s">
        <v>8700</v>
      </c>
      <c r="R251" s="12" t="s">
        <v>8701</v>
      </c>
    </row>
    <row r="252" spans="1:18" ht="21.75" thickBot="1" x14ac:dyDescent="0.25">
      <c r="A252" s="7" t="s">
        <v>8332</v>
      </c>
      <c r="B252" s="8" t="s">
        <v>6502</v>
      </c>
      <c r="C252" s="8" t="str">
        <f>VLOOKUP(A252,'DSHS account ID to admin'!A:C,3,FALSE)</f>
        <v>Economic Services Administration</v>
      </c>
      <c r="D252" s="7" t="s">
        <v>6487</v>
      </c>
      <c r="E252" s="9" t="s">
        <v>8539</v>
      </c>
      <c r="F252" s="7" t="s">
        <v>297</v>
      </c>
      <c r="G252" s="7" t="s">
        <v>4596</v>
      </c>
      <c r="H252" s="7" t="s">
        <v>6503</v>
      </c>
      <c r="I252" s="10">
        <v>123657</v>
      </c>
      <c r="J252" s="7" t="s">
        <v>6502</v>
      </c>
      <c r="K252" s="7" t="s">
        <v>8258</v>
      </c>
      <c r="L252" s="7" t="s">
        <v>8259</v>
      </c>
      <c r="M252" s="7" t="s">
        <v>8259</v>
      </c>
      <c r="N252" s="11" t="s">
        <v>8702</v>
      </c>
      <c r="O252" s="7" t="s">
        <v>8703</v>
      </c>
      <c r="P252" s="11"/>
      <c r="Q252" s="7" t="s">
        <v>8704</v>
      </c>
      <c r="R252" s="7" t="s">
        <v>8705</v>
      </c>
    </row>
    <row r="253" spans="1:18" ht="21.75" thickBot="1" x14ac:dyDescent="0.25">
      <c r="A253" s="12" t="s">
        <v>8319</v>
      </c>
      <c r="B253" s="13" t="s">
        <v>5870</v>
      </c>
      <c r="C253" s="8" t="str">
        <f>VLOOKUP(A253,'DSHS account ID to admin'!A:C,3,FALSE)</f>
        <v>Aging and Disability Services Administration</v>
      </c>
      <c r="D253" s="12" t="s">
        <v>5772</v>
      </c>
      <c r="E253" s="14" t="s">
        <v>8539</v>
      </c>
      <c r="F253" s="12" t="s">
        <v>297</v>
      </c>
      <c r="G253" s="12" t="s">
        <v>4596</v>
      </c>
      <c r="H253" s="12" t="s">
        <v>5871</v>
      </c>
      <c r="I253" s="15">
        <v>108801</v>
      </c>
      <c r="J253" s="12" t="s">
        <v>5870</v>
      </c>
      <c r="K253" s="12" t="s">
        <v>8258</v>
      </c>
      <c r="L253" s="12" t="s">
        <v>8259</v>
      </c>
      <c r="M253" s="12" t="s">
        <v>8259</v>
      </c>
      <c r="N253" s="16" t="s">
        <v>8706</v>
      </c>
      <c r="O253" s="12" t="s">
        <v>8707</v>
      </c>
      <c r="P253" s="16"/>
      <c r="Q253" s="12" t="s">
        <v>8708</v>
      </c>
      <c r="R253" s="12" t="s">
        <v>8709</v>
      </c>
    </row>
    <row r="254" spans="1:18" ht="21.75" thickBot="1" x14ac:dyDescent="0.25">
      <c r="A254" s="7" t="s">
        <v>8319</v>
      </c>
      <c r="B254" s="8" t="s">
        <v>6554</v>
      </c>
      <c r="C254" s="8" t="str">
        <f>VLOOKUP(A254,'DSHS account ID to admin'!A:C,3,FALSE)</f>
        <v>Aging and Disability Services Administration</v>
      </c>
      <c r="D254" s="7" t="s">
        <v>6487</v>
      </c>
      <c r="E254" s="9" t="s">
        <v>8539</v>
      </c>
      <c r="F254" s="7" t="s">
        <v>297</v>
      </c>
      <c r="G254" s="7" t="s">
        <v>4596</v>
      </c>
      <c r="H254" s="7" t="s">
        <v>6555</v>
      </c>
      <c r="I254" s="10">
        <v>88253</v>
      </c>
      <c r="J254" s="7" t="s">
        <v>6554</v>
      </c>
      <c r="K254" s="7" t="s">
        <v>8258</v>
      </c>
      <c r="L254" s="7" t="s">
        <v>8259</v>
      </c>
      <c r="M254" s="7" t="s">
        <v>8259</v>
      </c>
      <c r="N254" s="11" t="s">
        <v>8320</v>
      </c>
      <c r="O254" s="7" t="s">
        <v>8321</v>
      </c>
      <c r="P254" s="11"/>
      <c r="Q254" s="7" t="s">
        <v>8322</v>
      </c>
      <c r="R254" s="7" t="s">
        <v>8323</v>
      </c>
    </row>
    <row r="255" spans="1:18" ht="13.5" thickBot="1" x14ac:dyDescent="0.25">
      <c r="A255" s="12" t="s">
        <v>8270</v>
      </c>
      <c r="B255" s="13" t="s">
        <v>290</v>
      </c>
      <c r="C255" s="8" t="str">
        <f>VLOOKUP(A255,'DSHS account ID to admin'!A:C,3,FALSE)</f>
        <v>Children's Administration</v>
      </c>
      <c r="D255" s="12" t="s">
        <v>9</v>
      </c>
      <c r="E255" s="14" t="s">
        <v>8539</v>
      </c>
      <c r="F255" s="12" t="s">
        <v>64</v>
      </c>
      <c r="G255" s="12" t="s">
        <v>65</v>
      </c>
      <c r="H255" s="12" t="s">
        <v>291</v>
      </c>
      <c r="I255" s="15">
        <v>88497</v>
      </c>
      <c r="J255" s="12" t="s">
        <v>290</v>
      </c>
      <c r="K255" s="12" t="s">
        <v>8258</v>
      </c>
      <c r="L255" s="12" t="s">
        <v>8259</v>
      </c>
      <c r="M255" s="12" t="s">
        <v>8259</v>
      </c>
      <c r="N255" s="16" t="s">
        <v>8347</v>
      </c>
      <c r="O255" s="12" t="s">
        <v>8348</v>
      </c>
      <c r="P255" s="16"/>
      <c r="Q255" s="12" t="s">
        <v>8349</v>
      </c>
      <c r="R255" s="12" t="s">
        <v>8350</v>
      </c>
    </row>
    <row r="256" spans="1:18" ht="21.75" thickBot="1" x14ac:dyDescent="0.25">
      <c r="A256" s="7" t="s">
        <v>8275</v>
      </c>
      <c r="B256" s="8" t="s">
        <v>3845</v>
      </c>
      <c r="C256" s="8" t="str">
        <f>VLOOKUP(A256,'DSHS account ID to admin'!A:C,3,FALSE)</f>
        <v>Juvenile Justice and Rehabilitation</v>
      </c>
      <c r="D256" s="7" t="s">
        <v>3692</v>
      </c>
      <c r="E256" s="9" t="s">
        <v>8539</v>
      </c>
      <c r="F256" s="7" t="s">
        <v>2576</v>
      </c>
      <c r="G256" s="7" t="s">
        <v>3743</v>
      </c>
      <c r="H256" s="7" t="s">
        <v>3846</v>
      </c>
      <c r="I256" s="10">
        <v>62447</v>
      </c>
      <c r="J256" s="7" t="s">
        <v>3845</v>
      </c>
      <c r="K256" s="7" t="s">
        <v>8258</v>
      </c>
      <c r="L256" s="7" t="s">
        <v>8259</v>
      </c>
      <c r="M256" s="7" t="s">
        <v>8259</v>
      </c>
      <c r="N256" s="11" t="s">
        <v>8285</v>
      </c>
      <c r="O256" s="7" t="s">
        <v>8286</v>
      </c>
      <c r="P256" s="11"/>
      <c r="Q256" s="7" t="s">
        <v>8287</v>
      </c>
      <c r="R256" s="7" t="s">
        <v>8288</v>
      </c>
    </row>
    <row r="257" spans="1:18" ht="13.5" thickBot="1" x14ac:dyDescent="0.25">
      <c r="A257" s="12" t="s">
        <v>8270</v>
      </c>
      <c r="B257" s="13" t="s">
        <v>269</v>
      </c>
      <c r="C257" s="8" t="str">
        <f>VLOOKUP(A257,'DSHS account ID to admin'!A:C,3,FALSE)</f>
        <v>Children's Administration</v>
      </c>
      <c r="D257" s="12" t="s">
        <v>9</v>
      </c>
      <c r="E257" s="14" t="s">
        <v>8539</v>
      </c>
      <c r="F257" s="12" t="s">
        <v>64</v>
      </c>
      <c r="G257" s="12" t="s">
        <v>65</v>
      </c>
      <c r="H257" s="12" t="s">
        <v>270</v>
      </c>
      <c r="I257" s="15">
        <v>102890</v>
      </c>
      <c r="J257" s="12" t="s">
        <v>269</v>
      </c>
      <c r="K257" s="12" t="s">
        <v>8258</v>
      </c>
      <c r="L257" s="12" t="s">
        <v>8259</v>
      </c>
      <c r="M257" s="12" t="s">
        <v>8259</v>
      </c>
      <c r="N257" s="16" t="s">
        <v>8588</v>
      </c>
      <c r="O257" s="12" t="s">
        <v>8589</v>
      </c>
      <c r="P257" s="16"/>
      <c r="Q257" s="12" t="s">
        <v>8590</v>
      </c>
      <c r="R257" s="12" t="s">
        <v>8591</v>
      </c>
    </row>
    <row r="258" spans="1:18" ht="21.75" thickBot="1" x14ac:dyDescent="0.25">
      <c r="A258" s="7" t="s">
        <v>8518</v>
      </c>
      <c r="B258" s="8" t="s">
        <v>1652</v>
      </c>
      <c r="C258" s="8" t="str">
        <f>VLOOKUP(A258,'DSHS account ID to admin'!A:C,3,FALSE)</f>
        <v>Division of Vocational Rehabilitation</v>
      </c>
      <c r="D258" s="7" t="s">
        <v>1573</v>
      </c>
      <c r="E258" s="9" t="s">
        <v>8539</v>
      </c>
      <c r="F258" s="7" t="s">
        <v>12</v>
      </c>
      <c r="G258" s="7" t="s">
        <v>1575</v>
      </c>
      <c r="H258" s="7" t="s">
        <v>1653</v>
      </c>
      <c r="I258" s="10">
        <v>58421</v>
      </c>
      <c r="J258" s="7" t="s">
        <v>1652</v>
      </c>
      <c r="K258" s="7" t="s">
        <v>8258</v>
      </c>
      <c r="L258" s="7" t="s">
        <v>8259</v>
      </c>
      <c r="M258" s="7" t="s">
        <v>8259</v>
      </c>
      <c r="N258" s="11" t="s">
        <v>8710</v>
      </c>
      <c r="O258" s="7" t="s">
        <v>8711</v>
      </c>
      <c r="P258" s="11"/>
      <c r="Q258" s="7" t="s">
        <v>8712</v>
      </c>
      <c r="R258" s="7" t="s">
        <v>8713</v>
      </c>
    </row>
    <row r="259" spans="1:18" ht="21.75" thickBot="1" x14ac:dyDescent="0.25">
      <c r="A259" s="12" t="s">
        <v>8518</v>
      </c>
      <c r="B259" s="13" t="s">
        <v>1654</v>
      </c>
      <c r="C259" s="8" t="str">
        <f>VLOOKUP(A259,'DSHS account ID to admin'!A:C,3,FALSE)</f>
        <v>Division of Vocational Rehabilitation</v>
      </c>
      <c r="D259" s="12" t="s">
        <v>1573</v>
      </c>
      <c r="E259" s="14" t="s">
        <v>8539</v>
      </c>
      <c r="F259" s="12" t="s">
        <v>12</v>
      </c>
      <c r="G259" s="12" t="s">
        <v>1575</v>
      </c>
      <c r="H259" s="12" t="s">
        <v>1655</v>
      </c>
      <c r="I259" s="15">
        <v>57830</v>
      </c>
      <c r="J259" s="12" t="s">
        <v>1654</v>
      </c>
      <c r="K259" s="12" t="s">
        <v>8258</v>
      </c>
      <c r="L259" s="12" t="s">
        <v>8259</v>
      </c>
      <c r="M259" s="12" t="s">
        <v>8259</v>
      </c>
      <c r="N259" s="16" t="s">
        <v>8527</v>
      </c>
      <c r="O259" s="12" t="s">
        <v>8528</v>
      </c>
      <c r="P259" s="16"/>
      <c r="Q259" s="12" t="s">
        <v>8529</v>
      </c>
      <c r="R259" s="12" t="s">
        <v>8530</v>
      </c>
    </row>
    <row r="260" spans="1:18" ht="21.75" thickBot="1" x14ac:dyDescent="0.25">
      <c r="A260" s="7" t="s">
        <v>8518</v>
      </c>
      <c r="B260" s="8" t="s">
        <v>1656</v>
      </c>
      <c r="C260" s="8" t="str">
        <f>VLOOKUP(A260,'DSHS account ID to admin'!A:C,3,FALSE)</f>
        <v>Division of Vocational Rehabilitation</v>
      </c>
      <c r="D260" s="7" t="s">
        <v>1573</v>
      </c>
      <c r="E260" s="9" t="s">
        <v>8539</v>
      </c>
      <c r="F260" s="7" t="s">
        <v>12</v>
      </c>
      <c r="G260" s="7" t="s">
        <v>1575</v>
      </c>
      <c r="H260" s="7" t="s">
        <v>1657</v>
      </c>
      <c r="I260" s="10">
        <v>85790</v>
      </c>
      <c r="J260" s="7" t="s">
        <v>1656</v>
      </c>
      <c r="K260" s="7" t="s">
        <v>8258</v>
      </c>
      <c r="L260" s="7" t="s">
        <v>8259</v>
      </c>
      <c r="M260" s="7" t="s">
        <v>8259</v>
      </c>
      <c r="N260" s="11" t="s">
        <v>8645</v>
      </c>
      <c r="O260" s="7" t="s">
        <v>8646</v>
      </c>
      <c r="P260" s="11"/>
      <c r="Q260" s="7" t="s">
        <v>8647</v>
      </c>
      <c r="R260" s="7" t="s">
        <v>8648</v>
      </c>
    </row>
    <row r="261" spans="1:18" ht="21.75" thickBot="1" x14ac:dyDescent="0.25">
      <c r="A261" s="12" t="s">
        <v>8518</v>
      </c>
      <c r="B261" s="13" t="s">
        <v>1658</v>
      </c>
      <c r="C261" s="8" t="str">
        <f>VLOOKUP(A261,'DSHS account ID to admin'!A:C,3,FALSE)</f>
        <v>Division of Vocational Rehabilitation</v>
      </c>
      <c r="D261" s="12" t="s">
        <v>1573</v>
      </c>
      <c r="E261" s="14" t="s">
        <v>8539</v>
      </c>
      <c r="F261" s="12" t="s">
        <v>12</v>
      </c>
      <c r="G261" s="12" t="s">
        <v>1575</v>
      </c>
      <c r="H261" s="12" t="s">
        <v>1659</v>
      </c>
      <c r="I261" s="15">
        <v>64607</v>
      </c>
      <c r="J261" s="12" t="s">
        <v>1658</v>
      </c>
      <c r="K261" s="12" t="s">
        <v>8258</v>
      </c>
      <c r="L261" s="12" t="s">
        <v>8259</v>
      </c>
      <c r="M261" s="12" t="s">
        <v>8259</v>
      </c>
      <c r="N261" s="16" t="s">
        <v>8661</v>
      </c>
      <c r="O261" s="12" t="s">
        <v>8662</v>
      </c>
      <c r="P261" s="16"/>
      <c r="Q261" s="12" t="s">
        <v>8663</v>
      </c>
      <c r="R261" s="12" t="s">
        <v>8664</v>
      </c>
    </row>
    <row r="262" spans="1:18" ht="21.75" thickBot="1" x14ac:dyDescent="0.25">
      <c r="A262" s="7" t="s">
        <v>8518</v>
      </c>
      <c r="B262" s="8" t="s">
        <v>1660</v>
      </c>
      <c r="C262" s="8" t="str">
        <f>VLOOKUP(A262,'DSHS account ID to admin'!A:C,3,FALSE)</f>
        <v>Division of Vocational Rehabilitation</v>
      </c>
      <c r="D262" s="7" t="s">
        <v>1573</v>
      </c>
      <c r="E262" s="9" t="s">
        <v>8539</v>
      </c>
      <c r="F262" s="7" t="s">
        <v>12</v>
      </c>
      <c r="G262" s="7" t="s">
        <v>1575</v>
      </c>
      <c r="H262" s="7" t="s">
        <v>1661</v>
      </c>
      <c r="I262" s="10">
        <v>98213</v>
      </c>
      <c r="J262" s="7" t="s">
        <v>1660</v>
      </c>
      <c r="K262" s="7" t="s">
        <v>8258</v>
      </c>
      <c r="L262" s="7" t="s">
        <v>8259</v>
      </c>
      <c r="M262" s="7" t="s">
        <v>8259</v>
      </c>
      <c r="N262" s="11" t="s">
        <v>8605</v>
      </c>
      <c r="O262" s="7" t="s">
        <v>8606</v>
      </c>
      <c r="P262" s="11"/>
      <c r="Q262" s="7" t="s">
        <v>8607</v>
      </c>
      <c r="R262" s="7" t="s">
        <v>8608</v>
      </c>
    </row>
    <row r="263" spans="1:18" ht="21.75" thickBot="1" x14ac:dyDescent="0.25">
      <c r="A263" s="12" t="s">
        <v>8518</v>
      </c>
      <c r="B263" s="13" t="s">
        <v>1662</v>
      </c>
      <c r="C263" s="8" t="str">
        <f>VLOOKUP(A263,'DSHS account ID to admin'!A:C,3,FALSE)</f>
        <v>Division of Vocational Rehabilitation</v>
      </c>
      <c r="D263" s="12" t="s">
        <v>1573</v>
      </c>
      <c r="E263" s="14" t="s">
        <v>8539</v>
      </c>
      <c r="F263" s="12" t="s">
        <v>12</v>
      </c>
      <c r="G263" s="12" t="s">
        <v>1575</v>
      </c>
      <c r="H263" s="12" t="s">
        <v>1663</v>
      </c>
      <c r="I263" s="15">
        <v>63010</v>
      </c>
      <c r="J263" s="12" t="s">
        <v>1662</v>
      </c>
      <c r="K263" s="12" t="s">
        <v>8258</v>
      </c>
      <c r="L263" s="12" t="s">
        <v>8259</v>
      </c>
      <c r="M263" s="12" t="s">
        <v>8259</v>
      </c>
      <c r="N263" s="16" t="s">
        <v>8605</v>
      </c>
      <c r="O263" s="12" t="s">
        <v>8606</v>
      </c>
      <c r="P263" s="16"/>
      <c r="Q263" s="12" t="s">
        <v>8607</v>
      </c>
      <c r="R263" s="12" t="s">
        <v>8608</v>
      </c>
    </row>
    <row r="264" spans="1:18" ht="21.75" thickBot="1" x14ac:dyDescent="0.25">
      <c r="A264" s="7" t="s">
        <v>8518</v>
      </c>
      <c r="B264" s="8" t="s">
        <v>1664</v>
      </c>
      <c r="C264" s="8" t="str">
        <f>VLOOKUP(A264,'DSHS account ID to admin'!A:C,3,FALSE)</f>
        <v>Division of Vocational Rehabilitation</v>
      </c>
      <c r="D264" s="7" t="s">
        <v>1573</v>
      </c>
      <c r="E264" s="9" t="s">
        <v>8539</v>
      </c>
      <c r="F264" s="7" t="s">
        <v>12</v>
      </c>
      <c r="G264" s="7" t="s">
        <v>1575</v>
      </c>
      <c r="H264" s="7" t="s">
        <v>1665</v>
      </c>
      <c r="I264" s="10">
        <v>93862</v>
      </c>
      <c r="J264" s="7" t="s">
        <v>1664</v>
      </c>
      <c r="K264" s="7" t="s">
        <v>8258</v>
      </c>
      <c r="L264" s="7" t="s">
        <v>8259</v>
      </c>
      <c r="M264" s="7" t="s">
        <v>8259</v>
      </c>
      <c r="N264" s="11" t="s">
        <v>8601</v>
      </c>
      <c r="O264" s="7" t="s">
        <v>8602</v>
      </c>
      <c r="P264" s="11"/>
      <c r="Q264" s="7" t="s">
        <v>8603</v>
      </c>
      <c r="R264" s="7" t="s">
        <v>8604</v>
      </c>
    </row>
    <row r="265" spans="1:18" ht="21.75" thickBot="1" x14ac:dyDescent="0.25">
      <c r="A265" s="12" t="s">
        <v>8518</v>
      </c>
      <c r="B265" s="13" t="s">
        <v>1666</v>
      </c>
      <c r="C265" s="8" t="str">
        <f>VLOOKUP(A265,'DSHS account ID to admin'!A:C,3,FALSE)</f>
        <v>Division of Vocational Rehabilitation</v>
      </c>
      <c r="D265" s="12" t="s">
        <v>1573</v>
      </c>
      <c r="E265" s="14" t="s">
        <v>8539</v>
      </c>
      <c r="F265" s="12" t="s">
        <v>12</v>
      </c>
      <c r="G265" s="12" t="s">
        <v>1575</v>
      </c>
      <c r="H265" s="12" t="s">
        <v>1667</v>
      </c>
      <c r="I265" s="15">
        <v>93184</v>
      </c>
      <c r="J265" s="12" t="s">
        <v>1666</v>
      </c>
      <c r="K265" s="12" t="s">
        <v>8258</v>
      </c>
      <c r="L265" s="12" t="s">
        <v>8259</v>
      </c>
      <c r="M265" s="12" t="s">
        <v>8259</v>
      </c>
      <c r="N265" s="16" t="s">
        <v>8601</v>
      </c>
      <c r="O265" s="12" t="s">
        <v>8602</v>
      </c>
      <c r="P265" s="16"/>
      <c r="Q265" s="12" t="s">
        <v>8603</v>
      </c>
      <c r="R265" s="12" t="s">
        <v>8604</v>
      </c>
    </row>
    <row r="266" spans="1:18" ht="21.75" thickBot="1" x14ac:dyDescent="0.25">
      <c r="A266" s="7" t="s">
        <v>8518</v>
      </c>
      <c r="B266" s="8" t="s">
        <v>1668</v>
      </c>
      <c r="C266" s="8" t="str">
        <f>VLOOKUP(A266,'DSHS account ID to admin'!A:C,3,FALSE)</f>
        <v>Division of Vocational Rehabilitation</v>
      </c>
      <c r="D266" s="7" t="s">
        <v>1573</v>
      </c>
      <c r="E266" s="9" t="s">
        <v>8539</v>
      </c>
      <c r="F266" s="7" t="s">
        <v>12</v>
      </c>
      <c r="G266" s="7" t="s">
        <v>1575</v>
      </c>
      <c r="H266" s="7" t="s">
        <v>1669</v>
      </c>
      <c r="I266" s="10">
        <v>86690</v>
      </c>
      <c r="J266" s="7" t="s">
        <v>1668</v>
      </c>
      <c r="K266" s="7" t="s">
        <v>8258</v>
      </c>
      <c r="L266" s="7" t="s">
        <v>8259</v>
      </c>
      <c r="M266" s="7" t="s">
        <v>8259</v>
      </c>
      <c r="N266" s="11" t="s">
        <v>8601</v>
      </c>
      <c r="O266" s="7" t="s">
        <v>8602</v>
      </c>
      <c r="P266" s="11"/>
      <c r="Q266" s="7" t="s">
        <v>8603</v>
      </c>
      <c r="R266" s="7" t="s">
        <v>8604</v>
      </c>
    </row>
    <row r="267" spans="1:18" ht="13.5" thickBot="1" x14ac:dyDescent="0.25">
      <c r="A267" s="12" t="s">
        <v>8270</v>
      </c>
      <c r="B267" s="13" t="s">
        <v>281</v>
      </c>
      <c r="C267" s="8" t="str">
        <f>VLOOKUP(A267,'DSHS account ID to admin'!A:C,3,FALSE)</f>
        <v>Children's Administration</v>
      </c>
      <c r="D267" s="12" t="s">
        <v>9</v>
      </c>
      <c r="E267" s="14" t="s">
        <v>8539</v>
      </c>
      <c r="F267" s="12" t="s">
        <v>64</v>
      </c>
      <c r="G267" s="12" t="s">
        <v>65</v>
      </c>
      <c r="H267" s="12" t="s">
        <v>282</v>
      </c>
      <c r="I267" s="15">
        <v>118697</v>
      </c>
      <c r="J267" s="12" t="s">
        <v>281</v>
      </c>
      <c r="K267" s="12" t="s">
        <v>8258</v>
      </c>
      <c r="L267" s="12" t="s">
        <v>8259</v>
      </c>
      <c r="M267" s="12" t="s">
        <v>8259</v>
      </c>
      <c r="N267" s="16" t="s">
        <v>8343</v>
      </c>
      <c r="O267" s="12" t="s">
        <v>8344</v>
      </c>
      <c r="P267" s="16"/>
      <c r="Q267" s="12" t="s">
        <v>8345</v>
      </c>
      <c r="R267" s="12" t="s">
        <v>8346</v>
      </c>
    </row>
    <row r="268" spans="1:18" ht="21.75" thickBot="1" x14ac:dyDescent="0.25">
      <c r="A268" s="7" t="s">
        <v>8319</v>
      </c>
      <c r="B268" s="8" t="s">
        <v>6556</v>
      </c>
      <c r="C268" s="8" t="str">
        <f>VLOOKUP(A268,'DSHS account ID to admin'!A:C,3,FALSE)</f>
        <v>Aging and Disability Services Administration</v>
      </c>
      <c r="D268" s="7" t="s">
        <v>6487</v>
      </c>
      <c r="E268" s="9" t="s">
        <v>8539</v>
      </c>
      <c r="F268" s="7" t="s">
        <v>297</v>
      </c>
      <c r="G268" s="7" t="s">
        <v>4596</v>
      </c>
      <c r="H268" s="7" t="s">
        <v>6557</v>
      </c>
      <c r="I268" s="10">
        <v>104056</v>
      </c>
      <c r="J268" s="7" t="s">
        <v>6556</v>
      </c>
      <c r="K268" s="7" t="s">
        <v>8258</v>
      </c>
      <c r="L268" s="7" t="s">
        <v>8259</v>
      </c>
      <c r="M268" s="7" t="s">
        <v>8259</v>
      </c>
      <c r="N268" s="11" t="s">
        <v>8552</v>
      </c>
      <c r="O268" s="7" t="s">
        <v>8714</v>
      </c>
      <c r="P268" s="11"/>
      <c r="Q268" s="7" t="s">
        <v>8554</v>
      </c>
      <c r="R268" s="7" t="s">
        <v>8555</v>
      </c>
    </row>
    <row r="269" spans="1:18" ht="21.75" thickBot="1" x14ac:dyDescent="0.25">
      <c r="A269" s="12" t="s">
        <v>8715</v>
      </c>
      <c r="B269" s="13" t="s">
        <v>6550</v>
      </c>
      <c r="C269" s="8" t="str">
        <f>VLOOKUP(A269,'DSHS account ID to admin'!A:C,3,FALSE)</f>
        <v>Economic Services Administration</v>
      </c>
      <c r="D269" s="12" t="s">
        <v>6487</v>
      </c>
      <c r="E269" s="14" t="s">
        <v>8539</v>
      </c>
      <c r="F269" s="12" t="s">
        <v>297</v>
      </c>
      <c r="G269" s="12" t="s">
        <v>4596</v>
      </c>
      <c r="H269" s="12" t="s">
        <v>6551</v>
      </c>
      <c r="I269" s="15">
        <v>99727</v>
      </c>
      <c r="J269" s="12" t="s">
        <v>6550</v>
      </c>
      <c r="K269" s="12" t="s">
        <v>8258</v>
      </c>
      <c r="L269" s="12" t="s">
        <v>8259</v>
      </c>
      <c r="M269" s="12" t="s">
        <v>8259</v>
      </c>
      <c r="N269" s="16" t="s">
        <v>8716</v>
      </c>
      <c r="O269" s="12" t="s">
        <v>8717</v>
      </c>
      <c r="P269" s="16"/>
      <c r="Q269" s="12" t="s">
        <v>8718</v>
      </c>
      <c r="R269" s="12" t="s">
        <v>8719</v>
      </c>
    </row>
    <row r="270" spans="1:18" ht="21.75" thickBot="1" x14ac:dyDescent="0.25">
      <c r="A270" s="7" t="s">
        <v>8319</v>
      </c>
      <c r="B270" s="8" t="s">
        <v>6552</v>
      </c>
      <c r="C270" s="8" t="str">
        <f>VLOOKUP(A270,'DSHS account ID to admin'!A:C,3,FALSE)</f>
        <v>Aging and Disability Services Administration</v>
      </c>
      <c r="D270" s="7" t="s">
        <v>6487</v>
      </c>
      <c r="E270" s="9" t="s">
        <v>8539</v>
      </c>
      <c r="F270" s="7" t="s">
        <v>297</v>
      </c>
      <c r="G270" s="7" t="s">
        <v>4596</v>
      </c>
      <c r="H270" s="7" t="s">
        <v>6553</v>
      </c>
      <c r="I270" s="10">
        <v>100709</v>
      </c>
      <c r="J270" s="7" t="s">
        <v>6552</v>
      </c>
      <c r="K270" s="7" t="s">
        <v>8258</v>
      </c>
      <c r="L270" s="7" t="s">
        <v>8259</v>
      </c>
      <c r="M270" s="7" t="s">
        <v>8259</v>
      </c>
      <c r="N270" s="11" t="s">
        <v>8320</v>
      </c>
      <c r="O270" s="7" t="s">
        <v>8321</v>
      </c>
      <c r="P270" s="11"/>
      <c r="Q270" s="7" t="s">
        <v>8322</v>
      </c>
      <c r="R270" s="7" t="s">
        <v>8323</v>
      </c>
    </row>
    <row r="271" spans="1:18" ht="21.75" thickBot="1" x14ac:dyDescent="0.25">
      <c r="A271" s="12" t="s">
        <v>8332</v>
      </c>
      <c r="B271" s="13" t="s">
        <v>3122</v>
      </c>
      <c r="C271" s="8" t="str">
        <f>VLOOKUP(A271,'DSHS account ID to admin'!A:C,3,FALSE)</f>
        <v>Economic Services Administration</v>
      </c>
      <c r="D271" s="12" t="s">
        <v>3114</v>
      </c>
      <c r="E271" s="14" t="s">
        <v>8539</v>
      </c>
      <c r="F271" s="12" t="s">
        <v>2703</v>
      </c>
      <c r="G271" s="12" t="s">
        <v>3120</v>
      </c>
      <c r="H271" s="12" t="s">
        <v>3123</v>
      </c>
      <c r="I271" s="15">
        <v>88543</v>
      </c>
      <c r="J271" s="12" t="s">
        <v>3122</v>
      </c>
      <c r="K271" s="12" t="s">
        <v>8258</v>
      </c>
      <c r="L271" s="12" t="s">
        <v>8259</v>
      </c>
      <c r="M271" s="12" t="s">
        <v>8259</v>
      </c>
      <c r="N271" s="16" t="s">
        <v>8720</v>
      </c>
      <c r="O271" s="12" t="s">
        <v>8721</v>
      </c>
      <c r="P271" s="16"/>
      <c r="Q271" s="12" t="s">
        <v>8722</v>
      </c>
      <c r="R271" s="12" t="s">
        <v>8723</v>
      </c>
    </row>
    <row r="272" spans="1:18" ht="21.75" thickBot="1" x14ac:dyDescent="0.25">
      <c r="A272" s="7" t="s">
        <v>8332</v>
      </c>
      <c r="B272" s="8" t="s">
        <v>3925</v>
      </c>
      <c r="C272" s="8" t="str">
        <f>VLOOKUP(A272,'DSHS account ID to admin'!A:C,3,FALSE)</f>
        <v>Economic Services Administration</v>
      </c>
      <c r="D272" s="7" t="s">
        <v>3692</v>
      </c>
      <c r="E272" s="9" t="s">
        <v>8539</v>
      </c>
      <c r="F272" s="7" t="s">
        <v>2576</v>
      </c>
      <c r="G272" s="7" t="s">
        <v>3743</v>
      </c>
      <c r="H272" s="7" t="s">
        <v>3926</v>
      </c>
      <c r="I272" s="10">
        <v>80744</v>
      </c>
      <c r="J272" s="7" t="s">
        <v>3925</v>
      </c>
      <c r="K272" s="7" t="s">
        <v>8333</v>
      </c>
      <c r="L272" s="7" t="s">
        <v>8259</v>
      </c>
      <c r="M272" s="7" t="s">
        <v>8259</v>
      </c>
      <c r="N272" s="11" t="s">
        <v>8724</v>
      </c>
      <c r="O272" s="7" t="s">
        <v>8725</v>
      </c>
      <c r="P272" s="11"/>
      <c r="Q272" s="7" t="s">
        <v>8726</v>
      </c>
      <c r="R272" s="7" t="s">
        <v>8727</v>
      </c>
    </row>
    <row r="273" spans="1:18" ht="21.75" thickBot="1" x14ac:dyDescent="0.25">
      <c r="A273" s="12" t="s">
        <v>8332</v>
      </c>
      <c r="B273" s="13" t="s">
        <v>1275</v>
      </c>
      <c r="C273" s="8" t="str">
        <f>VLOOKUP(A273,'DSHS account ID to admin'!A:C,3,FALSE)</f>
        <v>Economic Services Administration</v>
      </c>
      <c r="D273" s="12" t="s">
        <v>9</v>
      </c>
      <c r="E273" s="14" t="s">
        <v>8539</v>
      </c>
      <c r="F273" s="12" t="s">
        <v>12</v>
      </c>
      <c r="G273" s="12" t="s">
        <v>13</v>
      </c>
      <c r="H273" s="12" t="s">
        <v>1276</v>
      </c>
      <c r="I273" s="15">
        <v>120979</v>
      </c>
      <c r="J273" s="12" t="s">
        <v>1275</v>
      </c>
      <c r="K273" s="12" t="s">
        <v>8333</v>
      </c>
      <c r="L273" s="12" t="s">
        <v>8259</v>
      </c>
      <c r="M273" s="12" t="s">
        <v>8259</v>
      </c>
      <c r="N273" s="16" t="s">
        <v>8728</v>
      </c>
      <c r="O273" s="12" t="s">
        <v>8729</v>
      </c>
      <c r="P273" s="16"/>
      <c r="Q273" s="12" t="s">
        <v>8730</v>
      </c>
      <c r="R273" s="12" t="s">
        <v>8731</v>
      </c>
    </row>
    <row r="274" spans="1:18" ht="21.75" thickBot="1" x14ac:dyDescent="0.25">
      <c r="A274" s="7" t="s">
        <v>8332</v>
      </c>
      <c r="B274" s="8" t="s">
        <v>1289</v>
      </c>
      <c r="C274" s="8" t="str">
        <f>VLOOKUP(A274,'DSHS account ID to admin'!A:C,3,FALSE)</f>
        <v>Economic Services Administration</v>
      </c>
      <c r="D274" s="7" t="s">
        <v>9</v>
      </c>
      <c r="E274" s="9" t="s">
        <v>8539</v>
      </c>
      <c r="F274" s="7" t="s">
        <v>64</v>
      </c>
      <c r="G274" s="7" t="s">
        <v>65</v>
      </c>
      <c r="H274" s="7" t="s">
        <v>1290</v>
      </c>
      <c r="I274" s="10">
        <v>109444</v>
      </c>
      <c r="J274" s="7" t="s">
        <v>1289</v>
      </c>
      <c r="K274" s="7" t="s">
        <v>8333</v>
      </c>
      <c r="L274" s="7" t="s">
        <v>8259</v>
      </c>
      <c r="M274" s="7" t="s">
        <v>8259</v>
      </c>
      <c r="N274" s="11" t="s">
        <v>8732</v>
      </c>
      <c r="O274" s="7" t="s">
        <v>8733</v>
      </c>
      <c r="P274" s="11"/>
      <c r="Q274" s="7" t="s">
        <v>8734</v>
      </c>
      <c r="R274" s="7" t="s">
        <v>8735</v>
      </c>
    </row>
    <row r="275" spans="1:18" ht="21.75" thickBot="1" x14ac:dyDescent="0.25">
      <c r="A275" s="12" t="s">
        <v>8332</v>
      </c>
      <c r="B275" s="13" t="s">
        <v>1281</v>
      </c>
      <c r="C275" s="8" t="str">
        <f>VLOOKUP(A275,'DSHS account ID to admin'!A:C,3,FALSE)</f>
        <v>Economic Services Administration</v>
      </c>
      <c r="D275" s="12" t="s">
        <v>9</v>
      </c>
      <c r="E275" s="14" t="s">
        <v>8539</v>
      </c>
      <c r="F275" s="12" t="s">
        <v>12</v>
      </c>
      <c r="G275" s="12" t="s">
        <v>13</v>
      </c>
      <c r="H275" s="12" t="s">
        <v>1282</v>
      </c>
      <c r="I275" s="15">
        <v>109220</v>
      </c>
      <c r="J275" s="12" t="s">
        <v>1281</v>
      </c>
      <c r="K275" s="12" t="s">
        <v>8333</v>
      </c>
      <c r="L275" s="12" t="s">
        <v>8259</v>
      </c>
      <c r="M275" s="12" t="s">
        <v>8259</v>
      </c>
      <c r="N275" s="16" t="s">
        <v>8736</v>
      </c>
      <c r="O275" s="12" t="s">
        <v>8737</v>
      </c>
      <c r="P275" s="16"/>
      <c r="Q275" s="12" t="s">
        <v>8738</v>
      </c>
      <c r="R275" s="12" t="s">
        <v>8739</v>
      </c>
    </row>
    <row r="276" spans="1:18" ht="21.75" thickBot="1" x14ac:dyDescent="0.25">
      <c r="A276" s="7" t="s">
        <v>8332</v>
      </c>
      <c r="B276" s="8" t="s">
        <v>1277</v>
      </c>
      <c r="C276" s="8" t="str">
        <f>VLOOKUP(A276,'DSHS account ID to admin'!A:C,3,FALSE)</f>
        <v>Economic Services Administration</v>
      </c>
      <c r="D276" s="7" t="s">
        <v>9</v>
      </c>
      <c r="E276" s="9" t="s">
        <v>8539</v>
      </c>
      <c r="F276" s="7" t="s">
        <v>12</v>
      </c>
      <c r="G276" s="7" t="s">
        <v>13</v>
      </c>
      <c r="H276" s="7" t="s">
        <v>1278</v>
      </c>
      <c r="I276" s="10">
        <v>119736</v>
      </c>
      <c r="J276" s="7" t="s">
        <v>1277</v>
      </c>
      <c r="K276" s="7" t="s">
        <v>8333</v>
      </c>
      <c r="L276" s="7" t="s">
        <v>8259</v>
      </c>
      <c r="M276" s="7" t="s">
        <v>8259</v>
      </c>
      <c r="N276" s="11" t="s">
        <v>8740</v>
      </c>
      <c r="O276" s="7" t="s">
        <v>8741</v>
      </c>
      <c r="P276" s="11"/>
      <c r="Q276" s="7" t="s">
        <v>8742</v>
      </c>
      <c r="R276" s="7" t="s">
        <v>8743</v>
      </c>
    </row>
    <row r="277" spans="1:18" ht="21.75" thickBot="1" x14ac:dyDescent="0.25">
      <c r="A277" s="12" t="s">
        <v>8332</v>
      </c>
      <c r="B277" s="13" t="s">
        <v>1283</v>
      </c>
      <c r="C277" s="8" t="str">
        <f>VLOOKUP(A277,'DSHS account ID to admin'!A:C,3,FALSE)</f>
        <v>Economic Services Administration</v>
      </c>
      <c r="D277" s="12" t="s">
        <v>9</v>
      </c>
      <c r="E277" s="14" t="s">
        <v>8539</v>
      </c>
      <c r="F277" s="12" t="s">
        <v>12</v>
      </c>
      <c r="G277" s="12" t="s">
        <v>13</v>
      </c>
      <c r="H277" s="12" t="s">
        <v>1284</v>
      </c>
      <c r="I277" s="15">
        <v>115016</v>
      </c>
      <c r="J277" s="12" t="s">
        <v>1283</v>
      </c>
      <c r="K277" s="12" t="s">
        <v>8333</v>
      </c>
      <c r="L277" s="12" t="s">
        <v>8259</v>
      </c>
      <c r="M277" s="12" t="s">
        <v>8259</v>
      </c>
      <c r="N277" s="16" t="s">
        <v>8339</v>
      </c>
      <c r="O277" s="12" t="s">
        <v>8340</v>
      </c>
      <c r="P277" s="16"/>
      <c r="Q277" s="12" t="s">
        <v>8341</v>
      </c>
      <c r="R277" s="12" t="s">
        <v>8342</v>
      </c>
    </row>
    <row r="278" spans="1:18" ht="21.75" thickBot="1" x14ac:dyDescent="0.25">
      <c r="A278" s="7" t="s">
        <v>8319</v>
      </c>
      <c r="B278" s="8" t="s">
        <v>5847</v>
      </c>
      <c r="C278" s="8" t="str">
        <f>VLOOKUP(A278,'DSHS account ID to admin'!A:C,3,FALSE)</f>
        <v>Aging and Disability Services Administration</v>
      </c>
      <c r="D278" s="7" t="s">
        <v>5772</v>
      </c>
      <c r="E278" s="9" t="s">
        <v>8539</v>
      </c>
      <c r="F278" s="7" t="s">
        <v>297</v>
      </c>
      <c r="G278" s="7" t="s">
        <v>4596</v>
      </c>
      <c r="H278" s="7" t="s">
        <v>5848</v>
      </c>
      <c r="I278" s="10">
        <v>114901</v>
      </c>
      <c r="J278" s="7" t="s">
        <v>5847</v>
      </c>
      <c r="K278" s="7" t="s">
        <v>8258</v>
      </c>
      <c r="L278" s="7" t="s">
        <v>8259</v>
      </c>
      <c r="M278" s="7" t="s">
        <v>8259</v>
      </c>
      <c r="N278" s="11" t="s">
        <v>8552</v>
      </c>
      <c r="O278" s="7" t="s">
        <v>8553</v>
      </c>
      <c r="P278" s="11"/>
      <c r="Q278" s="7" t="s">
        <v>8554</v>
      </c>
      <c r="R278" s="7" t="s">
        <v>8555</v>
      </c>
    </row>
    <row r="279" spans="1:18" ht="21.75" thickBot="1" x14ac:dyDescent="0.25">
      <c r="A279" s="12" t="s">
        <v>8256</v>
      </c>
      <c r="B279" s="13" t="s">
        <v>2583</v>
      </c>
      <c r="C279" s="8" t="str">
        <f>VLOOKUP(A279,'DSHS account ID to admin'!A:C,3,FALSE)</f>
        <v>Aging and Disability Services Administration</v>
      </c>
      <c r="D279" s="12" t="s">
        <v>2570</v>
      </c>
      <c r="E279" s="14" t="s">
        <v>8539</v>
      </c>
      <c r="F279" s="12" t="s">
        <v>2576</v>
      </c>
      <c r="G279" s="12" t="s">
        <v>2577</v>
      </c>
      <c r="H279" s="12" t="s">
        <v>2584</v>
      </c>
      <c r="I279" s="15">
        <v>101700</v>
      </c>
      <c r="J279" s="12" t="s">
        <v>2583</v>
      </c>
      <c r="K279" s="12" t="s">
        <v>8258</v>
      </c>
      <c r="L279" s="12" t="s">
        <v>8259</v>
      </c>
      <c r="M279" s="12" t="s">
        <v>8259</v>
      </c>
      <c r="N279" s="16" t="s">
        <v>8260</v>
      </c>
      <c r="O279" s="12" t="s">
        <v>8261</v>
      </c>
      <c r="P279" s="16"/>
      <c r="Q279" s="12" t="s">
        <v>8262</v>
      </c>
      <c r="R279" s="12" t="s">
        <v>8263</v>
      </c>
    </row>
    <row r="280" spans="1:18" ht="21.75" thickBot="1" x14ac:dyDescent="0.25">
      <c r="A280" s="7" t="s">
        <v>8256</v>
      </c>
      <c r="B280" s="8" t="s">
        <v>2766</v>
      </c>
      <c r="C280" s="8" t="str">
        <f>VLOOKUP(A280,'DSHS account ID to admin'!A:C,3,FALSE)</f>
        <v>Aging and Disability Services Administration</v>
      </c>
      <c r="D280" s="7" t="s">
        <v>2736</v>
      </c>
      <c r="E280" s="9" t="s">
        <v>8539</v>
      </c>
      <c r="F280" s="7" t="s">
        <v>2576</v>
      </c>
      <c r="G280" s="7" t="s">
        <v>2756</v>
      </c>
      <c r="H280" s="7" t="s">
        <v>2767</v>
      </c>
      <c r="I280" s="10">
        <v>83717</v>
      </c>
      <c r="J280" s="7" t="s">
        <v>2766</v>
      </c>
      <c r="K280" s="7" t="s">
        <v>8258</v>
      </c>
      <c r="L280" s="7" t="s">
        <v>8259</v>
      </c>
      <c r="M280" s="7" t="s">
        <v>8259</v>
      </c>
      <c r="N280" s="11" t="s">
        <v>8328</v>
      </c>
      <c r="O280" s="7" t="s">
        <v>8329</v>
      </c>
      <c r="P280" s="11"/>
      <c r="Q280" s="7" t="s">
        <v>8330</v>
      </c>
      <c r="R280" s="7" t="s">
        <v>8331</v>
      </c>
    </row>
    <row r="281" spans="1:18" ht="21.75" thickBot="1" x14ac:dyDescent="0.25">
      <c r="A281" s="12" t="s">
        <v>8319</v>
      </c>
      <c r="B281" s="13" t="s">
        <v>6073</v>
      </c>
      <c r="C281" s="8" t="str">
        <f>VLOOKUP(A281,'DSHS account ID to admin'!A:C,3,FALSE)</f>
        <v>Aging and Disability Services Administration</v>
      </c>
      <c r="D281" s="12" t="s">
        <v>5772</v>
      </c>
      <c r="E281" s="14" t="s">
        <v>8744</v>
      </c>
      <c r="F281" s="12" t="s">
        <v>297</v>
      </c>
      <c r="G281" s="12" t="s">
        <v>4596</v>
      </c>
      <c r="H281" s="12" t="s">
        <v>6074</v>
      </c>
      <c r="I281" s="15">
        <v>89684</v>
      </c>
      <c r="J281" s="12" t="s">
        <v>6073</v>
      </c>
      <c r="K281" s="12" t="s">
        <v>8258</v>
      </c>
      <c r="L281" s="12" t="s">
        <v>8259</v>
      </c>
      <c r="M281" s="12" t="s">
        <v>8259</v>
      </c>
      <c r="N281" s="16" t="s">
        <v>8629</v>
      </c>
      <c r="O281" s="12" t="s">
        <v>8630</v>
      </c>
      <c r="P281" s="16"/>
      <c r="Q281" s="12" t="s">
        <v>8631</v>
      </c>
      <c r="R281" s="12" t="s">
        <v>8632</v>
      </c>
    </row>
    <row r="282" spans="1:18" ht="21.75" thickBot="1" x14ac:dyDescent="0.25">
      <c r="A282" s="7" t="s">
        <v>8319</v>
      </c>
      <c r="B282" s="8" t="s">
        <v>6075</v>
      </c>
      <c r="C282" s="8" t="str">
        <f>VLOOKUP(A282,'DSHS account ID to admin'!A:C,3,FALSE)</f>
        <v>Aging and Disability Services Administration</v>
      </c>
      <c r="D282" s="7" t="s">
        <v>5772</v>
      </c>
      <c r="E282" s="9" t="s">
        <v>8744</v>
      </c>
      <c r="F282" s="7" t="s">
        <v>297</v>
      </c>
      <c r="G282" s="7" t="s">
        <v>4596</v>
      </c>
      <c r="H282" s="7" t="s">
        <v>6076</v>
      </c>
      <c r="I282" s="10">
        <v>85146</v>
      </c>
      <c r="J282" s="7" t="s">
        <v>6075</v>
      </c>
      <c r="K282" s="7" t="s">
        <v>8258</v>
      </c>
      <c r="L282" s="7" t="s">
        <v>8259</v>
      </c>
      <c r="M282" s="7" t="s">
        <v>8259</v>
      </c>
      <c r="N282" s="11" t="s">
        <v>8745</v>
      </c>
      <c r="O282" s="7" t="s">
        <v>8746</v>
      </c>
      <c r="P282" s="11"/>
      <c r="Q282" s="7" t="s">
        <v>8747</v>
      </c>
      <c r="R282" s="11"/>
    </row>
    <row r="283" spans="1:18" ht="21.75" thickBot="1" x14ac:dyDescent="0.25">
      <c r="A283" s="12" t="s">
        <v>8332</v>
      </c>
      <c r="B283" s="13" t="s">
        <v>6083</v>
      </c>
      <c r="C283" s="8" t="str">
        <f>VLOOKUP(A283,'DSHS account ID to admin'!A:C,3,FALSE)</f>
        <v>Economic Services Administration</v>
      </c>
      <c r="D283" s="12" t="s">
        <v>5772</v>
      </c>
      <c r="E283" s="14" t="s">
        <v>8744</v>
      </c>
      <c r="F283" s="12" t="s">
        <v>297</v>
      </c>
      <c r="G283" s="12" t="s">
        <v>4596</v>
      </c>
      <c r="H283" s="12" t="s">
        <v>6084</v>
      </c>
      <c r="I283" s="15">
        <v>60795</v>
      </c>
      <c r="J283" s="12" t="s">
        <v>6083</v>
      </c>
      <c r="K283" s="12" t="s">
        <v>8258</v>
      </c>
      <c r="L283" s="12" t="s">
        <v>8259</v>
      </c>
      <c r="M283" s="12" t="s">
        <v>8259</v>
      </c>
      <c r="N283" s="16" t="s">
        <v>8458</v>
      </c>
      <c r="O283" s="12" t="s">
        <v>8459</v>
      </c>
      <c r="P283" s="16"/>
      <c r="Q283" s="12" t="s">
        <v>8460</v>
      </c>
      <c r="R283" s="12" t="s">
        <v>8461</v>
      </c>
    </row>
    <row r="284" spans="1:18" ht="21.75" thickBot="1" x14ac:dyDescent="0.25">
      <c r="A284" s="7" t="s">
        <v>8319</v>
      </c>
      <c r="B284" s="8" t="s">
        <v>6085</v>
      </c>
      <c r="C284" s="8" t="str">
        <f>VLOOKUP(A284,'DSHS account ID to admin'!A:C,3,FALSE)</f>
        <v>Aging and Disability Services Administration</v>
      </c>
      <c r="D284" s="7" t="s">
        <v>5772</v>
      </c>
      <c r="E284" s="9" t="s">
        <v>8744</v>
      </c>
      <c r="F284" s="7" t="s">
        <v>297</v>
      </c>
      <c r="G284" s="7" t="s">
        <v>4596</v>
      </c>
      <c r="H284" s="7" t="s">
        <v>6086</v>
      </c>
      <c r="I284" s="10">
        <v>90891</v>
      </c>
      <c r="J284" s="7" t="s">
        <v>6085</v>
      </c>
      <c r="K284" s="7" t="s">
        <v>8258</v>
      </c>
      <c r="L284" s="7" t="s">
        <v>8259</v>
      </c>
      <c r="M284" s="7" t="s">
        <v>8259</v>
      </c>
      <c r="N284" s="11" t="s">
        <v>8552</v>
      </c>
      <c r="O284" s="7" t="s">
        <v>8553</v>
      </c>
      <c r="P284" s="11"/>
      <c r="Q284" s="7" t="s">
        <v>8554</v>
      </c>
      <c r="R284" s="7" t="s">
        <v>8555</v>
      </c>
    </row>
    <row r="285" spans="1:18" ht="21.75" thickBot="1" x14ac:dyDescent="0.25">
      <c r="A285" s="12" t="s">
        <v>8256</v>
      </c>
      <c r="B285" s="13" t="s">
        <v>6067</v>
      </c>
      <c r="C285" s="8" t="str">
        <f>VLOOKUP(A285,'DSHS account ID to admin'!A:C,3,FALSE)</f>
        <v>Aging and Disability Services Administration</v>
      </c>
      <c r="D285" s="12" t="s">
        <v>5772</v>
      </c>
      <c r="E285" s="14" t="s">
        <v>8744</v>
      </c>
      <c r="F285" s="12" t="s">
        <v>297</v>
      </c>
      <c r="G285" s="12" t="s">
        <v>4596</v>
      </c>
      <c r="H285" s="12" t="s">
        <v>6068</v>
      </c>
      <c r="I285" s="15">
        <v>76129</v>
      </c>
      <c r="J285" s="12" t="s">
        <v>6067</v>
      </c>
      <c r="K285" s="12" t="s">
        <v>8258</v>
      </c>
      <c r="L285" s="12" t="s">
        <v>8259</v>
      </c>
      <c r="M285" s="12" t="s">
        <v>8259</v>
      </c>
      <c r="N285" s="16" t="s">
        <v>8748</v>
      </c>
      <c r="O285" s="12" t="s">
        <v>8749</v>
      </c>
      <c r="P285" s="16"/>
      <c r="Q285" s="12" t="s">
        <v>8750</v>
      </c>
      <c r="R285" s="12" t="s">
        <v>8751</v>
      </c>
    </row>
    <row r="286" spans="1:18" ht="21.75" thickBot="1" x14ac:dyDescent="0.25">
      <c r="A286" s="7" t="s">
        <v>8319</v>
      </c>
      <c r="B286" s="8" t="s">
        <v>6009</v>
      </c>
      <c r="C286" s="8" t="str">
        <f>VLOOKUP(A286,'DSHS account ID to admin'!A:C,3,FALSE)</f>
        <v>Aging and Disability Services Administration</v>
      </c>
      <c r="D286" s="7" t="s">
        <v>5772</v>
      </c>
      <c r="E286" s="9" t="s">
        <v>8744</v>
      </c>
      <c r="F286" s="7" t="s">
        <v>297</v>
      </c>
      <c r="G286" s="7" t="s">
        <v>4596</v>
      </c>
      <c r="H286" s="7" t="s">
        <v>6010</v>
      </c>
      <c r="I286" s="10">
        <v>118998</v>
      </c>
      <c r="J286" s="7" t="s">
        <v>6009</v>
      </c>
      <c r="K286" s="7" t="s">
        <v>8258</v>
      </c>
      <c r="L286" s="7" t="s">
        <v>8259</v>
      </c>
      <c r="M286" s="7" t="s">
        <v>8259</v>
      </c>
      <c r="N286" s="11" t="s">
        <v>8752</v>
      </c>
      <c r="O286" s="7" t="s">
        <v>8753</v>
      </c>
      <c r="P286" s="11"/>
      <c r="Q286" s="7" t="s">
        <v>8754</v>
      </c>
      <c r="R286" s="7" t="s">
        <v>8755</v>
      </c>
    </row>
    <row r="287" spans="1:18" ht="13.5" thickBot="1" x14ac:dyDescent="0.25">
      <c r="A287" s="12" t="s">
        <v>8270</v>
      </c>
      <c r="B287" s="13" t="s">
        <v>6642</v>
      </c>
      <c r="C287" s="8" t="str">
        <f>VLOOKUP(A287,'DSHS account ID to admin'!A:C,3,FALSE)</f>
        <v>Children's Administration</v>
      </c>
      <c r="D287" s="12" t="s">
        <v>6487</v>
      </c>
      <c r="E287" s="14" t="s">
        <v>8744</v>
      </c>
      <c r="F287" s="12" t="s">
        <v>297</v>
      </c>
      <c r="G287" s="12" t="s">
        <v>4596</v>
      </c>
      <c r="H287" s="12" t="s">
        <v>6643</v>
      </c>
      <c r="I287" s="15">
        <v>116050</v>
      </c>
      <c r="J287" s="12" t="s">
        <v>6642</v>
      </c>
      <c r="K287" s="12" t="s">
        <v>8258</v>
      </c>
      <c r="L287" s="12" t="s">
        <v>8259</v>
      </c>
      <c r="M287" s="12" t="s">
        <v>8259</v>
      </c>
      <c r="N287" s="16" t="s">
        <v>8271</v>
      </c>
      <c r="O287" s="12" t="s">
        <v>8272</v>
      </c>
      <c r="P287" s="16"/>
      <c r="Q287" s="12" t="s">
        <v>8273</v>
      </c>
      <c r="R287" s="12" t="s">
        <v>8274</v>
      </c>
    </row>
    <row r="288" spans="1:18" ht="21.75" thickBot="1" x14ac:dyDescent="0.25">
      <c r="A288" s="7" t="s">
        <v>8256</v>
      </c>
      <c r="B288" s="8" t="s">
        <v>6069</v>
      </c>
      <c r="C288" s="8" t="str">
        <f>VLOOKUP(A288,'DSHS account ID to admin'!A:C,3,FALSE)</f>
        <v>Aging and Disability Services Administration</v>
      </c>
      <c r="D288" s="7" t="s">
        <v>5772</v>
      </c>
      <c r="E288" s="9" t="s">
        <v>8744</v>
      </c>
      <c r="F288" s="7" t="s">
        <v>297</v>
      </c>
      <c r="G288" s="7" t="s">
        <v>4596</v>
      </c>
      <c r="H288" s="7" t="s">
        <v>6070</v>
      </c>
      <c r="I288" s="10">
        <v>81310</v>
      </c>
      <c r="J288" s="7" t="s">
        <v>6069</v>
      </c>
      <c r="K288" s="7" t="s">
        <v>8258</v>
      </c>
      <c r="L288" s="7" t="s">
        <v>8259</v>
      </c>
      <c r="M288" s="7" t="s">
        <v>8259</v>
      </c>
      <c r="N288" s="11" t="s">
        <v>8756</v>
      </c>
      <c r="O288" s="7" t="s">
        <v>8757</v>
      </c>
      <c r="P288" s="11"/>
      <c r="Q288" s="7" t="s">
        <v>8758</v>
      </c>
      <c r="R288" s="7" t="s">
        <v>8759</v>
      </c>
    </row>
    <row r="289" spans="1:18" ht="13.5" thickBot="1" x14ac:dyDescent="0.25">
      <c r="A289" s="12" t="s">
        <v>8270</v>
      </c>
      <c r="B289" s="13" t="s">
        <v>6043</v>
      </c>
      <c r="C289" s="8" t="str">
        <f>VLOOKUP(A289,'DSHS account ID to admin'!A:C,3,FALSE)</f>
        <v>Children's Administration</v>
      </c>
      <c r="D289" s="12" t="s">
        <v>5772</v>
      </c>
      <c r="E289" s="14" t="s">
        <v>8744</v>
      </c>
      <c r="F289" s="12" t="s">
        <v>297</v>
      </c>
      <c r="G289" s="12" t="s">
        <v>4596</v>
      </c>
      <c r="H289" s="12" t="s">
        <v>6044</v>
      </c>
      <c r="I289" s="15">
        <v>76847</v>
      </c>
      <c r="J289" s="12" t="s">
        <v>6043</v>
      </c>
      <c r="K289" s="12" t="s">
        <v>8258</v>
      </c>
      <c r="L289" s="12" t="s">
        <v>8259</v>
      </c>
      <c r="M289" s="12" t="s">
        <v>8259</v>
      </c>
      <c r="N289" s="16" t="s">
        <v>8560</v>
      </c>
      <c r="O289" s="12" t="s">
        <v>8561</v>
      </c>
      <c r="P289" s="16"/>
      <c r="Q289" s="12" t="s">
        <v>8562</v>
      </c>
      <c r="R289" s="12" t="s">
        <v>8563</v>
      </c>
    </row>
    <row r="290" spans="1:18" ht="21.75" thickBot="1" x14ac:dyDescent="0.25">
      <c r="A290" s="7" t="s">
        <v>8319</v>
      </c>
      <c r="B290" s="8" t="s">
        <v>6646</v>
      </c>
      <c r="C290" s="8" t="str">
        <f>VLOOKUP(A290,'DSHS account ID to admin'!A:C,3,FALSE)</f>
        <v>Aging and Disability Services Administration</v>
      </c>
      <c r="D290" s="7" t="s">
        <v>6487</v>
      </c>
      <c r="E290" s="9" t="s">
        <v>8744</v>
      </c>
      <c r="F290" s="7" t="s">
        <v>297</v>
      </c>
      <c r="G290" s="7" t="s">
        <v>4596</v>
      </c>
      <c r="H290" s="7" t="s">
        <v>6647</v>
      </c>
      <c r="I290" s="10">
        <v>81104</v>
      </c>
      <c r="J290" s="7" t="s">
        <v>6646</v>
      </c>
      <c r="K290" s="7" t="s">
        <v>8258</v>
      </c>
      <c r="L290" s="7" t="s">
        <v>8259</v>
      </c>
      <c r="M290" s="7" t="s">
        <v>8259</v>
      </c>
      <c r="N290" s="11" t="s">
        <v>8760</v>
      </c>
      <c r="O290" s="7" t="s">
        <v>8761</v>
      </c>
      <c r="P290" s="7" t="s">
        <v>8762</v>
      </c>
      <c r="Q290" s="7" t="s">
        <v>8763</v>
      </c>
      <c r="R290" s="7" t="s">
        <v>8764</v>
      </c>
    </row>
    <row r="291" spans="1:18" ht="13.5" thickBot="1" x14ac:dyDescent="0.25">
      <c r="A291" s="12" t="s">
        <v>8270</v>
      </c>
      <c r="B291" s="13" t="s">
        <v>6644</v>
      </c>
      <c r="C291" s="8" t="str">
        <f>VLOOKUP(A291,'DSHS account ID to admin'!A:C,3,FALSE)</f>
        <v>Children's Administration</v>
      </c>
      <c r="D291" s="12" t="s">
        <v>6487</v>
      </c>
      <c r="E291" s="14" t="s">
        <v>8744</v>
      </c>
      <c r="F291" s="12" t="s">
        <v>297</v>
      </c>
      <c r="G291" s="12" t="s">
        <v>4596</v>
      </c>
      <c r="H291" s="12" t="s">
        <v>6645</v>
      </c>
      <c r="I291" s="15">
        <v>89015</v>
      </c>
      <c r="J291" s="12" t="s">
        <v>6644</v>
      </c>
      <c r="K291" s="12" t="s">
        <v>8258</v>
      </c>
      <c r="L291" s="12" t="s">
        <v>8259</v>
      </c>
      <c r="M291" s="12" t="s">
        <v>8259</v>
      </c>
      <c r="N291" s="16" t="s">
        <v>8271</v>
      </c>
      <c r="O291" s="12" t="s">
        <v>8272</v>
      </c>
      <c r="P291" s="16"/>
      <c r="Q291" s="12" t="s">
        <v>8273</v>
      </c>
      <c r="R291" s="12" t="s">
        <v>8274</v>
      </c>
    </row>
    <row r="292" spans="1:18" ht="13.5" thickBot="1" x14ac:dyDescent="0.25">
      <c r="A292" s="7" t="s">
        <v>8270</v>
      </c>
      <c r="B292" s="8" t="s">
        <v>6025</v>
      </c>
      <c r="C292" s="8" t="str">
        <f>VLOOKUP(A292,'DSHS account ID to admin'!A:C,3,FALSE)</f>
        <v>Children's Administration</v>
      </c>
      <c r="D292" s="7" t="s">
        <v>5772</v>
      </c>
      <c r="E292" s="9" t="s">
        <v>8744</v>
      </c>
      <c r="F292" s="7" t="s">
        <v>297</v>
      </c>
      <c r="G292" s="7" t="s">
        <v>4596</v>
      </c>
      <c r="H292" s="7" t="s">
        <v>6026</v>
      </c>
      <c r="I292" s="10">
        <v>81784</v>
      </c>
      <c r="J292" s="7" t="s">
        <v>6025</v>
      </c>
      <c r="K292" s="7" t="s">
        <v>8258</v>
      </c>
      <c r="L292" s="7" t="s">
        <v>8259</v>
      </c>
      <c r="M292" s="7" t="s">
        <v>8259</v>
      </c>
      <c r="N292" s="11" t="s">
        <v>8271</v>
      </c>
      <c r="O292" s="7" t="s">
        <v>8272</v>
      </c>
      <c r="P292" s="11"/>
      <c r="Q292" s="7" t="s">
        <v>8273</v>
      </c>
      <c r="R292" s="7" t="s">
        <v>8274</v>
      </c>
    </row>
    <row r="293" spans="1:18" ht="13.5" thickBot="1" x14ac:dyDescent="0.25">
      <c r="A293" s="12" t="s">
        <v>8270</v>
      </c>
      <c r="B293" s="13" t="s">
        <v>6027</v>
      </c>
      <c r="C293" s="8" t="str">
        <f>VLOOKUP(A293,'DSHS account ID to admin'!A:C,3,FALSE)</f>
        <v>Children's Administration</v>
      </c>
      <c r="D293" s="12" t="s">
        <v>5772</v>
      </c>
      <c r="E293" s="14" t="s">
        <v>8744</v>
      </c>
      <c r="F293" s="12" t="s">
        <v>297</v>
      </c>
      <c r="G293" s="12" t="s">
        <v>4596</v>
      </c>
      <c r="H293" s="12" t="s">
        <v>6028</v>
      </c>
      <c r="I293" s="15">
        <v>83036</v>
      </c>
      <c r="J293" s="12" t="s">
        <v>6027</v>
      </c>
      <c r="K293" s="12" t="s">
        <v>8258</v>
      </c>
      <c r="L293" s="12" t="s">
        <v>8259</v>
      </c>
      <c r="M293" s="12" t="s">
        <v>8259</v>
      </c>
      <c r="N293" s="16" t="s">
        <v>8271</v>
      </c>
      <c r="O293" s="12" t="s">
        <v>8272</v>
      </c>
      <c r="P293" s="16"/>
      <c r="Q293" s="12" t="s">
        <v>8273</v>
      </c>
      <c r="R293" s="12" t="s">
        <v>8274</v>
      </c>
    </row>
    <row r="294" spans="1:18" ht="13.5" thickBot="1" x14ac:dyDescent="0.25">
      <c r="A294" s="7" t="s">
        <v>8270</v>
      </c>
      <c r="B294" s="8" t="s">
        <v>6037</v>
      </c>
      <c r="C294" s="8" t="str">
        <f>VLOOKUP(A294,'DSHS account ID to admin'!A:C,3,FALSE)</f>
        <v>Children's Administration</v>
      </c>
      <c r="D294" s="7" t="s">
        <v>5772</v>
      </c>
      <c r="E294" s="9" t="s">
        <v>8744</v>
      </c>
      <c r="F294" s="7" t="s">
        <v>297</v>
      </c>
      <c r="G294" s="7" t="s">
        <v>4596</v>
      </c>
      <c r="H294" s="7" t="s">
        <v>6038</v>
      </c>
      <c r="I294" s="10">
        <v>73608</v>
      </c>
      <c r="J294" s="7" t="s">
        <v>6037</v>
      </c>
      <c r="K294" s="7" t="s">
        <v>8258</v>
      </c>
      <c r="L294" s="7" t="s">
        <v>8259</v>
      </c>
      <c r="M294" s="7" t="s">
        <v>8259</v>
      </c>
      <c r="N294" s="11" t="s">
        <v>8694</v>
      </c>
      <c r="O294" s="7" t="s">
        <v>8695</v>
      </c>
      <c r="P294" s="11"/>
      <c r="Q294" s="7" t="s">
        <v>8696</v>
      </c>
      <c r="R294" s="7" t="s">
        <v>8697</v>
      </c>
    </row>
    <row r="295" spans="1:18" ht="13.5" thickBot="1" x14ac:dyDescent="0.25">
      <c r="A295" s="12" t="s">
        <v>8270</v>
      </c>
      <c r="B295" s="13" t="s">
        <v>6035</v>
      </c>
      <c r="C295" s="8" t="str">
        <f>VLOOKUP(A295,'DSHS account ID to admin'!A:C,3,FALSE)</f>
        <v>Children's Administration</v>
      </c>
      <c r="D295" s="12" t="s">
        <v>5772</v>
      </c>
      <c r="E295" s="14" t="s">
        <v>8744</v>
      </c>
      <c r="F295" s="12" t="s">
        <v>297</v>
      </c>
      <c r="G295" s="12" t="s">
        <v>4596</v>
      </c>
      <c r="H295" s="12" t="s">
        <v>6036</v>
      </c>
      <c r="I295" s="15">
        <v>109878</v>
      </c>
      <c r="J295" s="12" t="s">
        <v>6035</v>
      </c>
      <c r="K295" s="12" t="s">
        <v>8258</v>
      </c>
      <c r="L295" s="12" t="s">
        <v>8259</v>
      </c>
      <c r="M295" s="12" t="s">
        <v>8259</v>
      </c>
      <c r="N295" s="16" t="s">
        <v>8765</v>
      </c>
      <c r="O295" s="12" t="s">
        <v>8766</v>
      </c>
      <c r="P295" s="16"/>
      <c r="Q295" s="12" t="s">
        <v>8767</v>
      </c>
      <c r="R295" s="12" t="s">
        <v>8768</v>
      </c>
    </row>
    <row r="296" spans="1:18" ht="13.5" thickBot="1" x14ac:dyDescent="0.25">
      <c r="A296" s="7" t="s">
        <v>8270</v>
      </c>
      <c r="B296" s="8" t="s">
        <v>6033</v>
      </c>
      <c r="C296" s="8" t="str">
        <f>VLOOKUP(A296,'DSHS account ID to admin'!A:C,3,FALSE)</f>
        <v>Children's Administration</v>
      </c>
      <c r="D296" s="7" t="s">
        <v>5772</v>
      </c>
      <c r="E296" s="9" t="s">
        <v>8744</v>
      </c>
      <c r="F296" s="7" t="s">
        <v>297</v>
      </c>
      <c r="G296" s="7" t="s">
        <v>4596</v>
      </c>
      <c r="H296" s="7" t="s">
        <v>6034</v>
      </c>
      <c r="I296" s="10">
        <v>83542</v>
      </c>
      <c r="J296" s="7" t="s">
        <v>6033</v>
      </c>
      <c r="K296" s="7" t="s">
        <v>8258</v>
      </c>
      <c r="L296" s="7" t="s">
        <v>8259</v>
      </c>
      <c r="M296" s="7" t="s">
        <v>8259</v>
      </c>
      <c r="N296" s="11" t="s">
        <v>8433</v>
      </c>
      <c r="O296" s="7" t="s">
        <v>8434</v>
      </c>
      <c r="P296" s="11"/>
      <c r="Q296" s="7" t="s">
        <v>8435</v>
      </c>
      <c r="R296" s="7" t="s">
        <v>8436</v>
      </c>
    </row>
    <row r="297" spans="1:18" ht="13.5" thickBot="1" x14ac:dyDescent="0.25">
      <c r="A297" s="12" t="s">
        <v>8270</v>
      </c>
      <c r="B297" s="13" t="s">
        <v>6031</v>
      </c>
      <c r="C297" s="8" t="str">
        <f>VLOOKUP(A297,'DSHS account ID to admin'!A:C,3,FALSE)</f>
        <v>Children's Administration</v>
      </c>
      <c r="D297" s="12" t="s">
        <v>5772</v>
      </c>
      <c r="E297" s="14" t="s">
        <v>8744</v>
      </c>
      <c r="F297" s="12" t="s">
        <v>297</v>
      </c>
      <c r="G297" s="12" t="s">
        <v>4596</v>
      </c>
      <c r="H297" s="12" t="s">
        <v>6032</v>
      </c>
      <c r="I297" s="15">
        <v>87698</v>
      </c>
      <c r="J297" s="12" t="s">
        <v>6031</v>
      </c>
      <c r="K297" s="12" t="s">
        <v>8258</v>
      </c>
      <c r="L297" s="12" t="s">
        <v>8259</v>
      </c>
      <c r="M297" s="12" t="s">
        <v>8259</v>
      </c>
      <c r="N297" s="16" t="s">
        <v>8271</v>
      </c>
      <c r="O297" s="12" t="s">
        <v>8272</v>
      </c>
      <c r="P297" s="16"/>
      <c r="Q297" s="12" t="s">
        <v>8273</v>
      </c>
      <c r="R297" s="12" t="s">
        <v>8274</v>
      </c>
    </row>
    <row r="298" spans="1:18" ht="13.5" thickBot="1" x14ac:dyDescent="0.25">
      <c r="A298" s="7" t="s">
        <v>8270</v>
      </c>
      <c r="B298" s="8" t="s">
        <v>6029</v>
      </c>
      <c r="C298" s="8" t="str">
        <f>VLOOKUP(A298,'DSHS account ID to admin'!A:C,3,FALSE)</f>
        <v>Children's Administration</v>
      </c>
      <c r="D298" s="7" t="s">
        <v>5772</v>
      </c>
      <c r="E298" s="9" t="s">
        <v>8744</v>
      </c>
      <c r="F298" s="7" t="s">
        <v>297</v>
      </c>
      <c r="G298" s="7" t="s">
        <v>4596</v>
      </c>
      <c r="H298" s="7" t="s">
        <v>6030</v>
      </c>
      <c r="I298" s="10">
        <v>79541</v>
      </c>
      <c r="J298" s="7" t="s">
        <v>6029</v>
      </c>
      <c r="K298" s="7" t="s">
        <v>8258</v>
      </c>
      <c r="L298" s="7" t="s">
        <v>8259</v>
      </c>
      <c r="M298" s="7" t="s">
        <v>8259</v>
      </c>
      <c r="N298" s="11" t="s">
        <v>8424</v>
      </c>
      <c r="O298" s="7" t="s">
        <v>8425</v>
      </c>
      <c r="P298" s="11"/>
      <c r="Q298" s="7" t="s">
        <v>8426</v>
      </c>
      <c r="R298" s="7" t="s">
        <v>8427</v>
      </c>
    </row>
    <row r="299" spans="1:18" ht="13.5" thickBot="1" x14ac:dyDescent="0.25">
      <c r="A299" s="12" t="s">
        <v>8270</v>
      </c>
      <c r="B299" s="13" t="s">
        <v>6039</v>
      </c>
      <c r="C299" s="8" t="str">
        <f>VLOOKUP(A299,'DSHS account ID to admin'!A:C,3,FALSE)</f>
        <v>Children's Administration</v>
      </c>
      <c r="D299" s="12" t="s">
        <v>5772</v>
      </c>
      <c r="E299" s="14" t="s">
        <v>8744</v>
      </c>
      <c r="F299" s="12" t="s">
        <v>297</v>
      </c>
      <c r="G299" s="12" t="s">
        <v>4596</v>
      </c>
      <c r="H299" s="12" t="s">
        <v>6040</v>
      </c>
      <c r="I299" s="15">
        <v>95049</v>
      </c>
      <c r="J299" s="12" t="s">
        <v>6039</v>
      </c>
      <c r="K299" s="12" t="s">
        <v>8258</v>
      </c>
      <c r="L299" s="12" t="s">
        <v>8259</v>
      </c>
      <c r="M299" s="12" t="s">
        <v>8259</v>
      </c>
      <c r="N299" s="16" t="s">
        <v>8433</v>
      </c>
      <c r="O299" s="12" t="s">
        <v>8434</v>
      </c>
      <c r="P299" s="16"/>
      <c r="Q299" s="12" t="s">
        <v>8435</v>
      </c>
      <c r="R299" s="12" t="s">
        <v>8436</v>
      </c>
    </row>
    <row r="300" spans="1:18" ht="21.75" thickBot="1" x14ac:dyDescent="0.25">
      <c r="A300" s="7" t="s">
        <v>8319</v>
      </c>
      <c r="B300" s="8" t="s">
        <v>6061</v>
      </c>
      <c r="C300" s="8" t="str">
        <f>VLOOKUP(A300,'DSHS account ID to admin'!A:C,3,FALSE)</f>
        <v>Aging and Disability Services Administration</v>
      </c>
      <c r="D300" s="7" t="s">
        <v>5772</v>
      </c>
      <c r="E300" s="9" t="s">
        <v>8744</v>
      </c>
      <c r="F300" s="7" t="s">
        <v>297</v>
      </c>
      <c r="G300" s="7" t="s">
        <v>4596</v>
      </c>
      <c r="H300" s="7" t="s">
        <v>6062</v>
      </c>
      <c r="I300" s="10">
        <v>89881</v>
      </c>
      <c r="J300" s="7" t="s">
        <v>6061</v>
      </c>
      <c r="K300" s="7" t="s">
        <v>8258</v>
      </c>
      <c r="L300" s="7" t="s">
        <v>8259</v>
      </c>
      <c r="M300" s="7" t="s">
        <v>8259</v>
      </c>
      <c r="N300" s="11" t="s">
        <v>8769</v>
      </c>
      <c r="O300" s="7" t="s">
        <v>8770</v>
      </c>
      <c r="P300" s="11"/>
      <c r="Q300" s="7" t="s">
        <v>8771</v>
      </c>
      <c r="R300" s="7" t="s">
        <v>8772</v>
      </c>
    </row>
    <row r="301" spans="1:18" ht="21.75" thickBot="1" x14ac:dyDescent="0.25">
      <c r="A301" s="12" t="s">
        <v>8256</v>
      </c>
      <c r="B301" s="13" t="s">
        <v>6065</v>
      </c>
      <c r="C301" s="8" t="str">
        <f>VLOOKUP(A301,'DSHS account ID to admin'!A:C,3,FALSE)</f>
        <v>Aging and Disability Services Administration</v>
      </c>
      <c r="D301" s="12" t="s">
        <v>5772</v>
      </c>
      <c r="E301" s="14" t="s">
        <v>8744</v>
      </c>
      <c r="F301" s="12" t="s">
        <v>297</v>
      </c>
      <c r="G301" s="12" t="s">
        <v>4596</v>
      </c>
      <c r="H301" s="12" t="s">
        <v>6066</v>
      </c>
      <c r="I301" s="15">
        <v>75181</v>
      </c>
      <c r="J301" s="12" t="s">
        <v>6065</v>
      </c>
      <c r="K301" s="12" t="s">
        <v>8258</v>
      </c>
      <c r="L301" s="12" t="s">
        <v>8259</v>
      </c>
      <c r="M301" s="12" t="s">
        <v>8259</v>
      </c>
      <c r="N301" s="16" t="s">
        <v>8773</v>
      </c>
      <c r="O301" s="12" t="s">
        <v>8774</v>
      </c>
      <c r="P301" s="16"/>
      <c r="Q301" s="12" t="s">
        <v>8775</v>
      </c>
      <c r="R301" s="12" t="s">
        <v>8776</v>
      </c>
    </row>
    <row r="302" spans="1:18" ht="21.75" thickBot="1" x14ac:dyDescent="0.25">
      <c r="A302" s="7" t="s">
        <v>8319</v>
      </c>
      <c r="B302" s="8" t="s">
        <v>6063</v>
      </c>
      <c r="C302" s="8" t="str">
        <f>VLOOKUP(A302,'DSHS account ID to admin'!A:C,3,FALSE)</f>
        <v>Aging and Disability Services Administration</v>
      </c>
      <c r="D302" s="7" t="s">
        <v>5772</v>
      </c>
      <c r="E302" s="9" t="s">
        <v>8744</v>
      </c>
      <c r="F302" s="7" t="s">
        <v>297</v>
      </c>
      <c r="G302" s="7" t="s">
        <v>4596</v>
      </c>
      <c r="H302" s="7" t="s">
        <v>6064</v>
      </c>
      <c r="I302" s="10">
        <v>93436</v>
      </c>
      <c r="J302" s="7" t="s">
        <v>6063</v>
      </c>
      <c r="K302" s="7" t="s">
        <v>8258</v>
      </c>
      <c r="L302" s="7" t="s">
        <v>8259</v>
      </c>
      <c r="M302" s="7" t="s">
        <v>8259</v>
      </c>
      <c r="N302" s="11" t="s">
        <v>8625</v>
      </c>
      <c r="O302" s="7" t="s">
        <v>8626</v>
      </c>
      <c r="P302" s="11"/>
      <c r="Q302" s="7" t="s">
        <v>8627</v>
      </c>
      <c r="R302" s="7" t="s">
        <v>8628</v>
      </c>
    </row>
    <row r="303" spans="1:18" ht="21.75" thickBot="1" x14ac:dyDescent="0.25">
      <c r="A303" s="12" t="s">
        <v>8332</v>
      </c>
      <c r="B303" s="13" t="s">
        <v>6071</v>
      </c>
      <c r="C303" s="8" t="str">
        <f>VLOOKUP(A303,'DSHS account ID to admin'!A:C,3,FALSE)</f>
        <v>Economic Services Administration</v>
      </c>
      <c r="D303" s="12" t="s">
        <v>5772</v>
      </c>
      <c r="E303" s="14" t="s">
        <v>8744</v>
      </c>
      <c r="F303" s="12" t="s">
        <v>297</v>
      </c>
      <c r="G303" s="12" t="s">
        <v>4596</v>
      </c>
      <c r="H303" s="12" t="s">
        <v>6072</v>
      </c>
      <c r="I303" s="15">
        <v>107572</v>
      </c>
      <c r="J303" s="12" t="s">
        <v>6071</v>
      </c>
      <c r="K303" s="12" t="s">
        <v>8258</v>
      </c>
      <c r="L303" s="12" t="s">
        <v>8259</v>
      </c>
      <c r="M303" s="12" t="s">
        <v>8259</v>
      </c>
      <c r="N303" s="16" t="s">
        <v>8777</v>
      </c>
      <c r="O303" s="12" t="s">
        <v>8778</v>
      </c>
      <c r="P303" s="16"/>
      <c r="Q303" s="12" t="s">
        <v>8779</v>
      </c>
      <c r="R303" s="12" t="s">
        <v>8780</v>
      </c>
    </row>
    <row r="304" spans="1:18" ht="13.5" thickBot="1" x14ac:dyDescent="0.25">
      <c r="A304" s="7" t="s">
        <v>8270</v>
      </c>
      <c r="B304" s="8" t="s">
        <v>6041</v>
      </c>
      <c r="C304" s="8" t="str">
        <f>VLOOKUP(A304,'DSHS account ID to admin'!A:C,3,FALSE)</f>
        <v>Children's Administration</v>
      </c>
      <c r="D304" s="7" t="s">
        <v>5772</v>
      </c>
      <c r="E304" s="9" t="s">
        <v>8744</v>
      </c>
      <c r="F304" s="7" t="s">
        <v>297</v>
      </c>
      <c r="G304" s="7" t="s">
        <v>4596</v>
      </c>
      <c r="H304" s="7" t="s">
        <v>6042</v>
      </c>
      <c r="I304" s="10">
        <v>68629</v>
      </c>
      <c r="J304" s="7" t="s">
        <v>6041</v>
      </c>
      <c r="K304" s="7" t="s">
        <v>8258</v>
      </c>
      <c r="L304" s="7" t="s">
        <v>8259</v>
      </c>
      <c r="M304" s="7" t="s">
        <v>8259</v>
      </c>
      <c r="N304" s="11" t="s">
        <v>8781</v>
      </c>
      <c r="O304" s="7" t="s">
        <v>8782</v>
      </c>
      <c r="P304" s="11"/>
      <c r="Q304" s="7" t="s">
        <v>8783</v>
      </c>
      <c r="R304" s="7" t="s">
        <v>8784</v>
      </c>
    </row>
    <row r="305" spans="1:18" ht="13.5" thickBot="1" x14ac:dyDescent="0.25">
      <c r="A305" s="12" t="s">
        <v>8270</v>
      </c>
      <c r="B305" s="13" t="s">
        <v>6051</v>
      </c>
      <c r="C305" s="8" t="str">
        <f>VLOOKUP(A305,'DSHS account ID to admin'!A:C,3,FALSE)</f>
        <v>Children's Administration</v>
      </c>
      <c r="D305" s="12" t="s">
        <v>5772</v>
      </c>
      <c r="E305" s="14" t="s">
        <v>8744</v>
      </c>
      <c r="F305" s="12" t="s">
        <v>297</v>
      </c>
      <c r="G305" s="12" t="s">
        <v>4596</v>
      </c>
      <c r="H305" s="12" t="s">
        <v>6052</v>
      </c>
      <c r="I305" s="15">
        <v>114184</v>
      </c>
      <c r="J305" s="12" t="s">
        <v>6051</v>
      </c>
      <c r="K305" s="12" t="s">
        <v>8258</v>
      </c>
      <c r="L305" s="12" t="s">
        <v>8259</v>
      </c>
      <c r="M305" s="12" t="s">
        <v>8259</v>
      </c>
      <c r="N305" s="16" t="s">
        <v>8271</v>
      </c>
      <c r="O305" s="12" t="s">
        <v>8272</v>
      </c>
      <c r="P305" s="16"/>
      <c r="Q305" s="12" t="s">
        <v>8273</v>
      </c>
      <c r="R305" s="12" t="s">
        <v>8274</v>
      </c>
    </row>
    <row r="306" spans="1:18" ht="13.5" thickBot="1" x14ac:dyDescent="0.25">
      <c r="A306" s="7" t="s">
        <v>8270</v>
      </c>
      <c r="B306" s="8" t="s">
        <v>6053</v>
      </c>
      <c r="C306" s="8" t="str">
        <f>VLOOKUP(A306,'DSHS account ID to admin'!A:C,3,FALSE)</f>
        <v>Children's Administration</v>
      </c>
      <c r="D306" s="7" t="s">
        <v>5772</v>
      </c>
      <c r="E306" s="9" t="s">
        <v>8744</v>
      </c>
      <c r="F306" s="7" t="s">
        <v>297</v>
      </c>
      <c r="G306" s="7" t="s">
        <v>4596</v>
      </c>
      <c r="H306" s="7" t="s">
        <v>6054</v>
      </c>
      <c r="I306" s="10">
        <v>100717</v>
      </c>
      <c r="J306" s="7" t="s">
        <v>6053</v>
      </c>
      <c r="K306" s="7" t="s">
        <v>8258</v>
      </c>
      <c r="L306" s="7" t="s">
        <v>8259</v>
      </c>
      <c r="M306" s="7" t="s">
        <v>8259</v>
      </c>
      <c r="N306" s="11" t="s">
        <v>8271</v>
      </c>
      <c r="O306" s="7" t="s">
        <v>8272</v>
      </c>
      <c r="P306" s="11"/>
      <c r="Q306" s="7" t="s">
        <v>8273</v>
      </c>
      <c r="R306" s="7" t="s">
        <v>8274</v>
      </c>
    </row>
    <row r="307" spans="1:18" ht="13.5" thickBot="1" x14ac:dyDescent="0.25">
      <c r="A307" s="12" t="s">
        <v>8270</v>
      </c>
      <c r="B307" s="13" t="s">
        <v>6049</v>
      </c>
      <c r="C307" s="8" t="str">
        <f>VLOOKUP(A307,'DSHS account ID to admin'!A:C,3,FALSE)</f>
        <v>Children's Administration</v>
      </c>
      <c r="D307" s="12" t="s">
        <v>5772</v>
      </c>
      <c r="E307" s="14" t="s">
        <v>8744</v>
      </c>
      <c r="F307" s="12" t="s">
        <v>297</v>
      </c>
      <c r="G307" s="12" t="s">
        <v>4596</v>
      </c>
      <c r="H307" s="12" t="s">
        <v>6050</v>
      </c>
      <c r="I307" s="15">
        <v>77483</v>
      </c>
      <c r="J307" s="12" t="s">
        <v>6049</v>
      </c>
      <c r="K307" s="12" t="s">
        <v>8258</v>
      </c>
      <c r="L307" s="12" t="s">
        <v>8259</v>
      </c>
      <c r="M307" s="12" t="s">
        <v>8259</v>
      </c>
      <c r="N307" s="16" t="s">
        <v>8347</v>
      </c>
      <c r="O307" s="12" t="s">
        <v>8348</v>
      </c>
      <c r="P307" s="16"/>
      <c r="Q307" s="12" t="s">
        <v>8349</v>
      </c>
      <c r="R307" s="12" t="s">
        <v>8350</v>
      </c>
    </row>
    <row r="308" spans="1:18" ht="21.75" thickBot="1" x14ac:dyDescent="0.25">
      <c r="A308" s="7" t="s">
        <v>8332</v>
      </c>
      <c r="B308" s="8" t="s">
        <v>6055</v>
      </c>
      <c r="C308" s="8" t="str">
        <f>VLOOKUP(A308,'DSHS account ID to admin'!A:C,3,FALSE)</f>
        <v>Economic Services Administration</v>
      </c>
      <c r="D308" s="7" t="s">
        <v>5772</v>
      </c>
      <c r="E308" s="9" t="s">
        <v>8744</v>
      </c>
      <c r="F308" s="7" t="s">
        <v>297</v>
      </c>
      <c r="G308" s="7" t="s">
        <v>4596</v>
      </c>
      <c r="H308" s="7" t="s">
        <v>6056</v>
      </c>
      <c r="I308" s="10">
        <v>121945</v>
      </c>
      <c r="J308" s="7" t="s">
        <v>6055</v>
      </c>
      <c r="K308" s="7" t="s">
        <v>8258</v>
      </c>
      <c r="L308" s="7" t="s">
        <v>8259</v>
      </c>
      <c r="M308" s="7" t="s">
        <v>8259</v>
      </c>
      <c r="N308" s="11" t="s">
        <v>8785</v>
      </c>
      <c r="O308" s="7" t="s">
        <v>8786</v>
      </c>
      <c r="P308" s="11"/>
      <c r="Q308" s="7" t="s">
        <v>8787</v>
      </c>
      <c r="R308" s="7" t="s">
        <v>8788</v>
      </c>
    </row>
    <row r="309" spans="1:18" ht="21.75" thickBot="1" x14ac:dyDescent="0.25">
      <c r="A309" s="12" t="s">
        <v>8319</v>
      </c>
      <c r="B309" s="13" t="s">
        <v>6057</v>
      </c>
      <c r="C309" s="8" t="str">
        <f>VLOOKUP(A309,'DSHS account ID to admin'!A:C,3,FALSE)</f>
        <v>Aging and Disability Services Administration</v>
      </c>
      <c r="D309" s="12" t="s">
        <v>5772</v>
      </c>
      <c r="E309" s="14" t="s">
        <v>8744</v>
      </c>
      <c r="F309" s="12" t="s">
        <v>297</v>
      </c>
      <c r="G309" s="12" t="s">
        <v>4596</v>
      </c>
      <c r="H309" s="12" t="s">
        <v>6058</v>
      </c>
      <c r="I309" s="15">
        <v>102261</v>
      </c>
      <c r="J309" s="12" t="s">
        <v>6057</v>
      </c>
      <c r="K309" s="12" t="s">
        <v>8258</v>
      </c>
      <c r="L309" s="12" t="s">
        <v>8259</v>
      </c>
      <c r="M309" s="12" t="s">
        <v>8259</v>
      </c>
      <c r="N309" s="16" t="s">
        <v>8584</v>
      </c>
      <c r="O309" s="12" t="s">
        <v>8585</v>
      </c>
      <c r="P309" s="16"/>
      <c r="Q309" s="12" t="s">
        <v>8586</v>
      </c>
      <c r="R309" s="12" t="s">
        <v>8587</v>
      </c>
    </row>
    <row r="310" spans="1:18" ht="21.75" thickBot="1" x14ac:dyDescent="0.25">
      <c r="A310" s="7" t="s">
        <v>8319</v>
      </c>
      <c r="B310" s="8" t="s">
        <v>6059</v>
      </c>
      <c r="C310" s="8" t="str">
        <f>VLOOKUP(A310,'DSHS account ID to admin'!A:C,3,FALSE)</f>
        <v>Aging and Disability Services Administration</v>
      </c>
      <c r="D310" s="7" t="s">
        <v>5772</v>
      </c>
      <c r="E310" s="9" t="s">
        <v>8744</v>
      </c>
      <c r="F310" s="7" t="s">
        <v>297</v>
      </c>
      <c r="G310" s="7" t="s">
        <v>4596</v>
      </c>
      <c r="H310" s="7" t="s">
        <v>6060</v>
      </c>
      <c r="I310" s="10">
        <v>98768</v>
      </c>
      <c r="J310" s="7" t="s">
        <v>6059</v>
      </c>
      <c r="K310" s="7" t="s">
        <v>8258</v>
      </c>
      <c r="L310" s="7" t="s">
        <v>8259</v>
      </c>
      <c r="M310" s="7" t="s">
        <v>8259</v>
      </c>
      <c r="N310" s="11" t="s">
        <v>8584</v>
      </c>
      <c r="O310" s="7" t="s">
        <v>8585</v>
      </c>
      <c r="P310" s="11"/>
      <c r="Q310" s="7" t="s">
        <v>8586</v>
      </c>
      <c r="R310" s="7" t="s">
        <v>8587</v>
      </c>
    </row>
    <row r="311" spans="1:18" ht="13.5" thickBot="1" x14ac:dyDescent="0.25">
      <c r="A311" s="12" t="s">
        <v>8270</v>
      </c>
      <c r="B311" s="13" t="s">
        <v>6045</v>
      </c>
      <c r="C311" s="8" t="str">
        <f>VLOOKUP(A311,'DSHS account ID to admin'!A:C,3,FALSE)</f>
        <v>Children's Administration</v>
      </c>
      <c r="D311" s="12" t="s">
        <v>5772</v>
      </c>
      <c r="E311" s="14" t="s">
        <v>8744</v>
      </c>
      <c r="F311" s="12" t="s">
        <v>297</v>
      </c>
      <c r="G311" s="12" t="s">
        <v>4596</v>
      </c>
      <c r="H311" s="12" t="s">
        <v>6046</v>
      </c>
      <c r="I311" s="15">
        <v>84627</v>
      </c>
      <c r="J311" s="12" t="s">
        <v>6045</v>
      </c>
      <c r="K311" s="12" t="s">
        <v>8258</v>
      </c>
      <c r="L311" s="12" t="s">
        <v>8259</v>
      </c>
      <c r="M311" s="12" t="s">
        <v>8259</v>
      </c>
      <c r="N311" s="16" t="s">
        <v>8548</v>
      </c>
      <c r="O311" s="12" t="s">
        <v>8549</v>
      </c>
      <c r="P311" s="16"/>
      <c r="Q311" s="12" t="s">
        <v>8550</v>
      </c>
      <c r="R311" s="12" t="s">
        <v>8551</v>
      </c>
    </row>
    <row r="312" spans="1:18" ht="13.5" thickBot="1" x14ac:dyDescent="0.25">
      <c r="A312" s="7" t="s">
        <v>8270</v>
      </c>
      <c r="B312" s="8" t="s">
        <v>6047</v>
      </c>
      <c r="C312" s="8" t="str">
        <f>VLOOKUP(A312,'DSHS account ID to admin'!A:C,3,FALSE)</f>
        <v>Children's Administration</v>
      </c>
      <c r="D312" s="7" t="s">
        <v>5772</v>
      </c>
      <c r="E312" s="9" t="s">
        <v>8744</v>
      </c>
      <c r="F312" s="7" t="s">
        <v>297</v>
      </c>
      <c r="G312" s="7" t="s">
        <v>4596</v>
      </c>
      <c r="H312" s="7" t="s">
        <v>6048</v>
      </c>
      <c r="I312" s="10">
        <v>90327</v>
      </c>
      <c r="J312" s="7" t="s">
        <v>6047</v>
      </c>
      <c r="K312" s="7" t="s">
        <v>8258</v>
      </c>
      <c r="L312" s="7" t="s">
        <v>8259</v>
      </c>
      <c r="M312" s="7" t="s">
        <v>8259</v>
      </c>
      <c r="N312" s="11" t="s">
        <v>8548</v>
      </c>
      <c r="O312" s="7" t="s">
        <v>8549</v>
      </c>
      <c r="P312" s="11"/>
      <c r="Q312" s="7" t="s">
        <v>8550</v>
      </c>
      <c r="R312" s="7" t="s">
        <v>8551</v>
      </c>
    </row>
    <row r="313" spans="1:18" ht="13.5" thickBot="1" x14ac:dyDescent="0.25">
      <c r="A313" s="12" t="s">
        <v>8270</v>
      </c>
      <c r="B313" s="13" t="s">
        <v>6023</v>
      </c>
      <c r="C313" s="8" t="str">
        <f>VLOOKUP(A313,'DSHS account ID to admin'!A:C,3,FALSE)</f>
        <v>Children's Administration</v>
      </c>
      <c r="D313" s="12" t="s">
        <v>5772</v>
      </c>
      <c r="E313" s="14" t="s">
        <v>8744</v>
      </c>
      <c r="F313" s="12" t="s">
        <v>297</v>
      </c>
      <c r="G313" s="12" t="s">
        <v>4596</v>
      </c>
      <c r="H313" s="12" t="s">
        <v>6024</v>
      </c>
      <c r="I313" s="15">
        <v>104764</v>
      </c>
      <c r="J313" s="12" t="s">
        <v>6023</v>
      </c>
      <c r="K313" s="12" t="s">
        <v>8258</v>
      </c>
      <c r="L313" s="12" t="s">
        <v>8259</v>
      </c>
      <c r="M313" s="12" t="s">
        <v>8259</v>
      </c>
      <c r="N313" s="16" t="s">
        <v>8486</v>
      </c>
      <c r="O313" s="12" t="s">
        <v>8487</v>
      </c>
      <c r="P313" s="16"/>
      <c r="Q313" s="12" t="s">
        <v>8488</v>
      </c>
      <c r="R313" s="12" t="s">
        <v>8489</v>
      </c>
    </row>
    <row r="314" spans="1:18" ht="21.75" thickBot="1" x14ac:dyDescent="0.25">
      <c r="A314" s="7" t="s">
        <v>8332</v>
      </c>
      <c r="B314" s="8" t="s">
        <v>3575</v>
      </c>
      <c r="C314" s="8" t="str">
        <f>VLOOKUP(A314,'DSHS account ID to admin'!A:C,3,FALSE)</f>
        <v>Economic Services Administration</v>
      </c>
      <c r="D314" s="7" t="s">
        <v>3576</v>
      </c>
      <c r="E314" s="9" t="s">
        <v>8789</v>
      </c>
      <c r="F314" s="7" t="s">
        <v>2576</v>
      </c>
      <c r="G314" s="7" t="s">
        <v>2577</v>
      </c>
      <c r="H314" s="7" t="s">
        <v>3577</v>
      </c>
      <c r="I314" s="10">
        <v>68730</v>
      </c>
      <c r="J314" s="7" t="s">
        <v>3575</v>
      </c>
      <c r="K314" s="7" t="s">
        <v>8258</v>
      </c>
      <c r="L314" s="7" t="s">
        <v>8259</v>
      </c>
      <c r="M314" s="7" t="s">
        <v>8259</v>
      </c>
      <c r="N314" s="11" t="s">
        <v>8790</v>
      </c>
      <c r="O314" s="7" t="s">
        <v>8791</v>
      </c>
      <c r="P314" s="11"/>
      <c r="Q314" s="7" t="s">
        <v>8792</v>
      </c>
      <c r="R314" s="7" t="s">
        <v>8793</v>
      </c>
    </row>
    <row r="315" spans="1:18" ht="13.5" thickBot="1" x14ac:dyDescent="0.25">
      <c r="A315" s="12" t="s">
        <v>8270</v>
      </c>
      <c r="B315" s="13" t="s">
        <v>2097</v>
      </c>
      <c r="C315" s="8" t="str">
        <f>VLOOKUP(A315,'DSHS account ID to admin'!A:C,3,FALSE)</f>
        <v>Children's Administration</v>
      </c>
      <c r="D315" s="12" t="s">
        <v>9</v>
      </c>
      <c r="E315" s="14" t="s">
        <v>8789</v>
      </c>
      <c r="F315" s="12" t="s">
        <v>12</v>
      </c>
      <c r="G315" s="12" t="s">
        <v>13</v>
      </c>
      <c r="H315" s="12" t="s">
        <v>2098</v>
      </c>
      <c r="I315" s="15">
        <v>61743</v>
      </c>
      <c r="J315" s="12" t="s">
        <v>2097</v>
      </c>
      <c r="K315" s="12" t="s">
        <v>8794</v>
      </c>
      <c r="L315" s="12" t="s">
        <v>8259</v>
      </c>
      <c r="M315" s="12" t="s">
        <v>8259</v>
      </c>
      <c r="N315" s="16" t="s">
        <v>8429</v>
      </c>
      <c r="O315" s="12" t="s">
        <v>8430</v>
      </c>
      <c r="P315" s="16"/>
      <c r="Q315" s="12" t="s">
        <v>8431</v>
      </c>
      <c r="R315" s="12" t="s">
        <v>8432</v>
      </c>
    </row>
    <row r="316" spans="1:18" ht="13.5" thickBot="1" x14ac:dyDescent="0.25">
      <c r="A316" s="7" t="s">
        <v>8270</v>
      </c>
      <c r="B316" s="8" t="s">
        <v>2099</v>
      </c>
      <c r="C316" s="8" t="str">
        <f>VLOOKUP(A316,'DSHS account ID to admin'!A:C,3,FALSE)</f>
        <v>Children's Administration</v>
      </c>
      <c r="D316" s="7" t="s">
        <v>9</v>
      </c>
      <c r="E316" s="9" t="s">
        <v>8789</v>
      </c>
      <c r="F316" s="7" t="s">
        <v>12</v>
      </c>
      <c r="G316" s="7" t="s">
        <v>13</v>
      </c>
      <c r="H316" s="7" t="s">
        <v>2100</v>
      </c>
      <c r="I316" s="10">
        <v>67015</v>
      </c>
      <c r="J316" s="7" t="s">
        <v>2099</v>
      </c>
      <c r="K316" s="7" t="s">
        <v>8794</v>
      </c>
      <c r="L316" s="7" t="s">
        <v>8259</v>
      </c>
      <c r="M316" s="7" t="s">
        <v>8259</v>
      </c>
      <c r="N316" s="11" t="s">
        <v>8347</v>
      </c>
      <c r="O316" s="7" t="s">
        <v>8348</v>
      </c>
      <c r="P316" s="11"/>
      <c r="Q316" s="7" t="s">
        <v>8349</v>
      </c>
      <c r="R316" s="7" t="s">
        <v>8350</v>
      </c>
    </row>
    <row r="317" spans="1:18" ht="13.5" thickBot="1" x14ac:dyDescent="0.25">
      <c r="A317" s="12" t="s">
        <v>8270</v>
      </c>
      <c r="B317" s="13" t="s">
        <v>2103</v>
      </c>
      <c r="C317" s="8" t="str">
        <f>VLOOKUP(A317,'DSHS account ID to admin'!A:C,3,FALSE)</f>
        <v>Children's Administration</v>
      </c>
      <c r="D317" s="12" t="s">
        <v>9</v>
      </c>
      <c r="E317" s="14" t="s">
        <v>8789</v>
      </c>
      <c r="F317" s="12" t="s">
        <v>12</v>
      </c>
      <c r="G317" s="12" t="s">
        <v>13</v>
      </c>
      <c r="H317" s="12" t="s">
        <v>2104</v>
      </c>
      <c r="I317" s="15">
        <v>90348</v>
      </c>
      <c r="J317" s="12" t="s">
        <v>2103</v>
      </c>
      <c r="K317" s="12" t="s">
        <v>8794</v>
      </c>
      <c r="L317" s="12" t="s">
        <v>8259</v>
      </c>
      <c r="M317" s="12" t="s">
        <v>8259</v>
      </c>
      <c r="N317" s="16" t="s">
        <v>8271</v>
      </c>
      <c r="O317" s="12" t="s">
        <v>8272</v>
      </c>
      <c r="P317" s="16"/>
      <c r="Q317" s="12" t="s">
        <v>8273</v>
      </c>
      <c r="R317" s="12" t="s">
        <v>8274</v>
      </c>
    </row>
    <row r="318" spans="1:18" ht="13.5" thickBot="1" x14ac:dyDescent="0.25">
      <c r="A318" s="7" t="s">
        <v>8270</v>
      </c>
      <c r="B318" s="8" t="s">
        <v>2105</v>
      </c>
      <c r="C318" s="8" t="str">
        <f>VLOOKUP(A318,'DSHS account ID to admin'!A:C,3,FALSE)</f>
        <v>Children's Administration</v>
      </c>
      <c r="D318" s="7" t="s">
        <v>9</v>
      </c>
      <c r="E318" s="9" t="s">
        <v>8789</v>
      </c>
      <c r="F318" s="7" t="s">
        <v>12</v>
      </c>
      <c r="G318" s="7" t="s">
        <v>13</v>
      </c>
      <c r="H318" s="7" t="s">
        <v>2106</v>
      </c>
      <c r="I318" s="10">
        <v>81918</v>
      </c>
      <c r="J318" s="7" t="s">
        <v>2105</v>
      </c>
      <c r="K318" s="7" t="s">
        <v>8794</v>
      </c>
      <c r="L318" s="7" t="s">
        <v>8259</v>
      </c>
      <c r="M318" s="7" t="s">
        <v>8259</v>
      </c>
      <c r="N318" s="11" t="s">
        <v>8375</v>
      </c>
      <c r="O318" s="7" t="s">
        <v>8376</v>
      </c>
      <c r="P318" s="11"/>
      <c r="Q318" s="7" t="s">
        <v>8377</v>
      </c>
      <c r="R318" s="7" t="s">
        <v>8378</v>
      </c>
    </row>
    <row r="319" spans="1:18" ht="13.5" thickBot="1" x14ac:dyDescent="0.25">
      <c r="A319" s="12" t="s">
        <v>8270</v>
      </c>
      <c r="B319" s="13" t="s">
        <v>2109</v>
      </c>
      <c r="C319" s="8" t="str">
        <f>VLOOKUP(A319,'DSHS account ID to admin'!A:C,3,FALSE)</f>
        <v>Children's Administration</v>
      </c>
      <c r="D319" s="12" t="s">
        <v>9</v>
      </c>
      <c r="E319" s="14" t="s">
        <v>8789</v>
      </c>
      <c r="F319" s="12" t="s">
        <v>12</v>
      </c>
      <c r="G319" s="12" t="s">
        <v>13</v>
      </c>
      <c r="H319" s="12" t="s">
        <v>2110</v>
      </c>
      <c r="I319" s="15">
        <v>97968</v>
      </c>
      <c r="J319" s="12" t="s">
        <v>2109</v>
      </c>
      <c r="K319" s="12" t="s">
        <v>8794</v>
      </c>
      <c r="L319" s="12" t="s">
        <v>8259</v>
      </c>
      <c r="M319" s="12" t="s">
        <v>8259</v>
      </c>
      <c r="N319" s="16" t="s">
        <v>8694</v>
      </c>
      <c r="O319" s="12" t="s">
        <v>8695</v>
      </c>
      <c r="P319" s="16"/>
      <c r="Q319" s="12" t="s">
        <v>8696</v>
      </c>
      <c r="R319" s="12" t="s">
        <v>8697</v>
      </c>
    </row>
    <row r="320" spans="1:18" ht="13.5" thickBot="1" x14ac:dyDescent="0.25">
      <c r="A320" s="7" t="s">
        <v>8270</v>
      </c>
      <c r="B320" s="8" t="s">
        <v>2111</v>
      </c>
      <c r="C320" s="8" t="str">
        <f>VLOOKUP(A320,'DSHS account ID to admin'!A:C,3,FALSE)</f>
        <v>Children's Administration</v>
      </c>
      <c r="D320" s="7" t="s">
        <v>9</v>
      </c>
      <c r="E320" s="9" t="s">
        <v>8789</v>
      </c>
      <c r="F320" s="7" t="s">
        <v>12</v>
      </c>
      <c r="G320" s="7" t="s">
        <v>13</v>
      </c>
      <c r="H320" s="7" t="s">
        <v>2112</v>
      </c>
      <c r="I320" s="10">
        <v>89425</v>
      </c>
      <c r="J320" s="7" t="s">
        <v>2111</v>
      </c>
      <c r="K320" s="7" t="s">
        <v>8794</v>
      </c>
      <c r="L320" s="7" t="s">
        <v>8259</v>
      </c>
      <c r="M320" s="7" t="s">
        <v>8259</v>
      </c>
      <c r="N320" s="11" t="s">
        <v>8540</v>
      </c>
      <c r="O320" s="7" t="s">
        <v>8541</v>
      </c>
      <c r="P320" s="11"/>
      <c r="Q320" s="7" t="s">
        <v>8542</v>
      </c>
      <c r="R320" s="7" t="s">
        <v>8543</v>
      </c>
    </row>
    <row r="321" spans="1:18" ht="13.5" thickBot="1" x14ac:dyDescent="0.25">
      <c r="A321" s="12" t="s">
        <v>8270</v>
      </c>
      <c r="B321" s="13" t="s">
        <v>2113</v>
      </c>
      <c r="C321" s="8" t="str">
        <f>VLOOKUP(A321,'DSHS account ID to admin'!A:C,3,FALSE)</f>
        <v>Children's Administration</v>
      </c>
      <c r="D321" s="12" t="s">
        <v>9</v>
      </c>
      <c r="E321" s="14" t="s">
        <v>8789</v>
      </c>
      <c r="F321" s="12" t="s">
        <v>12</v>
      </c>
      <c r="G321" s="12" t="s">
        <v>13</v>
      </c>
      <c r="H321" s="12" t="s">
        <v>2114</v>
      </c>
      <c r="I321" s="15">
        <v>89164</v>
      </c>
      <c r="J321" s="12" t="s">
        <v>2113</v>
      </c>
      <c r="K321" s="12" t="s">
        <v>8794</v>
      </c>
      <c r="L321" s="12" t="s">
        <v>8259</v>
      </c>
      <c r="M321" s="12" t="s">
        <v>8259</v>
      </c>
      <c r="N321" s="16" t="s">
        <v>8540</v>
      </c>
      <c r="O321" s="12" t="s">
        <v>8541</v>
      </c>
      <c r="P321" s="16"/>
      <c r="Q321" s="12" t="s">
        <v>8542</v>
      </c>
      <c r="R321" s="12" t="s">
        <v>8543</v>
      </c>
    </row>
    <row r="322" spans="1:18" ht="13.5" thickBot="1" x14ac:dyDescent="0.25">
      <c r="A322" s="7" t="s">
        <v>8270</v>
      </c>
      <c r="B322" s="8" t="s">
        <v>2117</v>
      </c>
      <c r="C322" s="8" t="str">
        <f>VLOOKUP(A322,'DSHS account ID to admin'!A:C,3,FALSE)</f>
        <v>Children's Administration</v>
      </c>
      <c r="D322" s="7" t="s">
        <v>9</v>
      </c>
      <c r="E322" s="9" t="s">
        <v>8789</v>
      </c>
      <c r="F322" s="7" t="s">
        <v>12</v>
      </c>
      <c r="G322" s="7" t="s">
        <v>13</v>
      </c>
      <c r="H322" s="7" t="s">
        <v>2118</v>
      </c>
      <c r="I322" s="10">
        <v>116933</v>
      </c>
      <c r="J322" s="7" t="s">
        <v>2117</v>
      </c>
      <c r="K322" s="7" t="s">
        <v>8794</v>
      </c>
      <c r="L322" s="7" t="s">
        <v>8259</v>
      </c>
      <c r="M322" s="7" t="s">
        <v>8259</v>
      </c>
      <c r="N322" s="11" t="s">
        <v>8765</v>
      </c>
      <c r="O322" s="7" t="s">
        <v>8766</v>
      </c>
      <c r="P322" s="11"/>
      <c r="Q322" s="7" t="s">
        <v>8767</v>
      </c>
      <c r="R322" s="7" t="s">
        <v>8768</v>
      </c>
    </row>
    <row r="323" spans="1:18" ht="13.5" thickBot="1" x14ac:dyDescent="0.25">
      <c r="A323" s="12" t="s">
        <v>8270</v>
      </c>
      <c r="B323" s="13" t="s">
        <v>2101</v>
      </c>
      <c r="C323" s="8" t="str">
        <f>VLOOKUP(A323,'DSHS account ID to admin'!A:C,3,FALSE)</f>
        <v>Children's Administration</v>
      </c>
      <c r="D323" s="12" t="s">
        <v>9</v>
      </c>
      <c r="E323" s="14" t="s">
        <v>8789</v>
      </c>
      <c r="F323" s="12" t="s">
        <v>64</v>
      </c>
      <c r="G323" s="12" t="s">
        <v>65</v>
      </c>
      <c r="H323" s="12" t="s">
        <v>2102</v>
      </c>
      <c r="I323" s="15">
        <v>52135</v>
      </c>
      <c r="J323" s="12" t="s">
        <v>2101</v>
      </c>
      <c r="K323" s="12" t="s">
        <v>8794</v>
      </c>
      <c r="L323" s="12" t="s">
        <v>8259</v>
      </c>
      <c r="M323" s="12" t="s">
        <v>8259</v>
      </c>
      <c r="N323" s="16" t="s">
        <v>8795</v>
      </c>
      <c r="O323" s="12" t="s">
        <v>8796</v>
      </c>
      <c r="P323" s="16"/>
      <c r="Q323" s="12" t="s">
        <v>8797</v>
      </c>
      <c r="R323" s="12" t="s">
        <v>8798</v>
      </c>
    </row>
    <row r="324" spans="1:18" ht="13.5" thickBot="1" x14ac:dyDescent="0.25">
      <c r="A324" s="7" t="s">
        <v>8270</v>
      </c>
      <c r="B324" s="8" t="s">
        <v>2107</v>
      </c>
      <c r="C324" s="8" t="str">
        <f>VLOOKUP(A324,'DSHS account ID to admin'!A:C,3,FALSE)</f>
        <v>Children's Administration</v>
      </c>
      <c r="D324" s="7" t="s">
        <v>9</v>
      </c>
      <c r="E324" s="9" t="s">
        <v>8789</v>
      </c>
      <c r="F324" s="7" t="s">
        <v>64</v>
      </c>
      <c r="G324" s="7" t="s">
        <v>65</v>
      </c>
      <c r="H324" s="7" t="s">
        <v>2108</v>
      </c>
      <c r="I324" s="10">
        <v>71817</v>
      </c>
      <c r="J324" s="7" t="s">
        <v>2107</v>
      </c>
      <c r="K324" s="7" t="s">
        <v>8794</v>
      </c>
      <c r="L324" s="7" t="s">
        <v>8259</v>
      </c>
      <c r="M324" s="7" t="s">
        <v>8259</v>
      </c>
      <c r="N324" s="11" t="s">
        <v>8424</v>
      </c>
      <c r="O324" s="7" t="s">
        <v>8425</v>
      </c>
      <c r="P324" s="11"/>
      <c r="Q324" s="7" t="s">
        <v>8426</v>
      </c>
      <c r="R324" s="7" t="s">
        <v>8427</v>
      </c>
    </row>
    <row r="325" spans="1:18" ht="13.5" thickBot="1" x14ac:dyDescent="0.25">
      <c r="A325" s="12" t="s">
        <v>8270</v>
      </c>
      <c r="B325" s="13" t="s">
        <v>2115</v>
      </c>
      <c r="C325" s="8" t="str">
        <f>VLOOKUP(A325,'DSHS account ID to admin'!A:C,3,FALSE)</f>
        <v>Children's Administration</v>
      </c>
      <c r="D325" s="12" t="s">
        <v>9</v>
      </c>
      <c r="E325" s="14" t="s">
        <v>8789</v>
      </c>
      <c r="F325" s="12" t="s">
        <v>64</v>
      </c>
      <c r="G325" s="12" t="s">
        <v>65</v>
      </c>
      <c r="H325" s="12" t="s">
        <v>2116</v>
      </c>
      <c r="I325" s="15">
        <v>106541</v>
      </c>
      <c r="J325" s="12" t="s">
        <v>2115</v>
      </c>
      <c r="K325" s="12" t="s">
        <v>8794</v>
      </c>
      <c r="L325" s="12" t="s">
        <v>8259</v>
      </c>
      <c r="M325" s="12" t="s">
        <v>8259</v>
      </c>
      <c r="N325" s="16" t="s">
        <v>8694</v>
      </c>
      <c r="O325" s="12" t="s">
        <v>8695</v>
      </c>
      <c r="P325" s="16"/>
      <c r="Q325" s="12" t="s">
        <v>8696</v>
      </c>
      <c r="R325" s="12" t="s">
        <v>8697</v>
      </c>
    </row>
    <row r="326" spans="1:18" ht="13.5" thickBot="1" x14ac:dyDescent="0.25">
      <c r="A326" s="7" t="s">
        <v>8270</v>
      </c>
      <c r="B326" s="8" t="s">
        <v>2119</v>
      </c>
      <c r="C326" s="8" t="str">
        <f>VLOOKUP(A326,'DSHS account ID to admin'!A:C,3,FALSE)</f>
        <v>Children's Administration</v>
      </c>
      <c r="D326" s="7" t="s">
        <v>9</v>
      </c>
      <c r="E326" s="9" t="s">
        <v>8789</v>
      </c>
      <c r="F326" s="7" t="s">
        <v>64</v>
      </c>
      <c r="G326" s="7" t="s">
        <v>65</v>
      </c>
      <c r="H326" s="7" t="s">
        <v>2120</v>
      </c>
      <c r="I326" s="10">
        <v>105138</v>
      </c>
      <c r="J326" s="7" t="s">
        <v>2119</v>
      </c>
      <c r="K326" s="7" t="s">
        <v>8794</v>
      </c>
      <c r="L326" s="7" t="s">
        <v>8259</v>
      </c>
      <c r="M326" s="7" t="s">
        <v>8259</v>
      </c>
      <c r="N326" s="11" t="s">
        <v>8271</v>
      </c>
      <c r="O326" s="7" t="s">
        <v>8272</v>
      </c>
      <c r="P326" s="11"/>
      <c r="Q326" s="7" t="s">
        <v>8273</v>
      </c>
      <c r="R326" s="7" t="s">
        <v>8274</v>
      </c>
    </row>
    <row r="327" spans="1:18" ht="13.5" thickBot="1" x14ac:dyDescent="0.25">
      <c r="A327" s="12" t="s">
        <v>8270</v>
      </c>
      <c r="B327" s="13" t="s">
        <v>2121</v>
      </c>
      <c r="C327" s="8" t="str">
        <f>VLOOKUP(A327,'DSHS account ID to admin'!A:C,3,FALSE)</f>
        <v>Children's Administration</v>
      </c>
      <c r="D327" s="12" t="s">
        <v>9</v>
      </c>
      <c r="E327" s="14" t="s">
        <v>8789</v>
      </c>
      <c r="F327" s="12" t="s">
        <v>64</v>
      </c>
      <c r="G327" s="12" t="s">
        <v>65</v>
      </c>
      <c r="H327" s="12" t="s">
        <v>2122</v>
      </c>
      <c r="I327" s="15">
        <v>113901</v>
      </c>
      <c r="J327" s="12" t="s">
        <v>2121</v>
      </c>
      <c r="K327" s="12" t="s">
        <v>8794</v>
      </c>
      <c r="L327" s="12" t="s">
        <v>8259</v>
      </c>
      <c r="M327" s="12" t="s">
        <v>8259</v>
      </c>
      <c r="N327" s="16" t="s">
        <v>8271</v>
      </c>
      <c r="O327" s="12" t="s">
        <v>8272</v>
      </c>
      <c r="P327" s="16"/>
      <c r="Q327" s="12" t="s">
        <v>8273</v>
      </c>
      <c r="R327" s="12" t="s">
        <v>8274</v>
      </c>
    </row>
    <row r="328" spans="1:18" ht="13.5" thickBot="1" x14ac:dyDescent="0.25">
      <c r="A328" s="7" t="s">
        <v>8270</v>
      </c>
      <c r="B328" s="8" t="s">
        <v>3044</v>
      </c>
      <c r="C328" s="8" t="str">
        <f>VLOOKUP(A328,'DSHS account ID to admin'!A:C,3,FALSE)</f>
        <v>Children's Administration</v>
      </c>
      <c r="D328" s="7" t="s">
        <v>2736</v>
      </c>
      <c r="E328" s="9" t="s">
        <v>8789</v>
      </c>
      <c r="F328" s="7" t="s">
        <v>2734</v>
      </c>
      <c r="G328" s="7" t="s">
        <v>2735</v>
      </c>
      <c r="H328" s="7" t="s">
        <v>3045</v>
      </c>
      <c r="I328" s="10">
        <v>87382</v>
      </c>
      <c r="J328" s="7" t="s">
        <v>3044</v>
      </c>
      <c r="K328" s="7" t="s">
        <v>8794</v>
      </c>
      <c r="L328" s="7" t="s">
        <v>8259</v>
      </c>
      <c r="M328" s="7" t="s">
        <v>8259</v>
      </c>
      <c r="N328" s="11" t="s">
        <v>8429</v>
      </c>
      <c r="O328" s="7" t="s">
        <v>8430</v>
      </c>
      <c r="P328" s="11"/>
      <c r="Q328" s="7" t="s">
        <v>8431</v>
      </c>
      <c r="R328" s="7" t="s">
        <v>8432</v>
      </c>
    </row>
    <row r="329" spans="1:18" ht="13.5" thickBot="1" x14ac:dyDescent="0.25">
      <c r="A329" s="12" t="s">
        <v>8270</v>
      </c>
      <c r="B329" s="13" t="s">
        <v>3046</v>
      </c>
      <c r="C329" s="8" t="str">
        <f>VLOOKUP(A329,'DSHS account ID to admin'!A:C,3,FALSE)</f>
        <v>Children's Administration</v>
      </c>
      <c r="D329" s="12" t="s">
        <v>2736</v>
      </c>
      <c r="E329" s="14" t="s">
        <v>8789</v>
      </c>
      <c r="F329" s="12" t="s">
        <v>2734</v>
      </c>
      <c r="G329" s="12" t="s">
        <v>2735</v>
      </c>
      <c r="H329" s="12" t="s">
        <v>3047</v>
      </c>
      <c r="I329" s="15">
        <v>61467</v>
      </c>
      <c r="J329" s="12" t="s">
        <v>3046</v>
      </c>
      <c r="K329" s="12" t="s">
        <v>8794</v>
      </c>
      <c r="L329" s="12" t="s">
        <v>8259</v>
      </c>
      <c r="M329" s="12" t="s">
        <v>8259</v>
      </c>
      <c r="N329" s="16" t="s">
        <v>8544</v>
      </c>
      <c r="O329" s="12" t="s">
        <v>8545</v>
      </c>
      <c r="P329" s="16"/>
      <c r="Q329" s="12" t="s">
        <v>8546</v>
      </c>
      <c r="R329" s="12" t="s">
        <v>8547</v>
      </c>
    </row>
    <row r="330" spans="1:18" ht="13.5" thickBot="1" x14ac:dyDescent="0.25">
      <c r="A330" s="7" t="s">
        <v>8270</v>
      </c>
      <c r="B330" s="8" t="s">
        <v>3048</v>
      </c>
      <c r="C330" s="8" t="str">
        <f>VLOOKUP(A330,'DSHS account ID to admin'!A:C,3,FALSE)</f>
        <v>Children's Administration</v>
      </c>
      <c r="D330" s="7" t="s">
        <v>2736</v>
      </c>
      <c r="E330" s="9" t="s">
        <v>8789</v>
      </c>
      <c r="F330" s="7" t="s">
        <v>2734</v>
      </c>
      <c r="G330" s="7" t="s">
        <v>2735</v>
      </c>
      <c r="H330" s="7" t="s">
        <v>3049</v>
      </c>
      <c r="I330" s="10">
        <v>76017</v>
      </c>
      <c r="J330" s="7" t="s">
        <v>3048</v>
      </c>
      <c r="K330" s="7" t="s">
        <v>8794</v>
      </c>
      <c r="L330" s="7" t="s">
        <v>8259</v>
      </c>
      <c r="M330" s="7" t="s">
        <v>8259</v>
      </c>
      <c r="N330" s="11" t="s">
        <v>8799</v>
      </c>
      <c r="O330" s="7" t="s">
        <v>8800</v>
      </c>
      <c r="P330" s="11"/>
      <c r="Q330" s="7" t="s">
        <v>8801</v>
      </c>
      <c r="R330" s="7" t="s">
        <v>8802</v>
      </c>
    </row>
    <row r="331" spans="1:18" ht="13.5" thickBot="1" x14ac:dyDescent="0.25">
      <c r="A331" s="12" t="s">
        <v>8270</v>
      </c>
      <c r="B331" s="13" t="s">
        <v>3050</v>
      </c>
      <c r="C331" s="8" t="str">
        <f>VLOOKUP(A331,'DSHS account ID to admin'!A:C,3,FALSE)</f>
        <v>Children's Administration</v>
      </c>
      <c r="D331" s="12" t="s">
        <v>2736</v>
      </c>
      <c r="E331" s="14" t="s">
        <v>8789</v>
      </c>
      <c r="F331" s="12" t="s">
        <v>2734</v>
      </c>
      <c r="G331" s="12" t="s">
        <v>2735</v>
      </c>
      <c r="H331" s="12" t="s">
        <v>3051</v>
      </c>
      <c r="I331" s="15">
        <v>80539</v>
      </c>
      <c r="J331" s="12" t="s">
        <v>3050</v>
      </c>
      <c r="K331" s="12" t="s">
        <v>8794</v>
      </c>
      <c r="L331" s="12" t="s">
        <v>8259</v>
      </c>
      <c r="M331" s="12" t="s">
        <v>8259</v>
      </c>
      <c r="N331" s="16" t="s">
        <v>8560</v>
      </c>
      <c r="O331" s="12" t="s">
        <v>8561</v>
      </c>
      <c r="P331" s="16"/>
      <c r="Q331" s="12" t="s">
        <v>8562</v>
      </c>
      <c r="R331" s="12" t="s">
        <v>8563</v>
      </c>
    </row>
    <row r="332" spans="1:18" ht="13.5" thickBot="1" x14ac:dyDescent="0.25">
      <c r="A332" s="7" t="s">
        <v>8270</v>
      </c>
      <c r="B332" s="8" t="s">
        <v>3052</v>
      </c>
      <c r="C332" s="8" t="str">
        <f>VLOOKUP(A332,'DSHS account ID to admin'!A:C,3,FALSE)</f>
        <v>Children's Administration</v>
      </c>
      <c r="D332" s="7" t="s">
        <v>2736</v>
      </c>
      <c r="E332" s="9" t="s">
        <v>8789</v>
      </c>
      <c r="F332" s="7" t="s">
        <v>2734</v>
      </c>
      <c r="G332" s="7" t="s">
        <v>2735</v>
      </c>
      <c r="H332" s="7" t="s">
        <v>3053</v>
      </c>
      <c r="I332" s="10">
        <v>95204</v>
      </c>
      <c r="J332" s="7" t="s">
        <v>3052</v>
      </c>
      <c r="K332" s="7" t="s">
        <v>8794</v>
      </c>
      <c r="L332" s="7" t="s">
        <v>8259</v>
      </c>
      <c r="M332" s="7" t="s">
        <v>8259</v>
      </c>
      <c r="N332" s="11" t="s">
        <v>8588</v>
      </c>
      <c r="O332" s="7" t="s">
        <v>8589</v>
      </c>
      <c r="P332" s="11"/>
      <c r="Q332" s="7" t="s">
        <v>8590</v>
      </c>
      <c r="R332" s="7" t="s">
        <v>8591</v>
      </c>
    </row>
    <row r="333" spans="1:18" ht="13.5" thickBot="1" x14ac:dyDescent="0.25">
      <c r="A333" s="12" t="s">
        <v>8270</v>
      </c>
      <c r="B333" s="13" t="s">
        <v>3054</v>
      </c>
      <c r="C333" s="8" t="str">
        <f>VLOOKUP(A333,'DSHS account ID to admin'!A:C,3,FALSE)</f>
        <v>Children's Administration</v>
      </c>
      <c r="D333" s="12" t="s">
        <v>2736</v>
      </c>
      <c r="E333" s="14" t="s">
        <v>8789</v>
      </c>
      <c r="F333" s="12" t="s">
        <v>2734</v>
      </c>
      <c r="G333" s="12" t="s">
        <v>2735</v>
      </c>
      <c r="H333" s="12" t="s">
        <v>3055</v>
      </c>
      <c r="I333" s="15">
        <v>89065</v>
      </c>
      <c r="J333" s="12" t="s">
        <v>3054</v>
      </c>
      <c r="K333" s="12" t="s">
        <v>8794</v>
      </c>
      <c r="L333" s="12" t="s">
        <v>8259</v>
      </c>
      <c r="M333" s="12" t="s">
        <v>8259</v>
      </c>
      <c r="N333" s="16" t="s">
        <v>8535</v>
      </c>
      <c r="O333" s="12" t="s">
        <v>8536</v>
      </c>
      <c r="P333" s="16"/>
      <c r="Q333" s="12" t="s">
        <v>8537</v>
      </c>
      <c r="R333" s="12" t="s">
        <v>8538</v>
      </c>
    </row>
    <row r="334" spans="1:18" ht="13.5" thickBot="1" x14ac:dyDescent="0.25">
      <c r="A334" s="7" t="s">
        <v>8270</v>
      </c>
      <c r="B334" s="8" t="s">
        <v>3056</v>
      </c>
      <c r="C334" s="8" t="str">
        <f>VLOOKUP(A334,'DSHS account ID to admin'!A:C,3,FALSE)</f>
        <v>Children's Administration</v>
      </c>
      <c r="D334" s="7" t="s">
        <v>2736</v>
      </c>
      <c r="E334" s="9" t="s">
        <v>8789</v>
      </c>
      <c r="F334" s="7" t="s">
        <v>2734</v>
      </c>
      <c r="G334" s="7" t="s">
        <v>2735</v>
      </c>
      <c r="H334" s="7" t="s">
        <v>3057</v>
      </c>
      <c r="I334" s="10">
        <v>89911</v>
      </c>
      <c r="J334" s="7" t="s">
        <v>3056</v>
      </c>
      <c r="K334" s="7" t="s">
        <v>8794</v>
      </c>
      <c r="L334" s="7" t="s">
        <v>8259</v>
      </c>
      <c r="M334" s="7" t="s">
        <v>8259</v>
      </c>
      <c r="N334" s="11" t="s">
        <v>8375</v>
      </c>
      <c r="O334" s="7" t="s">
        <v>8376</v>
      </c>
      <c r="P334" s="11"/>
      <c r="Q334" s="7" t="s">
        <v>8377</v>
      </c>
      <c r="R334" s="7" t="s">
        <v>8378</v>
      </c>
    </row>
    <row r="335" spans="1:18" ht="13.5" thickBot="1" x14ac:dyDescent="0.25">
      <c r="A335" s="12" t="s">
        <v>8270</v>
      </c>
      <c r="B335" s="13" t="s">
        <v>3058</v>
      </c>
      <c r="C335" s="8" t="str">
        <f>VLOOKUP(A335,'DSHS account ID to admin'!A:C,3,FALSE)</f>
        <v>Children's Administration</v>
      </c>
      <c r="D335" s="12" t="s">
        <v>2736</v>
      </c>
      <c r="E335" s="14" t="s">
        <v>8789</v>
      </c>
      <c r="F335" s="12" t="s">
        <v>2734</v>
      </c>
      <c r="G335" s="12" t="s">
        <v>2735</v>
      </c>
      <c r="H335" s="12" t="s">
        <v>3059</v>
      </c>
      <c r="I335" s="15">
        <v>87263</v>
      </c>
      <c r="J335" s="12" t="s">
        <v>3058</v>
      </c>
      <c r="K335" s="12" t="s">
        <v>8794</v>
      </c>
      <c r="L335" s="12" t="s">
        <v>8259</v>
      </c>
      <c r="M335" s="12" t="s">
        <v>8259</v>
      </c>
      <c r="N335" s="16" t="s">
        <v>8548</v>
      </c>
      <c r="O335" s="12" t="s">
        <v>8549</v>
      </c>
      <c r="P335" s="16"/>
      <c r="Q335" s="12" t="s">
        <v>8550</v>
      </c>
      <c r="R335" s="12" t="s">
        <v>8551</v>
      </c>
    </row>
    <row r="336" spans="1:18" ht="13.5" thickBot="1" x14ac:dyDescent="0.25">
      <c r="A336" s="7" t="s">
        <v>8270</v>
      </c>
      <c r="B336" s="8" t="s">
        <v>6366</v>
      </c>
      <c r="C336" s="8" t="str">
        <f>VLOOKUP(A336,'DSHS account ID to admin'!A:C,3,FALSE)</f>
        <v>Children's Administration</v>
      </c>
      <c r="D336" s="7" t="s">
        <v>5772</v>
      </c>
      <c r="E336" s="9" t="s">
        <v>8789</v>
      </c>
      <c r="F336" s="7" t="s">
        <v>297</v>
      </c>
      <c r="G336" s="7" t="s">
        <v>4596</v>
      </c>
      <c r="H336" s="7" t="s">
        <v>6367</v>
      </c>
      <c r="I336" s="10">
        <v>72779</v>
      </c>
      <c r="J336" s="7" t="s">
        <v>6366</v>
      </c>
      <c r="K336" s="7" t="s">
        <v>8794</v>
      </c>
      <c r="L336" s="7" t="s">
        <v>8259</v>
      </c>
      <c r="M336" s="7" t="s">
        <v>8259</v>
      </c>
      <c r="N336" s="11" t="s">
        <v>8429</v>
      </c>
      <c r="O336" s="7" t="s">
        <v>8430</v>
      </c>
      <c r="P336" s="11"/>
      <c r="Q336" s="7" t="s">
        <v>8431</v>
      </c>
      <c r="R336" s="7" t="s">
        <v>8432</v>
      </c>
    </row>
    <row r="337" spans="1:18" ht="13.5" thickBot="1" x14ac:dyDescent="0.25">
      <c r="A337" s="12" t="s">
        <v>8270</v>
      </c>
      <c r="B337" s="13" t="s">
        <v>6368</v>
      </c>
      <c r="C337" s="8" t="str">
        <f>VLOOKUP(A337,'DSHS account ID to admin'!A:C,3,FALSE)</f>
        <v>Children's Administration</v>
      </c>
      <c r="D337" s="12" t="s">
        <v>5772</v>
      </c>
      <c r="E337" s="14" t="s">
        <v>8789</v>
      </c>
      <c r="F337" s="12" t="s">
        <v>297</v>
      </c>
      <c r="G337" s="12" t="s">
        <v>4596</v>
      </c>
      <c r="H337" s="12" t="s">
        <v>6369</v>
      </c>
      <c r="I337" s="15">
        <v>76154</v>
      </c>
      <c r="J337" s="12" t="s">
        <v>6368</v>
      </c>
      <c r="K337" s="12" t="s">
        <v>8794</v>
      </c>
      <c r="L337" s="12" t="s">
        <v>8259</v>
      </c>
      <c r="M337" s="12" t="s">
        <v>8259</v>
      </c>
      <c r="N337" s="16" t="s">
        <v>8748</v>
      </c>
      <c r="O337" s="12" t="s">
        <v>8749</v>
      </c>
      <c r="P337" s="16"/>
      <c r="Q337" s="12" t="s">
        <v>8750</v>
      </c>
      <c r="R337" s="12" t="s">
        <v>8751</v>
      </c>
    </row>
    <row r="338" spans="1:18" ht="13.5" thickBot="1" x14ac:dyDescent="0.25">
      <c r="A338" s="7" t="s">
        <v>8270</v>
      </c>
      <c r="B338" s="8" t="s">
        <v>6370</v>
      </c>
      <c r="C338" s="8" t="str">
        <f>VLOOKUP(A338,'DSHS account ID to admin'!A:C,3,FALSE)</f>
        <v>Children's Administration</v>
      </c>
      <c r="D338" s="7" t="s">
        <v>5772</v>
      </c>
      <c r="E338" s="9" t="s">
        <v>8789</v>
      </c>
      <c r="F338" s="7" t="s">
        <v>297</v>
      </c>
      <c r="G338" s="7" t="s">
        <v>4596</v>
      </c>
      <c r="H338" s="7" t="s">
        <v>6371</v>
      </c>
      <c r="I338" s="10">
        <v>70055</v>
      </c>
      <c r="J338" s="7" t="s">
        <v>6370</v>
      </c>
      <c r="K338" s="7" t="s">
        <v>8794</v>
      </c>
      <c r="L338" s="7" t="s">
        <v>8259</v>
      </c>
      <c r="M338" s="7" t="s">
        <v>8259</v>
      </c>
      <c r="N338" s="11" t="s">
        <v>8694</v>
      </c>
      <c r="O338" s="7" t="s">
        <v>8695</v>
      </c>
      <c r="P338" s="11"/>
      <c r="Q338" s="7" t="s">
        <v>8696</v>
      </c>
      <c r="R338" s="7" t="s">
        <v>8697</v>
      </c>
    </row>
    <row r="339" spans="1:18" ht="13.5" thickBot="1" x14ac:dyDescent="0.25">
      <c r="A339" s="12" t="s">
        <v>8270</v>
      </c>
      <c r="B339" s="13" t="s">
        <v>6372</v>
      </c>
      <c r="C339" s="8" t="str">
        <f>VLOOKUP(A339,'DSHS account ID to admin'!A:C,3,FALSE)</f>
        <v>Children's Administration</v>
      </c>
      <c r="D339" s="12" t="s">
        <v>5772</v>
      </c>
      <c r="E339" s="14" t="s">
        <v>8789</v>
      </c>
      <c r="F339" s="12" t="s">
        <v>297</v>
      </c>
      <c r="G339" s="12" t="s">
        <v>4596</v>
      </c>
      <c r="H339" s="12" t="s">
        <v>6373</v>
      </c>
      <c r="I339" s="15">
        <v>55563</v>
      </c>
      <c r="J339" s="12" t="s">
        <v>6372</v>
      </c>
      <c r="K339" s="12" t="s">
        <v>8794</v>
      </c>
      <c r="L339" s="12" t="s">
        <v>8259</v>
      </c>
      <c r="M339" s="12" t="s">
        <v>8259</v>
      </c>
      <c r="N339" s="16" t="s">
        <v>8271</v>
      </c>
      <c r="O339" s="12" t="s">
        <v>8272</v>
      </c>
      <c r="P339" s="16"/>
      <c r="Q339" s="12" t="s">
        <v>8273</v>
      </c>
      <c r="R339" s="12" t="s">
        <v>8274</v>
      </c>
    </row>
    <row r="340" spans="1:18" ht="13.5" thickBot="1" x14ac:dyDescent="0.25">
      <c r="A340" s="7" t="s">
        <v>8270</v>
      </c>
      <c r="B340" s="8" t="s">
        <v>6374</v>
      </c>
      <c r="C340" s="8" t="str">
        <f>VLOOKUP(A340,'DSHS account ID to admin'!A:C,3,FALSE)</f>
        <v>Children's Administration</v>
      </c>
      <c r="D340" s="7" t="s">
        <v>5772</v>
      </c>
      <c r="E340" s="9" t="s">
        <v>8789</v>
      </c>
      <c r="F340" s="7" t="s">
        <v>297</v>
      </c>
      <c r="G340" s="7" t="s">
        <v>4596</v>
      </c>
      <c r="H340" s="7" t="s">
        <v>6375</v>
      </c>
      <c r="I340" s="10">
        <v>74129</v>
      </c>
      <c r="J340" s="7" t="s">
        <v>6374</v>
      </c>
      <c r="K340" s="7" t="s">
        <v>8794</v>
      </c>
      <c r="L340" s="7" t="s">
        <v>8259</v>
      </c>
      <c r="M340" s="7" t="s">
        <v>8259</v>
      </c>
      <c r="N340" s="11" t="s">
        <v>8424</v>
      </c>
      <c r="O340" s="7" t="s">
        <v>8425</v>
      </c>
      <c r="P340" s="11"/>
      <c r="Q340" s="7" t="s">
        <v>8426</v>
      </c>
      <c r="R340" s="7" t="s">
        <v>8427</v>
      </c>
    </row>
    <row r="341" spans="1:18" ht="13.5" thickBot="1" x14ac:dyDescent="0.25">
      <c r="A341" s="12" t="s">
        <v>8270</v>
      </c>
      <c r="B341" s="13" t="s">
        <v>6376</v>
      </c>
      <c r="C341" s="8" t="str">
        <f>VLOOKUP(A341,'DSHS account ID to admin'!A:C,3,FALSE)</f>
        <v>Children's Administration</v>
      </c>
      <c r="D341" s="12" t="s">
        <v>5772</v>
      </c>
      <c r="E341" s="14" t="s">
        <v>8789</v>
      </c>
      <c r="F341" s="12" t="s">
        <v>297</v>
      </c>
      <c r="G341" s="12" t="s">
        <v>4596</v>
      </c>
      <c r="H341" s="12" t="s">
        <v>6377</v>
      </c>
      <c r="I341" s="15">
        <v>60315</v>
      </c>
      <c r="J341" s="12" t="s">
        <v>6376</v>
      </c>
      <c r="K341" s="12" t="s">
        <v>8794</v>
      </c>
      <c r="L341" s="12" t="s">
        <v>8259</v>
      </c>
      <c r="M341" s="12" t="s">
        <v>8259</v>
      </c>
      <c r="N341" s="16" t="s">
        <v>8795</v>
      </c>
      <c r="O341" s="12" t="s">
        <v>8796</v>
      </c>
      <c r="P341" s="16"/>
      <c r="Q341" s="12" t="s">
        <v>8797</v>
      </c>
      <c r="R341" s="12" t="s">
        <v>8798</v>
      </c>
    </row>
    <row r="342" spans="1:18" ht="13.5" thickBot="1" x14ac:dyDescent="0.25">
      <c r="A342" s="7" t="s">
        <v>8270</v>
      </c>
      <c r="B342" s="8" t="s">
        <v>6378</v>
      </c>
      <c r="C342" s="8" t="str">
        <f>VLOOKUP(A342,'DSHS account ID to admin'!A:C,3,FALSE)</f>
        <v>Children's Administration</v>
      </c>
      <c r="D342" s="7" t="s">
        <v>5772</v>
      </c>
      <c r="E342" s="9" t="s">
        <v>8789</v>
      </c>
      <c r="F342" s="7" t="s">
        <v>297</v>
      </c>
      <c r="G342" s="7" t="s">
        <v>4596</v>
      </c>
      <c r="H342" s="7" t="s">
        <v>6379</v>
      </c>
      <c r="I342" s="10">
        <v>81104</v>
      </c>
      <c r="J342" s="7" t="s">
        <v>6378</v>
      </c>
      <c r="K342" s="7" t="s">
        <v>8794</v>
      </c>
      <c r="L342" s="7" t="s">
        <v>8259</v>
      </c>
      <c r="M342" s="7" t="s">
        <v>8259</v>
      </c>
      <c r="N342" s="11" t="s">
        <v>8690</v>
      </c>
      <c r="O342" s="7" t="s">
        <v>8691</v>
      </c>
      <c r="P342" s="11"/>
      <c r="Q342" s="7" t="s">
        <v>8692</v>
      </c>
      <c r="R342" s="7" t="s">
        <v>8693</v>
      </c>
    </row>
    <row r="343" spans="1:18" ht="13.5" thickBot="1" x14ac:dyDescent="0.25">
      <c r="A343" s="12" t="s">
        <v>8270</v>
      </c>
      <c r="B343" s="13" t="s">
        <v>6380</v>
      </c>
      <c r="C343" s="8" t="str">
        <f>VLOOKUP(A343,'DSHS account ID to admin'!A:C,3,FALSE)</f>
        <v>Children's Administration</v>
      </c>
      <c r="D343" s="12" t="s">
        <v>5772</v>
      </c>
      <c r="E343" s="14" t="s">
        <v>8789</v>
      </c>
      <c r="F343" s="12" t="s">
        <v>297</v>
      </c>
      <c r="G343" s="12" t="s">
        <v>4596</v>
      </c>
      <c r="H343" s="12" t="s">
        <v>6381</v>
      </c>
      <c r="I343" s="15">
        <v>114519</v>
      </c>
      <c r="J343" s="12" t="s">
        <v>6380</v>
      </c>
      <c r="K343" s="12" t="s">
        <v>8794</v>
      </c>
      <c r="L343" s="12" t="s">
        <v>8259</v>
      </c>
      <c r="M343" s="12" t="s">
        <v>8259</v>
      </c>
      <c r="N343" s="16" t="s">
        <v>8271</v>
      </c>
      <c r="O343" s="12" t="s">
        <v>8272</v>
      </c>
      <c r="P343" s="16"/>
      <c r="Q343" s="12" t="s">
        <v>8273</v>
      </c>
      <c r="R343" s="12" t="s">
        <v>8274</v>
      </c>
    </row>
    <row r="344" spans="1:18" ht="13.5" thickBot="1" x14ac:dyDescent="0.25">
      <c r="A344" s="7" t="s">
        <v>8270</v>
      </c>
      <c r="B344" s="8" t="s">
        <v>6382</v>
      </c>
      <c r="C344" s="8" t="str">
        <f>VLOOKUP(A344,'DSHS account ID to admin'!A:C,3,FALSE)</f>
        <v>Children's Administration</v>
      </c>
      <c r="D344" s="7" t="s">
        <v>5772</v>
      </c>
      <c r="E344" s="9" t="s">
        <v>8789</v>
      </c>
      <c r="F344" s="7" t="s">
        <v>297</v>
      </c>
      <c r="G344" s="7" t="s">
        <v>4596</v>
      </c>
      <c r="H344" s="7" t="s">
        <v>6383</v>
      </c>
      <c r="I344" s="10">
        <v>103942</v>
      </c>
      <c r="J344" s="7" t="s">
        <v>6382</v>
      </c>
      <c r="K344" s="7" t="s">
        <v>8794</v>
      </c>
      <c r="L344" s="7" t="s">
        <v>8259</v>
      </c>
      <c r="M344" s="7" t="s">
        <v>8259</v>
      </c>
      <c r="N344" s="11" t="s">
        <v>8482</v>
      </c>
      <c r="O344" s="7" t="s">
        <v>8483</v>
      </c>
      <c r="P344" s="11"/>
      <c r="Q344" s="7" t="s">
        <v>8484</v>
      </c>
      <c r="R344" s="7" t="s">
        <v>8485</v>
      </c>
    </row>
    <row r="345" spans="1:18" ht="13.5" thickBot="1" x14ac:dyDescent="0.25">
      <c r="A345" s="12" t="s">
        <v>8270</v>
      </c>
      <c r="B345" s="13" t="s">
        <v>6384</v>
      </c>
      <c r="C345" s="8" t="str">
        <f>VLOOKUP(A345,'DSHS account ID to admin'!A:C,3,FALSE)</f>
        <v>Children's Administration</v>
      </c>
      <c r="D345" s="12" t="s">
        <v>5772</v>
      </c>
      <c r="E345" s="14" t="s">
        <v>8789</v>
      </c>
      <c r="F345" s="12" t="s">
        <v>297</v>
      </c>
      <c r="G345" s="12" t="s">
        <v>4596</v>
      </c>
      <c r="H345" s="12" t="s">
        <v>6385</v>
      </c>
      <c r="I345" s="15">
        <v>106811</v>
      </c>
      <c r="J345" s="12" t="s">
        <v>6384</v>
      </c>
      <c r="K345" s="12" t="s">
        <v>8794</v>
      </c>
      <c r="L345" s="12" t="s">
        <v>8259</v>
      </c>
      <c r="M345" s="12" t="s">
        <v>8259</v>
      </c>
      <c r="N345" s="16" t="s">
        <v>8271</v>
      </c>
      <c r="O345" s="12" t="s">
        <v>8272</v>
      </c>
      <c r="P345" s="16"/>
      <c r="Q345" s="12" t="s">
        <v>8273</v>
      </c>
      <c r="R345" s="12" t="s">
        <v>8274</v>
      </c>
    </row>
    <row r="346" spans="1:18" ht="13.5" thickBot="1" x14ac:dyDescent="0.25">
      <c r="A346" s="7" t="s">
        <v>8270</v>
      </c>
      <c r="B346" s="8" t="s">
        <v>6386</v>
      </c>
      <c r="C346" s="8" t="str">
        <f>VLOOKUP(A346,'DSHS account ID to admin'!A:C,3,FALSE)</f>
        <v>Children's Administration</v>
      </c>
      <c r="D346" s="7" t="s">
        <v>5772</v>
      </c>
      <c r="E346" s="9" t="s">
        <v>8789</v>
      </c>
      <c r="F346" s="7" t="s">
        <v>297</v>
      </c>
      <c r="G346" s="7" t="s">
        <v>4596</v>
      </c>
      <c r="H346" s="7" t="s">
        <v>6387</v>
      </c>
      <c r="I346" s="10">
        <v>96581</v>
      </c>
      <c r="J346" s="7" t="s">
        <v>6386</v>
      </c>
      <c r="K346" s="7" t="s">
        <v>8794</v>
      </c>
      <c r="L346" s="7" t="s">
        <v>8259</v>
      </c>
      <c r="M346" s="7" t="s">
        <v>8259</v>
      </c>
      <c r="N346" s="11" t="s">
        <v>8271</v>
      </c>
      <c r="O346" s="7" t="s">
        <v>8272</v>
      </c>
      <c r="P346" s="11"/>
      <c r="Q346" s="7" t="s">
        <v>8273</v>
      </c>
      <c r="R346" s="7" t="s">
        <v>8274</v>
      </c>
    </row>
    <row r="347" spans="1:18" ht="13.5" thickBot="1" x14ac:dyDescent="0.25">
      <c r="A347" s="12" t="s">
        <v>8270</v>
      </c>
      <c r="B347" s="13" t="s">
        <v>6388</v>
      </c>
      <c r="C347" s="8" t="str">
        <f>VLOOKUP(A347,'DSHS account ID to admin'!A:C,3,FALSE)</f>
        <v>Children's Administration</v>
      </c>
      <c r="D347" s="12" t="s">
        <v>5772</v>
      </c>
      <c r="E347" s="14" t="s">
        <v>8789</v>
      </c>
      <c r="F347" s="12" t="s">
        <v>297</v>
      </c>
      <c r="G347" s="12" t="s">
        <v>4596</v>
      </c>
      <c r="H347" s="12" t="s">
        <v>6389</v>
      </c>
      <c r="I347" s="15">
        <v>119841</v>
      </c>
      <c r="J347" s="12" t="s">
        <v>6388</v>
      </c>
      <c r="K347" s="12" t="s">
        <v>8794</v>
      </c>
      <c r="L347" s="12" t="s">
        <v>8259</v>
      </c>
      <c r="M347" s="12" t="s">
        <v>8259</v>
      </c>
      <c r="N347" s="16" t="s">
        <v>8271</v>
      </c>
      <c r="O347" s="12" t="s">
        <v>8272</v>
      </c>
      <c r="P347" s="16"/>
      <c r="Q347" s="12" t="s">
        <v>8273</v>
      </c>
      <c r="R347" s="12" t="s">
        <v>8274</v>
      </c>
    </row>
    <row r="348" spans="1:18" ht="13.5" thickBot="1" x14ac:dyDescent="0.25">
      <c r="A348" s="7" t="s">
        <v>8270</v>
      </c>
      <c r="B348" s="8" t="s">
        <v>6390</v>
      </c>
      <c r="C348" s="8" t="str">
        <f>VLOOKUP(A348,'DSHS account ID to admin'!A:C,3,FALSE)</f>
        <v>Children's Administration</v>
      </c>
      <c r="D348" s="7" t="s">
        <v>5772</v>
      </c>
      <c r="E348" s="9" t="s">
        <v>8789</v>
      </c>
      <c r="F348" s="7" t="s">
        <v>297</v>
      </c>
      <c r="G348" s="7" t="s">
        <v>4596</v>
      </c>
      <c r="H348" s="7" t="s">
        <v>6391</v>
      </c>
      <c r="I348" s="10">
        <v>117218</v>
      </c>
      <c r="J348" s="7" t="s">
        <v>6390</v>
      </c>
      <c r="K348" s="7" t="s">
        <v>8794</v>
      </c>
      <c r="L348" s="7" t="s">
        <v>8259</v>
      </c>
      <c r="M348" s="7" t="s">
        <v>8259</v>
      </c>
      <c r="N348" s="11" t="s">
        <v>8271</v>
      </c>
      <c r="O348" s="7" t="s">
        <v>8272</v>
      </c>
      <c r="P348" s="11"/>
      <c r="Q348" s="7" t="s">
        <v>8273</v>
      </c>
      <c r="R348" s="7" t="s">
        <v>8274</v>
      </c>
    </row>
    <row r="349" spans="1:18" ht="21.75" thickBot="1" x14ac:dyDescent="0.25">
      <c r="A349" s="12" t="s">
        <v>8332</v>
      </c>
      <c r="B349" s="13" t="s">
        <v>6392</v>
      </c>
      <c r="C349" s="8" t="str">
        <f>VLOOKUP(A349,'DSHS account ID to admin'!A:C,3,FALSE)</f>
        <v>Economic Services Administration</v>
      </c>
      <c r="D349" s="12" t="s">
        <v>5772</v>
      </c>
      <c r="E349" s="14" t="s">
        <v>8789</v>
      </c>
      <c r="F349" s="12" t="s">
        <v>297</v>
      </c>
      <c r="G349" s="12" t="s">
        <v>4596</v>
      </c>
      <c r="H349" s="12" t="s">
        <v>6393</v>
      </c>
      <c r="I349" s="15">
        <v>67641</v>
      </c>
      <c r="J349" s="12" t="s">
        <v>6392</v>
      </c>
      <c r="K349" s="12" t="s">
        <v>8794</v>
      </c>
      <c r="L349" s="12" t="s">
        <v>8259</v>
      </c>
      <c r="M349" s="12" t="s">
        <v>8259</v>
      </c>
      <c r="N349" s="16" t="s">
        <v>8803</v>
      </c>
      <c r="O349" s="12" t="s">
        <v>8804</v>
      </c>
      <c r="P349" s="16"/>
      <c r="Q349" s="12" t="s">
        <v>8805</v>
      </c>
      <c r="R349" s="12" t="s">
        <v>8806</v>
      </c>
    </row>
    <row r="350" spans="1:18" ht="21.75" thickBot="1" x14ac:dyDescent="0.25">
      <c r="A350" s="7" t="s">
        <v>8332</v>
      </c>
      <c r="B350" s="8" t="s">
        <v>6394</v>
      </c>
      <c r="C350" s="8" t="str">
        <f>VLOOKUP(A350,'DSHS account ID to admin'!A:C,3,FALSE)</f>
        <v>Economic Services Administration</v>
      </c>
      <c r="D350" s="7" t="s">
        <v>5772</v>
      </c>
      <c r="E350" s="9" t="s">
        <v>8789</v>
      </c>
      <c r="F350" s="7" t="s">
        <v>297</v>
      </c>
      <c r="G350" s="7" t="s">
        <v>4596</v>
      </c>
      <c r="H350" s="7" t="s">
        <v>6395</v>
      </c>
      <c r="I350" s="10">
        <v>100019</v>
      </c>
      <c r="J350" s="7" t="s">
        <v>6394</v>
      </c>
      <c r="K350" s="7" t="s">
        <v>8794</v>
      </c>
      <c r="L350" s="7" t="s">
        <v>8259</v>
      </c>
      <c r="M350" s="7" t="s">
        <v>8259</v>
      </c>
      <c r="N350" s="11" t="s">
        <v>8807</v>
      </c>
      <c r="O350" s="7" t="s">
        <v>8808</v>
      </c>
      <c r="P350" s="11"/>
      <c r="Q350" s="7" t="s">
        <v>8809</v>
      </c>
      <c r="R350" s="7" t="s">
        <v>8810</v>
      </c>
    </row>
    <row r="351" spans="1:18" ht="21.75" thickBot="1" x14ac:dyDescent="0.25">
      <c r="A351" s="12" t="s">
        <v>8319</v>
      </c>
      <c r="B351" s="13" t="s">
        <v>6396</v>
      </c>
      <c r="C351" s="8" t="str">
        <f>VLOOKUP(A351,'DSHS account ID to admin'!A:C,3,FALSE)</f>
        <v>Aging and Disability Services Administration</v>
      </c>
      <c r="D351" s="12" t="s">
        <v>5772</v>
      </c>
      <c r="E351" s="14" t="s">
        <v>8789</v>
      </c>
      <c r="F351" s="12" t="s">
        <v>297</v>
      </c>
      <c r="G351" s="12" t="s">
        <v>4596</v>
      </c>
      <c r="H351" s="12" t="s">
        <v>6397</v>
      </c>
      <c r="I351" s="15">
        <v>73915</v>
      </c>
      <c r="J351" s="12" t="s">
        <v>6396</v>
      </c>
      <c r="K351" s="12" t="s">
        <v>8794</v>
      </c>
      <c r="L351" s="12" t="s">
        <v>8259</v>
      </c>
      <c r="M351" s="12" t="s">
        <v>8259</v>
      </c>
      <c r="N351" s="16" t="s">
        <v>8552</v>
      </c>
      <c r="O351" s="12" t="s">
        <v>8553</v>
      </c>
      <c r="P351" s="16"/>
      <c r="Q351" s="12" t="s">
        <v>8554</v>
      </c>
      <c r="R351" s="12" t="s">
        <v>8555</v>
      </c>
    </row>
    <row r="352" spans="1:18" ht="21.75" thickBot="1" x14ac:dyDescent="0.25">
      <c r="A352" s="7" t="s">
        <v>8319</v>
      </c>
      <c r="B352" s="8" t="s">
        <v>6362</v>
      </c>
      <c r="C352" s="8" t="str">
        <f>VLOOKUP(A352,'DSHS account ID to admin'!A:C,3,FALSE)</f>
        <v>Aging and Disability Services Administration</v>
      </c>
      <c r="D352" s="7" t="s">
        <v>5772</v>
      </c>
      <c r="E352" s="9" t="s">
        <v>8789</v>
      </c>
      <c r="F352" s="7" t="s">
        <v>297</v>
      </c>
      <c r="G352" s="7" t="s">
        <v>4596</v>
      </c>
      <c r="H352" s="7" t="s">
        <v>6363</v>
      </c>
      <c r="I352" s="10">
        <v>62952</v>
      </c>
      <c r="J352" s="7" t="s">
        <v>6362</v>
      </c>
      <c r="K352" s="7" t="s">
        <v>8794</v>
      </c>
      <c r="L352" s="7" t="s">
        <v>8259</v>
      </c>
      <c r="M352" s="7" t="s">
        <v>8259</v>
      </c>
      <c r="N352" s="11" t="s">
        <v>8760</v>
      </c>
      <c r="O352" s="7" t="s">
        <v>8761</v>
      </c>
      <c r="P352" s="7" t="s">
        <v>8762</v>
      </c>
      <c r="Q352" s="7" t="s">
        <v>8763</v>
      </c>
      <c r="R352" s="7" t="s">
        <v>8764</v>
      </c>
    </row>
    <row r="353" spans="1:18" ht="21.75" thickBot="1" x14ac:dyDescent="0.25">
      <c r="A353" s="12" t="s">
        <v>8256</v>
      </c>
      <c r="B353" s="13" t="s">
        <v>2087</v>
      </c>
      <c r="C353" s="8" t="str">
        <f>VLOOKUP(A353,'DSHS account ID to admin'!A:C,3,FALSE)</f>
        <v>Aging and Disability Services Administration</v>
      </c>
      <c r="D353" s="12" t="s">
        <v>9</v>
      </c>
      <c r="E353" s="14" t="s">
        <v>8789</v>
      </c>
      <c r="F353" s="12" t="s">
        <v>12</v>
      </c>
      <c r="G353" s="12" t="s">
        <v>13</v>
      </c>
      <c r="H353" s="12" t="s">
        <v>2088</v>
      </c>
      <c r="I353" s="15">
        <v>31996</v>
      </c>
      <c r="J353" s="12" t="s">
        <v>2087</v>
      </c>
      <c r="K353" s="12" t="s">
        <v>8794</v>
      </c>
      <c r="L353" s="12" t="s">
        <v>8259</v>
      </c>
      <c r="M353" s="12" t="s">
        <v>8259</v>
      </c>
      <c r="N353" s="16" t="s">
        <v>8673</v>
      </c>
      <c r="O353" s="12" t="s">
        <v>8674</v>
      </c>
      <c r="P353" s="16"/>
      <c r="Q353" s="12" t="s">
        <v>8675</v>
      </c>
      <c r="R353" s="12" t="s">
        <v>8676</v>
      </c>
    </row>
    <row r="354" spans="1:18" ht="21.75" thickBot="1" x14ac:dyDescent="0.25">
      <c r="A354" s="7" t="s">
        <v>8256</v>
      </c>
      <c r="B354" s="8" t="s">
        <v>2089</v>
      </c>
      <c r="C354" s="8" t="str">
        <f>VLOOKUP(A354,'DSHS account ID to admin'!A:C,3,FALSE)</f>
        <v>Aging and Disability Services Administration</v>
      </c>
      <c r="D354" s="7" t="s">
        <v>9</v>
      </c>
      <c r="E354" s="9" t="s">
        <v>8789</v>
      </c>
      <c r="F354" s="7" t="s">
        <v>12</v>
      </c>
      <c r="G354" s="7" t="s">
        <v>13</v>
      </c>
      <c r="H354" s="7" t="s">
        <v>2090</v>
      </c>
      <c r="I354" s="10">
        <v>79579</v>
      </c>
      <c r="J354" s="7" t="s">
        <v>2089</v>
      </c>
      <c r="K354" s="7" t="s">
        <v>8794</v>
      </c>
      <c r="L354" s="7" t="s">
        <v>8259</v>
      </c>
      <c r="M354" s="7" t="s">
        <v>8259</v>
      </c>
      <c r="N354" s="11" t="s">
        <v>8756</v>
      </c>
      <c r="O354" s="7" t="s">
        <v>8757</v>
      </c>
      <c r="P354" s="11"/>
      <c r="Q354" s="7" t="s">
        <v>8758</v>
      </c>
      <c r="R354" s="7" t="s">
        <v>8759</v>
      </c>
    </row>
    <row r="355" spans="1:18" ht="21.75" thickBot="1" x14ac:dyDescent="0.25">
      <c r="A355" s="12" t="s">
        <v>8256</v>
      </c>
      <c r="B355" s="13" t="s">
        <v>2091</v>
      </c>
      <c r="C355" s="8" t="str">
        <f>VLOOKUP(A355,'DSHS account ID to admin'!A:C,3,FALSE)</f>
        <v>Aging and Disability Services Administration</v>
      </c>
      <c r="D355" s="12" t="s">
        <v>9</v>
      </c>
      <c r="E355" s="14" t="s">
        <v>8789</v>
      </c>
      <c r="F355" s="12" t="s">
        <v>12</v>
      </c>
      <c r="G355" s="12" t="s">
        <v>13</v>
      </c>
      <c r="H355" s="12" t="s">
        <v>2092</v>
      </c>
      <c r="I355" s="15">
        <v>66933</v>
      </c>
      <c r="J355" s="12" t="s">
        <v>2091</v>
      </c>
      <c r="K355" s="12" t="s">
        <v>8794</v>
      </c>
      <c r="L355" s="12" t="s">
        <v>8259</v>
      </c>
      <c r="M355" s="12" t="s">
        <v>8259</v>
      </c>
      <c r="N355" s="16" t="s">
        <v>8367</v>
      </c>
      <c r="O355" s="12" t="s">
        <v>8368</v>
      </c>
      <c r="P355" s="16"/>
      <c r="Q355" s="12" t="s">
        <v>8369</v>
      </c>
      <c r="R355" s="12" t="s">
        <v>8370</v>
      </c>
    </row>
    <row r="356" spans="1:18" ht="21.75" thickBot="1" x14ac:dyDescent="0.25">
      <c r="A356" s="7" t="s">
        <v>8256</v>
      </c>
      <c r="B356" s="8" t="s">
        <v>2093</v>
      </c>
      <c r="C356" s="8" t="str">
        <f>VLOOKUP(A356,'DSHS account ID to admin'!A:C,3,FALSE)</f>
        <v>Aging and Disability Services Administration</v>
      </c>
      <c r="D356" s="7" t="s">
        <v>9</v>
      </c>
      <c r="E356" s="9" t="s">
        <v>8789</v>
      </c>
      <c r="F356" s="7" t="s">
        <v>12</v>
      </c>
      <c r="G356" s="7" t="s">
        <v>13</v>
      </c>
      <c r="H356" s="7" t="s">
        <v>2094</v>
      </c>
      <c r="I356" s="10">
        <v>74527</v>
      </c>
      <c r="J356" s="7" t="s">
        <v>2093</v>
      </c>
      <c r="K356" s="7" t="s">
        <v>8794</v>
      </c>
      <c r="L356" s="7" t="s">
        <v>8259</v>
      </c>
      <c r="M356" s="7" t="s">
        <v>8259</v>
      </c>
      <c r="N356" s="11" t="s">
        <v>8811</v>
      </c>
      <c r="O356" s="7" t="s">
        <v>8812</v>
      </c>
      <c r="P356" s="11"/>
      <c r="Q356" s="7" t="s">
        <v>8813</v>
      </c>
      <c r="R356" s="7" t="s">
        <v>8814</v>
      </c>
    </row>
    <row r="357" spans="1:18" ht="21.75" thickBot="1" x14ac:dyDescent="0.25">
      <c r="A357" s="12" t="s">
        <v>8256</v>
      </c>
      <c r="B357" s="13" t="s">
        <v>2095</v>
      </c>
      <c r="C357" s="8" t="str">
        <f>VLOOKUP(A357,'DSHS account ID to admin'!A:C,3,FALSE)</f>
        <v>Aging and Disability Services Administration</v>
      </c>
      <c r="D357" s="12" t="s">
        <v>9</v>
      </c>
      <c r="E357" s="14" t="s">
        <v>8789</v>
      </c>
      <c r="F357" s="12" t="s">
        <v>12</v>
      </c>
      <c r="G357" s="12" t="s">
        <v>13</v>
      </c>
      <c r="H357" s="12" t="s">
        <v>2096</v>
      </c>
      <c r="I357" s="15">
        <v>76610</v>
      </c>
      <c r="J357" s="12" t="s">
        <v>2095</v>
      </c>
      <c r="K357" s="12" t="s">
        <v>8794</v>
      </c>
      <c r="L357" s="12" t="s">
        <v>8259</v>
      </c>
      <c r="M357" s="12" t="s">
        <v>8259</v>
      </c>
      <c r="N357" s="16" t="s">
        <v>8815</v>
      </c>
      <c r="O357" s="12" t="s">
        <v>8816</v>
      </c>
      <c r="P357" s="16"/>
      <c r="Q357" s="12" t="s">
        <v>8817</v>
      </c>
      <c r="R357" s="12" t="s">
        <v>8818</v>
      </c>
    </row>
    <row r="358" spans="1:18" ht="21.75" thickBot="1" x14ac:dyDescent="0.25">
      <c r="A358" s="7" t="s">
        <v>8256</v>
      </c>
      <c r="B358" s="8" t="s">
        <v>6398</v>
      </c>
      <c r="C358" s="8" t="str">
        <f>VLOOKUP(A358,'DSHS account ID to admin'!A:C,3,FALSE)</f>
        <v>Aging and Disability Services Administration</v>
      </c>
      <c r="D358" s="7" t="s">
        <v>5772</v>
      </c>
      <c r="E358" s="9" t="s">
        <v>8789</v>
      </c>
      <c r="F358" s="7" t="s">
        <v>297</v>
      </c>
      <c r="G358" s="7" t="s">
        <v>4596</v>
      </c>
      <c r="H358" s="7" t="s">
        <v>6399</v>
      </c>
      <c r="I358" s="10">
        <v>53535</v>
      </c>
      <c r="J358" s="7" t="s">
        <v>6398</v>
      </c>
      <c r="K358" s="7" t="s">
        <v>8794</v>
      </c>
      <c r="L358" s="7" t="s">
        <v>8259</v>
      </c>
      <c r="M358" s="7" t="s">
        <v>8259</v>
      </c>
      <c r="N358" s="11" t="s">
        <v>8819</v>
      </c>
      <c r="O358" s="7" t="s">
        <v>8820</v>
      </c>
      <c r="P358" s="11"/>
      <c r="Q358" s="7" t="s">
        <v>8821</v>
      </c>
      <c r="R358" s="7" t="s">
        <v>8822</v>
      </c>
    </row>
    <row r="359" spans="1:18" ht="21.75" thickBot="1" x14ac:dyDescent="0.25">
      <c r="A359" s="12" t="s">
        <v>8256</v>
      </c>
      <c r="B359" s="13" t="s">
        <v>6364</v>
      </c>
      <c r="C359" s="8" t="str">
        <f>VLOOKUP(A359,'DSHS account ID to admin'!A:C,3,FALSE)</f>
        <v>Aging and Disability Services Administration</v>
      </c>
      <c r="D359" s="12" t="s">
        <v>5772</v>
      </c>
      <c r="E359" s="14" t="s">
        <v>8789</v>
      </c>
      <c r="F359" s="12" t="s">
        <v>297</v>
      </c>
      <c r="G359" s="12" t="s">
        <v>4596</v>
      </c>
      <c r="H359" s="12" t="s">
        <v>6365</v>
      </c>
      <c r="I359" s="15">
        <v>116262</v>
      </c>
      <c r="J359" s="12" t="s">
        <v>6364</v>
      </c>
      <c r="K359" s="12" t="s">
        <v>8794</v>
      </c>
      <c r="L359" s="12" t="s">
        <v>8259</v>
      </c>
      <c r="M359" s="12" t="s">
        <v>8259</v>
      </c>
      <c r="N359" s="16" t="s">
        <v>8391</v>
      </c>
      <c r="O359" s="12" t="s">
        <v>8392</v>
      </c>
      <c r="P359" s="16"/>
      <c r="Q359" s="12" t="s">
        <v>8393</v>
      </c>
      <c r="R359" s="12" t="s">
        <v>8394</v>
      </c>
    </row>
    <row r="360" spans="1:18" ht="13.5" thickBot="1" x14ac:dyDescent="0.25">
      <c r="A360" s="7" t="s">
        <v>8270</v>
      </c>
      <c r="B360" s="8" t="s">
        <v>353</v>
      </c>
      <c r="C360" s="8" t="str">
        <f>VLOOKUP(A360,'DSHS account ID to admin'!A:C,3,FALSE)</f>
        <v>Children's Administration</v>
      </c>
      <c r="D360" s="7" t="s">
        <v>9</v>
      </c>
      <c r="E360" s="9" t="s">
        <v>8789</v>
      </c>
      <c r="F360" s="7" t="s">
        <v>64</v>
      </c>
      <c r="G360" s="7" t="s">
        <v>65</v>
      </c>
      <c r="H360" s="7" t="s">
        <v>354</v>
      </c>
      <c r="I360" s="10">
        <v>81093</v>
      </c>
      <c r="J360" s="7" t="s">
        <v>353</v>
      </c>
      <c r="K360" s="7" t="s">
        <v>8258</v>
      </c>
      <c r="L360" s="7" t="s">
        <v>8259</v>
      </c>
      <c r="M360" s="7" t="s">
        <v>8259</v>
      </c>
      <c r="N360" s="11" t="s">
        <v>8588</v>
      </c>
      <c r="O360" s="7" t="s">
        <v>8589</v>
      </c>
      <c r="P360" s="11"/>
      <c r="Q360" s="7" t="s">
        <v>8590</v>
      </c>
      <c r="R360" s="7" t="s">
        <v>8591</v>
      </c>
    </row>
    <row r="361" spans="1:18" ht="21.75" thickBot="1" x14ac:dyDescent="0.25">
      <c r="A361" s="12" t="s">
        <v>8823</v>
      </c>
      <c r="B361" s="13" t="s">
        <v>3326</v>
      </c>
      <c r="C361" s="8" t="str">
        <f>VLOOKUP(A361,'DSHS account ID to admin'!A:C,3,FALSE)</f>
        <v>Information Systems Services Division</v>
      </c>
      <c r="D361" s="12" t="s">
        <v>2716</v>
      </c>
      <c r="E361" s="14" t="s">
        <v>8789</v>
      </c>
      <c r="F361" s="12" t="s">
        <v>297</v>
      </c>
      <c r="G361" s="12" t="s">
        <v>2994</v>
      </c>
      <c r="H361" s="12" t="s">
        <v>3327</v>
      </c>
      <c r="I361" s="15">
        <v>26906</v>
      </c>
      <c r="J361" s="12" t="s">
        <v>3326</v>
      </c>
      <c r="K361" s="12" t="s">
        <v>8258</v>
      </c>
      <c r="L361" s="12" t="s">
        <v>8259</v>
      </c>
      <c r="M361" s="12" t="s">
        <v>8259</v>
      </c>
      <c r="N361" s="16" t="s">
        <v>8824</v>
      </c>
      <c r="O361" s="12" t="s">
        <v>8825</v>
      </c>
      <c r="P361" s="16"/>
      <c r="Q361" s="12" t="s">
        <v>8826</v>
      </c>
      <c r="R361" s="12" t="s">
        <v>8827</v>
      </c>
    </row>
    <row r="362" spans="1:18" ht="21.75" thickBot="1" x14ac:dyDescent="0.25">
      <c r="A362" s="7" t="s">
        <v>8332</v>
      </c>
      <c r="B362" s="8" t="s">
        <v>378</v>
      </c>
      <c r="C362" s="8" t="str">
        <f>VLOOKUP(A362,'DSHS account ID to admin'!A:C,3,FALSE)</f>
        <v>Economic Services Administration</v>
      </c>
      <c r="D362" s="7" t="s">
        <v>9</v>
      </c>
      <c r="E362" s="9" t="s">
        <v>8828</v>
      </c>
      <c r="F362" s="7" t="s">
        <v>12</v>
      </c>
      <c r="G362" s="7" t="s">
        <v>13</v>
      </c>
      <c r="H362" s="7" t="s">
        <v>379</v>
      </c>
      <c r="I362" s="10">
        <v>68413</v>
      </c>
      <c r="J362" s="7" t="s">
        <v>378</v>
      </c>
      <c r="K362" s="7" t="s">
        <v>8258</v>
      </c>
      <c r="L362" s="7" t="s">
        <v>8259</v>
      </c>
      <c r="M362" s="7" t="s">
        <v>8259</v>
      </c>
      <c r="N362" s="11" t="s">
        <v>8829</v>
      </c>
      <c r="O362" s="7" t="s">
        <v>8830</v>
      </c>
      <c r="P362" s="11"/>
      <c r="Q362" s="7" t="s">
        <v>8831</v>
      </c>
      <c r="R362" s="7" t="s">
        <v>8832</v>
      </c>
    </row>
    <row r="363" spans="1:18" ht="21.75" thickBot="1" x14ac:dyDescent="0.25">
      <c r="A363" s="12" t="s">
        <v>8256</v>
      </c>
      <c r="B363" s="13" t="s">
        <v>357</v>
      </c>
      <c r="C363" s="8" t="str">
        <f>VLOOKUP(A363,'DSHS account ID to admin'!A:C,3,FALSE)</f>
        <v>Aging and Disability Services Administration</v>
      </c>
      <c r="D363" s="12" t="s">
        <v>9</v>
      </c>
      <c r="E363" s="14" t="s">
        <v>8828</v>
      </c>
      <c r="F363" s="12" t="s">
        <v>12</v>
      </c>
      <c r="G363" s="12" t="s">
        <v>13</v>
      </c>
      <c r="H363" s="12" t="s">
        <v>358</v>
      </c>
      <c r="I363" s="15">
        <v>72014</v>
      </c>
      <c r="J363" s="12" t="s">
        <v>357</v>
      </c>
      <c r="K363" s="12" t="s">
        <v>8258</v>
      </c>
      <c r="L363" s="12" t="s">
        <v>8259</v>
      </c>
      <c r="M363" s="12" t="s">
        <v>8259</v>
      </c>
      <c r="N363" s="16" t="s">
        <v>8833</v>
      </c>
      <c r="O363" s="12" t="s">
        <v>8834</v>
      </c>
      <c r="P363" s="16"/>
      <c r="Q363" s="12" t="s">
        <v>8835</v>
      </c>
      <c r="R363" s="12" t="s">
        <v>8836</v>
      </c>
    </row>
    <row r="364" spans="1:18" ht="13.5" thickBot="1" x14ac:dyDescent="0.25">
      <c r="A364" s="7" t="s">
        <v>8270</v>
      </c>
      <c r="B364" s="8" t="s">
        <v>359</v>
      </c>
      <c r="C364" s="8" t="str">
        <f>VLOOKUP(A364,'DSHS account ID to admin'!A:C,3,FALSE)</f>
        <v>Children's Administration</v>
      </c>
      <c r="D364" s="7" t="s">
        <v>9</v>
      </c>
      <c r="E364" s="9" t="s">
        <v>8828</v>
      </c>
      <c r="F364" s="7" t="s">
        <v>12</v>
      </c>
      <c r="G364" s="7" t="s">
        <v>13</v>
      </c>
      <c r="H364" s="7" t="s">
        <v>360</v>
      </c>
      <c r="I364" s="10">
        <v>54649</v>
      </c>
      <c r="J364" s="7" t="s">
        <v>359</v>
      </c>
      <c r="K364" s="7" t="s">
        <v>8258</v>
      </c>
      <c r="L364" s="7" t="s">
        <v>8259</v>
      </c>
      <c r="M364" s="7" t="s">
        <v>8259</v>
      </c>
      <c r="N364" s="11" t="s">
        <v>8482</v>
      </c>
      <c r="O364" s="7" t="s">
        <v>8483</v>
      </c>
      <c r="P364" s="11"/>
      <c r="Q364" s="7" t="s">
        <v>8484</v>
      </c>
      <c r="R364" s="7" t="s">
        <v>8485</v>
      </c>
    </row>
    <row r="365" spans="1:18" ht="13.5" thickBot="1" x14ac:dyDescent="0.25">
      <c r="A365" s="12" t="s">
        <v>8270</v>
      </c>
      <c r="B365" s="13" t="s">
        <v>361</v>
      </c>
      <c r="C365" s="8" t="str">
        <f>VLOOKUP(A365,'DSHS account ID to admin'!A:C,3,FALSE)</f>
        <v>Children's Administration</v>
      </c>
      <c r="D365" s="12" t="s">
        <v>9</v>
      </c>
      <c r="E365" s="14" t="s">
        <v>8828</v>
      </c>
      <c r="F365" s="12" t="s">
        <v>12</v>
      </c>
      <c r="G365" s="12" t="s">
        <v>13</v>
      </c>
      <c r="H365" s="12" t="s">
        <v>362</v>
      </c>
      <c r="I365" s="15">
        <v>62439</v>
      </c>
      <c r="J365" s="12" t="s">
        <v>361</v>
      </c>
      <c r="K365" s="12" t="s">
        <v>8258</v>
      </c>
      <c r="L365" s="12" t="s">
        <v>8259</v>
      </c>
      <c r="M365" s="12" t="s">
        <v>8259</v>
      </c>
      <c r="N365" s="16" t="s">
        <v>8271</v>
      </c>
      <c r="O365" s="12" t="s">
        <v>8272</v>
      </c>
      <c r="P365" s="16"/>
      <c r="Q365" s="12" t="s">
        <v>8273</v>
      </c>
      <c r="R365" s="12" t="s">
        <v>8274</v>
      </c>
    </row>
    <row r="366" spans="1:18" ht="21.75" thickBot="1" x14ac:dyDescent="0.25">
      <c r="A366" s="7" t="s">
        <v>8319</v>
      </c>
      <c r="B366" s="8" t="s">
        <v>363</v>
      </c>
      <c r="C366" s="8" t="str">
        <f>VLOOKUP(A366,'DSHS account ID to admin'!A:C,3,FALSE)</f>
        <v>Aging and Disability Services Administration</v>
      </c>
      <c r="D366" s="7" t="s">
        <v>9</v>
      </c>
      <c r="E366" s="9" t="s">
        <v>8828</v>
      </c>
      <c r="F366" s="7" t="s">
        <v>12</v>
      </c>
      <c r="G366" s="7" t="s">
        <v>13</v>
      </c>
      <c r="H366" s="7" t="s">
        <v>364</v>
      </c>
      <c r="I366" s="10">
        <v>58852</v>
      </c>
      <c r="J366" s="7" t="s">
        <v>363</v>
      </c>
      <c r="K366" s="7" t="s">
        <v>8258</v>
      </c>
      <c r="L366" s="7" t="s">
        <v>8259</v>
      </c>
      <c r="M366" s="7" t="s">
        <v>8259</v>
      </c>
      <c r="N366" s="11" t="s">
        <v>8760</v>
      </c>
      <c r="O366" s="7" t="s">
        <v>8761</v>
      </c>
      <c r="P366" s="7" t="s">
        <v>8762</v>
      </c>
      <c r="Q366" s="7" t="s">
        <v>8763</v>
      </c>
      <c r="R366" s="7" t="s">
        <v>8764</v>
      </c>
    </row>
    <row r="367" spans="1:18" ht="21.75" thickBot="1" x14ac:dyDescent="0.25">
      <c r="A367" s="12" t="s">
        <v>8332</v>
      </c>
      <c r="B367" s="13" t="s">
        <v>365</v>
      </c>
      <c r="C367" s="8" t="str">
        <f>VLOOKUP(A367,'DSHS account ID to admin'!A:C,3,FALSE)</f>
        <v>Economic Services Administration</v>
      </c>
      <c r="D367" s="12" t="s">
        <v>9</v>
      </c>
      <c r="E367" s="14" t="s">
        <v>8828</v>
      </c>
      <c r="F367" s="12" t="s">
        <v>12</v>
      </c>
      <c r="G367" s="12" t="s">
        <v>13</v>
      </c>
      <c r="H367" s="12" t="s">
        <v>366</v>
      </c>
      <c r="I367" s="15">
        <v>71561</v>
      </c>
      <c r="J367" s="12" t="s">
        <v>365</v>
      </c>
      <c r="K367" s="12" t="s">
        <v>8258</v>
      </c>
      <c r="L367" s="12" t="s">
        <v>8259</v>
      </c>
      <c r="M367" s="12" t="s">
        <v>8259</v>
      </c>
      <c r="N367" s="16" t="s">
        <v>8837</v>
      </c>
      <c r="O367" s="12" t="s">
        <v>8838</v>
      </c>
      <c r="P367" s="16"/>
      <c r="Q367" s="12" t="s">
        <v>8839</v>
      </c>
      <c r="R367" s="12" t="s">
        <v>8840</v>
      </c>
    </row>
    <row r="368" spans="1:18" ht="13.5" thickBot="1" x14ac:dyDescent="0.25">
      <c r="A368" s="7" t="s">
        <v>8270</v>
      </c>
      <c r="B368" s="8" t="s">
        <v>6236</v>
      </c>
      <c r="C368" s="8" t="str">
        <f>VLOOKUP(A368,'DSHS account ID to admin'!A:C,3,FALSE)</f>
        <v>Children's Administration</v>
      </c>
      <c r="D368" s="7" t="s">
        <v>5772</v>
      </c>
      <c r="E368" s="9" t="s">
        <v>8841</v>
      </c>
      <c r="F368" s="7" t="s">
        <v>297</v>
      </c>
      <c r="G368" s="7" t="s">
        <v>4596</v>
      </c>
      <c r="H368" s="7" t="s">
        <v>6237</v>
      </c>
      <c r="I368" s="10">
        <v>72848</v>
      </c>
      <c r="J368" s="7" t="s">
        <v>6236</v>
      </c>
      <c r="K368" s="7" t="s">
        <v>8258</v>
      </c>
      <c r="L368" s="7" t="s">
        <v>8259</v>
      </c>
      <c r="M368" s="7" t="s">
        <v>8259</v>
      </c>
      <c r="N368" s="11" t="s">
        <v>8588</v>
      </c>
      <c r="O368" s="7" t="s">
        <v>8589</v>
      </c>
      <c r="P368" s="11"/>
      <c r="Q368" s="7" t="s">
        <v>8590</v>
      </c>
      <c r="R368" s="7" t="s">
        <v>8591</v>
      </c>
    </row>
    <row r="369" spans="1:18" ht="21.75" thickBot="1" x14ac:dyDescent="0.25">
      <c r="A369" s="12" t="s">
        <v>8319</v>
      </c>
      <c r="B369" s="13" t="s">
        <v>6250</v>
      </c>
      <c r="C369" s="8" t="str">
        <f>VLOOKUP(A369,'DSHS account ID to admin'!A:C,3,FALSE)</f>
        <v>Aging and Disability Services Administration</v>
      </c>
      <c r="D369" s="12" t="s">
        <v>5772</v>
      </c>
      <c r="E369" s="14" t="s">
        <v>8841</v>
      </c>
      <c r="F369" s="12" t="s">
        <v>297</v>
      </c>
      <c r="G369" s="12" t="s">
        <v>4596</v>
      </c>
      <c r="H369" s="12" t="s">
        <v>6251</v>
      </c>
      <c r="I369" s="15">
        <v>71902</v>
      </c>
      <c r="J369" s="12" t="s">
        <v>6250</v>
      </c>
      <c r="K369" s="12" t="s">
        <v>8258</v>
      </c>
      <c r="L369" s="12" t="s">
        <v>8259</v>
      </c>
      <c r="M369" s="12" t="s">
        <v>8259</v>
      </c>
      <c r="N369" s="16" t="s">
        <v>8752</v>
      </c>
      <c r="O369" s="12" t="s">
        <v>8753</v>
      </c>
      <c r="P369" s="16"/>
      <c r="Q369" s="12" t="s">
        <v>8754</v>
      </c>
      <c r="R369" s="12" t="s">
        <v>8755</v>
      </c>
    </row>
    <row r="370" spans="1:18" ht="13.5" thickBot="1" x14ac:dyDescent="0.25">
      <c r="A370" s="7" t="s">
        <v>8270</v>
      </c>
      <c r="B370" s="8" t="s">
        <v>6662</v>
      </c>
      <c r="C370" s="8" t="str">
        <f>VLOOKUP(A370,'DSHS account ID to admin'!A:C,3,FALSE)</f>
        <v>Children's Administration</v>
      </c>
      <c r="D370" s="7" t="s">
        <v>6487</v>
      </c>
      <c r="E370" s="9" t="s">
        <v>8841</v>
      </c>
      <c r="F370" s="7" t="s">
        <v>297</v>
      </c>
      <c r="G370" s="7" t="s">
        <v>4596</v>
      </c>
      <c r="H370" s="7" t="s">
        <v>6663</v>
      </c>
      <c r="I370" s="10">
        <v>91205</v>
      </c>
      <c r="J370" s="7" t="s">
        <v>6662</v>
      </c>
      <c r="K370" s="7" t="s">
        <v>8258</v>
      </c>
      <c r="L370" s="7" t="s">
        <v>8259</v>
      </c>
      <c r="M370" s="7" t="s">
        <v>8259</v>
      </c>
      <c r="N370" s="11" t="s">
        <v>8271</v>
      </c>
      <c r="O370" s="7" t="s">
        <v>8272</v>
      </c>
      <c r="P370" s="11"/>
      <c r="Q370" s="7" t="s">
        <v>8273</v>
      </c>
      <c r="R370" s="7" t="s">
        <v>8274</v>
      </c>
    </row>
    <row r="371" spans="1:18" ht="21.75" thickBot="1" x14ac:dyDescent="0.25">
      <c r="A371" s="12" t="s">
        <v>8299</v>
      </c>
      <c r="B371" s="13" t="s">
        <v>760</v>
      </c>
      <c r="C371" s="8" t="str">
        <f>VLOOKUP(A371,'DSHS account ID to admin'!A:C,3,FALSE)</f>
        <v>Office of Fraud Accountability</v>
      </c>
      <c r="D371" s="12" t="s">
        <v>9</v>
      </c>
      <c r="E371" s="14" t="s">
        <v>8841</v>
      </c>
      <c r="F371" s="12" t="s">
        <v>64</v>
      </c>
      <c r="G371" s="12" t="s">
        <v>65</v>
      </c>
      <c r="H371" s="12" t="s">
        <v>761</v>
      </c>
      <c r="I371" s="15">
        <v>37224</v>
      </c>
      <c r="J371" s="12" t="s">
        <v>760</v>
      </c>
      <c r="K371" s="12" t="s">
        <v>8258</v>
      </c>
      <c r="L371" s="12" t="s">
        <v>8259</v>
      </c>
      <c r="M371" s="12" t="s">
        <v>8259</v>
      </c>
      <c r="N371" s="16" t="s">
        <v>8301</v>
      </c>
      <c r="O371" s="12" t="s">
        <v>8302</v>
      </c>
      <c r="P371" s="16"/>
      <c r="Q371" s="12" t="s">
        <v>8303</v>
      </c>
      <c r="R371" s="12" t="s">
        <v>8304</v>
      </c>
    </row>
    <row r="372" spans="1:18" ht="13.5" thickBot="1" x14ac:dyDescent="0.25">
      <c r="A372" s="7" t="s">
        <v>8270</v>
      </c>
      <c r="B372" s="8" t="s">
        <v>301</v>
      </c>
      <c r="C372" s="8" t="str">
        <f>VLOOKUP(A372,'DSHS account ID to admin'!A:C,3,FALSE)</f>
        <v>Children's Administration</v>
      </c>
      <c r="D372" s="7" t="s">
        <v>9</v>
      </c>
      <c r="E372" s="9" t="s">
        <v>8841</v>
      </c>
      <c r="F372" s="7" t="s">
        <v>64</v>
      </c>
      <c r="G372" s="7" t="s">
        <v>65</v>
      </c>
      <c r="H372" s="7" t="s">
        <v>302</v>
      </c>
      <c r="I372" s="10">
        <v>56764</v>
      </c>
      <c r="J372" s="7" t="s">
        <v>301</v>
      </c>
      <c r="K372" s="7" t="s">
        <v>8258</v>
      </c>
      <c r="L372" s="7" t="s">
        <v>8259</v>
      </c>
      <c r="M372" s="7" t="s">
        <v>8259</v>
      </c>
      <c r="N372" s="11" t="s">
        <v>8842</v>
      </c>
      <c r="O372" s="7" t="s">
        <v>8843</v>
      </c>
      <c r="P372" s="11"/>
      <c r="Q372" s="7" t="s">
        <v>8844</v>
      </c>
      <c r="R372" s="7" t="s">
        <v>8845</v>
      </c>
    </row>
    <row r="373" spans="1:18" ht="13.5" thickBot="1" x14ac:dyDescent="0.25">
      <c r="A373" s="12" t="s">
        <v>8270</v>
      </c>
      <c r="B373" s="13" t="s">
        <v>303</v>
      </c>
      <c r="C373" s="8" t="str">
        <f>VLOOKUP(A373,'DSHS account ID to admin'!A:C,3,FALSE)</f>
        <v>Children's Administration</v>
      </c>
      <c r="D373" s="12" t="s">
        <v>9</v>
      </c>
      <c r="E373" s="14" t="s">
        <v>8841</v>
      </c>
      <c r="F373" s="12" t="s">
        <v>64</v>
      </c>
      <c r="G373" s="12" t="s">
        <v>65</v>
      </c>
      <c r="H373" s="12" t="s">
        <v>304</v>
      </c>
      <c r="I373" s="15">
        <v>41054</v>
      </c>
      <c r="J373" s="12" t="s">
        <v>303</v>
      </c>
      <c r="K373" s="12" t="s">
        <v>8258</v>
      </c>
      <c r="L373" s="12" t="s">
        <v>8259</v>
      </c>
      <c r="M373" s="12" t="s">
        <v>8259</v>
      </c>
      <c r="N373" s="16" t="s">
        <v>8846</v>
      </c>
      <c r="O373" s="12" t="s">
        <v>8847</v>
      </c>
      <c r="P373" s="16"/>
      <c r="Q373" s="12" t="s">
        <v>8848</v>
      </c>
      <c r="R373" s="12" t="s">
        <v>8849</v>
      </c>
    </row>
    <row r="374" spans="1:18" ht="13.5" thickBot="1" x14ac:dyDescent="0.25">
      <c r="A374" s="7" t="s">
        <v>8270</v>
      </c>
      <c r="B374" s="8" t="s">
        <v>305</v>
      </c>
      <c r="C374" s="8" t="str">
        <f>VLOOKUP(A374,'DSHS account ID to admin'!A:C,3,FALSE)</f>
        <v>Children's Administration</v>
      </c>
      <c r="D374" s="7" t="s">
        <v>9</v>
      </c>
      <c r="E374" s="9" t="s">
        <v>8841</v>
      </c>
      <c r="F374" s="7" t="s">
        <v>64</v>
      </c>
      <c r="G374" s="7" t="s">
        <v>65</v>
      </c>
      <c r="H374" s="7" t="s">
        <v>306</v>
      </c>
      <c r="I374" s="10">
        <v>53441</v>
      </c>
      <c r="J374" s="7" t="s">
        <v>305</v>
      </c>
      <c r="K374" s="7" t="s">
        <v>8258</v>
      </c>
      <c r="L374" s="7" t="s">
        <v>8259</v>
      </c>
      <c r="M374" s="7" t="s">
        <v>8259</v>
      </c>
      <c r="N374" s="11" t="s">
        <v>8842</v>
      </c>
      <c r="O374" s="7" t="s">
        <v>8843</v>
      </c>
      <c r="P374" s="11"/>
      <c r="Q374" s="7" t="s">
        <v>8844</v>
      </c>
      <c r="R374" s="7" t="s">
        <v>8845</v>
      </c>
    </row>
    <row r="375" spans="1:18" ht="21.75" thickBot="1" x14ac:dyDescent="0.25">
      <c r="A375" s="12" t="s">
        <v>8256</v>
      </c>
      <c r="B375" s="13" t="s">
        <v>5109</v>
      </c>
      <c r="C375" s="8" t="str">
        <f>VLOOKUP(A375,'DSHS account ID to admin'!A:C,3,FALSE)</f>
        <v>Aging and Disability Services Administration</v>
      </c>
      <c r="D375" s="12" t="s">
        <v>4597</v>
      </c>
      <c r="E375" s="14" t="s">
        <v>8841</v>
      </c>
      <c r="F375" s="12" t="s">
        <v>297</v>
      </c>
      <c r="G375" s="12" t="s">
        <v>4596</v>
      </c>
      <c r="H375" s="12" t="s">
        <v>5110</v>
      </c>
      <c r="I375" s="15">
        <v>52311</v>
      </c>
      <c r="J375" s="12" t="s">
        <v>5109</v>
      </c>
      <c r="K375" s="12" t="s">
        <v>8258</v>
      </c>
      <c r="L375" s="12" t="s">
        <v>8259</v>
      </c>
      <c r="M375" s="12" t="s">
        <v>8259</v>
      </c>
      <c r="N375" s="16" t="s">
        <v>8850</v>
      </c>
      <c r="O375" s="12" t="s">
        <v>8851</v>
      </c>
      <c r="P375" s="16"/>
      <c r="Q375" s="12" t="s">
        <v>8852</v>
      </c>
      <c r="R375" s="12" t="s">
        <v>8853</v>
      </c>
    </row>
    <row r="376" spans="1:18" ht="21.75" thickBot="1" x14ac:dyDescent="0.25">
      <c r="A376" s="7" t="s">
        <v>8319</v>
      </c>
      <c r="B376" s="8" t="s">
        <v>5083</v>
      </c>
      <c r="C376" s="8" t="str">
        <f>VLOOKUP(A376,'DSHS account ID to admin'!A:C,3,FALSE)</f>
        <v>Aging and Disability Services Administration</v>
      </c>
      <c r="D376" s="7" t="s">
        <v>4597</v>
      </c>
      <c r="E376" s="9" t="s">
        <v>8841</v>
      </c>
      <c r="F376" s="7" t="s">
        <v>297</v>
      </c>
      <c r="G376" s="7" t="s">
        <v>4596</v>
      </c>
      <c r="H376" s="7" t="s">
        <v>5084</v>
      </c>
      <c r="I376" s="10">
        <v>68188</v>
      </c>
      <c r="J376" s="7" t="s">
        <v>5083</v>
      </c>
      <c r="K376" s="7" t="s">
        <v>8258</v>
      </c>
      <c r="L376" s="7" t="s">
        <v>8259</v>
      </c>
      <c r="M376" s="7" t="s">
        <v>8259</v>
      </c>
      <c r="N376" s="11" t="s">
        <v>8625</v>
      </c>
      <c r="O376" s="7" t="s">
        <v>8626</v>
      </c>
      <c r="P376" s="11"/>
      <c r="Q376" s="7" t="s">
        <v>8627</v>
      </c>
      <c r="R376" s="7" t="s">
        <v>8628</v>
      </c>
    </row>
    <row r="377" spans="1:18" ht="21.75" thickBot="1" x14ac:dyDescent="0.25">
      <c r="A377" s="12" t="s">
        <v>8319</v>
      </c>
      <c r="B377" s="13" t="s">
        <v>5085</v>
      </c>
      <c r="C377" s="8" t="str">
        <f>VLOOKUP(A377,'DSHS account ID to admin'!A:C,3,FALSE)</f>
        <v>Aging and Disability Services Administration</v>
      </c>
      <c r="D377" s="12" t="s">
        <v>4597</v>
      </c>
      <c r="E377" s="14" t="s">
        <v>8841</v>
      </c>
      <c r="F377" s="12" t="s">
        <v>297</v>
      </c>
      <c r="G377" s="12" t="s">
        <v>4596</v>
      </c>
      <c r="H377" s="12" t="s">
        <v>5086</v>
      </c>
      <c r="I377" s="15">
        <v>50214</v>
      </c>
      <c r="J377" s="12" t="s">
        <v>5085</v>
      </c>
      <c r="K377" s="12" t="s">
        <v>8258</v>
      </c>
      <c r="L377" s="12" t="s">
        <v>8259</v>
      </c>
      <c r="M377" s="12" t="s">
        <v>8259</v>
      </c>
      <c r="N377" s="16" t="s">
        <v>8854</v>
      </c>
      <c r="O377" s="12" t="s">
        <v>8855</v>
      </c>
      <c r="P377" s="16"/>
      <c r="Q377" s="12" t="s">
        <v>8856</v>
      </c>
      <c r="R377" s="12" t="s">
        <v>8857</v>
      </c>
    </row>
    <row r="378" spans="1:18" ht="21.75" thickBot="1" x14ac:dyDescent="0.25">
      <c r="A378" s="7" t="s">
        <v>8319</v>
      </c>
      <c r="B378" s="8" t="s">
        <v>5087</v>
      </c>
      <c r="C378" s="8" t="str">
        <f>VLOOKUP(A378,'DSHS account ID to admin'!A:C,3,FALSE)</f>
        <v>Aging and Disability Services Administration</v>
      </c>
      <c r="D378" s="7" t="s">
        <v>4597</v>
      </c>
      <c r="E378" s="9" t="s">
        <v>8841</v>
      </c>
      <c r="F378" s="7" t="s">
        <v>297</v>
      </c>
      <c r="G378" s="7" t="s">
        <v>4596</v>
      </c>
      <c r="H378" s="7" t="s">
        <v>5088</v>
      </c>
      <c r="I378" s="10">
        <v>87832</v>
      </c>
      <c r="J378" s="7" t="s">
        <v>5087</v>
      </c>
      <c r="K378" s="7" t="s">
        <v>8258</v>
      </c>
      <c r="L378" s="7" t="s">
        <v>8259</v>
      </c>
      <c r="M378" s="7" t="s">
        <v>8259</v>
      </c>
      <c r="N378" s="11" t="s">
        <v>8858</v>
      </c>
      <c r="O378" s="7" t="s">
        <v>8859</v>
      </c>
      <c r="P378" s="11"/>
      <c r="Q378" s="7" t="s">
        <v>8860</v>
      </c>
      <c r="R378" s="7" t="s">
        <v>8861</v>
      </c>
    </row>
    <row r="379" spans="1:18" ht="21.75" thickBot="1" x14ac:dyDescent="0.25">
      <c r="A379" s="12" t="s">
        <v>8319</v>
      </c>
      <c r="B379" s="13" t="s">
        <v>5089</v>
      </c>
      <c r="C379" s="8" t="str">
        <f>VLOOKUP(A379,'DSHS account ID to admin'!A:C,3,FALSE)</f>
        <v>Aging and Disability Services Administration</v>
      </c>
      <c r="D379" s="12" t="s">
        <v>4597</v>
      </c>
      <c r="E379" s="14" t="s">
        <v>8841</v>
      </c>
      <c r="F379" s="12" t="s">
        <v>297</v>
      </c>
      <c r="G379" s="12" t="s">
        <v>4596</v>
      </c>
      <c r="H379" s="12" t="s">
        <v>5090</v>
      </c>
      <c r="I379" s="15">
        <v>55195</v>
      </c>
      <c r="J379" s="12" t="s">
        <v>5089</v>
      </c>
      <c r="K379" s="12" t="s">
        <v>8258</v>
      </c>
      <c r="L379" s="12" t="s">
        <v>8259</v>
      </c>
      <c r="M379" s="12" t="s">
        <v>8259</v>
      </c>
      <c r="N379" s="16" t="s">
        <v>8862</v>
      </c>
      <c r="O379" s="12" t="s">
        <v>8863</v>
      </c>
      <c r="P379" s="16"/>
      <c r="Q379" s="12" t="s">
        <v>8864</v>
      </c>
      <c r="R379" s="12" t="s">
        <v>8865</v>
      </c>
    </row>
    <row r="380" spans="1:18" ht="21.75" thickBot="1" x14ac:dyDescent="0.25">
      <c r="A380" s="7" t="s">
        <v>8319</v>
      </c>
      <c r="B380" s="8" t="s">
        <v>5091</v>
      </c>
      <c r="C380" s="8" t="str">
        <f>VLOOKUP(A380,'DSHS account ID to admin'!A:C,3,FALSE)</f>
        <v>Aging and Disability Services Administration</v>
      </c>
      <c r="D380" s="7" t="s">
        <v>4597</v>
      </c>
      <c r="E380" s="9" t="s">
        <v>8841</v>
      </c>
      <c r="F380" s="7" t="s">
        <v>297</v>
      </c>
      <c r="G380" s="7" t="s">
        <v>4596</v>
      </c>
      <c r="H380" s="7" t="s">
        <v>5092</v>
      </c>
      <c r="I380" s="10">
        <v>73277</v>
      </c>
      <c r="J380" s="7" t="s">
        <v>5091</v>
      </c>
      <c r="K380" s="7" t="s">
        <v>8258</v>
      </c>
      <c r="L380" s="7" t="s">
        <v>8259</v>
      </c>
      <c r="M380" s="7" t="s">
        <v>8259</v>
      </c>
      <c r="N380" s="11" t="s">
        <v>8866</v>
      </c>
      <c r="O380" s="7" t="s">
        <v>8867</v>
      </c>
      <c r="P380" s="11"/>
      <c r="Q380" s="7" t="s">
        <v>8868</v>
      </c>
      <c r="R380" s="7" t="s">
        <v>8869</v>
      </c>
    </row>
    <row r="381" spans="1:18" ht="21.75" thickBot="1" x14ac:dyDescent="0.25">
      <c r="A381" s="12" t="s">
        <v>8319</v>
      </c>
      <c r="B381" s="13" t="s">
        <v>5093</v>
      </c>
      <c r="C381" s="8" t="str">
        <f>VLOOKUP(A381,'DSHS account ID to admin'!A:C,3,FALSE)</f>
        <v>Aging and Disability Services Administration</v>
      </c>
      <c r="D381" s="12" t="s">
        <v>4597</v>
      </c>
      <c r="E381" s="14" t="s">
        <v>8841</v>
      </c>
      <c r="F381" s="12" t="s">
        <v>297</v>
      </c>
      <c r="G381" s="12" t="s">
        <v>4596</v>
      </c>
      <c r="H381" s="12" t="s">
        <v>5094</v>
      </c>
      <c r="I381" s="15">
        <v>85748</v>
      </c>
      <c r="J381" s="12" t="s">
        <v>5093</v>
      </c>
      <c r="K381" s="12" t="s">
        <v>8258</v>
      </c>
      <c r="L381" s="12" t="s">
        <v>8259</v>
      </c>
      <c r="M381" s="12" t="s">
        <v>8259</v>
      </c>
      <c r="N381" s="16" t="s">
        <v>8866</v>
      </c>
      <c r="O381" s="12" t="s">
        <v>8867</v>
      </c>
      <c r="P381" s="16"/>
      <c r="Q381" s="12" t="s">
        <v>8868</v>
      </c>
      <c r="R381" s="12" t="s">
        <v>8869</v>
      </c>
    </row>
    <row r="382" spans="1:18" ht="21.75" thickBot="1" x14ac:dyDescent="0.25">
      <c r="A382" s="7" t="s">
        <v>8319</v>
      </c>
      <c r="B382" s="8" t="s">
        <v>5095</v>
      </c>
      <c r="C382" s="8" t="str">
        <f>VLOOKUP(A382,'DSHS account ID to admin'!A:C,3,FALSE)</f>
        <v>Aging and Disability Services Administration</v>
      </c>
      <c r="D382" s="7" t="s">
        <v>4597</v>
      </c>
      <c r="E382" s="9" t="s">
        <v>8841</v>
      </c>
      <c r="F382" s="7" t="s">
        <v>297</v>
      </c>
      <c r="G382" s="7" t="s">
        <v>4596</v>
      </c>
      <c r="H382" s="7" t="s">
        <v>5096</v>
      </c>
      <c r="I382" s="10">
        <v>91283</v>
      </c>
      <c r="J382" s="7" t="s">
        <v>5095</v>
      </c>
      <c r="K382" s="7" t="s">
        <v>8258</v>
      </c>
      <c r="L382" s="7" t="s">
        <v>8259</v>
      </c>
      <c r="M382" s="7" t="s">
        <v>8259</v>
      </c>
      <c r="N382" s="11" t="s">
        <v>8351</v>
      </c>
      <c r="O382" s="7" t="s">
        <v>8352</v>
      </c>
      <c r="P382" s="11"/>
      <c r="Q382" s="7" t="s">
        <v>8353</v>
      </c>
      <c r="R382" s="7" t="s">
        <v>8354</v>
      </c>
    </row>
    <row r="383" spans="1:18" ht="21.75" thickBot="1" x14ac:dyDescent="0.25">
      <c r="A383" s="12" t="s">
        <v>8319</v>
      </c>
      <c r="B383" s="13" t="s">
        <v>5097</v>
      </c>
      <c r="C383" s="8" t="str">
        <f>VLOOKUP(A383,'DSHS account ID to admin'!A:C,3,FALSE)</f>
        <v>Aging and Disability Services Administration</v>
      </c>
      <c r="D383" s="12" t="s">
        <v>4597</v>
      </c>
      <c r="E383" s="14" t="s">
        <v>8841</v>
      </c>
      <c r="F383" s="12" t="s">
        <v>297</v>
      </c>
      <c r="G383" s="12" t="s">
        <v>4596</v>
      </c>
      <c r="H383" s="12" t="s">
        <v>5098</v>
      </c>
      <c r="I383" s="15">
        <v>53721</v>
      </c>
      <c r="J383" s="12" t="s">
        <v>5097</v>
      </c>
      <c r="K383" s="12" t="s">
        <v>8258</v>
      </c>
      <c r="L383" s="12" t="s">
        <v>8259</v>
      </c>
      <c r="M383" s="12" t="s">
        <v>8259</v>
      </c>
      <c r="N383" s="16" t="s">
        <v>8870</v>
      </c>
      <c r="O383" s="12" t="s">
        <v>8871</v>
      </c>
      <c r="P383" s="16"/>
      <c r="Q383" s="12" t="s">
        <v>8872</v>
      </c>
      <c r="R383" s="12" t="s">
        <v>8873</v>
      </c>
    </row>
    <row r="384" spans="1:18" ht="13.5" thickBot="1" x14ac:dyDescent="0.25">
      <c r="A384" s="7" t="s">
        <v>8270</v>
      </c>
      <c r="B384" s="8" t="s">
        <v>5103</v>
      </c>
      <c r="C384" s="8" t="str">
        <f>VLOOKUP(A384,'DSHS account ID to admin'!A:C,3,FALSE)</f>
        <v>Children's Administration</v>
      </c>
      <c r="D384" s="7" t="s">
        <v>4597</v>
      </c>
      <c r="E384" s="9" t="s">
        <v>8841</v>
      </c>
      <c r="F384" s="7" t="s">
        <v>297</v>
      </c>
      <c r="G384" s="7" t="s">
        <v>4596</v>
      </c>
      <c r="H384" s="7" t="s">
        <v>5104</v>
      </c>
      <c r="I384" s="10">
        <v>34763</v>
      </c>
      <c r="J384" s="7" t="s">
        <v>5103</v>
      </c>
      <c r="K384" s="7" t="s">
        <v>8258</v>
      </c>
      <c r="L384" s="7" t="s">
        <v>8259</v>
      </c>
      <c r="M384" s="7" t="s">
        <v>8259</v>
      </c>
      <c r="N384" s="11" t="s">
        <v>8271</v>
      </c>
      <c r="O384" s="7" t="s">
        <v>8272</v>
      </c>
      <c r="P384" s="11"/>
      <c r="Q384" s="7" t="s">
        <v>8273</v>
      </c>
      <c r="R384" s="7" t="s">
        <v>8274</v>
      </c>
    </row>
    <row r="385" spans="1:18" ht="13.5" thickBot="1" x14ac:dyDescent="0.25">
      <c r="A385" s="12" t="s">
        <v>8270</v>
      </c>
      <c r="B385" s="13" t="s">
        <v>6292</v>
      </c>
      <c r="C385" s="8" t="str">
        <f>VLOOKUP(A385,'DSHS account ID to admin'!A:C,3,FALSE)</f>
        <v>Children's Administration</v>
      </c>
      <c r="D385" s="12" t="s">
        <v>5772</v>
      </c>
      <c r="E385" s="14" t="s">
        <v>8841</v>
      </c>
      <c r="F385" s="12" t="s">
        <v>297</v>
      </c>
      <c r="G385" s="12" t="s">
        <v>4596</v>
      </c>
      <c r="H385" s="12" t="s">
        <v>6293</v>
      </c>
      <c r="I385" s="15">
        <v>70059</v>
      </c>
      <c r="J385" s="12" t="s">
        <v>6292</v>
      </c>
      <c r="K385" s="12" t="s">
        <v>8258</v>
      </c>
      <c r="L385" s="12" t="s">
        <v>8259</v>
      </c>
      <c r="M385" s="12" t="s">
        <v>8259</v>
      </c>
      <c r="N385" s="16" t="s">
        <v>8271</v>
      </c>
      <c r="O385" s="12" t="s">
        <v>8272</v>
      </c>
      <c r="P385" s="16"/>
      <c r="Q385" s="12" t="s">
        <v>8273</v>
      </c>
      <c r="R385" s="12" t="s">
        <v>8274</v>
      </c>
    </row>
    <row r="386" spans="1:18" ht="21.75" thickBot="1" x14ac:dyDescent="0.25">
      <c r="A386" s="7" t="s">
        <v>8319</v>
      </c>
      <c r="B386" s="8" t="s">
        <v>6294</v>
      </c>
      <c r="C386" s="8" t="str">
        <f>VLOOKUP(A386,'DSHS account ID to admin'!A:C,3,FALSE)</f>
        <v>Aging and Disability Services Administration</v>
      </c>
      <c r="D386" s="7" t="s">
        <v>5772</v>
      </c>
      <c r="E386" s="9" t="s">
        <v>8841</v>
      </c>
      <c r="F386" s="7" t="s">
        <v>297</v>
      </c>
      <c r="G386" s="7" t="s">
        <v>4596</v>
      </c>
      <c r="H386" s="7" t="s">
        <v>6295</v>
      </c>
      <c r="I386" s="10">
        <v>88882</v>
      </c>
      <c r="J386" s="7" t="s">
        <v>6294</v>
      </c>
      <c r="K386" s="7" t="s">
        <v>8258</v>
      </c>
      <c r="L386" s="7" t="s">
        <v>8259</v>
      </c>
      <c r="M386" s="7" t="s">
        <v>8259</v>
      </c>
      <c r="N386" s="11" t="s">
        <v>8351</v>
      </c>
      <c r="O386" s="7" t="s">
        <v>8352</v>
      </c>
      <c r="P386" s="11"/>
      <c r="Q386" s="7" t="s">
        <v>8353</v>
      </c>
      <c r="R386" s="7" t="s">
        <v>8354</v>
      </c>
    </row>
    <row r="387" spans="1:18" ht="13.5" thickBot="1" x14ac:dyDescent="0.25">
      <c r="A387" s="12" t="s">
        <v>8270</v>
      </c>
      <c r="B387" s="13" t="s">
        <v>6298</v>
      </c>
      <c r="C387" s="8" t="str">
        <f>VLOOKUP(A387,'DSHS account ID to admin'!A:C,3,FALSE)</f>
        <v>Children's Administration</v>
      </c>
      <c r="D387" s="12" t="s">
        <v>5772</v>
      </c>
      <c r="E387" s="14" t="s">
        <v>8841</v>
      </c>
      <c r="F387" s="12" t="s">
        <v>297</v>
      </c>
      <c r="G387" s="12" t="s">
        <v>4596</v>
      </c>
      <c r="H387" s="12" t="s">
        <v>6299</v>
      </c>
      <c r="I387" s="15">
        <v>77578</v>
      </c>
      <c r="J387" s="12" t="s">
        <v>6298</v>
      </c>
      <c r="K387" s="12" t="s">
        <v>8258</v>
      </c>
      <c r="L387" s="12" t="s">
        <v>8259</v>
      </c>
      <c r="M387" s="12" t="s">
        <v>8259</v>
      </c>
      <c r="N387" s="16" t="s">
        <v>8765</v>
      </c>
      <c r="O387" s="12" t="s">
        <v>8766</v>
      </c>
      <c r="P387" s="16"/>
      <c r="Q387" s="12" t="s">
        <v>8767</v>
      </c>
      <c r="R387" s="12" t="s">
        <v>8768</v>
      </c>
    </row>
    <row r="388" spans="1:18" ht="21.75" thickBot="1" x14ac:dyDescent="0.25">
      <c r="A388" s="7" t="s">
        <v>8332</v>
      </c>
      <c r="B388" s="8" t="s">
        <v>6310</v>
      </c>
      <c r="C388" s="8" t="str">
        <f>VLOOKUP(A388,'DSHS account ID to admin'!A:C,3,FALSE)</f>
        <v>Economic Services Administration</v>
      </c>
      <c r="D388" s="7" t="s">
        <v>5772</v>
      </c>
      <c r="E388" s="9" t="s">
        <v>8841</v>
      </c>
      <c r="F388" s="7" t="s">
        <v>297</v>
      </c>
      <c r="G388" s="7" t="s">
        <v>4596</v>
      </c>
      <c r="H388" s="7" t="s">
        <v>6311</v>
      </c>
      <c r="I388" s="10">
        <v>94325</v>
      </c>
      <c r="J388" s="7" t="s">
        <v>6310</v>
      </c>
      <c r="K388" s="7" t="s">
        <v>8258</v>
      </c>
      <c r="L388" s="7" t="s">
        <v>8259</v>
      </c>
      <c r="M388" s="7" t="s">
        <v>8259</v>
      </c>
      <c r="N388" s="11" t="s">
        <v>8874</v>
      </c>
      <c r="O388" s="7" t="s">
        <v>8875</v>
      </c>
      <c r="P388" s="11"/>
      <c r="Q388" s="7" t="s">
        <v>8876</v>
      </c>
      <c r="R388" s="7" t="s">
        <v>8877</v>
      </c>
    </row>
    <row r="389" spans="1:18" ht="21.75" thickBot="1" x14ac:dyDescent="0.25">
      <c r="A389" s="12" t="s">
        <v>8299</v>
      </c>
      <c r="B389" s="13" t="s">
        <v>1681</v>
      </c>
      <c r="C389" s="8" t="str">
        <f>VLOOKUP(A389,'DSHS account ID to admin'!A:C,3,FALSE)</f>
        <v>Office of Fraud Accountability</v>
      </c>
      <c r="D389" s="12" t="s">
        <v>1573</v>
      </c>
      <c r="E389" s="14" t="s">
        <v>8841</v>
      </c>
      <c r="F389" s="12" t="s">
        <v>297</v>
      </c>
      <c r="G389" s="12" t="s">
        <v>1626</v>
      </c>
      <c r="H389" s="12" t="s">
        <v>1682</v>
      </c>
      <c r="I389" s="15">
        <v>35224</v>
      </c>
      <c r="J389" s="12" t="s">
        <v>1681</v>
      </c>
      <c r="K389" s="12" t="s">
        <v>8258</v>
      </c>
      <c r="L389" s="12" t="s">
        <v>8259</v>
      </c>
      <c r="M389" s="12" t="s">
        <v>8259</v>
      </c>
      <c r="N389" s="16" t="s">
        <v>8301</v>
      </c>
      <c r="O389" s="12" t="s">
        <v>8302</v>
      </c>
      <c r="P389" s="16"/>
      <c r="Q389" s="12" t="s">
        <v>8303</v>
      </c>
      <c r="R389" s="12" t="s">
        <v>8304</v>
      </c>
    </row>
    <row r="390" spans="1:18" ht="21.75" thickBot="1" x14ac:dyDescent="0.25">
      <c r="A390" s="7" t="s">
        <v>8299</v>
      </c>
      <c r="B390" s="8" t="s">
        <v>1685</v>
      </c>
      <c r="C390" s="8" t="str">
        <f>VLOOKUP(A390,'DSHS account ID to admin'!A:C,3,FALSE)</f>
        <v>Office of Fraud Accountability</v>
      </c>
      <c r="D390" s="7" t="s">
        <v>1573</v>
      </c>
      <c r="E390" s="9" t="s">
        <v>8841</v>
      </c>
      <c r="F390" s="7" t="s">
        <v>297</v>
      </c>
      <c r="G390" s="7" t="s">
        <v>1626</v>
      </c>
      <c r="H390" s="7" t="s">
        <v>1686</v>
      </c>
      <c r="I390" s="10">
        <v>55791</v>
      </c>
      <c r="J390" s="7" t="s">
        <v>1685</v>
      </c>
      <c r="K390" s="7" t="s">
        <v>8258</v>
      </c>
      <c r="L390" s="7" t="s">
        <v>8259</v>
      </c>
      <c r="M390" s="7" t="s">
        <v>8259</v>
      </c>
      <c r="N390" s="11" t="s">
        <v>8301</v>
      </c>
      <c r="O390" s="7" t="s">
        <v>8302</v>
      </c>
      <c r="P390" s="11"/>
      <c r="Q390" s="7" t="s">
        <v>8303</v>
      </c>
      <c r="R390" s="7" t="s">
        <v>8304</v>
      </c>
    </row>
    <row r="391" spans="1:18" ht="21.75" thickBot="1" x14ac:dyDescent="0.25">
      <c r="A391" s="12" t="s">
        <v>8299</v>
      </c>
      <c r="B391" s="13" t="s">
        <v>1687</v>
      </c>
      <c r="C391" s="8" t="str">
        <f>VLOOKUP(A391,'DSHS account ID to admin'!A:C,3,FALSE)</f>
        <v>Office of Fraud Accountability</v>
      </c>
      <c r="D391" s="12" t="s">
        <v>1573</v>
      </c>
      <c r="E391" s="14" t="s">
        <v>8841</v>
      </c>
      <c r="F391" s="12" t="s">
        <v>297</v>
      </c>
      <c r="G391" s="12" t="s">
        <v>1626</v>
      </c>
      <c r="H391" s="12" t="s">
        <v>1688</v>
      </c>
      <c r="I391" s="15">
        <v>24715</v>
      </c>
      <c r="J391" s="12" t="s">
        <v>1687</v>
      </c>
      <c r="K391" s="12" t="s">
        <v>8258</v>
      </c>
      <c r="L391" s="12" t="s">
        <v>8259</v>
      </c>
      <c r="M391" s="12" t="s">
        <v>8259</v>
      </c>
      <c r="N391" s="16" t="s">
        <v>8301</v>
      </c>
      <c r="O391" s="12" t="s">
        <v>8302</v>
      </c>
      <c r="P391" s="16"/>
      <c r="Q391" s="12" t="s">
        <v>8303</v>
      </c>
      <c r="R391" s="12" t="s">
        <v>8304</v>
      </c>
    </row>
    <row r="392" spans="1:18" ht="21.75" thickBot="1" x14ac:dyDescent="0.25">
      <c r="A392" s="7" t="s">
        <v>8319</v>
      </c>
      <c r="B392" s="8" t="s">
        <v>6296</v>
      </c>
      <c r="C392" s="8" t="str">
        <f>VLOOKUP(A392,'DSHS account ID to admin'!A:C,3,FALSE)</f>
        <v>Aging and Disability Services Administration</v>
      </c>
      <c r="D392" s="7" t="s">
        <v>5772</v>
      </c>
      <c r="E392" s="9" t="s">
        <v>8841</v>
      </c>
      <c r="F392" s="7" t="s">
        <v>297</v>
      </c>
      <c r="G392" s="7" t="s">
        <v>4596</v>
      </c>
      <c r="H392" s="7" t="s">
        <v>6297</v>
      </c>
      <c r="I392" s="10">
        <v>63661</v>
      </c>
      <c r="J392" s="7" t="s">
        <v>6296</v>
      </c>
      <c r="K392" s="7" t="s">
        <v>8258</v>
      </c>
      <c r="L392" s="7" t="s">
        <v>8259</v>
      </c>
      <c r="M392" s="7" t="s">
        <v>8259</v>
      </c>
      <c r="N392" s="11" t="s">
        <v>8629</v>
      </c>
      <c r="O392" s="7" t="s">
        <v>8630</v>
      </c>
      <c r="P392" s="11"/>
      <c r="Q392" s="7" t="s">
        <v>8631</v>
      </c>
      <c r="R392" s="7" t="s">
        <v>8632</v>
      </c>
    </row>
    <row r="393" spans="1:18" ht="21.75" thickBot="1" x14ac:dyDescent="0.25">
      <c r="A393" s="12" t="s">
        <v>8299</v>
      </c>
      <c r="B393" s="13" t="s">
        <v>1683</v>
      </c>
      <c r="C393" s="8" t="str">
        <f>VLOOKUP(A393,'DSHS account ID to admin'!A:C,3,FALSE)</f>
        <v>Office of Fraud Accountability</v>
      </c>
      <c r="D393" s="12" t="s">
        <v>1573</v>
      </c>
      <c r="E393" s="14" t="s">
        <v>8841</v>
      </c>
      <c r="F393" s="12" t="s">
        <v>297</v>
      </c>
      <c r="G393" s="12" t="s">
        <v>1626</v>
      </c>
      <c r="H393" s="12" t="s">
        <v>1684</v>
      </c>
      <c r="I393" s="15">
        <v>38617</v>
      </c>
      <c r="J393" s="12" t="s">
        <v>1683</v>
      </c>
      <c r="K393" s="12" t="s">
        <v>8258</v>
      </c>
      <c r="L393" s="12" t="s">
        <v>8259</v>
      </c>
      <c r="M393" s="12" t="s">
        <v>8259</v>
      </c>
      <c r="N393" s="16" t="s">
        <v>8301</v>
      </c>
      <c r="O393" s="12" t="s">
        <v>8302</v>
      </c>
      <c r="P393" s="16"/>
      <c r="Q393" s="12" t="s">
        <v>8303</v>
      </c>
      <c r="R393" s="12" t="s">
        <v>8304</v>
      </c>
    </row>
    <row r="394" spans="1:18" ht="13.5" thickBot="1" x14ac:dyDescent="0.25">
      <c r="A394" s="7" t="s">
        <v>8270</v>
      </c>
      <c r="B394" s="8" t="s">
        <v>6220</v>
      </c>
      <c r="C394" s="8" t="str">
        <f>VLOOKUP(A394,'DSHS account ID to admin'!A:C,3,FALSE)</f>
        <v>Children's Administration</v>
      </c>
      <c r="D394" s="7" t="s">
        <v>5772</v>
      </c>
      <c r="E394" s="9" t="s">
        <v>8841</v>
      </c>
      <c r="F394" s="7" t="s">
        <v>297</v>
      </c>
      <c r="G394" s="7" t="s">
        <v>4596</v>
      </c>
      <c r="H394" s="7" t="s">
        <v>6221</v>
      </c>
      <c r="I394" s="10">
        <v>61178</v>
      </c>
      <c r="J394" s="7" t="s">
        <v>6220</v>
      </c>
      <c r="K394" s="7" t="s">
        <v>8258</v>
      </c>
      <c r="L394" s="7" t="s">
        <v>8259</v>
      </c>
      <c r="M394" s="7" t="s">
        <v>8259</v>
      </c>
      <c r="N394" s="11" t="s">
        <v>8271</v>
      </c>
      <c r="O394" s="7" t="s">
        <v>8272</v>
      </c>
      <c r="P394" s="11"/>
      <c r="Q394" s="7" t="s">
        <v>8273</v>
      </c>
      <c r="R394" s="7" t="s">
        <v>8274</v>
      </c>
    </row>
    <row r="395" spans="1:18" ht="21.75" thickBot="1" x14ac:dyDescent="0.25">
      <c r="A395" s="12" t="s">
        <v>8319</v>
      </c>
      <c r="B395" s="13" t="s">
        <v>6222</v>
      </c>
      <c r="C395" s="8" t="str">
        <f>VLOOKUP(A395,'DSHS account ID to admin'!A:C,3,FALSE)</f>
        <v>Aging and Disability Services Administration</v>
      </c>
      <c r="D395" s="12" t="s">
        <v>5772</v>
      </c>
      <c r="E395" s="14" t="s">
        <v>8841</v>
      </c>
      <c r="F395" s="12" t="s">
        <v>297</v>
      </c>
      <c r="G395" s="12" t="s">
        <v>4596</v>
      </c>
      <c r="H395" s="12" t="s">
        <v>6223</v>
      </c>
      <c r="I395" s="15">
        <v>61471</v>
      </c>
      <c r="J395" s="12" t="s">
        <v>6222</v>
      </c>
      <c r="K395" s="12" t="s">
        <v>8258</v>
      </c>
      <c r="L395" s="12" t="s">
        <v>8259</v>
      </c>
      <c r="M395" s="12" t="s">
        <v>8259</v>
      </c>
      <c r="N395" s="16" t="s">
        <v>8629</v>
      </c>
      <c r="O395" s="12" t="s">
        <v>8630</v>
      </c>
      <c r="P395" s="16"/>
      <c r="Q395" s="12" t="s">
        <v>8631</v>
      </c>
      <c r="R395" s="12" t="s">
        <v>8632</v>
      </c>
    </row>
    <row r="396" spans="1:18" ht="21.75" thickBot="1" x14ac:dyDescent="0.25">
      <c r="A396" s="7" t="s">
        <v>8319</v>
      </c>
      <c r="B396" s="8" t="s">
        <v>6224</v>
      </c>
      <c r="C396" s="8" t="str">
        <f>VLOOKUP(A396,'DSHS account ID to admin'!A:C,3,FALSE)</f>
        <v>Aging and Disability Services Administration</v>
      </c>
      <c r="D396" s="7" t="s">
        <v>5772</v>
      </c>
      <c r="E396" s="9" t="s">
        <v>8841</v>
      </c>
      <c r="F396" s="7" t="s">
        <v>297</v>
      </c>
      <c r="G396" s="7" t="s">
        <v>4596</v>
      </c>
      <c r="H396" s="7" t="s">
        <v>6225</v>
      </c>
      <c r="I396" s="10">
        <v>56930</v>
      </c>
      <c r="J396" s="7" t="s">
        <v>6224</v>
      </c>
      <c r="K396" s="7" t="s">
        <v>8258</v>
      </c>
      <c r="L396" s="7" t="s">
        <v>8259</v>
      </c>
      <c r="M396" s="7" t="s">
        <v>8259</v>
      </c>
      <c r="N396" s="11" t="s">
        <v>8878</v>
      </c>
      <c r="O396" s="7" t="s">
        <v>8879</v>
      </c>
      <c r="P396" s="11"/>
      <c r="Q396" s="7" t="s">
        <v>8880</v>
      </c>
      <c r="R396" s="7" t="s">
        <v>8881</v>
      </c>
    </row>
    <row r="397" spans="1:18" ht="13.5" thickBot="1" x14ac:dyDescent="0.25">
      <c r="A397" s="12" t="s">
        <v>8270</v>
      </c>
      <c r="B397" s="13" t="s">
        <v>6226</v>
      </c>
      <c r="C397" s="8" t="str">
        <f>VLOOKUP(A397,'DSHS account ID to admin'!A:C,3,FALSE)</f>
        <v>Children's Administration</v>
      </c>
      <c r="D397" s="12" t="s">
        <v>5772</v>
      </c>
      <c r="E397" s="14" t="s">
        <v>8841</v>
      </c>
      <c r="F397" s="12" t="s">
        <v>297</v>
      </c>
      <c r="G397" s="12" t="s">
        <v>4596</v>
      </c>
      <c r="H397" s="12" t="s">
        <v>6227</v>
      </c>
      <c r="I397" s="15">
        <v>71631</v>
      </c>
      <c r="J397" s="12" t="s">
        <v>6226</v>
      </c>
      <c r="K397" s="12" t="s">
        <v>8258</v>
      </c>
      <c r="L397" s="12" t="s">
        <v>8259</v>
      </c>
      <c r="M397" s="12" t="s">
        <v>8259</v>
      </c>
      <c r="N397" s="16" t="s">
        <v>8588</v>
      </c>
      <c r="O397" s="12" t="s">
        <v>8589</v>
      </c>
      <c r="P397" s="16"/>
      <c r="Q397" s="12" t="s">
        <v>8590</v>
      </c>
      <c r="R397" s="12" t="s">
        <v>8591</v>
      </c>
    </row>
    <row r="398" spans="1:18" ht="13.5" thickBot="1" x14ac:dyDescent="0.25">
      <c r="A398" s="7" t="s">
        <v>8270</v>
      </c>
      <c r="B398" s="8" t="s">
        <v>6228</v>
      </c>
      <c r="C398" s="8" t="str">
        <f>VLOOKUP(A398,'DSHS account ID to admin'!A:C,3,FALSE)</f>
        <v>Children's Administration</v>
      </c>
      <c r="D398" s="7" t="s">
        <v>5772</v>
      </c>
      <c r="E398" s="9" t="s">
        <v>8841</v>
      </c>
      <c r="F398" s="7" t="s">
        <v>297</v>
      </c>
      <c r="G398" s="7" t="s">
        <v>4596</v>
      </c>
      <c r="H398" s="7" t="s">
        <v>6229</v>
      </c>
      <c r="I398" s="10">
        <v>53947</v>
      </c>
      <c r="J398" s="7" t="s">
        <v>6228</v>
      </c>
      <c r="K398" s="7" t="s">
        <v>8258</v>
      </c>
      <c r="L398" s="7" t="s">
        <v>8259</v>
      </c>
      <c r="M398" s="7" t="s">
        <v>8259</v>
      </c>
      <c r="N398" s="11" t="s">
        <v>8568</v>
      </c>
      <c r="O398" s="7" t="s">
        <v>8569</v>
      </c>
      <c r="P398" s="11"/>
      <c r="Q398" s="7" t="s">
        <v>8570</v>
      </c>
      <c r="R398" s="7" t="s">
        <v>8571</v>
      </c>
    </row>
    <row r="399" spans="1:18" ht="13.5" thickBot="1" x14ac:dyDescent="0.25">
      <c r="A399" s="12" t="s">
        <v>8270</v>
      </c>
      <c r="B399" s="13" t="s">
        <v>6230</v>
      </c>
      <c r="C399" s="8" t="str">
        <f>VLOOKUP(A399,'DSHS account ID to admin'!A:C,3,FALSE)</f>
        <v>Children's Administration</v>
      </c>
      <c r="D399" s="12" t="s">
        <v>5772</v>
      </c>
      <c r="E399" s="14" t="s">
        <v>8841</v>
      </c>
      <c r="F399" s="12" t="s">
        <v>297</v>
      </c>
      <c r="G399" s="12" t="s">
        <v>4596</v>
      </c>
      <c r="H399" s="12" t="s">
        <v>6231</v>
      </c>
      <c r="I399" s="15">
        <v>73545</v>
      </c>
      <c r="J399" s="12" t="s">
        <v>6230</v>
      </c>
      <c r="K399" s="12" t="s">
        <v>8258</v>
      </c>
      <c r="L399" s="12" t="s">
        <v>8259</v>
      </c>
      <c r="M399" s="12" t="s">
        <v>8259</v>
      </c>
      <c r="N399" s="16" t="s">
        <v>8429</v>
      </c>
      <c r="O399" s="12" t="s">
        <v>8430</v>
      </c>
      <c r="P399" s="16"/>
      <c r="Q399" s="12" t="s">
        <v>8431</v>
      </c>
      <c r="R399" s="12" t="s">
        <v>8432</v>
      </c>
    </row>
    <row r="400" spans="1:18" ht="21.75" thickBot="1" x14ac:dyDescent="0.25">
      <c r="A400" s="7" t="s">
        <v>8256</v>
      </c>
      <c r="B400" s="8" t="s">
        <v>6232</v>
      </c>
      <c r="C400" s="8" t="str">
        <f>VLOOKUP(A400,'DSHS account ID to admin'!A:C,3,FALSE)</f>
        <v>Aging and Disability Services Administration</v>
      </c>
      <c r="D400" s="7" t="s">
        <v>5772</v>
      </c>
      <c r="E400" s="9" t="s">
        <v>8841</v>
      </c>
      <c r="F400" s="7" t="s">
        <v>297</v>
      </c>
      <c r="G400" s="7" t="s">
        <v>4596</v>
      </c>
      <c r="H400" s="7" t="s">
        <v>6233</v>
      </c>
      <c r="I400" s="10">
        <v>81611</v>
      </c>
      <c r="J400" s="7" t="s">
        <v>6232</v>
      </c>
      <c r="K400" s="7" t="s">
        <v>8258</v>
      </c>
      <c r="L400" s="7" t="s">
        <v>8259</v>
      </c>
      <c r="M400" s="7" t="s">
        <v>8259</v>
      </c>
      <c r="N400" s="11" t="s">
        <v>8882</v>
      </c>
      <c r="O400" s="7" t="s">
        <v>8883</v>
      </c>
      <c r="P400" s="11"/>
      <c r="Q400" s="7" t="s">
        <v>8884</v>
      </c>
      <c r="R400" s="7" t="s">
        <v>8885</v>
      </c>
    </row>
    <row r="401" spans="1:18" ht="21.75" thickBot="1" x14ac:dyDescent="0.25">
      <c r="A401" s="12" t="s">
        <v>8319</v>
      </c>
      <c r="B401" s="13" t="s">
        <v>6234</v>
      </c>
      <c r="C401" s="8" t="str">
        <f>VLOOKUP(A401,'DSHS account ID to admin'!A:C,3,FALSE)</f>
        <v>Aging and Disability Services Administration</v>
      </c>
      <c r="D401" s="12" t="s">
        <v>5772</v>
      </c>
      <c r="E401" s="14" t="s">
        <v>8841</v>
      </c>
      <c r="F401" s="12" t="s">
        <v>297</v>
      </c>
      <c r="G401" s="12" t="s">
        <v>4596</v>
      </c>
      <c r="H401" s="12" t="s">
        <v>6235</v>
      </c>
      <c r="I401" s="15">
        <v>57416</v>
      </c>
      <c r="J401" s="12" t="s">
        <v>6234</v>
      </c>
      <c r="K401" s="12" t="s">
        <v>8258</v>
      </c>
      <c r="L401" s="12" t="s">
        <v>8259</v>
      </c>
      <c r="M401" s="12" t="s">
        <v>8259</v>
      </c>
      <c r="N401" s="16" t="s">
        <v>8886</v>
      </c>
      <c r="O401" s="12" t="s">
        <v>8887</v>
      </c>
      <c r="P401" s="16"/>
      <c r="Q401" s="12" t="s">
        <v>8888</v>
      </c>
      <c r="R401" s="12" t="s">
        <v>8889</v>
      </c>
    </row>
    <row r="402" spans="1:18" ht="21.75" thickBot="1" x14ac:dyDescent="0.25">
      <c r="A402" s="7" t="s">
        <v>8319</v>
      </c>
      <c r="B402" s="8" t="s">
        <v>6238</v>
      </c>
      <c r="C402" s="8" t="str">
        <f>VLOOKUP(A402,'DSHS account ID to admin'!A:C,3,FALSE)</f>
        <v>Aging and Disability Services Administration</v>
      </c>
      <c r="D402" s="7" t="s">
        <v>5772</v>
      </c>
      <c r="E402" s="9" t="s">
        <v>8841</v>
      </c>
      <c r="F402" s="7" t="s">
        <v>297</v>
      </c>
      <c r="G402" s="7" t="s">
        <v>4596</v>
      </c>
      <c r="H402" s="7" t="s">
        <v>6239</v>
      </c>
      <c r="I402" s="10">
        <v>68308</v>
      </c>
      <c r="J402" s="7" t="s">
        <v>6238</v>
      </c>
      <c r="K402" s="7" t="s">
        <v>8258</v>
      </c>
      <c r="L402" s="7" t="s">
        <v>8259</v>
      </c>
      <c r="M402" s="7" t="s">
        <v>8259</v>
      </c>
      <c r="N402" s="11" t="s">
        <v>8584</v>
      </c>
      <c r="O402" s="7" t="s">
        <v>8585</v>
      </c>
      <c r="P402" s="11"/>
      <c r="Q402" s="7" t="s">
        <v>8586</v>
      </c>
      <c r="R402" s="7" t="s">
        <v>8587</v>
      </c>
    </row>
    <row r="403" spans="1:18" ht="13.5" thickBot="1" x14ac:dyDescent="0.25">
      <c r="A403" s="12" t="s">
        <v>8270</v>
      </c>
      <c r="B403" s="13" t="s">
        <v>6240</v>
      </c>
      <c r="C403" s="8" t="str">
        <f>VLOOKUP(A403,'DSHS account ID to admin'!A:C,3,FALSE)</f>
        <v>Children's Administration</v>
      </c>
      <c r="D403" s="12" t="s">
        <v>5772</v>
      </c>
      <c r="E403" s="14" t="s">
        <v>8841</v>
      </c>
      <c r="F403" s="12" t="s">
        <v>297</v>
      </c>
      <c r="G403" s="12" t="s">
        <v>4596</v>
      </c>
      <c r="H403" s="12" t="s">
        <v>6241</v>
      </c>
      <c r="I403" s="15">
        <v>78987</v>
      </c>
      <c r="J403" s="12" t="s">
        <v>6240</v>
      </c>
      <c r="K403" s="12" t="s">
        <v>8258</v>
      </c>
      <c r="L403" s="12" t="s">
        <v>8259</v>
      </c>
      <c r="M403" s="12" t="s">
        <v>8259</v>
      </c>
      <c r="N403" s="16" t="s">
        <v>8588</v>
      </c>
      <c r="O403" s="12" t="s">
        <v>8589</v>
      </c>
      <c r="P403" s="16"/>
      <c r="Q403" s="12" t="s">
        <v>8590</v>
      </c>
      <c r="R403" s="12" t="s">
        <v>8591</v>
      </c>
    </row>
    <row r="404" spans="1:18" ht="21.75" thickBot="1" x14ac:dyDescent="0.25">
      <c r="A404" s="7" t="s">
        <v>8319</v>
      </c>
      <c r="B404" s="8" t="s">
        <v>6242</v>
      </c>
      <c r="C404" s="8" t="str">
        <f>VLOOKUP(A404,'DSHS account ID to admin'!A:C,3,FALSE)</f>
        <v>Aging and Disability Services Administration</v>
      </c>
      <c r="D404" s="7" t="s">
        <v>5772</v>
      </c>
      <c r="E404" s="9" t="s">
        <v>8841</v>
      </c>
      <c r="F404" s="7" t="s">
        <v>297</v>
      </c>
      <c r="G404" s="7" t="s">
        <v>4596</v>
      </c>
      <c r="H404" s="7" t="s">
        <v>6243</v>
      </c>
      <c r="I404" s="10">
        <v>60333</v>
      </c>
      <c r="J404" s="7" t="s">
        <v>6242</v>
      </c>
      <c r="K404" s="7" t="s">
        <v>8258</v>
      </c>
      <c r="L404" s="7" t="s">
        <v>8259</v>
      </c>
      <c r="M404" s="7" t="s">
        <v>8259</v>
      </c>
      <c r="N404" s="11" t="s">
        <v>8769</v>
      </c>
      <c r="O404" s="7" t="s">
        <v>8770</v>
      </c>
      <c r="P404" s="11"/>
      <c r="Q404" s="7" t="s">
        <v>8771</v>
      </c>
      <c r="R404" s="7" t="s">
        <v>8772</v>
      </c>
    </row>
    <row r="405" spans="1:18" ht="21.75" thickBot="1" x14ac:dyDescent="0.25">
      <c r="A405" s="12" t="s">
        <v>8319</v>
      </c>
      <c r="B405" s="13" t="s">
        <v>6244</v>
      </c>
      <c r="C405" s="8" t="str">
        <f>VLOOKUP(A405,'DSHS account ID to admin'!A:C,3,FALSE)</f>
        <v>Aging and Disability Services Administration</v>
      </c>
      <c r="D405" s="12" t="s">
        <v>5772</v>
      </c>
      <c r="E405" s="14" t="s">
        <v>8841</v>
      </c>
      <c r="F405" s="12" t="s">
        <v>297</v>
      </c>
      <c r="G405" s="12" t="s">
        <v>4596</v>
      </c>
      <c r="H405" s="12" t="s">
        <v>6245</v>
      </c>
      <c r="I405" s="15">
        <v>56436</v>
      </c>
      <c r="J405" s="12" t="s">
        <v>6244</v>
      </c>
      <c r="K405" s="12" t="s">
        <v>8258</v>
      </c>
      <c r="L405" s="12" t="s">
        <v>8259</v>
      </c>
      <c r="M405" s="12" t="s">
        <v>8259</v>
      </c>
      <c r="N405" s="16" t="s">
        <v>8769</v>
      </c>
      <c r="O405" s="12" t="s">
        <v>8770</v>
      </c>
      <c r="P405" s="16"/>
      <c r="Q405" s="12" t="s">
        <v>8771</v>
      </c>
      <c r="R405" s="12" t="s">
        <v>8772</v>
      </c>
    </row>
    <row r="406" spans="1:18" ht="21.75" thickBot="1" x14ac:dyDescent="0.25">
      <c r="A406" s="7" t="s">
        <v>8332</v>
      </c>
      <c r="B406" s="8" t="s">
        <v>6246</v>
      </c>
      <c r="C406" s="8" t="str">
        <f>VLOOKUP(A406,'DSHS account ID to admin'!A:C,3,FALSE)</f>
        <v>Economic Services Administration</v>
      </c>
      <c r="D406" s="7" t="s">
        <v>5772</v>
      </c>
      <c r="E406" s="9" t="s">
        <v>8841</v>
      </c>
      <c r="F406" s="7" t="s">
        <v>297</v>
      </c>
      <c r="G406" s="7" t="s">
        <v>4596</v>
      </c>
      <c r="H406" s="7" t="s">
        <v>6247</v>
      </c>
      <c r="I406" s="10">
        <v>73454</v>
      </c>
      <c r="J406" s="7" t="s">
        <v>6246</v>
      </c>
      <c r="K406" s="7" t="s">
        <v>8258</v>
      </c>
      <c r="L406" s="7" t="s">
        <v>8259</v>
      </c>
      <c r="M406" s="7" t="s">
        <v>8259</v>
      </c>
      <c r="N406" s="11" t="s">
        <v>8890</v>
      </c>
      <c r="O406" s="7" t="s">
        <v>8891</v>
      </c>
      <c r="P406" s="11"/>
      <c r="Q406" s="7" t="s">
        <v>8892</v>
      </c>
      <c r="R406" s="7" t="s">
        <v>8893</v>
      </c>
    </row>
    <row r="407" spans="1:18" ht="13.5" thickBot="1" x14ac:dyDescent="0.25">
      <c r="A407" s="12" t="s">
        <v>8270</v>
      </c>
      <c r="B407" s="13" t="s">
        <v>6248</v>
      </c>
      <c r="C407" s="8" t="str">
        <f>VLOOKUP(A407,'DSHS account ID to admin'!A:C,3,FALSE)</f>
        <v>Children's Administration</v>
      </c>
      <c r="D407" s="12" t="s">
        <v>5772</v>
      </c>
      <c r="E407" s="14" t="s">
        <v>8841</v>
      </c>
      <c r="F407" s="12" t="s">
        <v>297</v>
      </c>
      <c r="G407" s="12" t="s">
        <v>4596</v>
      </c>
      <c r="H407" s="12" t="s">
        <v>6249</v>
      </c>
      <c r="I407" s="15">
        <v>58334</v>
      </c>
      <c r="J407" s="12" t="s">
        <v>6248</v>
      </c>
      <c r="K407" s="12" t="s">
        <v>8258</v>
      </c>
      <c r="L407" s="12" t="s">
        <v>8259</v>
      </c>
      <c r="M407" s="12" t="s">
        <v>8259</v>
      </c>
      <c r="N407" s="16" t="s">
        <v>8271</v>
      </c>
      <c r="O407" s="12" t="s">
        <v>8272</v>
      </c>
      <c r="P407" s="16"/>
      <c r="Q407" s="12" t="s">
        <v>8273</v>
      </c>
      <c r="R407" s="12" t="s">
        <v>8274</v>
      </c>
    </row>
    <row r="408" spans="1:18" ht="21.75" thickBot="1" x14ac:dyDescent="0.25">
      <c r="A408" s="7" t="s">
        <v>8332</v>
      </c>
      <c r="B408" s="8" t="s">
        <v>6252</v>
      </c>
      <c r="C408" s="8" t="str">
        <f>VLOOKUP(A408,'DSHS account ID to admin'!A:C,3,FALSE)</f>
        <v>Economic Services Administration</v>
      </c>
      <c r="D408" s="7" t="s">
        <v>5772</v>
      </c>
      <c r="E408" s="9" t="s">
        <v>8841</v>
      </c>
      <c r="F408" s="7" t="s">
        <v>297</v>
      </c>
      <c r="G408" s="7" t="s">
        <v>4596</v>
      </c>
      <c r="H408" s="7" t="s">
        <v>6253</v>
      </c>
      <c r="I408" s="10">
        <v>100687</v>
      </c>
      <c r="J408" s="7" t="s">
        <v>6252</v>
      </c>
      <c r="K408" s="7" t="s">
        <v>8258</v>
      </c>
      <c r="L408" s="7" t="s">
        <v>8259</v>
      </c>
      <c r="M408" s="7" t="s">
        <v>8259</v>
      </c>
      <c r="N408" s="11" t="s">
        <v>8837</v>
      </c>
      <c r="O408" s="7" t="s">
        <v>8838</v>
      </c>
      <c r="P408" s="11"/>
      <c r="Q408" s="7" t="s">
        <v>8839</v>
      </c>
      <c r="R408" s="7" t="s">
        <v>8840</v>
      </c>
    </row>
    <row r="409" spans="1:18" ht="13.5" thickBot="1" x14ac:dyDescent="0.25">
      <c r="A409" s="12" t="s">
        <v>8270</v>
      </c>
      <c r="B409" s="13" t="s">
        <v>6254</v>
      </c>
      <c r="C409" s="8" t="str">
        <f>VLOOKUP(A409,'DSHS account ID to admin'!A:C,3,FALSE)</f>
        <v>Children's Administration</v>
      </c>
      <c r="D409" s="12" t="s">
        <v>5772</v>
      </c>
      <c r="E409" s="14" t="s">
        <v>8841</v>
      </c>
      <c r="F409" s="12" t="s">
        <v>297</v>
      </c>
      <c r="G409" s="12" t="s">
        <v>4596</v>
      </c>
      <c r="H409" s="12" t="s">
        <v>6255</v>
      </c>
      <c r="I409" s="15">
        <v>41373</v>
      </c>
      <c r="J409" s="12" t="s">
        <v>6254</v>
      </c>
      <c r="K409" s="12" t="s">
        <v>8258</v>
      </c>
      <c r="L409" s="12" t="s">
        <v>8259</v>
      </c>
      <c r="M409" s="12" t="s">
        <v>8259</v>
      </c>
      <c r="N409" s="16" t="s">
        <v>8894</v>
      </c>
      <c r="O409" s="12" t="s">
        <v>8895</v>
      </c>
      <c r="P409" s="16"/>
      <c r="Q409" s="12" t="s">
        <v>8896</v>
      </c>
      <c r="R409" s="12" t="s">
        <v>8897</v>
      </c>
    </row>
    <row r="410" spans="1:18" ht="21.75" thickBot="1" x14ac:dyDescent="0.25">
      <c r="A410" s="7" t="s">
        <v>8299</v>
      </c>
      <c r="B410" s="8" t="s">
        <v>756</v>
      </c>
      <c r="C410" s="8" t="str">
        <f>VLOOKUP(A410,'DSHS account ID to admin'!A:C,3,FALSE)</f>
        <v>Office of Fraud Accountability</v>
      </c>
      <c r="D410" s="7" t="s">
        <v>9</v>
      </c>
      <c r="E410" s="9" t="s">
        <v>8841</v>
      </c>
      <c r="F410" s="7" t="s">
        <v>64</v>
      </c>
      <c r="G410" s="7" t="s">
        <v>65</v>
      </c>
      <c r="H410" s="7" t="s">
        <v>757</v>
      </c>
      <c r="I410" s="10">
        <v>17266</v>
      </c>
      <c r="J410" s="7" t="s">
        <v>756</v>
      </c>
      <c r="K410" s="7" t="s">
        <v>8258</v>
      </c>
      <c r="L410" s="7" t="s">
        <v>8259</v>
      </c>
      <c r="M410" s="7" t="s">
        <v>8259</v>
      </c>
      <c r="N410" s="11" t="s">
        <v>8301</v>
      </c>
      <c r="O410" s="7" t="s">
        <v>8302</v>
      </c>
      <c r="P410" s="11"/>
      <c r="Q410" s="7" t="s">
        <v>8303</v>
      </c>
      <c r="R410" s="7" t="s">
        <v>8304</v>
      </c>
    </row>
    <row r="411" spans="1:18" ht="21.75" thickBot="1" x14ac:dyDescent="0.25">
      <c r="A411" s="12" t="s">
        <v>8299</v>
      </c>
      <c r="B411" s="13" t="s">
        <v>758</v>
      </c>
      <c r="C411" s="8" t="str">
        <f>VLOOKUP(A411,'DSHS account ID to admin'!A:C,3,FALSE)</f>
        <v>Office of Fraud Accountability</v>
      </c>
      <c r="D411" s="12" t="s">
        <v>9</v>
      </c>
      <c r="E411" s="14" t="s">
        <v>8841</v>
      </c>
      <c r="F411" s="12" t="s">
        <v>64</v>
      </c>
      <c r="G411" s="12" t="s">
        <v>65</v>
      </c>
      <c r="H411" s="12" t="s">
        <v>759</v>
      </c>
      <c r="I411" s="15">
        <v>36719</v>
      </c>
      <c r="J411" s="12" t="s">
        <v>758</v>
      </c>
      <c r="K411" s="12" t="s">
        <v>8258</v>
      </c>
      <c r="L411" s="12" t="s">
        <v>8259</v>
      </c>
      <c r="M411" s="12" t="s">
        <v>8259</v>
      </c>
      <c r="N411" s="16" t="s">
        <v>8301</v>
      </c>
      <c r="O411" s="12" t="s">
        <v>8302</v>
      </c>
      <c r="P411" s="16"/>
      <c r="Q411" s="12" t="s">
        <v>8303</v>
      </c>
      <c r="R411" s="12" t="s">
        <v>8304</v>
      </c>
    </row>
    <row r="412" spans="1:18" ht="21.75" thickBot="1" x14ac:dyDescent="0.25">
      <c r="A412" s="7" t="s">
        <v>8256</v>
      </c>
      <c r="B412" s="8" t="s">
        <v>2876</v>
      </c>
      <c r="C412" s="8" t="str">
        <f>VLOOKUP(A412,'DSHS account ID to admin'!A:C,3,FALSE)</f>
        <v>Aging and Disability Services Administration</v>
      </c>
      <c r="D412" s="7" t="s">
        <v>2736</v>
      </c>
      <c r="E412" s="9" t="s">
        <v>8841</v>
      </c>
      <c r="F412" s="7" t="s">
        <v>2734</v>
      </c>
      <c r="G412" s="7" t="s">
        <v>2735</v>
      </c>
      <c r="H412" s="7" t="s">
        <v>2877</v>
      </c>
      <c r="I412" s="10">
        <v>38166</v>
      </c>
      <c r="J412" s="7" t="s">
        <v>2876</v>
      </c>
      <c r="K412" s="7" t="s">
        <v>8258</v>
      </c>
      <c r="L412" s="7" t="s">
        <v>8259</v>
      </c>
      <c r="M412" s="7" t="s">
        <v>8259</v>
      </c>
      <c r="N412" s="11" t="s">
        <v>8328</v>
      </c>
      <c r="O412" s="7" t="s">
        <v>8329</v>
      </c>
      <c r="P412" s="11"/>
      <c r="Q412" s="7" t="s">
        <v>8330</v>
      </c>
      <c r="R412" s="7" t="s">
        <v>8331</v>
      </c>
    </row>
    <row r="413" spans="1:18" ht="21.75" thickBot="1" x14ac:dyDescent="0.25">
      <c r="A413" s="12" t="s">
        <v>8275</v>
      </c>
      <c r="B413" s="13" t="s">
        <v>4371</v>
      </c>
      <c r="C413" s="8" t="str">
        <f>VLOOKUP(A413,'DSHS account ID to admin'!A:C,3,FALSE)</f>
        <v>Juvenile Justice and Rehabilitation</v>
      </c>
      <c r="D413" s="12" t="s">
        <v>4337</v>
      </c>
      <c r="E413" s="14" t="s">
        <v>8841</v>
      </c>
      <c r="F413" s="12" t="s">
        <v>297</v>
      </c>
      <c r="G413" s="12" t="s">
        <v>4342</v>
      </c>
      <c r="H413" s="12" t="s">
        <v>4372</v>
      </c>
      <c r="I413" s="15">
        <v>52495</v>
      </c>
      <c r="J413" s="12" t="s">
        <v>4371</v>
      </c>
      <c r="K413" s="12" t="s">
        <v>8258</v>
      </c>
      <c r="L413" s="12" t="s">
        <v>8259</v>
      </c>
      <c r="M413" s="12" t="s">
        <v>8259</v>
      </c>
      <c r="N413" s="16" t="s">
        <v>8898</v>
      </c>
      <c r="O413" s="12" t="s">
        <v>8899</v>
      </c>
      <c r="P413" s="16"/>
      <c r="Q413" s="12" t="s">
        <v>8900</v>
      </c>
      <c r="R413" s="12" t="s">
        <v>8901</v>
      </c>
    </row>
    <row r="414" spans="1:18" ht="21.75" thickBot="1" x14ac:dyDescent="0.25">
      <c r="A414" s="7" t="s">
        <v>8275</v>
      </c>
      <c r="B414" s="8" t="s">
        <v>4373</v>
      </c>
      <c r="C414" s="8" t="str">
        <f>VLOOKUP(A414,'DSHS account ID to admin'!A:C,3,FALSE)</f>
        <v>Juvenile Justice and Rehabilitation</v>
      </c>
      <c r="D414" s="7" t="s">
        <v>4374</v>
      </c>
      <c r="E414" s="9" t="s">
        <v>8841</v>
      </c>
      <c r="F414" s="7" t="s">
        <v>297</v>
      </c>
      <c r="G414" s="7" t="s">
        <v>4342</v>
      </c>
      <c r="H414" s="7" t="s">
        <v>4375</v>
      </c>
      <c r="I414" s="10">
        <v>59466</v>
      </c>
      <c r="J414" s="7" t="s">
        <v>4373</v>
      </c>
      <c r="K414" s="7" t="s">
        <v>8258</v>
      </c>
      <c r="L414" s="7" t="s">
        <v>8259</v>
      </c>
      <c r="M414" s="7" t="s">
        <v>8259</v>
      </c>
      <c r="N414" s="11" t="s">
        <v>8311</v>
      </c>
      <c r="O414" s="7" t="s">
        <v>8312</v>
      </c>
      <c r="P414" s="11"/>
      <c r="Q414" s="7" t="s">
        <v>8313</v>
      </c>
      <c r="R414" s="7" t="s">
        <v>8314</v>
      </c>
    </row>
    <row r="415" spans="1:18" ht="21.75" thickBot="1" x14ac:dyDescent="0.25">
      <c r="A415" s="12" t="s">
        <v>8275</v>
      </c>
      <c r="B415" s="13" t="s">
        <v>4376</v>
      </c>
      <c r="C415" s="8" t="str">
        <f>VLOOKUP(A415,'DSHS account ID to admin'!A:C,3,FALSE)</f>
        <v>Juvenile Justice and Rehabilitation</v>
      </c>
      <c r="D415" s="12" t="s">
        <v>4374</v>
      </c>
      <c r="E415" s="14" t="s">
        <v>8841</v>
      </c>
      <c r="F415" s="12" t="s">
        <v>297</v>
      </c>
      <c r="G415" s="12" t="s">
        <v>4342</v>
      </c>
      <c r="H415" s="12" t="s">
        <v>4377</v>
      </c>
      <c r="I415" s="15">
        <v>47874</v>
      </c>
      <c r="J415" s="12" t="s">
        <v>4376</v>
      </c>
      <c r="K415" s="12" t="s">
        <v>8258</v>
      </c>
      <c r="L415" s="12" t="s">
        <v>8259</v>
      </c>
      <c r="M415" s="12" t="s">
        <v>8259</v>
      </c>
      <c r="N415" s="16" t="s">
        <v>8276</v>
      </c>
      <c r="O415" s="12" t="s">
        <v>8277</v>
      </c>
      <c r="P415" s="16"/>
      <c r="Q415" s="12" t="s">
        <v>8278</v>
      </c>
      <c r="R415" s="12" t="s">
        <v>8279</v>
      </c>
    </row>
    <row r="416" spans="1:18" ht="21.75" thickBot="1" x14ac:dyDescent="0.25">
      <c r="A416" s="7" t="s">
        <v>8256</v>
      </c>
      <c r="B416" s="8" t="s">
        <v>633</v>
      </c>
      <c r="C416" s="8" t="str">
        <f>VLOOKUP(A416,'DSHS account ID to admin'!A:C,3,FALSE)</f>
        <v>Aging and Disability Services Administration</v>
      </c>
      <c r="D416" s="7" t="s">
        <v>9</v>
      </c>
      <c r="E416" s="9" t="s">
        <v>8841</v>
      </c>
      <c r="F416" s="7" t="s">
        <v>64</v>
      </c>
      <c r="G416" s="7" t="s">
        <v>65</v>
      </c>
      <c r="H416" s="7" t="s">
        <v>634</v>
      </c>
      <c r="I416" s="10">
        <v>73473</v>
      </c>
      <c r="J416" s="7" t="s">
        <v>633</v>
      </c>
      <c r="K416" s="7" t="s">
        <v>8258</v>
      </c>
      <c r="L416" s="7" t="s">
        <v>8259</v>
      </c>
      <c r="M416" s="7" t="s">
        <v>8259</v>
      </c>
      <c r="N416" s="11" t="s">
        <v>8617</v>
      </c>
      <c r="O416" s="7" t="s">
        <v>8618</v>
      </c>
      <c r="P416" s="11"/>
      <c r="Q416" s="7" t="s">
        <v>8619</v>
      </c>
      <c r="R416" s="7" t="s">
        <v>8620</v>
      </c>
    </row>
    <row r="417" spans="1:18" ht="21.75" thickBot="1" x14ac:dyDescent="0.25">
      <c r="A417" s="12" t="s">
        <v>8275</v>
      </c>
      <c r="B417" s="13" t="s">
        <v>4381</v>
      </c>
      <c r="C417" s="8" t="str">
        <f>VLOOKUP(A417,'DSHS account ID to admin'!A:C,3,FALSE)</f>
        <v>Juvenile Justice and Rehabilitation</v>
      </c>
      <c r="D417" s="12" t="s">
        <v>4337</v>
      </c>
      <c r="E417" s="14" t="s">
        <v>8841</v>
      </c>
      <c r="F417" s="12" t="s">
        <v>2576</v>
      </c>
      <c r="G417" s="12" t="s">
        <v>4379</v>
      </c>
      <c r="H417" s="12" t="s">
        <v>4382</v>
      </c>
      <c r="I417" s="15">
        <v>161048</v>
      </c>
      <c r="J417" s="12" t="s">
        <v>4381</v>
      </c>
      <c r="K417" s="12" t="s">
        <v>8258</v>
      </c>
      <c r="L417" s="12" t="s">
        <v>8259</v>
      </c>
      <c r="M417" s="12" t="s">
        <v>8259</v>
      </c>
      <c r="N417" s="16" t="s">
        <v>8902</v>
      </c>
      <c r="O417" s="12" t="s">
        <v>8903</v>
      </c>
      <c r="P417" s="16"/>
      <c r="Q417" s="12" t="s">
        <v>8904</v>
      </c>
      <c r="R417" s="12" t="s">
        <v>8905</v>
      </c>
    </row>
    <row r="418" spans="1:18" ht="21.75" thickBot="1" x14ac:dyDescent="0.25">
      <c r="A418" s="7" t="s">
        <v>8299</v>
      </c>
      <c r="B418" s="8" t="s">
        <v>762</v>
      </c>
      <c r="C418" s="8" t="str">
        <f>VLOOKUP(A418,'DSHS account ID to admin'!A:C,3,FALSE)</f>
        <v>Office of Fraud Accountability</v>
      </c>
      <c r="D418" s="7" t="s">
        <v>9</v>
      </c>
      <c r="E418" s="9" t="s">
        <v>8841</v>
      </c>
      <c r="F418" s="7" t="s">
        <v>64</v>
      </c>
      <c r="G418" s="7" t="s">
        <v>65</v>
      </c>
      <c r="H418" s="7" t="s">
        <v>763</v>
      </c>
      <c r="I418" s="10">
        <v>20035</v>
      </c>
      <c r="J418" s="7" t="s">
        <v>762</v>
      </c>
      <c r="K418" s="7" t="s">
        <v>8258</v>
      </c>
      <c r="L418" s="7" t="s">
        <v>8259</v>
      </c>
      <c r="M418" s="7" t="s">
        <v>8259</v>
      </c>
      <c r="N418" s="11" t="s">
        <v>8301</v>
      </c>
      <c r="O418" s="7" t="s">
        <v>8302</v>
      </c>
      <c r="P418" s="11"/>
      <c r="Q418" s="7" t="s">
        <v>8303</v>
      </c>
      <c r="R418" s="7" t="s">
        <v>8304</v>
      </c>
    </row>
    <row r="419" spans="1:18" ht="21.75" thickBot="1" x14ac:dyDescent="0.25">
      <c r="A419" s="12" t="s">
        <v>8256</v>
      </c>
      <c r="B419" s="13" t="s">
        <v>635</v>
      </c>
      <c r="C419" s="8" t="str">
        <f>VLOOKUP(A419,'DSHS account ID to admin'!A:C,3,FALSE)</f>
        <v>Aging and Disability Services Administration</v>
      </c>
      <c r="D419" s="12" t="s">
        <v>9</v>
      </c>
      <c r="E419" s="14" t="s">
        <v>8841</v>
      </c>
      <c r="F419" s="12" t="s">
        <v>64</v>
      </c>
      <c r="G419" s="12" t="s">
        <v>65</v>
      </c>
      <c r="H419" s="12" t="s">
        <v>636</v>
      </c>
      <c r="I419" s="15">
        <v>39186</v>
      </c>
      <c r="J419" s="12" t="s">
        <v>635</v>
      </c>
      <c r="K419" s="12" t="s">
        <v>8258</v>
      </c>
      <c r="L419" s="12" t="s">
        <v>8259</v>
      </c>
      <c r="M419" s="12" t="s">
        <v>8259</v>
      </c>
      <c r="N419" s="16" t="s">
        <v>8367</v>
      </c>
      <c r="O419" s="12" t="s">
        <v>8368</v>
      </c>
      <c r="P419" s="16"/>
      <c r="Q419" s="12" t="s">
        <v>8369</v>
      </c>
      <c r="R419" s="12" t="s">
        <v>8370</v>
      </c>
    </row>
    <row r="420" spans="1:18" ht="21.75" thickBot="1" x14ac:dyDescent="0.25">
      <c r="A420" s="7" t="s">
        <v>8319</v>
      </c>
      <c r="B420" s="8" t="s">
        <v>4929</v>
      </c>
      <c r="C420" s="8" t="str">
        <f>VLOOKUP(A420,'DSHS account ID to admin'!A:C,3,FALSE)</f>
        <v>Aging and Disability Services Administration</v>
      </c>
      <c r="D420" s="7" t="s">
        <v>4597</v>
      </c>
      <c r="E420" s="9" t="s">
        <v>8841</v>
      </c>
      <c r="F420" s="7" t="s">
        <v>297</v>
      </c>
      <c r="G420" s="7" t="s">
        <v>4596</v>
      </c>
      <c r="H420" s="7" t="s">
        <v>4930</v>
      </c>
      <c r="I420" s="10">
        <v>62322</v>
      </c>
      <c r="J420" s="7" t="s">
        <v>4929</v>
      </c>
      <c r="K420" s="7" t="s">
        <v>8258</v>
      </c>
      <c r="L420" s="7" t="s">
        <v>8259</v>
      </c>
      <c r="M420" s="7" t="s">
        <v>8259</v>
      </c>
      <c r="N420" s="11" t="s">
        <v>8625</v>
      </c>
      <c r="O420" s="7" t="s">
        <v>8626</v>
      </c>
      <c r="P420" s="11"/>
      <c r="Q420" s="7" t="s">
        <v>8627</v>
      </c>
      <c r="R420" s="7" t="s">
        <v>8628</v>
      </c>
    </row>
    <row r="421" spans="1:18" ht="21.75" thickBot="1" x14ac:dyDescent="0.25">
      <c r="A421" s="12" t="s">
        <v>8319</v>
      </c>
      <c r="B421" s="13" t="s">
        <v>4931</v>
      </c>
      <c r="C421" s="8" t="str">
        <f>VLOOKUP(A421,'DSHS account ID to admin'!A:C,3,FALSE)</f>
        <v>Aging and Disability Services Administration</v>
      </c>
      <c r="D421" s="12" t="s">
        <v>4597</v>
      </c>
      <c r="E421" s="14" t="s">
        <v>8841</v>
      </c>
      <c r="F421" s="12" t="s">
        <v>297</v>
      </c>
      <c r="G421" s="12" t="s">
        <v>4596</v>
      </c>
      <c r="H421" s="12" t="s">
        <v>4932</v>
      </c>
      <c r="I421" s="15">
        <v>74681</v>
      </c>
      <c r="J421" s="12" t="s">
        <v>4931</v>
      </c>
      <c r="K421" s="12" t="s">
        <v>8258</v>
      </c>
      <c r="L421" s="12" t="s">
        <v>8259</v>
      </c>
      <c r="M421" s="12" t="s">
        <v>8259</v>
      </c>
      <c r="N421" s="16" t="s">
        <v>8625</v>
      </c>
      <c r="O421" s="12" t="s">
        <v>8626</v>
      </c>
      <c r="P421" s="16"/>
      <c r="Q421" s="12" t="s">
        <v>8627</v>
      </c>
      <c r="R421" s="12" t="s">
        <v>8628</v>
      </c>
    </row>
    <row r="422" spans="1:18" ht="21.75" thickBot="1" x14ac:dyDescent="0.25">
      <c r="A422" s="7" t="s">
        <v>8275</v>
      </c>
      <c r="B422" s="8" t="s">
        <v>4378</v>
      </c>
      <c r="C422" s="8" t="str">
        <f>VLOOKUP(A422,'DSHS account ID to admin'!A:C,3,FALSE)</f>
        <v>Juvenile Justice and Rehabilitation</v>
      </c>
      <c r="D422" s="7" t="s">
        <v>4337</v>
      </c>
      <c r="E422" s="9" t="s">
        <v>8841</v>
      </c>
      <c r="F422" s="7" t="s">
        <v>2576</v>
      </c>
      <c r="G422" s="7" t="s">
        <v>4379</v>
      </c>
      <c r="H422" s="7" t="s">
        <v>4380</v>
      </c>
      <c r="I422" s="10">
        <v>153960</v>
      </c>
      <c r="J422" s="7" t="s">
        <v>4378</v>
      </c>
      <c r="K422" s="7" t="s">
        <v>8258</v>
      </c>
      <c r="L422" s="7" t="s">
        <v>8259</v>
      </c>
      <c r="M422" s="7" t="s">
        <v>8259</v>
      </c>
      <c r="N422" s="11" t="s">
        <v>8902</v>
      </c>
      <c r="O422" s="7" t="s">
        <v>8903</v>
      </c>
      <c r="P422" s="11"/>
      <c r="Q422" s="7" t="s">
        <v>8904</v>
      </c>
      <c r="R422" s="7" t="s">
        <v>8905</v>
      </c>
    </row>
    <row r="423" spans="1:18" ht="13.5" thickBot="1" x14ac:dyDescent="0.25">
      <c r="A423" s="12" t="s">
        <v>8270</v>
      </c>
      <c r="B423" s="13" t="s">
        <v>475</v>
      </c>
      <c r="C423" s="8" t="str">
        <f>VLOOKUP(A423,'DSHS account ID to admin'!A:C,3,FALSE)</f>
        <v>Children's Administration</v>
      </c>
      <c r="D423" s="12" t="s">
        <v>299</v>
      </c>
      <c r="E423" s="14" t="s">
        <v>8906</v>
      </c>
      <c r="F423" s="12" t="s">
        <v>297</v>
      </c>
      <c r="G423" s="12" t="s">
        <v>298</v>
      </c>
      <c r="H423" s="12" t="s">
        <v>476</v>
      </c>
      <c r="I423" s="15">
        <v>52312</v>
      </c>
      <c r="J423" s="12" t="s">
        <v>475</v>
      </c>
      <c r="K423" s="12" t="s">
        <v>8258</v>
      </c>
      <c r="L423" s="12" t="s">
        <v>8259</v>
      </c>
      <c r="M423" s="12" t="s">
        <v>8259</v>
      </c>
      <c r="N423" s="16" t="s">
        <v>8588</v>
      </c>
      <c r="O423" s="12" t="s">
        <v>8589</v>
      </c>
      <c r="P423" s="16"/>
      <c r="Q423" s="12" t="s">
        <v>8590</v>
      </c>
      <c r="R423" s="12" t="s">
        <v>8591</v>
      </c>
    </row>
    <row r="424" spans="1:18" ht="21.75" thickBot="1" x14ac:dyDescent="0.25">
      <c r="A424" s="7" t="s">
        <v>8256</v>
      </c>
      <c r="B424" s="8" t="s">
        <v>2838</v>
      </c>
      <c r="C424" s="8" t="str">
        <f>VLOOKUP(A424,'DSHS account ID to admin'!A:C,3,FALSE)</f>
        <v>Aging and Disability Services Administration</v>
      </c>
      <c r="D424" s="7" t="s">
        <v>2736</v>
      </c>
      <c r="E424" s="9" t="s">
        <v>8906</v>
      </c>
      <c r="F424" s="7" t="s">
        <v>2734</v>
      </c>
      <c r="G424" s="7" t="s">
        <v>2735</v>
      </c>
      <c r="H424" s="7" t="s">
        <v>2839</v>
      </c>
      <c r="I424" s="10">
        <v>61706</v>
      </c>
      <c r="J424" s="7" t="s">
        <v>2838</v>
      </c>
      <c r="K424" s="7" t="s">
        <v>8258</v>
      </c>
      <c r="L424" s="7" t="s">
        <v>8259</v>
      </c>
      <c r="M424" s="7" t="s">
        <v>8259</v>
      </c>
      <c r="N424" s="11" t="s">
        <v>8328</v>
      </c>
      <c r="O424" s="7" t="s">
        <v>8329</v>
      </c>
      <c r="P424" s="11"/>
      <c r="Q424" s="7" t="s">
        <v>8330</v>
      </c>
      <c r="R424" s="7" t="s">
        <v>8331</v>
      </c>
    </row>
    <row r="425" spans="1:18" ht="21.75" thickBot="1" x14ac:dyDescent="0.25">
      <c r="A425" s="12" t="s">
        <v>8319</v>
      </c>
      <c r="B425" s="13" t="s">
        <v>404</v>
      </c>
      <c r="C425" s="8" t="str">
        <f>VLOOKUP(A425,'DSHS account ID to admin'!A:C,3,FALSE)</f>
        <v>Aging and Disability Services Administration</v>
      </c>
      <c r="D425" s="12" t="s">
        <v>299</v>
      </c>
      <c r="E425" s="14" t="s">
        <v>8906</v>
      </c>
      <c r="F425" s="12" t="s">
        <v>297</v>
      </c>
      <c r="G425" s="12" t="s">
        <v>298</v>
      </c>
      <c r="H425" s="12" t="s">
        <v>405</v>
      </c>
      <c r="I425" s="15">
        <v>25444</v>
      </c>
      <c r="J425" s="12" t="s">
        <v>404</v>
      </c>
      <c r="K425" s="12" t="s">
        <v>8258</v>
      </c>
      <c r="L425" s="12" t="s">
        <v>8259</v>
      </c>
      <c r="M425" s="12" t="s">
        <v>8259</v>
      </c>
      <c r="N425" s="16" t="s">
        <v>8576</v>
      </c>
      <c r="O425" s="12" t="s">
        <v>8577</v>
      </c>
      <c r="P425" s="16"/>
      <c r="Q425" s="12" t="s">
        <v>8578</v>
      </c>
      <c r="R425" s="12" t="s">
        <v>8579</v>
      </c>
    </row>
    <row r="426" spans="1:18" ht="21.75" thickBot="1" x14ac:dyDescent="0.25">
      <c r="A426" s="7" t="s">
        <v>8319</v>
      </c>
      <c r="B426" s="8" t="s">
        <v>386</v>
      </c>
      <c r="C426" s="8" t="str">
        <f>VLOOKUP(A426,'DSHS account ID to admin'!A:C,3,FALSE)</f>
        <v>Aging and Disability Services Administration</v>
      </c>
      <c r="D426" s="7" t="s">
        <v>299</v>
      </c>
      <c r="E426" s="9" t="s">
        <v>8906</v>
      </c>
      <c r="F426" s="7" t="s">
        <v>297</v>
      </c>
      <c r="G426" s="7" t="s">
        <v>298</v>
      </c>
      <c r="H426" s="7" t="s">
        <v>387</v>
      </c>
      <c r="I426" s="10">
        <v>51128</v>
      </c>
      <c r="J426" s="7" t="s">
        <v>386</v>
      </c>
      <c r="K426" s="7" t="s">
        <v>8258</v>
      </c>
      <c r="L426" s="7" t="s">
        <v>8259</v>
      </c>
      <c r="M426" s="7" t="s">
        <v>8259</v>
      </c>
      <c r="N426" s="11" t="s">
        <v>8752</v>
      </c>
      <c r="O426" s="7" t="s">
        <v>8753</v>
      </c>
      <c r="P426" s="11"/>
      <c r="Q426" s="7" t="s">
        <v>8754</v>
      </c>
      <c r="R426" s="7" t="s">
        <v>8755</v>
      </c>
    </row>
    <row r="427" spans="1:18" ht="21.75" thickBot="1" x14ac:dyDescent="0.25">
      <c r="A427" s="12" t="s">
        <v>8319</v>
      </c>
      <c r="B427" s="13" t="s">
        <v>501</v>
      </c>
      <c r="C427" s="8" t="str">
        <f>VLOOKUP(A427,'DSHS account ID to admin'!A:C,3,FALSE)</f>
        <v>Aging and Disability Services Administration</v>
      </c>
      <c r="D427" s="12" t="s">
        <v>299</v>
      </c>
      <c r="E427" s="14" t="s">
        <v>8906</v>
      </c>
      <c r="F427" s="12" t="s">
        <v>297</v>
      </c>
      <c r="G427" s="12" t="s">
        <v>298</v>
      </c>
      <c r="H427" s="12" t="s">
        <v>502</v>
      </c>
      <c r="I427" s="15">
        <v>26439</v>
      </c>
      <c r="J427" s="12" t="s">
        <v>501</v>
      </c>
      <c r="K427" s="12" t="s">
        <v>8258</v>
      </c>
      <c r="L427" s="12" t="s">
        <v>8259</v>
      </c>
      <c r="M427" s="12" t="s">
        <v>8259</v>
      </c>
      <c r="N427" s="16" t="s">
        <v>8752</v>
      </c>
      <c r="O427" s="12" t="s">
        <v>8753</v>
      </c>
      <c r="P427" s="16"/>
      <c r="Q427" s="12" t="s">
        <v>8754</v>
      </c>
      <c r="R427" s="12" t="s">
        <v>8755</v>
      </c>
    </row>
    <row r="428" spans="1:18" ht="13.5" thickBot="1" x14ac:dyDescent="0.25">
      <c r="A428" s="7" t="s">
        <v>8270</v>
      </c>
      <c r="B428" s="8" t="s">
        <v>2830</v>
      </c>
      <c r="C428" s="8" t="str">
        <f>VLOOKUP(A428,'DSHS account ID to admin'!A:C,3,FALSE)</f>
        <v>Children's Administration</v>
      </c>
      <c r="D428" s="7" t="s">
        <v>2736</v>
      </c>
      <c r="E428" s="9" t="s">
        <v>8906</v>
      </c>
      <c r="F428" s="7" t="s">
        <v>2734</v>
      </c>
      <c r="G428" s="7" t="s">
        <v>2735</v>
      </c>
      <c r="H428" s="7" t="s">
        <v>2831</v>
      </c>
      <c r="I428" s="10">
        <v>55674</v>
      </c>
      <c r="J428" s="7" t="s">
        <v>2830</v>
      </c>
      <c r="K428" s="7" t="s">
        <v>8258</v>
      </c>
      <c r="L428" s="7" t="s">
        <v>8259</v>
      </c>
      <c r="M428" s="7" t="s">
        <v>8259</v>
      </c>
      <c r="N428" s="11" t="s">
        <v>8271</v>
      </c>
      <c r="O428" s="7" t="s">
        <v>8272</v>
      </c>
      <c r="P428" s="11"/>
      <c r="Q428" s="7" t="s">
        <v>8273</v>
      </c>
      <c r="R428" s="7" t="s">
        <v>8274</v>
      </c>
    </row>
    <row r="429" spans="1:18" ht="13.5" thickBot="1" x14ac:dyDescent="0.25">
      <c r="A429" s="12" t="s">
        <v>8270</v>
      </c>
      <c r="B429" s="13" t="s">
        <v>2798</v>
      </c>
      <c r="C429" s="8" t="str">
        <f>VLOOKUP(A429,'DSHS account ID to admin'!A:C,3,FALSE)</f>
        <v>Children's Administration</v>
      </c>
      <c r="D429" s="12" t="s">
        <v>2736</v>
      </c>
      <c r="E429" s="14" t="s">
        <v>8906</v>
      </c>
      <c r="F429" s="12" t="s">
        <v>2734</v>
      </c>
      <c r="G429" s="12" t="s">
        <v>2735</v>
      </c>
      <c r="H429" s="12" t="s">
        <v>2799</v>
      </c>
      <c r="I429" s="15">
        <v>45042</v>
      </c>
      <c r="J429" s="12" t="s">
        <v>2798</v>
      </c>
      <c r="K429" s="12" t="s">
        <v>8258</v>
      </c>
      <c r="L429" s="12" t="s">
        <v>8259</v>
      </c>
      <c r="M429" s="12" t="s">
        <v>8259</v>
      </c>
      <c r="N429" s="16" t="s">
        <v>8560</v>
      </c>
      <c r="O429" s="12" t="s">
        <v>8561</v>
      </c>
      <c r="P429" s="16"/>
      <c r="Q429" s="12" t="s">
        <v>8562</v>
      </c>
      <c r="R429" s="12" t="s">
        <v>8563</v>
      </c>
    </row>
    <row r="430" spans="1:18" ht="13.5" thickBot="1" x14ac:dyDescent="0.25">
      <c r="A430" s="7" t="s">
        <v>8270</v>
      </c>
      <c r="B430" s="8" t="s">
        <v>2800</v>
      </c>
      <c r="C430" s="8" t="str">
        <f>VLOOKUP(A430,'DSHS account ID to admin'!A:C,3,FALSE)</f>
        <v>Children's Administration</v>
      </c>
      <c r="D430" s="7" t="s">
        <v>2736</v>
      </c>
      <c r="E430" s="9" t="s">
        <v>8906</v>
      </c>
      <c r="F430" s="7" t="s">
        <v>2734</v>
      </c>
      <c r="G430" s="7" t="s">
        <v>2735</v>
      </c>
      <c r="H430" s="7" t="s">
        <v>2801</v>
      </c>
      <c r="I430" s="10">
        <v>41988</v>
      </c>
      <c r="J430" s="7" t="s">
        <v>2800</v>
      </c>
      <c r="K430" s="7" t="s">
        <v>8258</v>
      </c>
      <c r="L430" s="7" t="s">
        <v>8259</v>
      </c>
      <c r="M430" s="7" t="s">
        <v>8259</v>
      </c>
      <c r="N430" s="11" t="s">
        <v>8445</v>
      </c>
      <c r="O430" s="7" t="s">
        <v>8446</v>
      </c>
      <c r="P430" s="11"/>
      <c r="Q430" s="7" t="s">
        <v>8447</v>
      </c>
      <c r="R430" s="7" t="s">
        <v>8448</v>
      </c>
    </row>
    <row r="431" spans="1:18" ht="21.75" thickBot="1" x14ac:dyDescent="0.25">
      <c r="A431" s="12" t="s">
        <v>8319</v>
      </c>
      <c r="B431" s="13" t="s">
        <v>651</v>
      </c>
      <c r="C431" s="8" t="str">
        <f>VLOOKUP(A431,'DSHS account ID to admin'!A:C,3,FALSE)</f>
        <v>Aging and Disability Services Administration</v>
      </c>
      <c r="D431" s="12" t="s">
        <v>299</v>
      </c>
      <c r="E431" s="14" t="s">
        <v>8906</v>
      </c>
      <c r="F431" s="12" t="s">
        <v>297</v>
      </c>
      <c r="G431" s="12" t="s">
        <v>298</v>
      </c>
      <c r="H431" s="12" t="s">
        <v>652</v>
      </c>
      <c r="I431" s="15">
        <v>30393</v>
      </c>
      <c r="J431" s="12" t="s">
        <v>651</v>
      </c>
      <c r="K431" s="12" t="s">
        <v>8258</v>
      </c>
      <c r="L431" s="12" t="s">
        <v>8259</v>
      </c>
      <c r="M431" s="12" t="s">
        <v>8259</v>
      </c>
      <c r="N431" s="16" t="s">
        <v>8760</v>
      </c>
      <c r="O431" s="12" t="s">
        <v>8761</v>
      </c>
      <c r="P431" s="12" t="s">
        <v>8762</v>
      </c>
      <c r="Q431" s="12" t="s">
        <v>8763</v>
      </c>
      <c r="R431" s="12" t="s">
        <v>8764</v>
      </c>
    </row>
    <row r="432" spans="1:18" ht="13.5" thickBot="1" x14ac:dyDescent="0.25">
      <c r="A432" s="7" t="s">
        <v>8270</v>
      </c>
      <c r="B432" s="8" t="s">
        <v>679</v>
      </c>
      <c r="C432" s="8" t="str">
        <f>VLOOKUP(A432,'DSHS account ID to admin'!A:C,3,FALSE)</f>
        <v>Children's Administration</v>
      </c>
      <c r="D432" s="7" t="s">
        <v>299</v>
      </c>
      <c r="E432" s="9" t="s">
        <v>8906</v>
      </c>
      <c r="F432" s="7" t="s">
        <v>297</v>
      </c>
      <c r="G432" s="7" t="s">
        <v>298</v>
      </c>
      <c r="H432" s="7" t="s">
        <v>680</v>
      </c>
      <c r="I432" s="10">
        <v>27871</v>
      </c>
      <c r="J432" s="7" t="s">
        <v>679</v>
      </c>
      <c r="K432" s="7" t="s">
        <v>8258</v>
      </c>
      <c r="L432" s="7" t="s">
        <v>8259</v>
      </c>
      <c r="M432" s="7" t="s">
        <v>8259</v>
      </c>
      <c r="N432" s="11" t="s">
        <v>8343</v>
      </c>
      <c r="O432" s="7" t="s">
        <v>8344</v>
      </c>
      <c r="P432" s="11"/>
      <c r="Q432" s="7" t="s">
        <v>8345</v>
      </c>
      <c r="R432" s="7" t="s">
        <v>8346</v>
      </c>
    </row>
    <row r="433" spans="1:18" ht="13.5" thickBot="1" x14ac:dyDescent="0.25">
      <c r="A433" s="12" t="s">
        <v>8270</v>
      </c>
      <c r="B433" s="13" t="s">
        <v>681</v>
      </c>
      <c r="C433" s="8" t="str">
        <f>VLOOKUP(A433,'DSHS account ID to admin'!A:C,3,FALSE)</f>
        <v>Children's Administration</v>
      </c>
      <c r="D433" s="12" t="s">
        <v>299</v>
      </c>
      <c r="E433" s="14" t="s">
        <v>8906</v>
      </c>
      <c r="F433" s="12" t="s">
        <v>297</v>
      </c>
      <c r="G433" s="12" t="s">
        <v>298</v>
      </c>
      <c r="H433" s="12" t="s">
        <v>682</v>
      </c>
      <c r="I433" s="15">
        <v>29626</v>
      </c>
      <c r="J433" s="12" t="s">
        <v>681</v>
      </c>
      <c r="K433" s="12" t="s">
        <v>8258</v>
      </c>
      <c r="L433" s="12" t="s">
        <v>8259</v>
      </c>
      <c r="M433" s="12" t="s">
        <v>8259</v>
      </c>
      <c r="N433" s="16" t="s">
        <v>8433</v>
      </c>
      <c r="O433" s="12" t="s">
        <v>8434</v>
      </c>
      <c r="P433" s="16"/>
      <c r="Q433" s="12" t="s">
        <v>8435</v>
      </c>
      <c r="R433" s="12" t="s">
        <v>8436</v>
      </c>
    </row>
    <row r="434" spans="1:18" ht="13.5" thickBot="1" x14ac:dyDescent="0.25">
      <c r="A434" s="7" t="s">
        <v>8270</v>
      </c>
      <c r="B434" s="8" t="s">
        <v>579</v>
      </c>
      <c r="C434" s="8" t="str">
        <f>VLOOKUP(A434,'DSHS account ID to admin'!A:C,3,FALSE)</f>
        <v>Children's Administration</v>
      </c>
      <c r="D434" s="7" t="s">
        <v>299</v>
      </c>
      <c r="E434" s="9" t="s">
        <v>8906</v>
      </c>
      <c r="F434" s="7" t="s">
        <v>297</v>
      </c>
      <c r="G434" s="7" t="s">
        <v>298</v>
      </c>
      <c r="H434" s="7" t="s">
        <v>580</v>
      </c>
      <c r="I434" s="10">
        <v>27092</v>
      </c>
      <c r="J434" s="7" t="s">
        <v>579</v>
      </c>
      <c r="K434" s="7" t="s">
        <v>8258</v>
      </c>
      <c r="L434" s="7" t="s">
        <v>8259</v>
      </c>
      <c r="M434" s="7" t="s">
        <v>8259</v>
      </c>
      <c r="N434" s="11" t="s">
        <v>8568</v>
      </c>
      <c r="O434" s="7" t="s">
        <v>8569</v>
      </c>
      <c r="P434" s="11"/>
      <c r="Q434" s="7" t="s">
        <v>8570</v>
      </c>
      <c r="R434" s="7" t="s">
        <v>8571</v>
      </c>
    </row>
    <row r="435" spans="1:18" ht="13.5" thickBot="1" x14ac:dyDescent="0.25">
      <c r="A435" s="12" t="s">
        <v>8270</v>
      </c>
      <c r="B435" s="13" t="s">
        <v>705</v>
      </c>
      <c r="C435" s="8" t="str">
        <f>VLOOKUP(A435,'DSHS account ID to admin'!A:C,3,FALSE)</f>
        <v>Children's Administration</v>
      </c>
      <c r="D435" s="12" t="s">
        <v>299</v>
      </c>
      <c r="E435" s="14" t="s">
        <v>8906</v>
      </c>
      <c r="F435" s="12" t="s">
        <v>297</v>
      </c>
      <c r="G435" s="12" t="s">
        <v>298</v>
      </c>
      <c r="H435" s="12" t="s">
        <v>706</v>
      </c>
      <c r="I435" s="15">
        <v>54005</v>
      </c>
      <c r="J435" s="12" t="s">
        <v>705</v>
      </c>
      <c r="K435" s="12" t="s">
        <v>8258</v>
      </c>
      <c r="L435" s="12" t="s">
        <v>8259</v>
      </c>
      <c r="M435" s="12" t="s">
        <v>8259</v>
      </c>
      <c r="N435" s="16" t="s">
        <v>8271</v>
      </c>
      <c r="O435" s="12" t="s">
        <v>8272</v>
      </c>
      <c r="P435" s="16"/>
      <c r="Q435" s="12" t="s">
        <v>8273</v>
      </c>
      <c r="R435" s="12" t="s">
        <v>8274</v>
      </c>
    </row>
    <row r="436" spans="1:18" ht="21.75" thickBot="1" x14ac:dyDescent="0.25">
      <c r="A436" s="7" t="s">
        <v>8319</v>
      </c>
      <c r="B436" s="8" t="s">
        <v>793</v>
      </c>
      <c r="C436" s="8" t="str">
        <f>VLOOKUP(A436,'DSHS account ID to admin'!A:C,3,FALSE)</f>
        <v>Aging and Disability Services Administration</v>
      </c>
      <c r="D436" s="7" t="s">
        <v>299</v>
      </c>
      <c r="E436" s="9" t="s">
        <v>8906</v>
      </c>
      <c r="F436" s="7" t="s">
        <v>297</v>
      </c>
      <c r="G436" s="7" t="s">
        <v>298</v>
      </c>
      <c r="H436" s="7" t="s">
        <v>794</v>
      </c>
      <c r="I436" s="10">
        <v>35304</v>
      </c>
      <c r="J436" s="7" t="s">
        <v>793</v>
      </c>
      <c r="K436" s="7" t="s">
        <v>8258</v>
      </c>
      <c r="L436" s="7" t="s">
        <v>8259</v>
      </c>
      <c r="M436" s="7" t="s">
        <v>8259</v>
      </c>
      <c r="N436" s="11" t="s">
        <v>8552</v>
      </c>
      <c r="O436" s="7" t="s">
        <v>8553</v>
      </c>
      <c r="P436" s="11"/>
      <c r="Q436" s="7" t="s">
        <v>8554</v>
      </c>
      <c r="R436" s="7" t="s">
        <v>8555</v>
      </c>
    </row>
    <row r="437" spans="1:18" ht="21.75" thickBot="1" x14ac:dyDescent="0.25">
      <c r="A437" s="12" t="s">
        <v>8256</v>
      </c>
      <c r="B437" s="13" t="s">
        <v>2790</v>
      </c>
      <c r="C437" s="8" t="str">
        <f>VLOOKUP(A437,'DSHS account ID to admin'!A:C,3,FALSE)</f>
        <v>Aging and Disability Services Administration</v>
      </c>
      <c r="D437" s="12" t="s">
        <v>2736</v>
      </c>
      <c r="E437" s="14" t="s">
        <v>8906</v>
      </c>
      <c r="F437" s="12" t="s">
        <v>2734</v>
      </c>
      <c r="G437" s="12" t="s">
        <v>2735</v>
      </c>
      <c r="H437" s="12" t="s">
        <v>2791</v>
      </c>
      <c r="I437" s="15">
        <v>34842</v>
      </c>
      <c r="J437" s="12" t="s">
        <v>2790</v>
      </c>
      <c r="K437" s="12" t="s">
        <v>8258</v>
      </c>
      <c r="L437" s="12" t="s">
        <v>8259</v>
      </c>
      <c r="M437" s="12" t="s">
        <v>8259</v>
      </c>
      <c r="N437" s="16" t="s">
        <v>8756</v>
      </c>
      <c r="O437" s="12" t="s">
        <v>8757</v>
      </c>
      <c r="P437" s="16"/>
      <c r="Q437" s="12" t="s">
        <v>8758</v>
      </c>
      <c r="R437" s="12" t="s">
        <v>8759</v>
      </c>
    </row>
    <row r="438" spans="1:18" ht="21.75" thickBot="1" x14ac:dyDescent="0.25">
      <c r="A438" s="7" t="s">
        <v>8256</v>
      </c>
      <c r="B438" s="8" t="s">
        <v>2792</v>
      </c>
      <c r="C438" s="8" t="str">
        <f>VLOOKUP(A438,'DSHS account ID to admin'!A:C,3,FALSE)</f>
        <v>Aging and Disability Services Administration</v>
      </c>
      <c r="D438" s="7" t="s">
        <v>2736</v>
      </c>
      <c r="E438" s="9" t="s">
        <v>8906</v>
      </c>
      <c r="F438" s="7" t="s">
        <v>2734</v>
      </c>
      <c r="G438" s="7" t="s">
        <v>2735</v>
      </c>
      <c r="H438" s="7" t="s">
        <v>2793</v>
      </c>
      <c r="I438" s="10">
        <v>30955</v>
      </c>
      <c r="J438" s="7" t="s">
        <v>2792</v>
      </c>
      <c r="K438" s="7" t="s">
        <v>8258</v>
      </c>
      <c r="L438" s="7" t="s">
        <v>8259</v>
      </c>
      <c r="M438" s="7" t="s">
        <v>8259</v>
      </c>
      <c r="N438" s="11" t="s">
        <v>8907</v>
      </c>
      <c r="O438" s="7" t="s">
        <v>8908</v>
      </c>
      <c r="P438" s="11"/>
      <c r="Q438" s="7" t="s">
        <v>8909</v>
      </c>
      <c r="R438" s="7" t="s">
        <v>8910</v>
      </c>
    </row>
    <row r="439" spans="1:18" ht="13.5" thickBot="1" x14ac:dyDescent="0.25">
      <c r="A439" s="12" t="s">
        <v>8270</v>
      </c>
      <c r="B439" s="13" t="s">
        <v>438</v>
      </c>
      <c r="C439" s="8" t="str">
        <f>VLOOKUP(A439,'DSHS account ID to admin'!A:C,3,FALSE)</f>
        <v>Children's Administration</v>
      </c>
      <c r="D439" s="12" t="s">
        <v>299</v>
      </c>
      <c r="E439" s="14" t="s">
        <v>8906</v>
      </c>
      <c r="F439" s="12" t="s">
        <v>297</v>
      </c>
      <c r="G439" s="12" t="s">
        <v>298</v>
      </c>
      <c r="H439" s="12" t="s">
        <v>439</v>
      </c>
      <c r="I439" s="15">
        <v>39610</v>
      </c>
      <c r="J439" s="12" t="s">
        <v>438</v>
      </c>
      <c r="K439" s="12" t="s">
        <v>8258</v>
      </c>
      <c r="L439" s="12" t="s">
        <v>8259</v>
      </c>
      <c r="M439" s="12" t="s">
        <v>8259</v>
      </c>
      <c r="N439" s="16" t="s">
        <v>8424</v>
      </c>
      <c r="O439" s="12" t="s">
        <v>8425</v>
      </c>
      <c r="P439" s="16"/>
      <c r="Q439" s="12" t="s">
        <v>8426</v>
      </c>
      <c r="R439" s="12" t="s">
        <v>8427</v>
      </c>
    </row>
    <row r="440" spans="1:18" ht="21.75" thickBot="1" x14ac:dyDescent="0.25">
      <c r="A440" s="7" t="s">
        <v>8319</v>
      </c>
      <c r="B440" s="8" t="s">
        <v>4941</v>
      </c>
      <c r="C440" s="8" t="str">
        <f>VLOOKUP(A440,'DSHS account ID to admin'!A:C,3,FALSE)</f>
        <v>Aging and Disability Services Administration</v>
      </c>
      <c r="D440" s="7" t="s">
        <v>4597</v>
      </c>
      <c r="E440" s="9" t="s">
        <v>8906</v>
      </c>
      <c r="F440" s="7" t="s">
        <v>297</v>
      </c>
      <c r="G440" s="7" t="s">
        <v>4596</v>
      </c>
      <c r="H440" s="7" t="s">
        <v>4942</v>
      </c>
      <c r="I440" s="10">
        <v>46868</v>
      </c>
      <c r="J440" s="7" t="s">
        <v>4941</v>
      </c>
      <c r="K440" s="7" t="s">
        <v>8258</v>
      </c>
      <c r="L440" s="7" t="s">
        <v>8259</v>
      </c>
      <c r="M440" s="7" t="s">
        <v>8259</v>
      </c>
      <c r="N440" s="11" t="s">
        <v>8911</v>
      </c>
      <c r="O440" s="7" t="s">
        <v>8912</v>
      </c>
      <c r="P440" s="11"/>
      <c r="Q440" s="7" t="s">
        <v>8913</v>
      </c>
      <c r="R440" s="7" t="s">
        <v>8914</v>
      </c>
    </row>
    <row r="441" spans="1:18" ht="13.5" thickBot="1" x14ac:dyDescent="0.25">
      <c r="A441" s="12" t="s">
        <v>8270</v>
      </c>
      <c r="B441" s="13" t="s">
        <v>4943</v>
      </c>
      <c r="C441" s="8" t="str">
        <f>VLOOKUP(A441,'DSHS account ID to admin'!A:C,3,FALSE)</f>
        <v>Children's Administration</v>
      </c>
      <c r="D441" s="12" t="s">
        <v>4597</v>
      </c>
      <c r="E441" s="14" t="s">
        <v>8906</v>
      </c>
      <c r="F441" s="12" t="s">
        <v>297</v>
      </c>
      <c r="G441" s="12" t="s">
        <v>4596</v>
      </c>
      <c r="H441" s="12" t="s">
        <v>4944</v>
      </c>
      <c r="I441" s="15">
        <v>62270</v>
      </c>
      <c r="J441" s="12" t="s">
        <v>4943</v>
      </c>
      <c r="K441" s="12" t="s">
        <v>8258</v>
      </c>
      <c r="L441" s="12" t="s">
        <v>8259</v>
      </c>
      <c r="M441" s="12" t="s">
        <v>8259</v>
      </c>
      <c r="N441" s="16" t="s">
        <v>8343</v>
      </c>
      <c r="O441" s="12" t="s">
        <v>8344</v>
      </c>
      <c r="P441" s="16"/>
      <c r="Q441" s="12" t="s">
        <v>8345</v>
      </c>
      <c r="R441" s="12" t="s">
        <v>8346</v>
      </c>
    </row>
    <row r="442" spans="1:18" ht="13.5" thickBot="1" x14ac:dyDescent="0.25">
      <c r="A442" s="7" t="s">
        <v>8270</v>
      </c>
      <c r="B442" s="8" t="s">
        <v>653</v>
      </c>
      <c r="C442" s="8" t="str">
        <f>VLOOKUP(A442,'DSHS account ID to admin'!A:C,3,FALSE)</f>
        <v>Children's Administration</v>
      </c>
      <c r="D442" s="7" t="s">
        <v>299</v>
      </c>
      <c r="E442" s="9" t="s">
        <v>8906</v>
      </c>
      <c r="F442" s="7" t="s">
        <v>297</v>
      </c>
      <c r="G442" s="7" t="s">
        <v>298</v>
      </c>
      <c r="H442" s="7" t="s">
        <v>654</v>
      </c>
      <c r="I442" s="10">
        <v>33108</v>
      </c>
      <c r="J442" s="7" t="s">
        <v>653</v>
      </c>
      <c r="K442" s="7" t="s">
        <v>8258</v>
      </c>
      <c r="L442" s="7" t="s">
        <v>8259</v>
      </c>
      <c r="M442" s="7" t="s">
        <v>8259</v>
      </c>
      <c r="N442" s="11" t="s">
        <v>8424</v>
      </c>
      <c r="O442" s="7" t="s">
        <v>8425</v>
      </c>
      <c r="P442" s="11"/>
      <c r="Q442" s="7" t="s">
        <v>8426</v>
      </c>
      <c r="R442" s="7" t="s">
        <v>8427</v>
      </c>
    </row>
    <row r="443" spans="1:18" ht="13.5" thickBot="1" x14ac:dyDescent="0.25">
      <c r="A443" s="12" t="s">
        <v>8270</v>
      </c>
      <c r="B443" s="13" t="s">
        <v>611</v>
      </c>
      <c r="C443" s="8" t="str">
        <f>VLOOKUP(A443,'DSHS account ID to admin'!A:C,3,FALSE)</f>
        <v>Children's Administration</v>
      </c>
      <c r="D443" s="12" t="s">
        <v>299</v>
      </c>
      <c r="E443" s="14" t="s">
        <v>8906</v>
      </c>
      <c r="F443" s="12" t="s">
        <v>297</v>
      </c>
      <c r="G443" s="12" t="s">
        <v>298</v>
      </c>
      <c r="H443" s="12" t="s">
        <v>612</v>
      </c>
      <c r="I443" s="15">
        <v>61930</v>
      </c>
      <c r="J443" s="12" t="s">
        <v>611</v>
      </c>
      <c r="K443" s="12" t="s">
        <v>8258</v>
      </c>
      <c r="L443" s="12" t="s">
        <v>8259</v>
      </c>
      <c r="M443" s="12" t="s">
        <v>8259</v>
      </c>
      <c r="N443" s="16" t="s">
        <v>8271</v>
      </c>
      <c r="O443" s="12" t="s">
        <v>8272</v>
      </c>
      <c r="P443" s="16"/>
      <c r="Q443" s="12" t="s">
        <v>8273</v>
      </c>
      <c r="R443" s="12" t="s">
        <v>8274</v>
      </c>
    </row>
    <row r="444" spans="1:18" ht="13.5" thickBot="1" x14ac:dyDescent="0.25">
      <c r="A444" s="7" t="s">
        <v>8270</v>
      </c>
      <c r="B444" s="8" t="s">
        <v>609</v>
      </c>
      <c r="C444" s="8" t="str">
        <f>VLOOKUP(A444,'DSHS account ID to admin'!A:C,3,FALSE)</f>
        <v>Children's Administration</v>
      </c>
      <c r="D444" s="7" t="s">
        <v>299</v>
      </c>
      <c r="E444" s="9" t="s">
        <v>8906</v>
      </c>
      <c r="F444" s="7" t="s">
        <v>297</v>
      </c>
      <c r="G444" s="7" t="s">
        <v>298</v>
      </c>
      <c r="H444" s="7" t="s">
        <v>610</v>
      </c>
      <c r="I444" s="10">
        <v>76560</v>
      </c>
      <c r="J444" s="7" t="s">
        <v>609</v>
      </c>
      <c r="K444" s="7" t="s">
        <v>8258</v>
      </c>
      <c r="L444" s="7" t="s">
        <v>8259</v>
      </c>
      <c r="M444" s="7" t="s">
        <v>8259</v>
      </c>
      <c r="N444" s="11" t="s">
        <v>8271</v>
      </c>
      <c r="O444" s="7" t="s">
        <v>8272</v>
      </c>
      <c r="P444" s="11"/>
      <c r="Q444" s="7" t="s">
        <v>8273</v>
      </c>
      <c r="R444" s="7" t="s">
        <v>8274</v>
      </c>
    </row>
    <row r="445" spans="1:18" ht="13.5" thickBot="1" x14ac:dyDescent="0.25">
      <c r="A445" s="12" t="s">
        <v>8270</v>
      </c>
      <c r="B445" s="13" t="s">
        <v>649</v>
      </c>
      <c r="C445" s="8" t="str">
        <f>VLOOKUP(A445,'DSHS account ID to admin'!A:C,3,FALSE)</f>
        <v>Children's Administration</v>
      </c>
      <c r="D445" s="12" t="s">
        <v>299</v>
      </c>
      <c r="E445" s="14" t="s">
        <v>8906</v>
      </c>
      <c r="F445" s="12" t="s">
        <v>297</v>
      </c>
      <c r="G445" s="12" t="s">
        <v>298</v>
      </c>
      <c r="H445" s="12" t="s">
        <v>650</v>
      </c>
      <c r="I445" s="15">
        <v>51268</v>
      </c>
      <c r="J445" s="12" t="s">
        <v>649</v>
      </c>
      <c r="K445" s="12" t="s">
        <v>8258</v>
      </c>
      <c r="L445" s="12" t="s">
        <v>8259</v>
      </c>
      <c r="M445" s="12" t="s">
        <v>8259</v>
      </c>
      <c r="N445" s="16" t="s">
        <v>8482</v>
      </c>
      <c r="O445" s="12" t="s">
        <v>8483</v>
      </c>
      <c r="P445" s="16"/>
      <c r="Q445" s="12" t="s">
        <v>8484</v>
      </c>
      <c r="R445" s="12" t="s">
        <v>8485</v>
      </c>
    </row>
    <row r="446" spans="1:18" ht="13.5" thickBot="1" x14ac:dyDescent="0.25">
      <c r="A446" s="7" t="s">
        <v>8270</v>
      </c>
      <c r="B446" s="8" t="s">
        <v>683</v>
      </c>
      <c r="C446" s="8" t="str">
        <f>VLOOKUP(A446,'DSHS account ID to admin'!A:C,3,FALSE)</f>
        <v>Children's Administration</v>
      </c>
      <c r="D446" s="7" t="s">
        <v>299</v>
      </c>
      <c r="E446" s="9" t="s">
        <v>8906</v>
      </c>
      <c r="F446" s="7" t="s">
        <v>297</v>
      </c>
      <c r="G446" s="7" t="s">
        <v>298</v>
      </c>
      <c r="H446" s="7" t="s">
        <v>684</v>
      </c>
      <c r="I446" s="10">
        <v>40122</v>
      </c>
      <c r="J446" s="7" t="s">
        <v>683</v>
      </c>
      <c r="K446" s="7" t="s">
        <v>8258</v>
      </c>
      <c r="L446" s="7" t="s">
        <v>8259</v>
      </c>
      <c r="M446" s="7" t="s">
        <v>8259</v>
      </c>
      <c r="N446" s="11" t="s">
        <v>8445</v>
      </c>
      <c r="O446" s="7" t="s">
        <v>8446</v>
      </c>
      <c r="P446" s="11"/>
      <c r="Q446" s="7" t="s">
        <v>8447</v>
      </c>
      <c r="R446" s="7" t="s">
        <v>8448</v>
      </c>
    </row>
    <row r="447" spans="1:18" ht="13.5" thickBot="1" x14ac:dyDescent="0.25">
      <c r="A447" s="12" t="s">
        <v>8264</v>
      </c>
      <c r="B447" s="13" t="s">
        <v>495</v>
      </c>
      <c r="C447" s="8" t="str">
        <f>VLOOKUP(A447,'DSHS account ID to admin'!A:C,3,FALSE)</f>
        <v>Management Services</v>
      </c>
      <c r="D447" s="12" t="s">
        <v>299</v>
      </c>
      <c r="E447" s="14" t="s">
        <v>8906</v>
      </c>
      <c r="F447" s="12" t="s">
        <v>297</v>
      </c>
      <c r="G447" s="12" t="s">
        <v>298</v>
      </c>
      <c r="H447" s="12" t="s">
        <v>496</v>
      </c>
      <c r="I447" s="15">
        <v>22575</v>
      </c>
      <c r="J447" s="12" t="s">
        <v>495</v>
      </c>
      <c r="K447" s="12" t="s">
        <v>8258</v>
      </c>
      <c r="L447" s="12" t="s">
        <v>8259</v>
      </c>
      <c r="M447" s="12" t="s">
        <v>8259</v>
      </c>
      <c r="N447" s="16" t="s">
        <v>8266</v>
      </c>
      <c r="O447" s="12" t="s">
        <v>8267</v>
      </c>
      <c r="P447" s="16"/>
      <c r="Q447" s="12" t="s">
        <v>8268</v>
      </c>
      <c r="R447" s="12" t="s">
        <v>8269</v>
      </c>
    </row>
    <row r="448" spans="1:18" ht="13.5" thickBot="1" x14ac:dyDescent="0.25">
      <c r="A448" s="7" t="s">
        <v>8270</v>
      </c>
      <c r="B448" s="8" t="s">
        <v>685</v>
      </c>
      <c r="C448" s="8" t="str">
        <f>VLOOKUP(A448,'DSHS account ID to admin'!A:C,3,FALSE)</f>
        <v>Children's Administration</v>
      </c>
      <c r="D448" s="7" t="s">
        <v>299</v>
      </c>
      <c r="E448" s="9" t="s">
        <v>8906</v>
      </c>
      <c r="F448" s="7" t="s">
        <v>297</v>
      </c>
      <c r="G448" s="7" t="s">
        <v>298</v>
      </c>
      <c r="H448" s="7" t="s">
        <v>686</v>
      </c>
      <c r="I448" s="10">
        <v>38560</v>
      </c>
      <c r="J448" s="7" t="s">
        <v>685</v>
      </c>
      <c r="K448" s="7" t="s">
        <v>8258</v>
      </c>
      <c r="L448" s="7" t="s">
        <v>8259</v>
      </c>
      <c r="M448" s="7" t="s">
        <v>8259</v>
      </c>
      <c r="N448" s="11" t="s">
        <v>8433</v>
      </c>
      <c r="O448" s="7" t="s">
        <v>8434</v>
      </c>
      <c r="P448" s="11"/>
      <c r="Q448" s="7" t="s">
        <v>8435</v>
      </c>
      <c r="R448" s="7" t="s">
        <v>8436</v>
      </c>
    </row>
    <row r="449" spans="1:18" ht="13.5" thickBot="1" x14ac:dyDescent="0.25">
      <c r="A449" s="12" t="s">
        <v>8270</v>
      </c>
      <c r="B449" s="13" t="s">
        <v>479</v>
      </c>
      <c r="C449" s="8" t="str">
        <f>VLOOKUP(A449,'DSHS account ID to admin'!A:C,3,FALSE)</f>
        <v>Children's Administration</v>
      </c>
      <c r="D449" s="12" t="s">
        <v>299</v>
      </c>
      <c r="E449" s="14" t="s">
        <v>8906</v>
      </c>
      <c r="F449" s="12" t="s">
        <v>297</v>
      </c>
      <c r="G449" s="12" t="s">
        <v>298</v>
      </c>
      <c r="H449" s="12" t="s">
        <v>480</v>
      </c>
      <c r="I449" s="15">
        <v>39628</v>
      </c>
      <c r="J449" s="12" t="s">
        <v>479</v>
      </c>
      <c r="K449" s="12" t="s">
        <v>8258</v>
      </c>
      <c r="L449" s="12" t="s">
        <v>8259</v>
      </c>
      <c r="M449" s="12" t="s">
        <v>8259</v>
      </c>
      <c r="N449" s="16" t="s">
        <v>8637</v>
      </c>
      <c r="O449" s="12" t="s">
        <v>8638</v>
      </c>
      <c r="P449" s="16"/>
      <c r="Q449" s="12" t="s">
        <v>8639</v>
      </c>
      <c r="R449" s="12" t="s">
        <v>8640</v>
      </c>
    </row>
    <row r="450" spans="1:18" ht="13.5" thickBot="1" x14ac:dyDescent="0.25">
      <c r="A450" s="7" t="s">
        <v>8270</v>
      </c>
      <c r="B450" s="8" t="s">
        <v>2852</v>
      </c>
      <c r="C450" s="8" t="str">
        <f>VLOOKUP(A450,'DSHS account ID to admin'!A:C,3,FALSE)</f>
        <v>Children's Administration</v>
      </c>
      <c r="D450" s="7" t="s">
        <v>2736</v>
      </c>
      <c r="E450" s="9" t="s">
        <v>8906</v>
      </c>
      <c r="F450" s="7" t="s">
        <v>2734</v>
      </c>
      <c r="G450" s="7" t="s">
        <v>2735</v>
      </c>
      <c r="H450" s="7" t="s">
        <v>2853</v>
      </c>
      <c r="I450" s="10">
        <v>41109</v>
      </c>
      <c r="J450" s="7" t="s">
        <v>2852</v>
      </c>
      <c r="K450" s="7" t="s">
        <v>8258</v>
      </c>
      <c r="L450" s="7" t="s">
        <v>8259</v>
      </c>
      <c r="M450" s="7" t="s">
        <v>8259</v>
      </c>
      <c r="N450" s="11" t="s">
        <v>8799</v>
      </c>
      <c r="O450" s="7" t="s">
        <v>8800</v>
      </c>
      <c r="P450" s="11"/>
      <c r="Q450" s="7" t="s">
        <v>8801</v>
      </c>
      <c r="R450" s="7" t="s">
        <v>8802</v>
      </c>
    </row>
    <row r="451" spans="1:18" ht="13.5" thickBot="1" x14ac:dyDescent="0.25">
      <c r="A451" s="12" t="s">
        <v>8270</v>
      </c>
      <c r="B451" s="13" t="s">
        <v>477</v>
      </c>
      <c r="C451" s="8" t="str">
        <f>VLOOKUP(A451,'DSHS account ID to admin'!A:C,3,FALSE)</f>
        <v>Children's Administration</v>
      </c>
      <c r="D451" s="12" t="s">
        <v>299</v>
      </c>
      <c r="E451" s="14" t="s">
        <v>8906</v>
      </c>
      <c r="F451" s="12" t="s">
        <v>297</v>
      </c>
      <c r="G451" s="12" t="s">
        <v>298</v>
      </c>
      <c r="H451" s="12" t="s">
        <v>478</v>
      </c>
      <c r="I451" s="15">
        <v>41757</v>
      </c>
      <c r="J451" s="12" t="s">
        <v>477</v>
      </c>
      <c r="K451" s="12" t="s">
        <v>8258</v>
      </c>
      <c r="L451" s="12" t="s">
        <v>8259</v>
      </c>
      <c r="M451" s="12" t="s">
        <v>8259</v>
      </c>
      <c r="N451" s="16" t="s">
        <v>8343</v>
      </c>
      <c r="O451" s="12" t="s">
        <v>8344</v>
      </c>
      <c r="P451" s="16"/>
      <c r="Q451" s="12" t="s">
        <v>8345</v>
      </c>
      <c r="R451" s="12" t="s">
        <v>8346</v>
      </c>
    </row>
    <row r="452" spans="1:18" ht="21.75" thickBot="1" x14ac:dyDescent="0.25">
      <c r="A452" s="7" t="s">
        <v>8319</v>
      </c>
      <c r="B452" s="8" t="s">
        <v>516</v>
      </c>
      <c r="C452" s="8" t="str">
        <f>VLOOKUP(A452,'DSHS account ID to admin'!A:C,3,FALSE)</f>
        <v>Aging and Disability Services Administration</v>
      </c>
      <c r="D452" s="7" t="s">
        <v>299</v>
      </c>
      <c r="E452" s="9" t="s">
        <v>8906</v>
      </c>
      <c r="F452" s="7" t="s">
        <v>297</v>
      </c>
      <c r="G452" s="7" t="s">
        <v>298</v>
      </c>
      <c r="H452" s="7" t="s">
        <v>517</v>
      </c>
      <c r="I452" s="10">
        <v>33704</v>
      </c>
      <c r="J452" s="7" t="s">
        <v>516</v>
      </c>
      <c r="K452" s="7" t="s">
        <v>8258</v>
      </c>
      <c r="L452" s="7" t="s">
        <v>8259</v>
      </c>
      <c r="M452" s="7" t="s">
        <v>8259</v>
      </c>
      <c r="N452" s="11" t="s">
        <v>8752</v>
      </c>
      <c r="O452" s="7" t="s">
        <v>8753</v>
      </c>
      <c r="P452" s="11"/>
      <c r="Q452" s="7" t="s">
        <v>8754</v>
      </c>
      <c r="R452" s="7" t="s">
        <v>8755</v>
      </c>
    </row>
    <row r="453" spans="1:18" ht="13.5" thickBot="1" x14ac:dyDescent="0.25">
      <c r="A453" s="12" t="s">
        <v>8270</v>
      </c>
      <c r="B453" s="13" t="s">
        <v>463</v>
      </c>
      <c r="C453" s="8" t="str">
        <f>VLOOKUP(A453,'DSHS account ID to admin'!A:C,3,FALSE)</f>
        <v>Children's Administration</v>
      </c>
      <c r="D453" s="12" t="s">
        <v>299</v>
      </c>
      <c r="E453" s="14" t="s">
        <v>8906</v>
      </c>
      <c r="F453" s="12" t="s">
        <v>297</v>
      </c>
      <c r="G453" s="12" t="s">
        <v>298</v>
      </c>
      <c r="H453" s="12" t="s">
        <v>464</v>
      </c>
      <c r="I453" s="15">
        <v>43160</v>
      </c>
      <c r="J453" s="12" t="s">
        <v>463</v>
      </c>
      <c r="K453" s="12" t="s">
        <v>8258</v>
      </c>
      <c r="L453" s="12" t="s">
        <v>8259</v>
      </c>
      <c r="M453" s="12" t="s">
        <v>8259</v>
      </c>
      <c r="N453" s="16" t="s">
        <v>8560</v>
      </c>
      <c r="O453" s="12" t="s">
        <v>8561</v>
      </c>
      <c r="P453" s="16"/>
      <c r="Q453" s="12" t="s">
        <v>8562</v>
      </c>
      <c r="R453" s="12" t="s">
        <v>8563</v>
      </c>
    </row>
    <row r="454" spans="1:18" ht="21.75" thickBot="1" x14ac:dyDescent="0.25">
      <c r="A454" s="7" t="s">
        <v>8319</v>
      </c>
      <c r="B454" s="8" t="s">
        <v>5013</v>
      </c>
      <c r="C454" s="8" t="str">
        <f>VLOOKUP(A454,'DSHS account ID to admin'!A:C,3,FALSE)</f>
        <v>Aging and Disability Services Administration</v>
      </c>
      <c r="D454" s="7" t="s">
        <v>4597</v>
      </c>
      <c r="E454" s="9" t="s">
        <v>8906</v>
      </c>
      <c r="F454" s="7" t="s">
        <v>297</v>
      </c>
      <c r="G454" s="7" t="s">
        <v>4596</v>
      </c>
      <c r="H454" s="7" t="s">
        <v>5014</v>
      </c>
      <c r="I454" s="10">
        <v>35449</v>
      </c>
      <c r="J454" s="7" t="s">
        <v>5013</v>
      </c>
      <c r="K454" s="7" t="s">
        <v>8258</v>
      </c>
      <c r="L454" s="7" t="s">
        <v>8259</v>
      </c>
      <c r="M454" s="7" t="s">
        <v>8259</v>
      </c>
      <c r="N454" s="11" t="s">
        <v>8584</v>
      </c>
      <c r="O454" s="7" t="s">
        <v>8585</v>
      </c>
      <c r="P454" s="11"/>
      <c r="Q454" s="7" t="s">
        <v>8586</v>
      </c>
      <c r="R454" s="7" t="s">
        <v>8587</v>
      </c>
    </row>
    <row r="455" spans="1:18" ht="13.5" thickBot="1" x14ac:dyDescent="0.25">
      <c r="A455" s="12" t="s">
        <v>8270</v>
      </c>
      <c r="B455" s="13" t="s">
        <v>2844</v>
      </c>
      <c r="C455" s="8" t="str">
        <f>VLOOKUP(A455,'DSHS account ID to admin'!A:C,3,FALSE)</f>
        <v>Children's Administration</v>
      </c>
      <c r="D455" s="12" t="s">
        <v>2736</v>
      </c>
      <c r="E455" s="14" t="s">
        <v>8906</v>
      </c>
      <c r="F455" s="12" t="s">
        <v>2734</v>
      </c>
      <c r="G455" s="12" t="s">
        <v>2735</v>
      </c>
      <c r="H455" s="12" t="s">
        <v>2845</v>
      </c>
      <c r="I455" s="15">
        <v>43315</v>
      </c>
      <c r="J455" s="12" t="s">
        <v>2844</v>
      </c>
      <c r="K455" s="12" t="s">
        <v>8258</v>
      </c>
      <c r="L455" s="12" t="s">
        <v>8259</v>
      </c>
      <c r="M455" s="12" t="s">
        <v>8259</v>
      </c>
      <c r="N455" s="16" t="s">
        <v>8375</v>
      </c>
      <c r="O455" s="12" t="s">
        <v>8376</v>
      </c>
      <c r="P455" s="16"/>
      <c r="Q455" s="12" t="s">
        <v>8377</v>
      </c>
      <c r="R455" s="12" t="s">
        <v>8378</v>
      </c>
    </row>
    <row r="456" spans="1:18" ht="13.5" thickBot="1" x14ac:dyDescent="0.25">
      <c r="A456" s="7" t="s">
        <v>8270</v>
      </c>
      <c r="B456" s="8" t="s">
        <v>2846</v>
      </c>
      <c r="C456" s="8" t="str">
        <f>VLOOKUP(A456,'DSHS account ID to admin'!A:C,3,FALSE)</f>
        <v>Children's Administration</v>
      </c>
      <c r="D456" s="7" t="s">
        <v>2736</v>
      </c>
      <c r="E456" s="9" t="s">
        <v>8906</v>
      </c>
      <c r="F456" s="7" t="s">
        <v>2734</v>
      </c>
      <c r="G456" s="7" t="s">
        <v>2735</v>
      </c>
      <c r="H456" s="7" t="s">
        <v>2847</v>
      </c>
      <c r="I456" s="10">
        <v>41306</v>
      </c>
      <c r="J456" s="7" t="s">
        <v>2846</v>
      </c>
      <c r="K456" s="7" t="s">
        <v>8258</v>
      </c>
      <c r="L456" s="7" t="s">
        <v>8259</v>
      </c>
      <c r="M456" s="7" t="s">
        <v>8259</v>
      </c>
      <c r="N456" s="11" t="s">
        <v>8375</v>
      </c>
      <c r="O456" s="7" t="s">
        <v>8376</v>
      </c>
      <c r="P456" s="11"/>
      <c r="Q456" s="7" t="s">
        <v>8377</v>
      </c>
      <c r="R456" s="7" t="s">
        <v>8378</v>
      </c>
    </row>
    <row r="457" spans="1:18" ht="13.5" thickBot="1" x14ac:dyDescent="0.25">
      <c r="A457" s="12" t="s">
        <v>8270</v>
      </c>
      <c r="B457" s="13" t="s">
        <v>5025</v>
      </c>
      <c r="C457" s="8" t="str">
        <f>VLOOKUP(A457,'DSHS account ID to admin'!A:C,3,FALSE)</f>
        <v>Children's Administration</v>
      </c>
      <c r="D457" s="12" t="s">
        <v>4597</v>
      </c>
      <c r="E457" s="14" t="s">
        <v>8906</v>
      </c>
      <c r="F457" s="12" t="s">
        <v>297</v>
      </c>
      <c r="G457" s="12" t="s">
        <v>4596</v>
      </c>
      <c r="H457" s="12" t="s">
        <v>5026</v>
      </c>
      <c r="I457" s="15">
        <v>85603</v>
      </c>
      <c r="J457" s="12" t="s">
        <v>5025</v>
      </c>
      <c r="K457" s="12" t="s">
        <v>8258</v>
      </c>
      <c r="L457" s="12" t="s">
        <v>8259</v>
      </c>
      <c r="M457" s="12" t="s">
        <v>8259</v>
      </c>
      <c r="N457" s="16" t="s">
        <v>8271</v>
      </c>
      <c r="O457" s="12" t="s">
        <v>8272</v>
      </c>
      <c r="P457" s="16"/>
      <c r="Q457" s="12" t="s">
        <v>8273</v>
      </c>
      <c r="R457" s="12" t="s">
        <v>8274</v>
      </c>
    </row>
    <row r="458" spans="1:18" ht="13.5" thickBot="1" x14ac:dyDescent="0.25">
      <c r="A458" s="7" t="s">
        <v>8270</v>
      </c>
      <c r="B458" s="8" t="s">
        <v>5027</v>
      </c>
      <c r="C458" s="8" t="str">
        <f>VLOOKUP(A458,'DSHS account ID to admin'!A:C,3,FALSE)</f>
        <v>Children's Administration</v>
      </c>
      <c r="D458" s="7" t="s">
        <v>4597</v>
      </c>
      <c r="E458" s="9" t="s">
        <v>8906</v>
      </c>
      <c r="F458" s="7" t="s">
        <v>297</v>
      </c>
      <c r="G458" s="7" t="s">
        <v>4596</v>
      </c>
      <c r="H458" s="7" t="s">
        <v>5028</v>
      </c>
      <c r="I458" s="10">
        <v>44714</v>
      </c>
      <c r="J458" s="7" t="s">
        <v>5027</v>
      </c>
      <c r="K458" s="7" t="s">
        <v>8258</v>
      </c>
      <c r="L458" s="7" t="s">
        <v>8259</v>
      </c>
      <c r="M458" s="7" t="s">
        <v>8259</v>
      </c>
      <c r="N458" s="11" t="s">
        <v>8271</v>
      </c>
      <c r="O458" s="7" t="s">
        <v>8272</v>
      </c>
      <c r="P458" s="11"/>
      <c r="Q458" s="7" t="s">
        <v>8273</v>
      </c>
      <c r="R458" s="7" t="s">
        <v>8274</v>
      </c>
    </row>
    <row r="459" spans="1:18" ht="13.5" thickBot="1" x14ac:dyDescent="0.25">
      <c r="A459" s="12" t="s">
        <v>8270</v>
      </c>
      <c r="B459" s="13" t="s">
        <v>485</v>
      </c>
      <c r="C459" s="8" t="str">
        <f>VLOOKUP(A459,'DSHS account ID to admin'!A:C,3,FALSE)</f>
        <v>Children's Administration</v>
      </c>
      <c r="D459" s="12" t="s">
        <v>299</v>
      </c>
      <c r="E459" s="14" t="s">
        <v>8906</v>
      </c>
      <c r="F459" s="12" t="s">
        <v>297</v>
      </c>
      <c r="G459" s="12" t="s">
        <v>298</v>
      </c>
      <c r="H459" s="12" t="s">
        <v>486</v>
      </c>
      <c r="I459" s="15">
        <v>42993</v>
      </c>
      <c r="J459" s="12" t="s">
        <v>485</v>
      </c>
      <c r="K459" s="12" t="s">
        <v>8258</v>
      </c>
      <c r="L459" s="12" t="s">
        <v>8259</v>
      </c>
      <c r="M459" s="12" t="s">
        <v>8259</v>
      </c>
      <c r="N459" s="16" t="s">
        <v>8799</v>
      </c>
      <c r="O459" s="12" t="s">
        <v>8800</v>
      </c>
      <c r="P459" s="16"/>
      <c r="Q459" s="12" t="s">
        <v>8801</v>
      </c>
      <c r="R459" s="12" t="s">
        <v>8802</v>
      </c>
    </row>
    <row r="460" spans="1:18" ht="13.5" thickBot="1" x14ac:dyDescent="0.25">
      <c r="A460" s="7" t="s">
        <v>8270</v>
      </c>
      <c r="B460" s="8" t="s">
        <v>489</v>
      </c>
      <c r="C460" s="8" t="str">
        <f>VLOOKUP(A460,'DSHS account ID to admin'!A:C,3,FALSE)</f>
        <v>Children's Administration</v>
      </c>
      <c r="D460" s="7" t="s">
        <v>299</v>
      </c>
      <c r="E460" s="9" t="s">
        <v>8906</v>
      </c>
      <c r="F460" s="7" t="s">
        <v>297</v>
      </c>
      <c r="G460" s="7" t="s">
        <v>298</v>
      </c>
      <c r="H460" s="7" t="s">
        <v>490</v>
      </c>
      <c r="I460" s="10">
        <v>35498</v>
      </c>
      <c r="J460" s="7" t="s">
        <v>489</v>
      </c>
      <c r="K460" s="7" t="s">
        <v>8258</v>
      </c>
      <c r="L460" s="7" t="s">
        <v>8259</v>
      </c>
      <c r="M460" s="7" t="s">
        <v>8259</v>
      </c>
      <c r="N460" s="11" t="s">
        <v>8548</v>
      </c>
      <c r="O460" s="7" t="s">
        <v>8549</v>
      </c>
      <c r="P460" s="11"/>
      <c r="Q460" s="7" t="s">
        <v>8550</v>
      </c>
      <c r="R460" s="7" t="s">
        <v>8551</v>
      </c>
    </row>
    <row r="461" spans="1:18" ht="13.5" thickBot="1" x14ac:dyDescent="0.25">
      <c r="A461" s="12" t="s">
        <v>8270</v>
      </c>
      <c r="B461" s="13" t="s">
        <v>491</v>
      </c>
      <c r="C461" s="8" t="str">
        <f>VLOOKUP(A461,'DSHS account ID to admin'!A:C,3,FALSE)</f>
        <v>Children's Administration</v>
      </c>
      <c r="D461" s="12" t="s">
        <v>299</v>
      </c>
      <c r="E461" s="14" t="s">
        <v>8906</v>
      </c>
      <c r="F461" s="12" t="s">
        <v>297</v>
      </c>
      <c r="G461" s="12" t="s">
        <v>298</v>
      </c>
      <c r="H461" s="12" t="s">
        <v>492</v>
      </c>
      <c r="I461" s="15">
        <v>49929</v>
      </c>
      <c r="J461" s="12" t="s">
        <v>491</v>
      </c>
      <c r="K461" s="12" t="s">
        <v>8258</v>
      </c>
      <c r="L461" s="12" t="s">
        <v>8259</v>
      </c>
      <c r="M461" s="12" t="s">
        <v>8259</v>
      </c>
      <c r="N461" s="16" t="s">
        <v>8588</v>
      </c>
      <c r="O461" s="12" t="s">
        <v>8589</v>
      </c>
      <c r="P461" s="16"/>
      <c r="Q461" s="12" t="s">
        <v>8590</v>
      </c>
      <c r="R461" s="12" t="s">
        <v>8591</v>
      </c>
    </row>
    <row r="462" spans="1:18" ht="13.5" thickBot="1" x14ac:dyDescent="0.25">
      <c r="A462" s="7" t="s">
        <v>8270</v>
      </c>
      <c r="B462" s="8" t="s">
        <v>493</v>
      </c>
      <c r="C462" s="8" t="str">
        <f>VLOOKUP(A462,'DSHS account ID to admin'!A:C,3,FALSE)</f>
        <v>Children's Administration</v>
      </c>
      <c r="D462" s="7" t="s">
        <v>299</v>
      </c>
      <c r="E462" s="9" t="s">
        <v>8906</v>
      </c>
      <c r="F462" s="7" t="s">
        <v>297</v>
      </c>
      <c r="G462" s="7" t="s">
        <v>298</v>
      </c>
      <c r="H462" s="7" t="s">
        <v>494</v>
      </c>
      <c r="I462" s="10">
        <v>51339</v>
      </c>
      <c r="J462" s="7" t="s">
        <v>493</v>
      </c>
      <c r="K462" s="7" t="s">
        <v>8258</v>
      </c>
      <c r="L462" s="7" t="s">
        <v>8259</v>
      </c>
      <c r="M462" s="7" t="s">
        <v>8259</v>
      </c>
      <c r="N462" s="11" t="s">
        <v>8765</v>
      </c>
      <c r="O462" s="7" t="s">
        <v>8766</v>
      </c>
      <c r="P462" s="11"/>
      <c r="Q462" s="7" t="s">
        <v>8767</v>
      </c>
      <c r="R462" s="7" t="s">
        <v>8768</v>
      </c>
    </row>
    <row r="463" spans="1:18" ht="13.5" thickBot="1" x14ac:dyDescent="0.25">
      <c r="A463" s="12" t="s">
        <v>8270</v>
      </c>
      <c r="B463" s="13" t="s">
        <v>2850</v>
      </c>
      <c r="C463" s="8" t="str">
        <f>VLOOKUP(A463,'DSHS account ID to admin'!A:C,3,FALSE)</f>
        <v>Children's Administration</v>
      </c>
      <c r="D463" s="12" t="s">
        <v>2736</v>
      </c>
      <c r="E463" s="14" t="s">
        <v>8906</v>
      </c>
      <c r="F463" s="12" t="s">
        <v>2734</v>
      </c>
      <c r="G463" s="12" t="s">
        <v>2735</v>
      </c>
      <c r="H463" s="12" t="s">
        <v>2851</v>
      </c>
      <c r="I463" s="15">
        <v>31572</v>
      </c>
      <c r="J463" s="12" t="s">
        <v>2850</v>
      </c>
      <c r="K463" s="12" t="s">
        <v>8258</v>
      </c>
      <c r="L463" s="12" t="s">
        <v>8259</v>
      </c>
      <c r="M463" s="12" t="s">
        <v>8259</v>
      </c>
      <c r="N463" s="16" t="s">
        <v>8271</v>
      </c>
      <c r="O463" s="12" t="s">
        <v>8272</v>
      </c>
      <c r="P463" s="16"/>
      <c r="Q463" s="12" t="s">
        <v>8273</v>
      </c>
      <c r="R463" s="12" t="s">
        <v>8274</v>
      </c>
    </row>
    <row r="464" spans="1:18" ht="21.75" thickBot="1" x14ac:dyDescent="0.25">
      <c r="A464" s="7" t="s">
        <v>8299</v>
      </c>
      <c r="B464" s="8" t="s">
        <v>497</v>
      </c>
      <c r="C464" s="8" t="str">
        <f>VLOOKUP(A464,'DSHS account ID to admin'!A:C,3,FALSE)</f>
        <v>Office of Fraud Accountability</v>
      </c>
      <c r="D464" s="7" t="s">
        <v>299</v>
      </c>
      <c r="E464" s="9" t="s">
        <v>8906</v>
      </c>
      <c r="F464" s="7" t="s">
        <v>297</v>
      </c>
      <c r="G464" s="7" t="s">
        <v>298</v>
      </c>
      <c r="H464" s="7" t="s">
        <v>498</v>
      </c>
      <c r="I464" s="10">
        <v>36187</v>
      </c>
      <c r="J464" s="7" t="s">
        <v>497</v>
      </c>
      <c r="K464" s="7" t="s">
        <v>8258</v>
      </c>
      <c r="L464" s="7" t="s">
        <v>8259</v>
      </c>
      <c r="M464" s="7" t="s">
        <v>8259</v>
      </c>
      <c r="N464" s="11" t="s">
        <v>8301</v>
      </c>
      <c r="O464" s="7" t="s">
        <v>8302</v>
      </c>
      <c r="P464" s="11"/>
      <c r="Q464" s="7" t="s">
        <v>8303</v>
      </c>
      <c r="R464" s="7" t="s">
        <v>8304</v>
      </c>
    </row>
    <row r="465" spans="1:18" ht="13.5" thickBot="1" x14ac:dyDescent="0.25">
      <c r="A465" s="12" t="s">
        <v>8270</v>
      </c>
      <c r="B465" s="13" t="s">
        <v>2806</v>
      </c>
      <c r="C465" s="8" t="str">
        <f>VLOOKUP(A465,'DSHS account ID to admin'!A:C,3,FALSE)</f>
        <v>Children's Administration</v>
      </c>
      <c r="D465" s="12" t="s">
        <v>2736</v>
      </c>
      <c r="E465" s="14" t="s">
        <v>8906</v>
      </c>
      <c r="F465" s="12" t="s">
        <v>2734</v>
      </c>
      <c r="G465" s="12" t="s">
        <v>2735</v>
      </c>
      <c r="H465" s="12" t="s">
        <v>2807</v>
      </c>
      <c r="I465" s="15">
        <v>43251</v>
      </c>
      <c r="J465" s="12" t="s">
        <v>2806</v>
      </c>
      <c r="K465" s="12" t="s">
        <v>8258</v>
      </c>
      <c r="L465" s="12" t="s">
        <v>8259</v>
      </c>
      <c r="M465" s="12" t="s">
        <v>8259</v>
      </c>
      <c r="N465" s="16" t="s">
        <v>8540</v>
      </c>
      <c r="O465" s="12" t="s">
        <v>8541</v>
      </c>
      <c r="P465" s="16"/>
      <c r="Q465" s="12" t="s">
        <v>8542</v>
      </c>
      <c r="R465" s="12" t="s">
        <v>8543</v>
      </c>
    </row>
    <row r="466" spans="1:18" ht="21.75" thickBot="1" x14ac:dyDescent="0.25">
      <c r="A466" s="7" t="s">
        <v>8256</v>
      </c>
      <c r="B466" s="8" t="s">
        <v>2840</v>
      </c>
      <c r="C466" s="8" t="str">
        <f>VLOOKUP(A466,'DSHS account ID to admin'!A:C,3,FALSE)</f>
        <v>Aging and Disability Services Administration</v>
      </c>
      <c r="D466" s="7" t="s">
        <v>2736</v>
      </c>
      <c r="E466" s="9" t="s">
        <v>8906</v>
      </c>
      <c r="F466" s="7" t="s">
        <v>2734</v>
      </c>
      <c r="G466" s="7" t="s">
        <v>2735</v>
      </c>
      <c r="H466" s="7" t="s">
        <v>2841</v>
      </c>
      <c r="I466" s="10">
        <v>58043</v>
      </c>
      <c r="J466" s="7" t="s">
        <v>2840</v>
      </c>
      <c r="K466" s="7" t="s">
        <v>8258</v>
      </c>
      <c r="L466" s="7" t="s">
        <v>8259</v>
      </c>
      <c r="M466" s="7" t="s">
        <v>8259</v>
      </c>
      <c r="N466" s="11" t="s">
        <v>8328</v>
      </c>
      <c r="O466" s="7" t="s">
        <v>8329</v>
      </c>
      <c r="P466" s="11"/>
      <c r="Q466" s="7" t="s">
        <v>8330</v>
      </c>
      <c r="R466" s="7" t="s">
        <v>8331</v>
      </c>
    </row>
    <row r="467" spans="1:18" ht="13.5" thickBot="1" x14ac:dyDescent="0.25">
      <c r="A467" s="12" t="s">
        <v>8270</v>
      </c>
      <c r="B467" s="13" t="s">
        <v>647</v>
      </c>
      <c r="C467" s="8" t="str">
        <f>VLOOKUP(A467,'DSHS account ID to admin'!A:C,3,FALSE)</f>
        <v>Children's Administration</v>
      </c>
      <c r="D467" s="12" t="s">
        <v>299</v>
      </c>
      <c r="E467" s="14" t="s">
        <v>8906</v>
      </c>
      <c r="F467" s="12" t="s">
        <v>297</v>
      </c>
      <c r="G467" s="12" t="s">
        <v>298</v>
      </c>
      <c r="H467" s="12" t="s">
        <v>648</v>
      </c>
      <c r="I467" s="15">
        <v>34386</v>
      </c>
      <c r="J467" s="12" t="s">
        <v>647</v>
      </c>
      <c r="K467" s="12" t="s">
        <v>8258</v>
      </c>
      <c r="L467" s="12" t="s">
        <v>8259</v>
      </c>
      <c r="M467" s="12" t="s">
        <v>8259</v>
      </c>
      <c r="N467" s="16" t="s">
        <v>8424</v>
      </c>
      <c r="O467" s="12" t="s">
        <v>8425</v>
      </c>
      <c r="P467" s="16"/>
      <c r="Q467" s="12" t="s">
        <v>8426</v>
      </c>
      <c r="R467" s="12" t="s">
        <v>8427</v>
      </c>
    </row>
    <row r="468" spans="1:18" ht="21.75" thickBot="1" x14ac:dyDescent="0.25">
      <c r="A468" s="7" t="s">
        <v>8319</v>
      </c>
      <c r="B468" s="8" t="s">
        <v>4945</v>
      </c>
      <c r="C468" s="8" t="str">
        <f>VLOOKUP(A468,'DSHS account ID to admin'!A:C,3,FALSE)</f>
        <v>Aging and Disability Services Administration</v>
      </c>
      <c r="D468" s="7" t="s">
        <v>4597</v>
      </c>
      <c r="E468" s="9" t="s">
        <v>8906</v>
      </c>
      <c r="F468" s="7" t="s">
        <v>297</v>
      </c>
      <c r="G468" s="7" t="s">
        <v>4596</v>
      </c>
      <c r="H468" s="7" t="s">
        <v>4946</v>
      </c>
      <c r="I468" s="10">
        <v>35107</v>
      </c>
      <c r="J468" s="7" t="s">
        <v>4945</v>
      </c>
      <c r="K468" s="7" t="s">
        <v>8258</v>
      </c>
      <c r="L468" s="7" t="s">
        <v>8259</v>
      </c>
      <c r="M468" s="7" t="s">
        <v>8259</v>
      </c>
      <c r="N468" s="11" t="s">
        <v>8769</v>
      </c>
      <c r="O468" s="7" t="s">
        <v>8770</v>
      </c>
      <c r="P468" s="11"/>
      <c r="Q468" s="7" t="s">
        <v>8771</v>
      </c>
      <c r="R468" s="7" t="s">
        <v>8772</v>
      </c>
    </row>
    <row r="469" spans="1:18" ht="21.75" thickBot="1" x14ac:dyDescent="0.25">
      <c r="A469" s="12" t="s">
        <v>8319</v>
      </c>
      <c r="B469" s="13" t="s">
        <v>4947</v>
      </c>
      <c r="C469" s="8" t="str">
        <f>VLOOKUP(A469,'DSHS account ID to admin'!A:C,3,FALSE)</f>
        <v>Aging and Disability Services Administration</v>
      </c>
      <c r="D469" s="12" t="s">
        <v>4597</v>
      </c>
      <c r="E469" s="14" t="s">
        <v>8906</v>
      </c>
      <c r="F469" s="12" t="s">
        <v>297</v>
      </c>
      <c r="G469" s="12" t="s">
        <v>4596</v>
      </c>
      <c r="H469" s="12" t="s">
        <v>4948</v>
      </c>
      <c r="I469" s="15">
        <v>47926</v>
      </c>
      <c r="J469" s="12" t="s">
        <v>4947</v>
      </c>
      <c r="K469" s="12" t="s">
        <v>8258</v>
      </c>
      <c r="L469" s="12" t="s">
        <v>8259</v>
      </c>
      <c r="M469" s="12" t="s">
        <v>8259</v>
      </c>
      <c r="N469" s="16" t="s">
        <v>8584</v>
      </c>
      <c r="O469" s="12" t="s">
        <v>8585</v>
      </c>
      <c r="P469" s="16"/>
      <c r="Q469" s="12" t="s">
        <v>8586</v>
      </c>
      <c r="R469" s="12" t="s">
        <v>8587</v>
      </c>
    </row>
    <row r="470" spans="1:18" ht="21.75" thickBot="1" x14ac:dyDescent="0.25">
      <c r="A470" s="7" t="s">
        <v>8319</v>
      </c>
      <c r="B470" s="8" t="s">
        <v>457</v>
      </c>
      <c r="C470" s="8" t="str">
        <f>VLOOKUP(A470,'DSHS account ID to admin'!A:C,3,FALSE)</f>
        <v>Aging and Disability Services Administration</v>
      </c>
      <c r="D470" s="7" t="s">
        <v>299</v>
      </c>
      <c r="E470" s="9" t="s">
        <v>8906</v>
      </c>
      <c r="F470" s="7" t="s">
        <v>297</v>
      </c>
      <c r="G470" s="7" t="s">
        <v>298</v>
      </c>
      <c r="H470" s="7" t="s">
        <v>458</v>
      </c>
      <c r="I470" s="10">
        <v>44449</v>
      </c>
      <c r="J470" s="7" t="s">
        <v>457</v>
      </c>
      <c r="K470" s="7" t="s">
        <v>8258</v>
      </c>
      <c r="L470" s="7" t="s">
        <v>8259</v>
      </c>
      <c r="M470" s="7" t="s">
        <v>8259</v>
      </c>
      <c r="N470" s="11" t="s">
        <v>8629</v>
      </c>
      <c r="O470" s="7" t="s">
        <v>8630</v>
      </c>
      <c r="P470" s="11"/>
      <c r="Q470" s="7" t="s">
        <v>8631</v>
      </c>
      <c r="R470" s="7" t="s">
        <v>8632</v>
      </c>
    </row>
    <row r="471" spans="1:18" ht="21.75" thickBot="1" x14ac:dyDescent="0.25">
      <c r="A471" s="12" t="s">
        <v>8275</v>
      </c>
      <c r="B471" s="13" t="s">
        <v>459</v>
      </c>
      <c r="C471" s="8" t="str">
        <f>VLOOKUP(A471,'DSHS account ID to admin'!A:C,3,FALSE)</f>
        <v>Juvenile Justice and Rehabilitation</v>
      </c>
      <c r="D471" s="12" t="s">
        <v>299</v>
      </c>
      <c r="E471" s="14" t="s">
        <v>8906</v>
      </c>
      <c r="F471" s="12" t="s">
        <v>297</v>
      </c>
      <c r="G471" s="12" t="s">
        <v>298</v>
      </c>
      <c r="H471" s="12" t="s">
        <v>460</v>
      </c>
      <c r="I471" s="15">
        <v>17452</v>
      </c>
      <c r="J471" s="12" t="s">
        <v>459</v>
      </c>
      <c r="K471" s="12" t="s">
        <v>8258</v>
      </c>
      <c r="L471" s="12" t="s">
        <v>8259</v>
      </c>
      <c r="M471" s="12" t="s">
        <v>8259</v>
      </c>
      <c r="N471" s="16" t="s">
        <v>8915</v>
      </c>
      <c r="O471" s="12" t="s">
        <v>8916</v>
      </c>
      <c r="P471" s="16"/>
      <c r="Q471" s="12" t="s">
        <v>8917</v>
      </c>
      <c r="R471" s="12" t="s">
        <v>8918</v>
      </c>
    </row>
    <row r="472" spans="1:18" ht="13.5" thickBot="1" x14ac:dyDescent="0.25">
      <c r="A472" s="7" t="s">
        <v>8270</v>
      </c>
      <c r="B472" s="8" t="s">
        <v>665</v>
      </c>
      <c r="C472" s="8" t="str">
        <f>VLOOKUP(A472,'DSHS account ID to admin'!A:C,3,FALSE)</f>
        <v>Children's Administration</v>
      </c>
      <c r="D472" s="7" t="s">
        <v>299</v>
      </c>
      <c r="E472" s="9" t="s">
        <v>8906</v>
      </c>
      <c r="F472" s="7" t="s">
        <v>297</v>
      </c>
      <c r="G472" s="7" t="s">
        <v>298</v>
      </c>
      <c r="H472" s="7" t="s">
        <v>666</v>
      </c>
      <c r="I472" s="10">
        <v>49553</v>
      </c>
      <c r="J472" s="7" t="s">
        <v>665</v>
      </c>
      <c r="K472" s="7" t="s">
        <v>8258</v>
      </c>
      <c r="L472" s="7" t="s">
        <v>8259</v>
      </c>
      <c r="M472" s="7" t="s">
        <v>8259</v>
      </c>
      <c r="N472" s="11" t="s">
        <v>8482</v>
      </c>
      <c r="O472" s="7" t="s">
        <v>8483</v>
      </c>
      <c r="P472" s="11"/>
      <c r="Q472" s="7" t="s">
        <v>8484</v>
      </c>
      <c r="R472" s="7" t="s">
        <v>8485</v>
      </c>
    </row>
    <row r="473" spans="1:18" ht="21.75" thickBot="1" x14ac:dyDescent="0.25">
      <c r="A473" s="12" t="s">
        <v>8319</v>
      </c>
      <c r="B473" s="13" t="s">
        <v>669</v>
      </c>
      <c r="C473" s="8" t="str">
        <f>VLOOKUP(A473,'DSHS account ID to admin'!A:C,3,FALSE)</f>
        <v>Aging and Disability Services Administration</v>
      </c>
      <c r="D473" s="12" t="s">
        <v>299</v>
      </c>
      <c r="E473" s="14" t="s">
        <v>8906</v>
      </c>
      <c r="F473" s="12" t="s">
        <v>297</v>
      </c>
      <c r="G473" s="12" t="s">
        <v>298</v>
      </c>
      <c r="H473" s="12" t="s">
        <v>670</v>
      </c>
      <c r="I473" s="15">
        <v>46610</v>
      </c>
      <c r="J473" s="12" t="s">
        <v>669</v>
      </c>
      <c r="K473" s="12" t="s">
        <v>8258</v>
      </c>
      <c r="L473" s="12" t="s">
        <v>8259</v>
      </c>
      <c r="M473" s="12" t="s">
        <v>8259</v>
      </c>
      <c r="N473" s="16" t="s">
        <v>8752</v>
      </c>
      <c r="O473" s="12" t="s">
        <v>8753</v>
      </c>
      <c r="P473" s="16"/>
      <c r="Q473" s="12" t="s">
        <v>8754</v>
      </c>
      <c r="R473" s="12" t="s">
        <v>8755</v>
      </c>
    </row>
    <row r="474" spans="1:18" ht="21.75" thickBot="1" x14ac:dyDescent="0.25">
      <c r="A474" s="7" t="s">
        <v>8319</v>
      </c>
      <c r="B474" s="8" t="s">
        <v>659</v>
      </c>
      <c r="C474" s="8" t="str">
        <f>VLOOKUP(A474,'DSHS account ID to admin'!A:C,3,FALSE)</f>
        <v>Aging and Disability Services Administration</v>
      </c>
      <c r="D474" s="7" t="s">
        <v>299</v>
      </c>
      <c r="E474" s="9" t="s">
        <v>8906</v>
      </c>
      <c r="F474" s="7" t="s">
        <v>297</v>
      </c>
      <c r="G474" s="7" t="s">
        <v>298</v>
      </c>
      <c r="H474" s="7" t="s">
        <v>660</v>
      </c>
      <c r="I474" s="10">
        <v>35196</v>
      </c>
      <c r="J474" s="7" t="s">
        <v>659</v>
      </c>
      <c r="K474" s="7" t="s">
        <v>8258</v>
      </c>
      <c r="L474" s="7" t="s">
        <v>8259</v>
      </c>
      <c r="M474" s="7" t="s">
        <v>8259</v>
      </c>
      <c r="N474" s="11" t="s">
        <v>8752</v>
      </c>
      <c r="O474" s="7" t="s">
        <v>8753</v>
      </c>
      <c r="P474" s="11"/>
      <c r="Q474" s="7" t="s">
        <v>8754</v>
      </c>
      <c r="R474" s="7" t="s">
        <v>8755</v>
      </c>
    </row>
    <row r="475" spans="1:18" ht="21.75" thickBot="1" x14ac:dyDescent="0.25">
      <c r="A475" s="12" t="s">
        <v>8319</v>
      </c>
      <c r="B475" s="13" t="s">
        <v>617</v>
      </c>
      <c r="C475" s="8" t="str">
        <f>VLOOKUP(A475,'DSHS account ID to admin'!A:C,3,FALSE)</f>
        <v>Aging and Disability Services Administration</v>
      </c>
      <c r="D475" s="12" t="s">
        <v>299</v>
      </c>
      <c r="E475" s="14" t="s">
        <v>8906</v>
      </c>
      <c r="F475" s="12" t="s">
        <v>297</v>
      </c>
      <c r="G475" s="12" t="s">
        <v>298</v>
      </c>
      <c r="H475" s="12" t="s">
        <v>618</v>
      </c>
      <c r="I475" s="15">
        <v>50245</v>
      </c>
      <c r="J475" s="12" t="s">
        <v>617</v>
      </c>
      <c r="K475" s="12" t="s">
        <v>8258</v>
      </c>
      <c r="L475" s="12" t="s">
        <v>8259</v>
      </c>
      <c r="M475" s="12" t="s">
        <v>8259</v>
      </c>
      <c r="N475" s="16" t="s">
        <v>8752</v>
      </c>
      <c r="O475" s="12" t="s">
        <v>8753</v>
      </c>
      <c r="P475" s="16"/>
      <c r="Q475" s="12" t="s">
        <v>8754</v>
      </c>
      <c r="R475" s="12" t="s">
        <v>8755</v>
      </c>
    </row>
    <row r="476" spans="1:18" ht="21.75" thickBot="1" x14ac:dyDescent="0.25">
      <c r="A476" s="7" t="s">
        <v>8256</v>
      </c>
      <c r="B476" s="8" t="s">
        <v>2818</v>
      </c>
      <c r="C476" s="8" t="str">
        <f>VLOOKUP(A476,'DSHS account ID to admin'!A:C,3,FALSE)</f>
        <v>Aging and Disability Services Administration</v>
      </c>
      <c r="D476" s="7" t="s">
        <v>2736</v>
      </c>
      <c r="E476" s="9" t="s">
        <v>8906</v>
      </c>
      <c r="F476" s="7" t="s">
        <v>2734</v>
      </c>
      <c r="G476" s="7" t="s">
        <v>2735</v>
      </c>
      <c r="H476" s="7" t="s">
        <v>2819</v>
      </c>
      <c r="I476" s="10">
        <v>39035</v>
      </c>
      <c r="J476" s="7" t="s">
        <v>2818</v>
      </c>
      <c r="K476" s="7" t="s">
        <v>8258</v>
      </c>
      <c r="L476" s="7" t="s">
        <v>8259</v>
      </c>
      <c r="M476" s="7" t="s">
        <v>8259</v>
      </c>
      <c r="N476" s="11" t="s">
        <v>8328</v>
      </c>
      <c r="O476" s="7" t="s">
        <v>8329</v>
      </c>
      <c r="P476" s="11"/>
      <c r="Q476" s="7" t="s">
        <v>8330</v>
      </c>
      <c r="R476" s="7" t="s">
        <v>8331</v>
      </c>
    </row>
    <row r="477" spans="1:18" ht="13.5" thickBot="1" x14ac:dyDescent="0.25">
      <c r="A477" s="12" t="s">
        <v>8270</v>
      </c>
      <c r="B477" s="13" t="s">
        <v>2804</v>
      </c>
      <c r="C477" s="8" t="str">
        <f>VLOOKUP(A477,'DSHS account ID to admin'!A:C,3,FALSE)</f>
        <v>Children's Administration</v>
      </c>
      <c r="D477" s="12" t="s">
        <v>2736</v>
      </c>
      <c r="E477" s="14" t="s">
        <v>8906</v>
      </c>
      <c r="F477" s="12" t="s">
        <v>2734</v>
      </c>
      <c r="G477" s="12" t="s">
        <v>2735</v>
      </c>
      <c r="H477" s="12" t="s">
        <v>2805</v>
      </c>
      <c r="I477" s="15">
        <v>52196</v>
      </c>
      <c r="J477" s="12" t="s">
        <v>2804</v>
      </c>
      <c r="K477" s="12" t="s">
        <v>8258</v>
      </c>
      <c r="L477" s="12" t="s">
        <v>8259</v>
      </c>
      <c r="M477" s="12" t="s">
        <v>8259</v>
      </c>
      <c r="N477" s="16" t="s">
        <v>8540</v>
      </c>
      <c r="O477" s="12" t="s">
        <v>8541</v>
      </c>
      <c r="P477" s="16"/>
      <c r="Q477" s="12" t="s">
        <v>8542</v>
      </c>
      <c r="R477" s="12" t="s">
        <v>8543</v>
      </c>
    </row>
    <row r="478" spans="1:18" ht="13.5" thickBot="1" x14ac:dyDescent="0.25">
      <c r="A478" s="7" t="s">
        <v>8270</v>
      </c>
      <c r="B478" s="8" t="s">
        <v>677</v>
      </c>
      <c r="C478" s="8" t="str">
        <f>VLOOKUP(A478,'DSHS account ID to admin'!A:C,3,FALSE)</f>
        <v>Children's Administration</v>
      </c>
      <c r="D478" s="7" t="s">
        <v>299</v>
      </c>
      <c r="E478" s="9" t="s">
        <v>8906</v>
      </c>
      <c r="F478" s="7" t="s">
        <v>297</v>
      </c>
      <c r="G478" s="7" t="s">
        <v>298</v>
      </c>
      <c r="H478" s="7" t="s">
        <v>678</v>
      </c>
      <c r="I478" s="10">
        <v>30571</v>
      </c>
      <c r="J478" s="7" t="s">
        <v>677</v>
      </c>
      <c r="K478" s="7" t="s">
        <v>8258</v>
      </c>
      <c r="L478" s="7" t="s">
        <v>8259</v>
      </c>
      <c r="M478" s="7" t="s">
        <v>8259</v>
      </c>
      <c r="N478" s="11" t="s">
        <v>8694</v>
      </c>
      <c r="O478" s="7" t="s">
        <v>8695</v>
      </c>
      <c r="P478" s="11"/>
      <c r="Q478" s="7" t="s">
        <v>8696</v>
      </c>
      <c r="R478" s="7" t="s">
        <v>8697</v>
      </c>
    </row>
    <row r="479" spans="1:18" ht="21.75" thickBot="1" x14ac:dyDescent="0.25">
      <c r="A479" s="12" t="s">
        <v>8256</v>
      </c>
      <c r="B479" s="13" t="s">
        <v>2874</v>
      </c>
      <c r="C479" s="8" t="str">
        <f>VLOOKUP(A479,'DSHS account ID to admin'!A:C,3,FALSE)</f>
        <v>Aging and Disability Services Administration</v>
      </c>
      <c r="D479" s="12" t="s">
        <v>2736</v>
      </c>
      <c r="E479" s="14" t="s">
        <v>8906</v>
      </c>
      <c r="F479" s="12" t="s">
        <v>2734</v>
      </c>
      <c r="G479" s="12" t="s">
        <v>2735</v>
      </c>
      <c r="H479" s="12" t="s">
        <v>2875</v>
      </c>
      <c r="I479" s="15">
        <v>64047</v>
      </c>
      <c r="J479" s="12" t="s">
        <v>2874</v>
      </c>
      <c r="K479" s="12" t="s">
        <v>8258</v>
      </c>
      <c r="L479" s="12" t="s">
        <v>8259</v>
      </c>
      <c r="M479" s="12" t="s">
        <v>8259</v>
      </c>
      <c r="N479" s="16" t="s">
        <v>8685</v>
      </c>
      <c r="O479" s="12" t="s">
        <v>8686</v>
      </c>
      <c r="P479" s="16"/>
      <c r="Q479" s="12" t="s">
        <v>8687</v>
      </c>
      <c r="R479" s="12" t="s">
        <v>8688</v>
      </c>
    </row>
    <row r="480" spans="1:18" ht="21.75" thickBot="1" x14ac:dyDescent="0.25">
      <c r="A480" s="7" t="s">
        <v>8256</v>
      </c>
      <c r="B480" s="8" t="s">
        <v>2788</v>
      </c>
      <c r="C480" s="8" t="str">
        <f>VLOOKUP(A480,'DSHS account ID to admin'!A:C,3,FALSE)</f>
        <v>Aging and Disability Services Administration</v>
      </c>
      <c r="D480" s="7" t="s">
        <v>2736</v>
      </c>
      <c r="E480" s="9" t="s">
        <v>8906</v>
      </c>
      <c r="F480" s="7" t="s">
        <v>2734</v>
      </c>
      <c r="G480" s="7" t="s">
        <v>2735</v>
      </c>
      <c r="H480" s="7" t="s">
        <v>2789</v>
      </c>
      <c r="I480" s="10">
        <v>37172</v>
      </c>
      <c r="J480" s="7" t="s">
        <v>2788</v>
      </c>
      <c r="K480" s="7" t="s">
        <v>8258</v>
      </c>
      <c r="L480" s="7" t="s">
        <v>8259</v>
      </c>
      <c r="M480" s="7" t="s">
        <v>8259</v>
      </c>
      <c r="N480" s="11" t="s">
        <v>8363</v>
      </c>
      <c r="O480" s="7" t="s">
        <v>8364</v>
      </c>
      <c r="P480" s="11"/>
      <c r="Q480" s="7" t="s">
        <v>8365</v>
      </c>
      <c r="R480" s="7" t="s">
        <v>8366</v>
      </c>
    </row>
    <row r="481" spans="1:18" ht="13.5" thickBot="1" x14ac:dyDescent="0.25">
      <c r="A481" s="12" t="s">
        <v>8270</v>
      </c>
      <c r="B481" s="13" t="s">
        <v>2794</v>
      </c>
      <c r="C481" s="8" t="str">
        <f>VLOOKUP(A481,'DSHS account ID to admin'!A:C,3,FALSE)</f>
        <v>Children's Administration</v>
      </c>
      <c r="D481" s="12" t="s">
        <v>2736</v>
      </c>
      <c r="E481" s="14" t="s">
        <v>8906</v>
      </c>
      <c r="F481" s="12" t="s">
        <v>2734</v>
      </c>
      <c r="G481" s="12" t="s">
        <v>2735</v>
      </c>
      <c r="H481" s="12" t="s">
        <v>2795</v>
      </c>
      <c r="I481" s="15">
        <v>39868</v>
      </c>
      <c r="J481" s="12" t="s">
        <v>2794</v>
      </c>
      <c r="K481" s="12" t="s">
        <v>8258</v>
      </c>
      <c r="L481" s="12" t="s">
        <v>8259</v>
      </c>
      <c r="M481" s="12" t="s">
        <v>8259</v>
      </c>
      <c r="N481" s="16" t="s">
        <v>8568</v>
      </c>
      <c r="O481" s="12" t="s">
        <v>8569</v>
      </c>
      <c r="P481" s="16"/>
      <c r="Q481" s="12" t="s">
        <v>8570</v>
      </c>
      <c r="R481" s="12" t="s">
        <v>8571</v>
      </c>
    </row>
    <row r="482" spans="1:18" ht="13.5" thickBot="1" x14ac:dyDescent="0.25">
      <c r="A482" s="7" t="s">
        <v>8270</v>
      </c>
      <c r="B482" s="8" t="s">
        <v>2796</v>
      </c>
      <c r="C482" s="8" t="str">
        <f>VLOOKUP(A482,'DSHS account ID to admin'!A:C,3,FALSE)</f>
        <v>Children's Administration</v>
      </c>
      <c r="D482" s="7" t="s">
        <v>2736</v>
      </c>
      <c r="E482" s="9" t="s">
        <v>8906</v>
      </c>
      <c r="F482" s="7" t="s">
        <v>2734</v>
      </c>
      <c r="G482" s="7" t="s">
        <v>2735</v>
      </c>
      <c r="H482" s="7" t="s">
        <v>2797</v>
      </c>
      <c r="I482" s="10">
        <v>53932</v>
      </c>
      <c r="J482" s="7" t="s">
        <v>2796</v>
      </c>
      <c r="K482" s="7" t="s">
        <v>8258</v>
      </c>
      <c r="L482" s="7" t="s">
        <v>8259</v>
      </c>
      <c r="M482" s="7" t="s">
        <v>8259</v>
      </c>
      <c r="N482" s="11" t="s">
        <v>8765</v>
      </c>
      <c r="O482" s="7" t="s">
        <v>8766</v>
      </c>
      <c r="P482" s="11"/>
      <c r="Q482" s="7" t="s">
        <v>8767</v>
      </c>
      <c r="R482" s="7" t="s">
        <v>8768</v>
      </c>
    </row>
    <row r="483" spans="1:18" ht="13.5" thickBot="1" x14ac:dyDescent="0.25">
      <c r="A483" s="12" t="s">
        <v>8270</v>
      </c>
      <c r="B483" s="13" t="s">
        <v>2802</v>
      </c>
      <c r="C483" s="8" t="str">
        <f>VLOOKUP(A483,'DSHS account ID to admin'!A:C,3,FALSE)</f>
        <v>Children's Administration</v>
      </c>
      <c r="D483" s="12" t="s">
        <v>2736</v>
      </c>
      <c r="E483" s="14" t="s">
        <v>8906</v>
      </c>
      <c r="F483" s="12" t="s">
        <v>2734</v>
      </c>
      <c r="G483" s="12" t="s">
        <v>2735</v>
      </c>
      <c r="H483" s="12" t="s">
        <v>2803</v>
      </c>
      <c r="I483" s="15">
        <v>49588</v>
      </c>
      <c r="J483" s="12" t="s">
        <v>2802</v>
      </c>
      <c r="K483" s="12" t="s">
        <v>8258</v>
      </c>
      <c r="L483" s="12" t="s">
        <v>8259</v>
      </c>
      <c r="M483" s="12" t="s">
        <v>8259</v>
      </c>
      <c r="N483" s="16" t="s">
        <v>8540</v>
      </c>
      <c r="O483" s="12" t="s">
        <v>8541</v>
      </c>
      <c r="P483" s="16"/>
      <c r="Q483" s="12" t="s">
        <v>8542</v>
      </c>
      <c r="R483" s="12" t="s">
        <v>8543</v>
      </c>
    </row>
    <row r="484" spans="1:18" ht="21.75" thickBot="1" x14ac:dyDescent="0.25">
      <c r="A484" s="7" t="s">
        <v>8319</v>
      </c>
      <c r="B484" s="8" t="s">
        <v>623</v>
      </c>
      <c r="C484" s="8" t="str">
        <f>VLOOKUP(A484,'DSHS account ID to admin'!A:C,3,FALSE)</f>
        <v>Aging and Disability Services Administration</v>
      </c>
      <c r="D484" s="7" t="s">
        <v>299</v>
      </c>
      <c r="E484" s="9" t="s">
        <v>8906</v>
      </c>
      <c r="F484" s="7" t="s">
        <v>297</v>
      </c>
      <c r="G484" s="7" t="s">
        <v>298</v>
      </c>
      <c r="H484" s="7" t="s">
        <v>624</v>
      </c>
      <c r="I484" s="10">
        <v>29459</v>
      </c>
      <c r="J484" s="7" t="s">
        <v>623</v>
      </c>
      <c r="K484" s="7" t="s">
        <v>8258</v>
      </c>
      <c r="L484" s="7" t="s">
        <v>8259</v>
      </c>
      <c r="M484" s="7" t="s">
        <v>8259</v>
      </c>
      <c r="N484" s="11" t="s">
        <v>8576</v>
      </c>
      <c r="O484" s="7" t="s">
        <v>8577</v>
      </c>
      <c r="P484" s="11"/>
      <c r="Q484" s="7" t="s">
        <v>8578</v>
      </c>
      <c r="R484" s="7" t="s">
        <v>8579</v>
      </c>
    </row>
    <row r="485" spans="1:18" ht="13.5" thickBot="1" x14ac:dyDescent="0.25">
      <c r="A485" s="12" t="s">
        <v>8270</v>
      </c>
      <c r="B485" s="13" t="s">
        <v>5047</v>
      </c>
      <c r="C485" s="8" t="str">
        <f>VLOOKUP(A485,'DSHS account ID to admin'!A:C,3,FALSE)</f>
        <v>Children's Administration</v>
      </c>
      <c r="D485" s="12" t="s">
        <v>4597</v>
      </c>
      <c r="E485" s="14" t="s">
        <v>8906</v>
      </c>
      <c r="F485" s="12" t="s">
        <v>297</v>
      </c>
      <c r="G485" s="12" t="s">
        <v>4596</v>
      </c>
      <c r="H485" s="12" t="s">
        <v>5048</v>
      </c>
      <c r="I485" s="15">
        <v>40624</v>
      </c>
      <c r="J485" s="12" t="s">
        <v>5047</v>
      </c>
      <c r="K485" s="12" t="s">
        <v>8258</v>
      </c>
      <c r="L485" s="12" t="s">
        <v>8259</v>
      </c>
      <c r="M485" s="12" t="s">
        <v>8259</v>
      </c>
      <c r="N485" s="16" t="s">
        <v>8271</v>
      </c>
      <c r="O485" s="12" t="s">
        <v>8272</v>
      </c>
      <c r="P485" s="16"/>
      <c r="Q485" s="12" t="s">
        <v>8273</v>
      </c>
      <c r="R485" s="12" t="s">
        <v>8274</v>
      </c>
    </row>
    <row r="486" spans="1:18" ht="13.5" thickBot="1" x14ac:dyDescent="0.25">
      <c r="A486" s="7" t="s">
        <v>8270</v>
      </c>
      <c r="B486" s="8" t="s">
        <v>615</v>
      </c>
      <c r="C486" s="8" t="str">
        <f>VLOOKUP(A486,'DSHS account ID to admin'!A:C,3,FALSE)</f>
        <v>Children's Administration</v>
      </c>
      <c r="D486" s="7" t="s">
        <v>299</v>
      </c>
      <c r="E486" s="9" t="s">
        <v>8906</v>
      </c>
      <c r="F486" s="7" t="s">
        <v>297</v>
      </c>
      <c r="G486" s="7" t="s">
        <v>298</v>
      </c>
      <c r="H486" s="7" t="s">
        <v>616</v>
      </c>
      <c r="I486" s="10">
        <v>53030</v>
      </c>
      <c r="J486" s="7" t="s">
        <v>615</v>
      </c>
      <c r="K486" s="7" t="s">
        <v>8258</v>
      </c>
      <c r="L486" s="7" t="s">
        <v>8259</v>
      </c>
      <c r="M486" s="7" t="s">
        <v>8259</v>
      </c>
      <c r="N486" s="11" t="s">
        <v>8271</v>
      </c>
      <c r="O486" s="7" t="s">
        <v>8272</v>
      </c>
      <c r="P486" s="11"/>
      <c r="Q486" s="7" t="s">
        <v>8273</v>
      </c>
      <c r="R486" s="7" t="s">
        <v>8274</v>
      </c>
    </row>
    <row r="487" spans="1:18" ht="13.5" thickBot="1" x14ac:dyDescent="0.25">
      <c r="A487" s="12" t="s">
        <v>8270</v>
      </c>
      <c r="B487" s="13" t="s">
        <v>657</v>
      </c>
      <c r="C487" s="8" t="str">
        <f>VLOOKUP(A487,'DSHS account ID to admin'!A:C,3,FALSE)</f>
        <v>Children's Administration</v>
      </c>
      <c r="D487" s="12" t="s">
        <v>299</v>
      </c>
      <c r="E487" s="14" t="s">
        <v>8906</v>
      </c>
      <c r="F487" s="12" t="s">
        <v>297</v>
      </c>
      <c r="G487" s="12" t="s">
        <v>298</v>
      </c>
      <c r="H487" s="12" t="s">
        <v>658</v>
      </c>
      <c r="I487" s="15">
        <v>34139</v>
      </c>
      <c r="J487" s="12" t="s">
        <v>657</v>
      </c>
      <c r="K487" s="12" t="s">
        <v>8258</v>
      </c>
      <c r="L487" s="12" t="s">
        <v>8259</v>
      </c>
      <c r="M487" s="12" t="s">
        <v>8259</v>
      </c>
      <c r="N487" s="16" t="s">
        <v>8424</v>
      </c>
      <c r="O487" s="12" t="s">
        <v>8425</v>
      </c>
      <c r="P487" s="16"/>
      <c r="Q487" s="12" t="s">
        <v>8426</v>
      </c>
      <c r="R487" s="12" t="s">
        <v>8427</v>
      </c>
    </row>
    <row r="488" spans="1:18" ht="13.5" thickBot="1" x14ac:dyDescent="0.25">
      <c r="A488" s="7" t="s">
        <v>8270</v>
      </c>
      <c r="B488" s="8" t="s">
        <v>661</v>
      </c>
      <c r="C488" s="8" t="str">
        <f>VLOOKUP(A488,'DSHS account ID to admin'!A:C,3,FALSE)</f>
        <v>Children's Administration</v>
      </c>
      <c r="D488" s="7" t="s">
        <v>299</v>
      </c>
      <c r="E488" s="9" t="s">
        <v>8906</v>
      </c>
      <c r="F488" s="7" t="s">
        <v>297</v>
      </c>
      <c r="G488" s="7" t="s">
        <v>298</v>
      </c>
      <c r="H488" s="7" t="s">
        <v>662</v>
      </c>
      <c r="I488" s="10">
        <v>53765</v>
      </c>
      <c r="J488" s="7" t="s">
        <v>661</v>
      </c>
      <c r="K488" s="7" t="s">
        <v>8258</v>
      </c>
      <c r="L488" s="7" t="s">
        <v>8259</v>
      </c>
      <c r="M488" s="7" t="s">
        <v>8259</v>
      </c>
      <c r="N488" s="11" t="s">
        <v>8765</v>
      </c>
      <c r="O488" s="7" t="s">
        <v>8766</v>
      </c>
      <c r="P488" s="11"/>
      <c r="Q488" s="7" t="s">
        <v>8767</v>
      </c>
      <c r="R488" s="7" t="s">
        <v>8768</v>
      </c>
    </row>
    <row r="489" spans="1:18" ht="13.5" thickBot="1" x14ac:dyDescent="0.25">
      <c r="A489" s="12" t="s">
        <v>8270</v>
      </c>
      <c r="B489" s="13" t="s">
        <v>481</v>
      </c>
      <c r="C489" s="8" t="str">
        <f>VLOOKUP(A489,'DSHS account ID to admin'!A:C,3,FALSE)</f>
        <v>Children's Administration</v>
      </c>
      <c r="D489" s="12" t="s">
        <v>299</v>
      </c>
      <c r="E489" s="14" t="s">
        <v>8906</v>
      </c>
      <c r="F489" s="12" t="s">
        <v>297</v>
      </c>
      <c r="G489" s="12" t="s">
        <v>298</v>
      </c>
      <c r="H489" s="12" t="s">
        <v>482</v>
      </c>
      <c r="I489" s="15">
        <v>50470</v>
      </c>
      <c r="J489" s="12" t="s">
        <v>481</v>
      </c>
      <c r="K489" s="12" t="s">
        <v>8258</v>
      </c>
      <c r="L489" s="12" t="s">
        <v>8259</v>
      </c>
      <c r="M489" s="12" t="s">
        <v>8259</v>
      </c>
      <c r="N489" s="16" t="s">
        <v>8694</v>
      </c>
      <c r="O489" s="12" t="s">
        <v>8695</v>
      </c>
      <c r="P489" s="16"/>
      <c r="Q489" s="12" t="s">
        <v>8696</v>
      </c>
      <c r="R489" s="12" t="s">
        <v>8697</v>
      </c>
    </row>
    <row r="490" spans="1:18" ht="13.5" thickBot="1" x14ac:dyDescent="0.25">
      <c r="A490" s="7" t="s">
        <v>8270</v>
      </c>
      <c r="B490" s="8" t="s">
        <v>483</v>
      </c>
      <c r="C490" s="8" t="str">
        <f>VLOOKUP(A490,'DSHS account ID to admin'!A:C,3,FALSE)</f>
        <v>Children's Administration</v>
      </c>
      <c r="D490" s="7" t="s">
        <v>299</v>
      </c>
      <c r="E490" s="9" t="s">
        <v>8906</v>
      </c>
      <c r="F490" s="7" t="s">
        <v>297</v>
      </c>
      <c r="G490" s="7" t="s">
        <v>298</v>
      </c>
      <c r="H490" s="7" t="s">
        <v>484</v>
      </c>
      <c r="I490" s="10">
        <v>36447</v>
      </c>
      <c r="J490" s="7" t="s">
        <v>483</v>
      </c>
      <c r="K490" s="7" t="s">
        <v>8258</v>
      </c>
      <c r="L490" s="7" t="s">
        <v>8259</v>
      </c>
      <c r="M490" s="7" t="s">
        <v>8259</v>
      </c>
      <c r="N490" s="11" t="s">
        <v>8919</v>
      </c>
      <c r="O490" s="7" t="s">
        <v>8920</v>
      </c>
      <c r="P490" s="11"/>
      <c r="Q490" s="7" t="s">
        <v>8921</v>
      </c>
      <c r="R490" s="7" t="s">
        <v>8922</v>
      </c>
    </row>
    <row r="491" spans="1:18" ht="13.5" thickBot="1" x14ac:dyDescent="0.25">
      <c r="A491" s="12" t="s">
        <v>8270</v>
      </c>
      <c r="B491" s="13" t="s">
        <v>473</v>
      </c>
      <c r="C491" s="8" t="str">
        <f>VLOOKUP(A491,'DSHS account ID to admin'!A:C,3,FALSE)</f>
        <v>Children's Administration</v>
      </c>
      <c r="D491" s="12" t="s">
        <v>299</v>
      </c>
      <c r="E491" s="14" t="s">
        <v>8906</v>
      </c>
      <c r="F491" s="12" t="s">
        <v>297</v>
      </c>
      <c r="G491" s="12" t="s">
        <v>298</v>
      </c>
      <c r="H491" s="12" t="s">
        <v>474</v>
      </c>
      <c r="I491" s="15">
        <v>44512</v>
      </c>
      <c r="J491" s="12" t="s">
        <v>473</v>
      </c>
      <c r="K491" s="12" t="s">
        <v>8258</v>
      </c>
      <c r="L491" s="12" t="s">
        <v>8259</v>
      </c>
      <c r="M491" s="12" t="s">
        <v>8259</v>
      </c>
      <c r="N491" s="16" t="s">
        <v>8540</v>
      </c>
      <c r="O491" s="12" t="s">
        <v>8541</v>
      </c>
      <c r="P491" s="16"/>
      <c r="Q491" s="12" t="s">
        <v>8542</v>
      </c>
      <c r="R491" s="12" t="s">
        <v>8543</v>
      </c>
    </row>
    <row r="492" spans="1:18" ht="13.5" thickBot="1" x14ac:dyDescent="0.25">
      <c r="A492" s="7" t="s">
        <v>8270</v>
      </c>
      <c r="B492" s="8" t="s">
        <v>2848</v>
      </c>
      <c r="C492" s="8" t="str">
        <f>VLOOKUP(A492,'DSHS account ID to admin'!A:C,3,FALSE)</f>
        <v>Children's Administration</v>
      </c>
      <c r="D492" s="7" t="s">
        <v>2736</v>
      </c>
      <c r="E492" s="9" t="s">
        <v>8906</v>
      </c>
      <c r="F492" s="7" t="s">
        <v>2734</v>
      </c>
      <c r="G492" s="7" t="s">
        <v>2735</v>
      </c>
      <c r="H492" s="7" t="s">
        <v>2849</v>
      </c>
      <c r="I492" s="10">
        <v>51964</v>
      </c>
      <c r="J492" s="7" t="s">
        <v>2848</v>
      </c>
      <c r="K492" s="7" t="s">
        <v>8258</v>
      </c>
      <c r="L492" s="7" t="s">
        <v>8259</v>
      </c>
      <c r="M492" s="7" t="s">
        <v>8259</v>
      </c>
      <c r="N492" s="11" t="s">
        <v>8271</v>
      </c>
      <c r="O492" s="7" t="s">
        <v>8272</v>
      </c>
      <c r="P492" s="11"/>
      <c r="Q492" s="7" t="s">
        <v>8273</v>
      </c>
      <c r="R492" s="7" t="s">
        <v>8274</v>
      </c>
    </row>
    <row r="493" spans="1:18" ht="13.5" thickBot="1" x14ac:dyDescent="0.25">
      <c r="A493" s="12" t="s">
        <v>8270</v>
      </c>
      <c r="B493" s="13" t="s">
        <v>5023</v>
      </c>
      <c r="C493" s="8" t="str">
        <f>VLOOKUP(A493,'DSHS account ID to admin'!A:C,3,FALSE)</f>
        <v>Children's Administration</v>
      </c>
      <c r="D493" s="12" t="s">
        <v>4597</v>
      </c>
      <c r="E493" s="14" t="s">
        <v>8906</v>
      </c>
      <c r="F493" s="12" t="s">
        <v>297</v>
      </c>
      <c r="G493" s="12" t="s">
        <v>4596</v>
      </c>
      <c r="H493" s="12" t="s">
        <v>5024</v>
      </c>
      <c r="I493" s="15">
        <v>51777</v>
      </c>
      <c r="J493" s="12" t="s">
        <v>5023</v>
      </c>
      <c r="K493" s="12" t="s">
        <v>8258</v>
      </c>
      <c r="L493" s="12" t="s">
        <v>8259</v>
      </c>
      <c r="M493" s="12" t="s">
        <v>8259</v>
      </c>
      <c r="N493" s="16" t="s">
        <v>8540</v>
      </c>
      <c r="O493" s="12" t="s">
        <v>8541</v>
      </c>
      <c r="P493" s="16"/>
      <c r="Q493" s="12" t="s">
        <v>8542</v>
      </c>
      <c r="R493" s="12" t="s">
        <v>8543</v>
      </c>
    </row>
    <row r="494" spans="1:18" ht="13.5" thickBot="1" x14ac:dyDescent="0.25">
      <c r="A494" s="7" t="s">
        <v>8270</v>
      </c>
      <c r="B494" s="8" t="s">
        <v>645</v>
      </c>
      <c r="C494" s="8" t="str">
        <f>VLOOKUP(A494,'DSHS account ID to admin'!A:C,3,FALSE)</f>
        <v>Children's Administration</v>
      </c>
      <c r="D494" s="7" t="s">
        <v>299</v>
      </c>
      <c r="E494" s="9" t="s">
        <v>8906</v>
      </c>
      <c r="F494" s="7" t="s">
        <v>297</v>
      </c>
      <c r="G494" s="7" t="s">
        <v>298</v>
      </c>
      <c r="H494" s="7" t="s">
        <v>646</v>
      </c>
      <c r="I494" s="10">
        <v>53377</v>
      </c>
      <c r="J494" s="7" t="s">
        <v>645</v>
      </c>
      <c r="K494" s="7" t="s">
        <v>8258</v>
      </c>
      <c r="L494" s="7" t="s">
        <v>8259</v>
      </c>
      <c r="M494" s="7" t="s">
        <v>8259</v>
      </c>
      <c r="N494" s="11" t="s">
        <v>8482</v>
      </c>
      <c r="O494" s="7" t="s">
        <v>8483</v>
      </c>
      <c r="P494" s="11"/>
      <c r="Q494" s="7" t="s">
        <v>8484</v>
      </c>
      <c r="R494" s="7" t="s">
        <v>8485</v>
      </c>
    </row>
    <row r="495" spans="1:18" ht="21.75" thickBot="1" x14ac:dyDescent="0.25">
      <c r="A495" s="12" t="s">
        <v>8923</v>
      </c>
      <c r="B495" s="13" t="s">
        <v>637</v>
      </c>
      <c r="C495" s="8" t="str">
        <f>VLOOKUP(A495,'DSHS account ID to admin'!A:C,3,FALSE)</f>
        <v>Economic Services Administration</v>
      </c>
      <c r="D495" s="12" t="s">
        <v>299</v>
      </c>
      <c r="E495" s="14" t="s">
        <v>8906</v>
      </c>
      <c r="F495" s="12" t="s">
        <v>297</v>
      </c>
      <c r="G495" s="12" t="s">
        <v>298</v>
      </c>
      <c r="H495" s="12" t="s">
        <v>638</v>
      </c>
      <c r="I495" s="15">
        <v>48934</v>
      </c>
      <c r="J495" s="12" t="s">
        <v>637</v>
      </c>
      <c r="K495" s="12" t="s">
        <v>8258</v>
      </c>
      <c r="L495" s="12" t="s">
        <v>8259</v>
      </c>
      <c r="M495" s="12" t="s">
        <v>8259</v>
      </c>
      <c r="N495" s="16" t="s">
        <v>8924</v>
      </c>
      <c r="O495" s="12" t="s">
        <v>8925</v>
      </c>
      <c r="P495" s="16"/>
      <c r="Q495" s="12" t="s">
        <v>8926</v>
      </c>
      <c r="R495" s="12" t="s">
        <v>8927</v>
      </c>
    </row>
    <row r="496" spans="1:18" ht="21.75" thickBot="1" x14ac:dyDescent="0.25">
      <c r="A496" s="7" t="s">
        <v>8256</v>
      </c>
      <c r="B496" s="8" t="s">
        <v>639</v>
      </c>
      <c r="C496" s="8" t="str">
        <f>VLOOKUP(A496,'DSHS account ID to admin'!A:C,3,FALSE)</f>
        <v>Aging and Disability Services Administration</v>
      </c>
      <c r="D496" s="7" t="s">
        <v>299</v>
      </c>
      <c r="E496" s="9" t="s">
        <v>8906</v>
      </c>
      <c r="F496" s="7" t="s">
        <v>297</v>
      </c>
      <c r="G496" s="7" t="s">
        <v>298</v>
      </c>
      <c r="H496" s="7" t="s">
        <v>640</v>
      </c>
      <c r="I496" s="10">
        <v>27662</v>
      </c>
      <c r="J496" s="7" t="s">
        <v>639</v>
      </c>
      <c r="K496" s="7" t="s">
        <v>8258</v>
      </c>
      <c r="L496" s="7" t="s">
        <v>8259</v>
      </c>
      <c r="M496" s="7" t="s">
        <v>8259</v>
      </c>
      <c r="N496" s="11" t="s">
        <v>8756</v>
      </c>
      <c r="O496" s="7" t="s">
        <v>8757</v>
      </c>
      <c r="P496" s="11"/>
      <c r="Q496" s="7" t="s">
        <v>8758</v>
      </c>
      <c r="R496" s="7" t="s">
        <v>8759</v>
      </c>
    </row>
    <row r="497" spans="1:18" ht="21.75" thickBot="1" x14ac:dyDescent="0.25">
      <c r="A497" s="12" t="s">
        <v>8256</v>
      </c>
      <c r="B497" s="13" t="s">
        <v>643</v>
      </c>
      <c r="C497" s="8" t="str">
        <f>VLOOKUP(A497,'DSHS account ID to admin'!A:C,3,FALSE)</f>
        <v>Aging and Disability Services Administration</v>
      </c>
      <c r="D497" s="12" t="s">
        <v>299</v>
      </c>
      <c r="E497" s="14" t="s">
        <v>8906</v>
      </c>
      <c r="F497" s="12" t="s">
        <v>297</v>
      </c>
      <c r="G497" s="12" t="s">
        <v>298</v>
      </c>
      <c r="H497" s="12" t="s">
        <v>644</v>
      </c>
      <c r="I497" s="15">
        <v>21395</v>
      </c>
      <c r="J497" s="12" t="s">
        <v>643</v>
      </c>
      <c r="K497" s="12" t="s">
        <v>8258</v>
      </c>
      <c r="L497" s="12" t="s">
        <v>8259</v>
      </c>
      <c r="M497" s="12" t="s">
        <v>8259</v>
      </c>
      <c r="N497" s="16" t="s">
        <v>8395</v>
      </c>
      <c r="O497" s="12" t="s">
        <v>8396</v>
      </c>
      <c r="P497" s="16"/>
      <c r="Q497" s="12" t="s">
        <v>8397</v>
      </c>
      <c r="R497" s="12" t="s">
        <v>8398</v>
      </c>
    </row>
    <row r="498" spans="1:18" ht="21.75" thickBot="1" x14ac:dyDescent="0.25">
      <c r="A498" s="7" t="s">
        <v>8256</v>
      </c>
      <c r="B498" s="8" t="s">
        <v>641</v>
      </c>
      <c r="C498" s="8" t="str">
        <f>VLOOKUP(A498,'DSHS account ID to admin'!A:C,3,FALSE)</f>
        <v>Aging and Disability Services Administration</v>
      </c>
      <c r="D498" s="7" t="s">
        <v>299</v>
      </c>
      <c r="E498" s="9" t="s">
        <v>8906</v>
      </c>
      <c r="F498" s="7" t="s">
        <v>297</v>
      </c>
      <c r="G498" s="7" t="s">
        <v>298</v>
      </c>
      <c r="H498" s="7" t="s">
        <v>642</v>
      </c>
      <c r="I498" s="10">
        <v>26090</v>
      </c>
      <c r="J498" s="7" t="s">
        <v>641</v>
      </c>
      <c r="K498" s="7" t="s">
        <v>8258</v>
      </c>
      <c r="L498" s="7" t="s">
        <v>8259</v>
      </c>
      <c r="M498" s="7" t="s">
        <v>8259</v>
      </c>
      <c r="N498" s="11" t="s">
        <v>8395</v>
      </c>
      <c r="O498" s="7" t="s">
        <v>8396</v>
      </c>
      <c r="P498" s="11"/>
      <c r="Q498" s="7" t="s">
        <v>8397</v>
      </c>
      <c r="R498" s="7" t="s">
        <v>8398</v>
      </c>
    </row>
    <row r="499" spans="1:18" ht="21.75" thickBot="1" x14ac:dyDescent="0.25">
      <c r="A499" s="12" t="s">
        <v>8319</v>
      </c>
      <c r="B499" s="13" t="s">
        <v>631</v>
      </c>
      <c r="C499" s="8" t="str">
        <f>VLOOKUP(A499,'DSHS account ID to admin'!A:C,3,FALSE)</f>
        <v>Aging and Disability Services Administration</v>
      </c>
      <c r="D499" s="12" t="s">
        <v>299</v>
      </c>
      <c r="E499" s="14" t="s">
        <v>8906</v>
      </c>
      <c r="F499" s="12" t="s">
        <v>297</v>
      </c>
      <c r="G499" s="12" t="s">
        <v>298</v>
      </c>
      <c r="H499" s="12" t="s">
        <v>632</v>
      </c>
      <c r="I499" s="15">
        <v>20185</v>
      </c>
      <c r="J499" s="12" t="s">
        <v>631</v>
      </c>
      <c r="K499" s="12" t="s">
        <v>8258</v>
      </c>
      <c r="L499" s="12" t="s">
        <v>8259</v>
      </c>
      <c r="M499" s="12" t="s">
        <v>8259</v>
      </c>
      <c r="N499" s="16" t="s">
        <v>8681</v>
      </c>
      <c r="O499" s="12" t="s">
        <v>8682</v>
      </c>
      <c r="P499" s="16"/>
      <c r="Q499" s="12" t="s">
        <v>8683</v>
      </c>
      <c r="R499" s="12" t="s">
        <v>8684</v>
      </c>
    </row>
    <row r="500" spans="1:18" ht="21.75" thickBot="1" x14ac:dyDescent="0.25">
      <c r="A500" s="7" t="s">
        <v>8319</v>
      </c>
      <c r="B500" s="8" t="s">
        <v>629</v>
      </c>
      <c r="C500" s="8" t="str">
        <f>VLOOKUP(A500,'DSHS account ID to admin'!A:C,3,FALSE)</f>
        <v>Aging and Disability Services Administration</v>
      </c>
      <c r="D500" s="7" t="s">
        <v>299</v>
      </c>
      <c r="E500" s="9" t="s">
        <v>8906</v>
      </c>
      <c r="F500" s="7" t="s">
        <v>297</v>
      </c>
      <c r="G500" s="7" t="s">
        <v>298</v>
      </c>
      <c r="H500" s="7" t="s">
        <v>630</v>
      </c>
      <c r="I500" s="10">
        <v>25371</v>
      </c>
      <c r="J500" s="7" t="s">
        <v>629</v>
      </c>
      <c r="K500" s="7" t="s">
        <v>8258</v>
      </c>
      <c r="L500" s="7" t="s">
        <v>8259</v>
      </c>
      <c r="M500" s="7" t="s">
        <v>8259</v>
      </c>
      <c r="N500" s="11" t="s">
        <v>8576</v>
      </c>
      <c r="O500" s="7" t="s">
        <v>8577</v>
      </c>
      <c r="P500" s="11"/>
      <c r="Q500" s="7" t="s">
        <v>8578</v>
      </c>
      <c r="R500" s="7" t="s">
        <v>8579</v>
      </c>
    </row>
    <row r="501" spans="1:18" ht="21.75" thickBot="1" x14ac:dyDescent="0.25">
      <c r="A501" s="12" t="s">
        <v>8256</v>
      </c>
      <c r="B501" s="13" t="s">
        <v>770</v>
      </c>
      <c r="C501" s="8" t="str">
        <f>VLOOKUP(A501,'DSHS account ID to admin'!A:C,3,FALSE)</f>
        <v>Aging and Disability Services Administration</v>
      </c>
      <c r="D501" s="12" t="s">
        <v>299</v>
      </c>
      <c r="E501" s="14" t="s">
        <v>8906</v>
      </c>
      <c r="F501" s="12" t="s">
        <v>297</v>
      </c>
      <c r="G501" s="12" t="s">
        <v>298</v>
      </c>
      <c r="H501" s="12" t="s">
        <v>771</v>
      </c>
      <c r="I501" s="15">
        <v>23156</v>
      </c>
      <c r="J501" s="12" t="s">
        <v>770</v>
      </c>
      <c r="K501" s="12" t="s">
        <v>8258</v>
      </c>
      <c r="L501" s="12" t="s">
        <v>8259</v>
      </c>
      <c r="M501" s="12" t="s">
        <v>8259</v>
      </c>
      <c r="N501" s="16" t="s">
        <v>8928</v>
      </c>
      <c r="O501" s="12" t="s">
        <v>8929</v>
      </c>
      <c r="P501" s="16"/>
      <c r="Q501" s="12" t="s">
        <v>8930</v>
      </c>
      <c r="R501" s="12" t="s">
        <v>8931</v>
      </c>
    </row>
    <row r="502" spans="1:18" ht="21.75" thickBot="1" x14ac:dyDescent="0.25">
      <c r="A502" s="7" t="s">
        <v>8256</v>
      </c>
      <c r="B502" s="8" t="s">
        <v>766</v>
      </c>
      <c r="C502" s="8" t="str">
        <f>VLOOKUP(A502,'DSHS account ID to admin'!A:C,3,FALSE)</f>
        <v>Aging and Disability Services Administration</v>
      </c>
      <c r="D502" s="7" t="s">
        <v>299</v>
      </c>
      <c r="E502" s="9" t="s">
        <v>8906</v>
      </c>
      <c r="F502" s="7" t="s">
        <v>297</v>
      </c>
      <c r="G502" s="7" t="s">
        <v>298</v>
      </c>
      <c r="H502" s="7" t="s">
        <v>767</v>
      </c>
      <c r="I502" s="10">
        <v>17554</v>
      </c>
      <c r="J502" s="7" t="s">
        <v>766</v>
      </c>
      <c r="K502" s="7" t="s">
        <v>8258</v>
      </c>
      <c r="L502" s="7" t="s">
        <v>8259</v>
      </c>
      <c r="M502" s="7" t="s">
        <v>8259</v>
      </c>
      <c r="N502" s="11" t="s">
        <v>8932</v>
      </c>
      <c r="O502" s="7" t="s">
        <v>8933</v>
      </c>
      <c r="P502" s="11"/>
      <c r="Q502" s="7" t="s">
        <v>8934</v>
      </c>
      <c r="R502" s="7" t="s">
        <v>8935</v>
      </c>
    </row>
    <row r="503" spans="1:18" ht="13.5" thickBot="1" x14ac:dyDescent="0.25">
      <c r="A503" s="12" t="s">
        <v>8270</v>
      </c>
      <c r="B503" s="13" t="s">
        <v>583</v>
      </c>
      <c r="C503" s="8" t="str">
        <f>VLOOKUP(A503,'DSHS account ID to admin'!A:C,3,FALSE)</f>
        <v>Children's Administration</v>
      </c>
      <c r="D503" s="12" t="s">
        <v>299</v>
      </c>
      <c r="E503" s="14" t="s">
        <v>8906</v>
      </c>
      <c r="F503" s="12" t="s">
        <v>297</v>
      </c>
      <c r="G503" s="12" t="s">
        <v>298</v>
      </c>
      <c r="H503" s="12" t="s">
        <v>584</v>
      </c>
      <c r="I503" s="15">
        <v>36481</v>
      </c>
      <c r="J503" s="12" t="s">
        <v>583</v>
      </c>
      <c r="K503" s="12" t="s">
        <v>8258</v>
      </c>
      <c r="L503" s="12" t="s">
        <v>8259</v>
      </c>
      <c r="M503" s="12" t="s">
        <v>8259</v>
      </c>
      <c r="N503" s="16" t="s">
        <v>8588</v>
      </c>
      <c r="O503" s="12" t="s">
        <v>8589</v>
      </c>
      <c r="P503" s="16"/>
      <c r="Q503" s="12" t="s">
        <v>8590</v>
      </c>
      <c r="R503" s="12" t="s">
        <v>8591</v>
      </c>
    </row>
    <row r="504" spans="1:18" ht="13.5" thickBot="1" x14ac:dyDescent="0.25">
      <c r="A504" s="7" t="s">
        <v>8270</v>
      </c>
      <c r="B504" s="8" t="s">
        <v>2842</v>
      </c>
      <c r="C504" s="8" t="str">
        <f>VLOOKUP(A504,'DSHS account ID to admin'!A:C,3,FALSE)</f>
        <v>Children's Administration</v>
      </c>
      <c r="D504" s="7" t="s">
        <v>2736</v>
      </c>
      <c r="E504" s="9" t="s">
        <v>8906</v>
      </c>
      <c r="F504" s="7" t="s">
        <v>2734</v>
      </c>
      <c r="G504" s="7" t="s">
        <v>2735</v>
      </c>
      <c r="H504" s="7" t="s">
        <v>2843</v>
      </c>
      <c r="I504" s="10">
        <v>30460</v>
      </c>
      <c r="J504" s="7" t="s">
        <v>2842</v>
      </c>
      <c r="K504" s="7" t="s">
        <v>8258</v>
      </c>
      <c r="L504" s="7" t="s">
        <v>8259</v>
      </c>
      <c r="M504" s="7" t="s">
        <v>8259</v>
      </c>
      <c r="N504" s="11" t="s">
        <v>8433</v>
      </c>
      <c r="O504" s="7" t="s">
        <v>8434</v>
      </c>
      <c r="P504" s="11"/>
      <c r="Q504" s="7" t="s">
        <v>8435</v>
      </c>
      <c r="R504" s="7" t="s">
        <v>8436</v>
      </c>
    </row>
    <row r="505" spans="1:18" ht="13.5" thickBot="1" x14ac:dyDescent="0.25">
      <c r="A505" s="12" t="s">
        <v>8270</v>
      </c>
      <c r="B505" s="13" t="s">
        <v>487</v>
      </c>
      <c r="C505" s="8" t="str">
        <f>VLOOKUP(A505,'DSHS account ID to admin'!A:C,3,FALSE)</f>
        <v>Children's Administration</v>
      </c>
      <c r="D505" s="12" t="s">
        <v>299</v>
      </c>
      <c r="E505" s="14" t="s">
        <v>8906</v>
      </c>
      <c r="F505" s="12" t="s">
        <v>297</v>
      </c>
      <c r="G505" s="12" t="s">
        <v>298</v>
      </c>
      <c r="H505" s="12" t="s">
        <v>488</v>
      </c>
      <c r="I505" s="15">
        <v>35457</v>
      </c>
      <c r="J505" s="12" t="s">
        <v>487</v>
      </c>
      <c r="K505" s="12" t="s">
        <v>8258</v>
      </c>
      <c r="L505" s="12" t="s">
        <v>8259</v>
      </c>
      <c r="M505" s="12" t="s">
        <v>8259</v>
      </c>
      <c r="N505" s="16" t="s">
        <v>8375</v>
      </c>
      <c r="O505" s="12" t="s">
        <v>8376</v>
      </c>
      <c r="P505" s="16"/>
      <c r="Q505" s="12" t="s">
        <v>8377</v>
      </c>
      <c r="R505" s="12" t="s">
        <v>8378</v>
      </c>
    </row>
    <row r="506" spans="1:18" ht="13.5" thickBot="1" x14ac:dyDescent="0.25">
      <c r="A506" s="7" t="s">
        <v>8270</v>
      </c>
      <c r="B506" s="8" t="s">
        <v>2868</v>
      </c>
      <c r="C506" s="8" t="str">
        <f>VLOOKUP(A506,'DSHS account ID to admin'!A:C,3,FALSE)</f>
        <v>Children's Administration</v>
      </c>
      <c r="D506" s="7" t="s">
        <v>2736</v>
      </c>
      <c r="E506" s="9" t="s">
        <v>8906</v>
      </c>
      <c r="F506" s="7" t="s">
        <v>2734</v>
      </c>
      <c r="G506" s="7" t="s">
        <v>2735</v>
      </c>
      <c r="H506" s="7" t="s">
        <v>2869</v>
      </c>
      <c r="I506" s="10">
        <v>40354</v>
      </c>
      <c r="J506" s="7" t="s">
        <v>2868</v>
      </c>
      <c r="K506" s="7" t="s">
        <v>8258</v>
      </c>
      <c r="L506" s="7" t="s">
        <v>8259</v>
      </c>
      <c r="M506" s="7" t="s">
        <v>8259</v>
      </c>
      <c r="N506" s="11" t="s">
        <v>8842</v>
      </c>
      <c r="O506" s="7" t="s">
        <v>8843</v>
      </c>
      <c r="P506" s="11"/>
      <c r="Q506" s="7" t="s">
        <v>8844</v>
      </c>
      <c r="R506" s="7" t="s">
        <v>8845</v>
      </c>
    </row>
    <row r="507" spans="1:18" ht="21.75" thickBot="1" x14ac:dyDescent="0.25">
      <c r="A507" s="12" t="s">
        <v>8299</v>
      </c>
      <c r="B507" s="13" t="s">
        <v>711</v>
      </c>
      <c r="C507" s="8" t="str">
        <f>VLOOKUP(A507,'DSHS account ID to admin'!A:C,3,FALSE)</f>
        <v>Office of Fraud Accountability</v>
      </c>
      <c r="D507" s="12" t="s">
        <v>299</v>
      </c>
      <c r="E507" s="14" t="s">
        <v>8906</v>
      </c>
      <c r="F507" s="12" t="s">
        <v>297</v>
      </c>
      <c r="G507" s="12" t="s">
        <v>298</v>
      </c>
      <c r="H507" s="12" t="s">
        <v>712</v>
      </c>
      <c r="I507" s="15">
        <v>17977</v>
      </c>
      <c r="J507" s="12" t="s">
        <v>711</v>
      </c>
      <c r="K507" s="12" t="s">
        <v>8258</v>
      </c>
      <c r="L507" s="12" t="s">
        <v>8259</v>
      </c>
      <c r="M507" s="12" t="s">
        <v>8259</v>
      </c>
      <c r="N507" s="16" t="s">
        <v>8301</v>
      </c>
      <c r="O507" s="12" t="s">
        <v>8302</v>
      </c>
      <c r="P507" s="16"/>
      <c r="Q507" s="12" t="s">
        <v>8303</v>
      </c>
      <c r="R507" s="12" t="s">
        <v>8304</v>
      </c>
    </row>
    <row r="508" spans="1:18" ht="13.5" thickBot="1" x14ac:dyDescent="0.25">
      <c r="A508" s="7" t="s">
        <v>8270</v>
      </c>
      <c r="B508" s="8" t="s">
        <v>701</v>
      </c>
      <c r="C508" s="8" t="str">
        <f>VLOOKUP(A508,'DSHS account ID to admin'!A:C,3,FALSE)</f>
        <v>Children's Administration</v>
      </c>
      <c r="D508" s="7" t="s">
        <v>299</v>
      </c>
      <c r="E508" s="9" t="s">
        <v>8906</v>
      </c>
      <c r="F508" s="7" t="s">
        <v>297</v>
      </c>
      <c r="G508" s="7" t="s">
        <v>298</v>
      </c>
      <c r="H508" s="7" t="s">
        <v>702</v>
      </c>
      <c r="I508" s="10">
        <v>53409</v>
      </c>
      <c r="J508" s="7" t="s">
        <v>701</v>
      </c>
      <c r="K508" s="7" t="s">
        <v>8258</v>
      </c>
      <c r="L508" s="7" t="s">
        <v>8259</v>
      </c>
      <c r="M508" s="7" t="s">
        <v>8259</v>
      </c>
      <c r="N508" s="11" t="s">
        <v>8271</v>
      </c>
      <c r="O508" s="7" t="s">
        <v>8272</v>
      </c>
      <c r="P508" s="11"/>
      <c r="Q508" s="7" t="s">
        <v>8273</v>
      </c>
      <c r="R508" s="7" t="s">
        <v>8274</v>
      </c>
    </row>
    <row r="509" spans="1:18" ht="13.5" thickBot="1" x14ac:dyDescent="0.25">
      <c r="A509" s="12" t="s">
        <v>8270</v>
      </c>
      <c r="B509" s="13" t="s">
        <v>2296</v>
      </c>
      <c r="C509" s="8" t="str">
        <f>VLOOKUP(A509,'DSHS account ID to admin'!A:C,3,FALSE)</f>
        <v>Children's Administration</v>
      </c>
      <c r="D509" s="12" t="s">
        <v>2290</v>
      </c>
      <c r="E509" s="14" t="s">
        <v>8906</v>
      </c>
      <c r="F509" s="12" t="s">
        <v>12</v>
      </c>
      <c r="G509" s="12" t="s">
        <v>2289</v>
      </c>
      <c r="H509" s="12" t="s">
        <v>2297</v>
      </c>
      <c r="I509" s="15">
        <v>15898</v>
      </c>
      <c r="J509" s="12" t="s">
        <v>2296</v>
      </c>
      <c r="K509" s="12" t="s">
        <v>8258</v>
      </c>
      <c r="L509" s="12" t="s">
        <v>8259</v>
      </c>
      <c r="M509" s="12" t="s">
        <v>8259</v>
      </c>
      <c r="N509" s="16" t="s">
        <v>8936</v>
      </c>
      <c r="O509" s="12" t="s">
        <v>8937</v>
      </c>
      <c r="P509" s="16"/>
      <c r="Q509" s="12" t="s">
        <v>8938</v>
      </c>
      <c r="R509" s="12" t="s">
        <v>8939</v>
      </c>
    </row>
    <row r="510" spans="1:18" ht="21.75" thickBot="1" x14ac:dyDescent="0.25">
      <c r="A510" s="7" t="s">
        <v>8275</v>
      </c>
      <c r="B510" s="8" t="s">
        <v>754</v>
      </c>
      <c r="C510" s="8" t="str">
        <f>VLOOKUP(A510,'DSHS account ID to admin'!A:C,3,FALSE)</f>
        <v>Juvenile Justice and Rehabilitation</v>
      </c>
      <c r="D510" s="7" t="s">
        <v>299</v>
      </c>
      <c r="E510" s="9" t="s">
        <v>8906</v>
      </c>
      <c r="F510" s="7" t="s">
        <v>297</v>
      </c>
      <c r="G510" s="7" t="s">
        <v>298</v>
      </c>
      <c r="H510" s="7" t="s">
        <v>755</v>
      </c>
      <c r="I510" s="10">
        <v>21147</v>
      </c>
      <c r="J510" s="7" t="s">
        <v>754</v>
      </c>
      <c r="K510" s="7" t="s">
        <v>8258</v>
      </c>
      <c r="L510" s="7" t="s">
        <v>8259</v>
      </c>
      <c r="M510" s="7" t="s">
        <v>8259</v>
      </c>
      <c r="N510" s="11" t="s">
        <v>8289</v>
      </c>
      <c r="O510" s="7" t="s">
        <v>8290</v>
      </c>
      <c r="P510" s="11"/>
      <c r="Q510" s="7" t="s">
        <v>8291</v>
      </c>
      <c r="R510" s="7" t="s">
        <v>8292</v>
      </c>
    </row>
    <row r="511" spans="1:18" ht="21.75" thickBot="1" x14ac:dyDescent="0.25">
      <c r="A511" s="12" t="s">
        <v>8332</v>
      </c>
      <c r="B511" s="13" t="s">
        <v>3449</v>
      </c>
      <c r="C511" s="8" t="str">
        <f>VLOOKUP(A511,'DSHS account ID to admin'!A:C,3,FALSE)</f>
        <v>Economic Services Administration</v>
      </c>
      <c r="D511" s="12" t="s">
        <v>2590</v>
      </c>
      <c r="E511" s="14" t="s">
        <v>8906</v>
      </c>
      <c r="F511" s="12" t="s">
        <v>297</v>
      </c>
      <c r="G511" s="12" t="s">
        <v>2569</v>
      </c>
      <c r="H511" s="12" t="s">
        <v>3450</v>
      </c>
      <c r="I511" s="15">
        <v>15105</v>
      </c>
      <c r="J511" s="12" t="s">
        <v>3449</v>
      </c>
      <c r="K511" s="12" t="s">
        <v>8258</v>
      </c>
      <c r="L511" s="12" t="s">
        <v>8259</v>
      </c>
      <c r="M511" s="12" t="s">
        <v>8259</v>
      </c>
      <c r="N511" s="16" t="s">
        <v>8940</v>
      </c>
      <c r="O511" s="12" t="s">
        <v>8941</v>
      </c>
      <c r="P511" s="16"/>
      <c r="Q511" s="12" t="s">
        <v>8942</v>
      </c>
      <c r="R511" s="12" t="s">
        <v>8943</v>
      </c>
    </row>
    <row r="512" spans="1:18" ht="21.75" thickBot="1" x14ac:dyDescent="0.25">
      <c r="A512" s="7" t="s">
        <v>8319</v>
      </c>
      <c r="B512" s="8" t="s">
        <v>461</v>
      </c>
      <c r="C512" s="8" t="str">
        <f>VLOOKUP(A512,'DSHS account ID to admin'!A:C,3,FALSE)</f>
        <v>Aging and Disability Services Administration</v>
      </c>
      <c r="D512" s="7" t="s">
        <v>299</v>
      </c>
      <c r="E512" s="9" t="s">
        <v>8906</v>
      </c>
      <c r="F512" s="7" t="s">
        <v>297</v>
      </c>
      <c r="G512" s="7" t="s">
        <v>298</v>
      </c>
      <c r="H512" s="7" t="s">
        <v>462</v>
      </c>
      <c r="I512" s="10">
        <v>33171</v>
      </c>
      <c r="J512" s="7" t="s">
        <v>461</v>
      </c>
      <c r="K512" s="7" t="s">
        <v>8258</v>
      </c>
      <c r="L512" s="7" t="s">
        <v>8259</v>
      </c>
      <c r="M512" s="7" t="s">
        <v>8259</v>
      </c>
      <c r="N512" s="11" t="s">
        <v>8760</v>
      </c>
      <c r="O512" s="7" t="s">
        <v>8761</v>
      </c>
      <c r="P512" s="7" t="s">
        <v>8762</v>
      </c>
      <c r="Q512" s="7" t="s">
        <v>8763</v>
      </c>
      <c r="R512" s="7" t="s">
        <v>8764</v>
      </c>
    </row>
    <row r="513" spans="1:18" ht="21.75" thickBot="1" x14ac:dyDescent="0.25">
      <c r="A513" s="12" t="s">
        <v>8319</v>
      </c>
      <c r="B513" s="13" t="s">
        <v>465</v>
      </c>
      <c r="C513" s="8" t="str">
        <f>VLOOKUP(A513,'DSHS account ID to admin'!A:C,3,FALSE)</f>
        <v>Aging and Disability Services Administration</v>
      </c>
      <c r="D513" s="12" t="s">
        <v>299</v>
      </c>
      <c r="E513" s="14" t="s">
        <v>8906</v>
      </c>
      <c r="F513" s="12" t="s">
        <v>297</v>
      </c>
      <c r="G513" s="12" t="s">
        <v>298</v>
      </c>
      <c r="H513" s="12" t="s">
        <v>466</v>
      </c>
      <c r="I513" s="15">
        <v>25138</v>
      </c>
      <c r="J513" s="12" t="s">
        <v>465</v>
      </c>
      <c r="K513" s="12" t="s">
        <v>8258</v>
      </c>
      <c r="L513" s="12" t="s">
        <v>8259</v>
      </c>
      <c r="M513" s="12" t="s">
        <v>8259</v>
      </c>
      <c r="N513" s="16" t="s">
        <v>8371</v>
      </c>
      <c r="O513" s="12" t="s">
        <v>8372</v>
      </c>
      <c r="P513" s="16"/>
      <c r="Q513" s="12" t="s">
        <v>8373</v>
      </c>
      <c r="R513" s="12" t="s">
        <v>8374</v>
      </c>
    </row>
    <row r="514" spans="1:18" ht="21.75" thickBot="1" x14ac:dyDescent="0.25">
      <c r="A514" s="7" t="s">
        <v>8319</v>
      </c>
      <c r="B514" s="8" t="s">
        <v>467</v>
      </c>
      <c r="C514" s="8" t="str">
        <f>VLOOKUP(A514,'DSHS account ID to admin'!A:C,3,FALSE)</f>
        <v>Aging and Disability Services Administration</v>
      </c>
      <c r="D514" s="7" t="s">
        <v>299</v>
      </c>
      <c r="E514" s="9" t="s">
        <v>8906</v>
      </c>
      <c r="F514" s="7" t="s">
        <v>297</v>
      </c>
      <c r="G514" s="7" t="s">
        <v>298</v>
      </c>
      <c r="H514" s="7" t="s">
        <v>468</v>
      </c>
      <c r="I514" s="10">
        <v>28048</v>
      </c>
      <c r="J514" s="7" t="s">
        <v>467</v>
      </c>
      <c r="K514" s="7" t="s">
        <v>8258</v>
      </c>
      <c r="L514" s="7" t="s">
        <v>8259</v>
      </c>
      <c r="M514" s="7" t="s">
        <v>8259</v>
      </c>
      <c r="N514" s="11" t="s">
        <v>8371</v>
      </c>
      <c r="O514" s="7" t="s">
        <v>8372</v>
      </c>
      <c r="P514" s="11"/>
      <c r="Q514" s="7" t="s">
        <v>8373</v>
      </c>
      <c r="R514" s="7" t="s">
        <v>8374</v>
      </c>
    </row>
    <row r="515" spans="1:18" ht="21.75" thickBot="1" x14ac:dyDescent="0.25">
      <c r="A515" s="12" t="s">
        <v>8319</v>
      </c>
      <c r="B515" s="13" t="s">
        <v>469</v>
      </c>
      <c r="C515" s="8" t="str">
        <f>VLOOKUP(A515,'DSHS account ID to admin'!A:C,3,FALSE)</f>
        <v>Aging and Disability Services Administration</v>
      </c>
      <c r="D515" s="12" t="s">
        <v>299</v>
      </c>
      <c r="E515" s="14" t="s">
        <v>8906</v>
      </c>
      <c r="F515" s="12" t="s">
        <v>297</v>
      </c>
      <c r="G515" s="12" t="s">
        <v>298</v>
      </c>
      <c r="H515" s="12" t="s">
        <v>470</v>
      </c>
      <c r="I515" s="15">
        <v>24922</v>
      </c>
      <c r="J515" s="12" t="s">
        <v>469</v>
      </c>
      <c r="K515" s="12" t="s">
        <v>8258</v>
      </c>
      <c r="L515" s="12" t="s">
        <v>8259</v>
      </c>
      <c r="M515" s="12" t="s">
        <v>8259</v>
      </c>
      <c r="N515" s="16" t="s">
        <v>8371</v>
      </c>
      <c r="O515" s="12" t="s">
        <v>8372</v>
      </c>
      <c r="P515" s="16"/>
      <c r="Q515" s="12" t="s">
        <v>8373</v>
      </c>
      <c r="R515" s="12" t="s">
        <v>8374</v>
      </c>
    </row>
    <row r="516" spans="1:18" ht="21.75" thickBot="1" x14ac:dyDescent="0.25">
      <c r="A516" s="7" t="s">
        <v>8319</v>
      </c>
      <c r="B516" s="8" t="s">
        <v>471</v>
      </c>
      <c r="C516" s="8" t="str">
        <f>VLOOKUP(A516,'DSHS account ID to admin'!A:C,3,FALSE)</f>
        <v>Aging and Disability Services Administration</v>
      </c>
      <c r="D516" s="7" t="s">
        <v>299</v>
      </c>
      <c r="E516" s="9" t="s">
        <v>8906</v>
      </c>
      <c r="F516" s="7" t="s">
        <v>297</v>
      </c>
      <c r="G516" s="7" t="s">
        <v>298</v>
      </c>
      <c r="H516" s="7" t="s">
        <v>472</v>
      </c>
      <c r="I516" s="10">
        <v>24011</v>
      </c>
      <c r="J516" s="7" t="s">
        <v>471</v>
      </c>
      <c r="K516" s="7" t="s">
        <v>8258</v>
      </c>
      <c r="L516" s="7" t="s">
        <v>8259</v>
      </c>
      <c r="M516" s="7" t="s">
        <v>8259</v>
      </c>
      <c r="N516" s="11" t="s">
        <v>8371</v>
      </c>
      <c r="O516" s="7" t="s">
        <v>8372</v>
      </c>
      <c r="P516" s="11"/>
      <c r="Q516" s="7" t="s">
        <v>8373</v>
      </c>
      <c r="R516" s="7" t="s">
        <v>8374</v>
      </c>
    </row>
    <row r="517" spans="1:18" ht="13.5" thickBot="1" x14ac:dyDescent="0.25">
      <c r="A517" s="12" t="s">
        <v>8270</v>
      </c>
      <c r="B517" s="13" t="s">
        <v>2820</v>
      </c>
      <c r="C517" s="8" t="str">
        <f>VLOOKUP(A517,'DSHS account ID to admin'!A:C,3,FALSE)</f>
        <v>Children's Administration</v>
      </c>
      <c r="D517" s="12" t="s">
        <v>2736</v>
      </c>
      <c r="E517" s="14" t="s">
        <v>8906</v>
      </c>
      <c r="F517" s="12" t="s">
        <v>2734</v>
      </c>
      <c r="G517" s="12" t="s">
        <v>2735</v>
      </c>
      <c r="H517" s="12" t="s">
        <v>2821</v>
      </c>
      <c r="I517" s="15">
        <v>37350</v>
      </c>
      <c r="J517" s="12" t="s">
        <v>2820</v>
      </c>
      <c r="K517" s="12" t="s">
        <v>8258</v>
      </c>
      <c r="L517" s="12" t="s">
        <v>8259</v>
      </c>
      <c r="M517" s="12" t="s">
        <v>8259</v>
      </c>
      <c r="N517" s="16" t="s">
        <v>8944</v>
      </c>
      <c r="O517" s="12" t="s">
        <v>8945</v>
      </c>
      <c r="P517" s="16"/>
      <c r="Q517" s="12" t="s">
        <v>8946</v>
      </c>
      <c r="R517" s="12" t="s">
        <v>8947</v>
      </c>
    </row>
    <row r="518" spans="1:18" ht="13.5" thickBot="1" x14ac:dyDescent="0.25">
      <c r="A518" s="7" t="s">
        <v>8270</v>
      </c>
      <c r="B518" s="8" t="s">
        <v>784</v>
      </c>
      <c r="C518" s="8" t="str">
        <f>VLOOKUP(A518,'DSHS account ID to admin'!A:C,3,FALSE)</f>
        <v>Children's Administration</v>
      </c>
      <c r="D518" s="7" t="s">
        <v>299</v>
      </c>
      <c r="E518" s="9" t="s">
        <v>8906</v>
      </c>
      <c r="F518" s="7" t="s">
        <v>297</v>
      </c>
      <c r="G518" s="7" t="s">
        <v>298</v>
      </c>
      <c r="H518" s="7" t="s">
        <v>785</v>
      </c>
      <c r="I518" s="10">
        <v>23379</v>
      </c>
      <c r="J518" s="7" t="s">
        <v>784</v>
      </c>
      <c r="K518" s="7" t="s">
        <v>8258</v>
      </c>
      <c r="L518" s="7" t="s">
        <v>8259</v>
      </c>
      <c r="M518" s="7" t="s">
        <v>8259</v>
      </c>
      <c r="N518" s="11" t="s">
        <v>8271</v>
      </c>
      <c r="O518" s="7" t="s">
        <v>8272</v>
      </c>
      <c r="P518" s="11"/>
      <c r="Q518" s="7" t="s">
        <v>8273</v>
      </c>
      <c r="R518" s="7" t="s">
        <v>8274</v>
      </c>
    </row>
    <row r="519" spans="1:18" ht="13.5" thickBot="1" x14ac:dyDescent="0.25">
      <c r="A519" s="12" t="s">
        <v>8270</v>
      </c>
      <c r="B519" s="13" t="s">
        <v>2808</v>
      </c>
      <c r="C519" s="8" t="str">
        <f>VLOOKUP(A519,'DSHS account ID to admin'!A:C,3,FALSE)</f>
        <v>Children's Administration</v>
      </c>
      <c r="D519" s="12" t="s">
        <v>2736</v>
      </c>
      <c r="E519" s="14" t="s">
        <v>8906</v>
      </c>
      <c r="F519" s="12" t="s">
        <v>2734</v>
      </c>
      <c r="G519" s="12" t="s">
        <v>2735</v>
      </c>
      <c r="H519" s="12" t="s">
        <v>2809</v>
      </c>
      <c r="I519" s="15">
        <v>38296</v>
      </c>
      <c r="J519" s="12" t="s">
        <v>2808</v>
      </c>
      <c r="K519" s="12" t="s">
        <v>8258</v>
      </c>
      <c r="L519" s="12" t="s">
        <v>8259</v>
      </c>
      <c r="M519" s="12" t="s">
        <v>8259</v>
      </c>
      <c r="N519" s="16" t="s">
        <v>8433</v>
      </c>
      <c r="O519" s="12" t="s">
        <v>8434</v>
      </c>
      <c r="P519" s="16"/>
      <c r="Q519" s="12" t="s">
        <v>8435</v>
      </c>
      <c r="R519" s="12" t="s">
        <v>8436</v>
      </c>
    </row>
    <row r="520" spans="1:18" ht="13.5" thickBot="1" x14ac:dyDescent="0.25">
      <c r="A520" s="7" t="s">
        <v>8270</v>
      </c>
      <c r="B520" s="8" t="s">
        <v>2810</v>
      </c>
      <c r="C520" s="8" t="str">
        <f>VLOOKUP(A520,'DSHS account ID to admin'!A:C,3,FALSE)</f>
        <v>Children's Administration</v>
      </c>
      <c r="D520" s="7" t="s">
        <v>2736</v>
      </c>
      <c r="E520" s="9" t="s">
        <v>8906</v>
      </c>
      <c r="F520" s="7" t="s">
        <v>2734</v>
      </c>
      <c r="G520" s="7" t="s">
        <v>2735</v>
      </c>
      <c r="H520" s="7" t="s">
        <v>2811</v>
      </c>
      <c r="I520" s="10">
        <v>46662</v>
      </c>
      <c r="J520" s="7" t="s">
        <v>2810</v>
      </c>
      <c r="K520" s="7" t="s">
        <v>8258</v>
      </c>
      <c r="L520" s="7" t="s">
        <v>8259</v>
      </c>
      <c r="M520" s="7" t="s">
        <v>8259</v>
      </c>
      <c r="N520" s="11" t="s">
        <v>8535</v>
      </c>
      <c r="O520" s="7" t="s">
        <v>8536</v>
      </c>
      <c r="P520" s="11"/>
      <c r="Q520" s="7" t="s">
        <v>8537</v>
      </c>
      <c r="R520" s="7" t="s">
        <v>8538</v>
      </c>
    </row>
    <row r="521" spans="1:18" ht="13.5" thickBot="1" x14ac:dyDescent="0.25">
      <c r="A521" s="12" t="s">
        <v>8270</v>
      </c>
      <c r="B521" s="13" t="s">
        <v>2812</v>
      </c>
      <c r="C521" s="8" t="str">
        <f>VLOOKUP(A521,'DSHS account ID to admin'!A:C,3,FALSE)</f>
        <v>Children's Administration</v>
      </c>
      <c r="D521" s="12" t="s">
        <v>2736</v>
      </c>
      <c r="E521" s="14" t="s">
        <v>8906</v>
      </c>
      <c r="F521" s="12" t="s">
        <v>2734</v>
      </c>
      <c r="G521" s="12" t="s">
        <v>2735</v>
      </c>
      <c r="H521" s="12" t="s">
        <v>2813</v>
      </c>
      <c r="I521" s="15">
        <v>43394</v>
      </c>
      <c r="J521" s="12" t="s">
        <v>2812</v>
      </c>
      <c r="K521" s="12" t="s">
        <v>8258</v>
      </c>
      <c r="L521" s="12" t="s">
        <v>8259</v>
      </c>
      <c r="M521" s="12" t="s">
        <v>8259</v>
      </c>
      <c r="N521" s="16" t="s">
        <v>8560</v>
      </c>
      <c r="O521" s="12" t="s">
        <v>8561</v>
      </c>
      <c r="P521" s="16"/>
      <c r="Q521" s="12" t="s">
        <v>8562</v>
      </c>
      <c r="R521" s="12" t="s">
        <v>8563</v>
      </c>
    </row>
    <row r="522" spans="1:18" ht="21.75" thickBot="1" x14ac:dyDescent="0.25">
      <c r="A522" s="7" t="s">
        <v>8256</v>
      </c>
      <c r="B522" s="8" t="s">
        <v>547</v>
      </c>
      <c r="C522" s="8" t="str">
        <f>VLOOKUP(A522,'DSHS account ID to admin'!A:C,3,FALSE)</f>
        <v>Aging and Disability Services Administration</v>
      </c>
      <c r="D522" s="7" t="s">
        <v>299</v>
      </c>
      <c r="E522" s="9" t="s">
        <v>8906</v>
      </c>
      <c r="F522" s="7" t="s">
        <v>297</v>
      </c>
      <c r="G522" s="7" t="s">
        <v>298</v>
      </c>
      <c r="H522" s="7" t="s">
        <v>548</v>
      </c>
      <c r="I522" s="10">
        <v>43150</v>
      </c>
      <c r="J522" s="7" t="s">
        <v>547</v>
      </c>
      <c r="K522" s="7" t="s">
        <v>8258</v>
      </c>
      <c r="L522" s="7" t="s">
        <v>8259</v>
      </c>
      <c r="M522" s="7" t="s">
        <v>8259</v>
      </c>
      <c r="N522" s="11" t="s">
        <v>8685</v>
      </c>
      <c r="O522" s="7" t="s">
        <v>8686</v>
      </c>
      <c r="P522" s="11"/>
      <c r="Q522" s="7" t="s">
        <v>8687</v>
      </c>
      <c r="R522" s="7" t="s">
        <v>8688</v>
      </c>
    </row>
    <row r="523" spans="1:18" ht="21.75" thickBot="1" x14ac:dyDescent="0.25">
      <c r="A523" s="12" t="s">
        <v>8256</v>
      </c>
      <c r="B523" s="13" t="s">
        <v>5063</v>
      </c>
      <c r="C523" s="8" t="str">
        <f>VLOOKUP(A523,'DSHS account ID to admin'!A:C,3,FALSE)</f>
        <v>Aging and Disability Services Administration</v>
      </c>
      <c r="D523" s="12" t="s">
        <v>4597</v>
      </c>
      <c r="E523" s="14" t="s">
        <v>8906</v>
      </c>
      <c r="F523" s="12" t="s">
        <v>297</v>
      </c>
      <c r="G523" s="12" t="s">
        <v>4596</v>
      </c>
      <c r="H523" s="12" t="s">
        <v>5064</v>
      </c>
      <c r="I523" s="15">
        <v>36020</v>
      </c>
      <c r="J523" s="12" t="s">
        <v>5063</v>
      </c>
      <c r="K523" s="12" t="s">
        <v>8258</v>
      </c>
      <c r="L523" s="12" t="s">
        <v>8259</v>
      </c>
      <c r="M523" s="12" t="s">
        <v>8259</v>
      </c>
      <c r="N523" s="16" t="s">
        <v>8948</v>
      </c>
      <c r="O523" s="12" t="s">
        <v>8949</v>
      </c>
      <c r="P523" s="16"/>
      <c r="Q523" s="12" t="s">
        <v>8950</v>
      </c>
      <c r="R523" s="12" t="s">
        <v>8951</v>
      </c>
    </row>
    <row r="524" spans="1:18" ht="13.5" thickBot="1" x14ac:dyDescent="0.25">
      <c r="A524" s="7" t="s">
        <v>8270</v>
      </c>
      <c r="B524" s="8" t="s">
        <v>693</v>
      </c>
      <c r="C524" s="8" t="str">
        <f>VLOOKUP(A524,'DSHS account ID to admin'!A:C,3,FALSE)</f>
        <v>Children's Administration</v>
      </c>
      <c r="D524" s="7" t="s">
        <v>299</v>
      </c>
      <c r="E524" s="9" t="s">
        <v>8906</v>
      </c>
      <c r="F524" s="7" t="s">
        <v>297</v>
      </c>
      <c r="G524" s="7" t="s">
        <v>298</v>
      </c>
      <c r="H524" s="7" t="s">
        <v>694</v>
      </c>
      <c r="I524" s="10">
        <v>44112</v>
      </c>
      <c r="J524" s="7" t="s">
        <v>693</v>
      </c>
      <c r="K524" s="7" t="s">
        <v>8258</v>
      </c>
      <c r="L524" s="7" t="s">
        <v>8259</v>
      </c>
      <c r="M524" s="7" t="s">
        <v>8259</v>
      </c>
      <c r="N524" s="11" t="s">
        <v>8535</v>
      </c>
      <c r="O524" s="7" t="s">
        <v>8536</v>
      </c>
      <c r="P524" s="11"/>
      <c r="Q524" s="7" t="s">
        <v>8537</v>
      </c>
      <c r="R524" s="7" t="s">
        <v>8538</v>
      </c>
    </row>
    <row r="525" spans="1:18" ht="13.5" thickBot="1" x14ac:dyDescent="0.25">
      <c r="A525" s="12" t="s">
        <v>8270</v>
      </c>
      <c r="B525" s="13" t="s">
        <v>689</v>
      </c>
      <c r="C525" s="8" t="str">
        <f>VLOOKUP(A525,'DSHS account ID to admin'!A:C,3,FALSE)</f>
        <v>Children's Administration</v>
      </c>
      <c r="D525" s="12" t="s">
        <v>299</v>
      </c>
      <c r="E525" s="14" t="s">
        <v>8906</v>
      </c>
      <c r="F525" s="12" t="s">
        <v>297</v>
      </c>
      <c r="G525" s="12" t="s">
        <v>298</v>
      </c>
      <c r="H525" s="12" t="s">
        <v>690</v>
      </c>
      <c r="I525" s="15">
        <v>38862</v>
      </c>
      <c r="J525" s="12" t="s">
        <v>689</v>
      </c>
      <c r="K525" s="12" t="s">
        <v>8258</v>
      </c>
      <c r="L525" s="12" t="s">
        <v>8259</v>
      </c>
      <c r="M525" s="12" t="s">
        <v>8259</v>
      </c>
      <c r="N525" s="16" t="s">
        <v>8799</v>
      </c>
      <c r="O525" s="12" t="s">
        <v>8800</v>
      </c>
      <c r="P525" s="16"/>
      <c r="Q525" s="12" t="s">
        <v>8801</v>
      </c>
      <c r="R525" s="12" t="s">
        <v>8802</v>
      </c>
    </row>
    <row r="526" spans="1:18" ht="13.5" thickBot="1" x14ac:dyDescent="0.25">
      <c r="A526" s="7" t="s">
        <v>8270</v>
      </c>
      <c r="B526" s="8" t="s">
        <v>687</v>
      </c>
      <c r="C526" s="8" t="str">
        <f>VLOOKUP(A526,'DSHS account ID to admin'!A:C,3,FALSE)</f>
        <v>Children's Administration</v>
      </c>
      <c r="D526" s="7" t="s">
        <v>299</v>
      </c>
      <c r="E526" s="9" t="s">
        <v>8906</v>
      </c>
      <c r="F526" s="7" t="s">
        <v>297</v>
      </c>
      <c r="G526" s="7" t="s">
        <v>298</v>
      </c>
      <c r="H526" s="7" t="s">
        <v>688</v>
      </c>
      <c r="I526" s="10">
        <v>48329</v>
      </c>
      <c r="J526" s="7" t="s">
        <v>687</v>
      </c>
      <c r="K526" s="7" t="s">
        <v>8258</v>
      </c>
      <c r="L526" s="7" t="s">
        <v>8259</v>
      </c>
      <c r="M526" s="7" t="s">
        <v>8259</v>
      </c>
      <c r="N526" s="11" t="s">
        <v>8690</v>
      </c>
      <c r="O526" s="7" t="s">
        <v>8691</v>
      </c>
      <c r="P526" s="11"/>
      <c r="Q526" s="7" t="s">
        <v>8692</v>
      </c>
      <c r="R526" s="7" t="s">
        <v>8693</v>
      </c>
    </row>
    <row r="527" spans="1:18" ht="13.5" thickBot="1" x14ac:dyDescent="0.25">
      <c r="A527" s="12" t="s">
        <v>8270</v>
      </c>
      <c r="B527" s="13" t="s">
        <v>697</v>
      </c>
      <c r="C527" s="8" t="str">
        <f>VLOOKUP(A527,'DSHS account ID to admin'!A:C,3,FALSE)</f>
        <v>Children's Administration</v>
      </c>
      <c r="D527" s="12" t="s">
        <v>299</v>
      </c>
      <c r="E527" s="14" t="s">
        <v>8906</v>
      </c>
      <c r="F527" s="12" t="s">
        <v>297</v>
      </c>
      <c r="G527" s="12" t="s">
        <v>298</v>
      </c>
      <c r="H527" s="12" t="s">
        <v>698</v>
      </c>
      <c r="I527" s="15">
        <v>27965</v>
      </c>
      <c r="J527" s="12" t="s">
        <v>697</v>
      </c>
      <c r="K527" s="12" t="s">
        <v>8258</v>
      </c>
      <c r="L527" s="12" t="s">
        <v>8259</v>
      </c>
      <c r="M527" s="12" t="s">
        <v>8259</v>
      </c>
      <c r="N527" s="16" t="s">
        <v>8544</v>
      </c>
      <c r="O527" s="12" t="s">
        <v>8545</v>
      </c>
      <c r="P527" s="16"/>
      <c r="Q527" s="12" t="s">
        <v>8546</v>
      </c>
      <c r="R527" s="12" t="s">
        <v>8547</v>
      </c>
    </row>
    <row r="528" spans="1:18" ht="13.5" thickBot="1" x14ac:dyDescent="0.25">
      <c r="A528" s="7" t="s">
        <v>8270</v>
      </c>
      <c r="B528" s="8" t="s">
        <v>695</v>
      </c>
      <c r="C528" s="8" t="str">
        <f>VLOOKUP(A528,'DSHS account ID to admin'!A:C,3,FALSE)</f>
        <v>Children's Administration</v>
      </c>
      <c r="D528" s="7" t="s">
        <v>299</v>
      </c>
      <c r="E528" s="9" t="s">
        <v>8906</v>
      </c>
      <c r="F528" s="7" t="s">
        <v>297</v>
      </c>
      <c r="G528" s="7" t="s">
        <v>298</v>
      </c>
      <c r="H528" s="7" t="s">
        <v>696</v>
      </c>
      <c r="I528" s="10">
        <v>40945</v>
      </c>
      <c r="J528" s="7" t="s">
        <v>695</v>
      </c>
      <c r="K528" s="7" t="s">
        <v>8258</v>
      </c>
      <c r="L528" s="7" t="s">
        <v>8259</v>
      </c>
      <c r="M528" s="7" t="s">
        <v>8259</v>
      </c>
      <c r="N528" s="11" t="s">
        <v>8535</v>
      </c>
      <c r="O528" s="7" t="s">
        <v>8536</v>
      </c>
      <c r="P528" s="11"/>
      <c r="Q528" s="7" t="s">
        <v>8537</v>
      </c>
      <c r="R528" s="7" t="s">
        <v>8538</v>
      </c>
    </row>
    <row r="529" spans="1:18" ht="13.5" thickBot="1" x14ac:dyDescent="0.25">
      <c r="A529" s="12" t="s">
        <v>8270</v>
      </c>
      <c r="B529" s="13" t="s">
        <v>691</v>
      </c>
      <c r="C529" s="8" t="str">
        <f>VLOOKUP(A529,'DSHS account ID to admin'!A:C,3,FALSE)</f>
        <v>Children's Administration</v>
      </c>
      <c r="D529" s="12" t="s">
        <v>299</v>
      </c>
      <c r="E529" s="14" t="s">
        <v>8906</v>
      </c>
      <c r="F529" s="12" t="s">
        <v>297</v>
      </c>
      <c r="G529" s="12" t="s">
        <v>298</v>
      </c>
      <c r="H529" s="12" t="s">
        <v>692</v>
      </c>
      <c r="I529" s="15">
        <v>50259</v>
      </c>
      <c r="J529" s="12" t="s">
        <v>691</v>
      </c>
      <c r="K529" s="12" t="s">
        <v>8258</v>
      </c>
      <c r="L529" s="12" t="s">
        <v>8259</v>
      </c>
      <c r="M529" s="12" t="s">
        <v>8259</v>
      </c>
      <c r="N529" s="16" t="s">
        <v>8690</v>
      </c>
      <c r="O529" s="12" t="s">
        <v>8691</v>
      </c>
      <c r="P529" s="16"/>
      <c r="Q529" s="12" t="s">
        <v>8692</v>
      </c>
      <c r="R529" s="12" t="s">
        <v>8693</v>
      </c>
    </row>
    <row r="530" spans="1:18" ht="21.75" thickBot="1" x14ac:dyDescent="0.25">
      <c r="A530" s="7" t="s">
        <v>8275</v>
      </c>
      <c r="B530" s="8" t="s">
        <v>5079</v>
      </c>
      <c r="C530" s="8" t="str">
        <f>VLOOKUP(A530,'DSHS account ID to admin'!A:C,3,FALSE)</f>
        <v>Juvenile Justice and Rehabilitation</v>
      </c>
      <c r="D530" s="7" t="s">
        <v>4597</v>
      </c>
      <c r="E530" s="9" t="s">
        <v>8906</v>
      </c>
      <c r="F530" s="7" t="s">
        <v>297</v>
      </c>
      <c r="G530" s="7" t="s">
        <v>4596</v>
      </c>
      <c r="H530" s="7" t="s">
        <v>5080</v>
      </c>
      <c r="I530" s="10">
        <v>26472</v>
      </c>
      <c r="J530" s="7" t="s">
        <v>5079</v>
      </c>
      <c r="K530" s="7" t="s">
        <v>8258</v>
      </c>
      <c r="L530" s="7" t="s">
        <v>8259</v>
      </c>
      <c r="M530" s="7" t="s">
        <v>8259</v>
      </c>
      <c r="N530" s="11" t="s">
        <v>8441</v>
      </c>
      <c r="O530" s="7" t="s">
        <v>8442</v>
      </c>
      <c r="P530" s="11"/>
      <c r="Q530" s="7" t="s">
        <v>8443</v>
      </c>
      <c r="R530" s="7" t="s">
        <v>8444</v>
      </c>
    </row>
    <row r="531" spans="1:18" ht="21.75" thickBot="1" x14ac:dyDescent="0.25">
      <c r="A531" s="12" t="s">
        <v>8319</v>
      </c>
      <c r="B531" s="13" t="s">
        <v>5105</v>
      </c>
      <c r="C531" s="8" t="str">
        <f>VLOOKUP(A531,'DSHS account ID to admin'!A:C,3,FALSE)</f>
        <v>Aging and Disability Services Administration</v>
      </c>
      <c r="D531" s="12" t="s">
        <v>4597</v>
      </c>
      <c r="E531" s="14" t="s">
        <v>8906</v>
      </c>
      <c r="F531" s="12" t="s">
        <v>297</v>
      </c>
      <c r="G531" s="12" t="s">
        <v>4596</v>
      </c>
      <c r="H531" s="12" t="s">
        <v>5106</v>
      </c>
      <c r="I531" s="15">
        <v>65548</v>
      </c>
      <c r="J531" s="12" t="s">
        <v>5105</v>
      </c>
      <c r="K531" s="12" t="s">
        <v>8258</v>
      </c>
      <c r="L531" s="12" t="s">
        <v>8259</v>
      </c>
      <c r="M531" s="12" t="s">
        <v>8259</v>
      </c>
      <c r="N531" s="16" t="s">
        <v>8351</v>
      </c>
      <c r="O531" s="12" t="s">
        <v>8352</v>
      </c>
      <c r="P531" s="16"/>
      <c r="Q531" s="12" t="s">
        <v>8353</v>
      </c>
      <c r="R531" s="12" t="s">
        <v>8354</v>
      </c>
    </row>
    <row r="532" spans="1:18" ht="13.5" thickBot="1" x14ac:dyDescent="0.25">
      <c r="A532" s="7" t="s">
        <v>8270</v>
      </c>
      <c r="B532" s="8" t="s">
        <v>703</v>
      </c>
      <c r="C532" s="8" t="str">
        <f>VLOOKUP(A532,'DSHS account ID to admin'!A:C,3,FALSE)</f>
        <v>Children's Administration</v>
      </c>
      <c r="D532" s="7" t="s">
        <v>299</v>
      </c>
      <c r="E532" s="9" t="s">
        <v>8906</v>
      </c>
      <c r="F532" s="7" t="s">
        <v>297</v>
      </c>
      <c r="G532" s="7" t="s">
        <v>298</v>
      </c>
      <c r="H532" s="7" t="s">
        <v>704</v>
      </c>
      <c r="I532" s="10">
        <v>44808</v>
      </c>
      <c r="J532" s="7" t="s">
        <v>703</v>
      </c>
      <c r="K532" s="7" t="s">
        <v>8258</v>
      </c>
      <c r="L532" s="7" t="s">
        <v>8259</v>
      </c>
      <c r="M532" s="7" t="s">
        <v>8259</v>
      </c>
      <c r="N532" s="11" t="s">
        <v>8271</v>
      </c>
      <c r="O532" s="7" t="s">
        <v>8272</v>
      </c>
      <c r="P532" s="11"/>
      <c r="Q532" s="7" t="s">
        <v>8273</v>
      </c>
      <c r="R532" s="7" t="s">
        <v>8274</v>
      </c>
    </row>
    <row r="533" spans="1:18" ht="13.5" thickBot="1" x14ac:dyDescent="0.25">
      <c r="A533" s="12" t="s">
        <v>8270</v>
      </c>
      <c r="B533" s="13" t="s">
        <v>709</v>
      </c>
      <c r="C533" s="8" t="str">
        <f>VLOOKUP(A533,'DSHS account ID to admin'!A:C,3,FALSE)</f>
        <v>Children's Administration</v>
      </c>
      <c r="D533" s="12" t="s">
        <v>299</v>
      </c>
      <c r="E533" s="14" t="s">
        <v>8906</v>
      </c>
      <c r="F533" s="12" t="s">
        <v>297</v>
      </c>
      <c r="G533" s="12" t="s">
        <v>298</v>
      </c>
      <c r="H533" s="12" t="s">
        <v>710</v>
      </c>
      <c r="I533" s="15">
        <v>30339</v>
      </c>
      <c r="J533" s="12" t="s">
        <v>709</v>
      </c>
      <c r="K533" s="12" t="s">
        <v>8258</v>
      </c>
      <c r="L533" s="12" t="s">
        <v>8259</v>
      </c>
      <c r="M533" s="12" t="s">
        <v>8259</v>
      </c>
      <c r="N533" s="16" t="s">
        <v>8271</v>
      </c>
      <c r="O533" s="12" t="s">
        <v>8272</v>
      </c>
      <c r="P533" s="16"/>
      <c r="Q533" s="12" t="s">
        <v>8273</v>
      </c>
      <c r="R533" s="12" t="s">
        <v>8274</v>
      </c>
    </row>
    <row r="534" spans="1:18" ht="13.5" thickBot="1" x14ac:dyDescent="0.25">
      <c r="A534" s="7" t="s">
        <v>8270</v>
      </c>
      <c r="B534" s="8" t="s">
        <v>707</v>
      </c>
      <c r="C534" s="8" t="str">
        <f>VLOOKUP(A534,'DSHS account ID to admin'!A:C,3,FALSE)</f>
        <v>Children's Administration</v>
      </c>
      <c r="D534" s="7" t="s">
        <v>299</v>
      </c>
      <c r="E534" s="9" t="s">
        <v>8906</v>
      </c>
      <c r="F534" s="7" t="s">
        <v>297</v>
      </c>
      <c r="G534" s="7" t="s">
        <v>298</v>
      </c>
      <c r="H534" s="7" t="s">
        <v>708</v>
      </c>
      <c r="I534" s="10">
        <v>47459</v>
      </c>
      <c r="J534" s="7" t="s">
        <v>707</v>
      </c>
      <c r="K534" s="7" t="s">
        <v>8258</v>
      </c>
      <c r="L534" s="7" t="s">
        <v>8259</v>
      </c>
      <c r="M534" s="7" t="s">
        <v>8259</v>
      </c>
      <c r="N534" s="11" t="s">
        <v>8271</v>
      </c>
      <c r="O534" s="7" t="s">
        <v>8272</v>
      </c>
      <c r="P534" s="11"/>
      <c r="Q534" s="7" t="s">
        <v>8273</v>
      </c>
      <c r="R534" s="7" t="s">
        <v>8274</v>
      </c>
    </row>
    <row r="535" spans="1:18" ht="21.75" thickBot="1" x14ac:dyDescent="0.25">
      <c r="A535" s="12" t="s">
        <v>8319</v>
      </c>
      <c r="B535" s="13" t="s">
        <v>5107</v>
      </c>
      <c r="C535" s="8" t="str">
        <f>VLOOKUP(A535,'DSHS account ID to admin'!A:C,3,FALSE)</f>
        <v>Aging and Disability Services Administration</v>
      </c>
      <c r="D535" s="12" t="s">
        <v>4597</v>
      </c>
      <c r="E535" s="14" t="s">
        <v>8906</v>
      </c>
      <c r="F535" s="12" t="s">
        <v>297</v>
      </c>
      <c r="G535" s="12" t="s">
        <v>4596</v>
      </c>
      <c r="H535" s="12" t="s">
        <v>5108</v>
      </c>
      <c r="I535" s="15">
        <v>24160</v>
      </c>
      <c r="J535" s="12" t="s">
        <v>5107</v>
      </c>
      <c r="K535" s="12" t="s">
        <v>8258</v>
      </c>
      <c r="L535" s="12" t="s">
        <v>8259</v>
      </c>
      <c r="M535" s="12" t="s">
        <v>8259</v>
      </c>
      <c r="N535" s="16" t="s">
        <v>8952</v>
      </c>
      <c r="O535" s="12" t="s">
        <v>8953</v>
      </c>
      <c r="P535" s="16"/>
      <c r="Q535" s="12" t="s">
        <v>8954</v>
      </c>
      <c r="R535" s="12" t="s">
        <v>8955</v>
      </c>
    </row>
    <row r="536" spans="1:18" ht="21.75" thickBot="1" x14ac:dyDescent="0.25">
      <c r="A536" s="7" t="s">
        <v>8319</v>
      </c>
      <c r="B536" s="8" t="s">
        <v>5201</v>
      </c>
      <c r="C536" s="8" t="str">
        <f>VLOOKUP(A536,'DSHS account ID to admin'!A:C,3,FALSE)</f>
        <v>Aging and Disability Services Administration</v>
      </c>
      <c r="D536" s="7" t="s">
        <v>4597</v>
      </c>
      <c r="E536" s="9" t="s">
        <v>8906</v>
      </c>
      <c r="F536" s="7" t="s">
        <v>297</v>
      </c>
      <c r="G536" s="7" t="s">
        <v>4596</v>
      </c>
      <c r="H536" s="7" t="s">
        <v>5202</v>
      </c>
      <c r="I536" s="10">
        <v>42199</v>
      </c>
      <c r="J536" s="7" t="s">
        <v>5201</v>
      </c>
      <c r="K536" s="7" t="s">
        <v>8258</v>
      </c>
      <c r="L536" s="7" t="s">
        <v>8259</v>
      </c>
      <c r="M536" s="7" t="s">
        <v>8259</v>
      </c>
      <c r="N536" s="11" t="s">
        <v>8956</v>
      </c>
      <c r="O536" s="7" t="s">
        <v>8957</v>
      </c>
      <c r="P536" s="11"/>
      <c r="Q536" s="7" t="s">
        <v>8958</v>
      </c>
      <c r="R536" s="7" t="s">
        <v>8959</v>
      </c>
    </row>
    <row r="537" spans="1:18" ht="13.5" thickBot="1" x14ac:dyDescent="0.25">
      <c r="A537" s="12" t="s">
        <v>8270</v>
      </c>
      <c r="B537" s="13" t="s">
        <v>655</v>
      </c>
      <c r="C537" s="8" t="str">
        <f>VLOOKUP(A537,'DSHS account ID to admin'!A:C,3,FALSE)</f>
        <v>Children's Administration</v>
      </c>
      <c r="D537" s="12" t="s">
        <v>299</v>
      </c>
      <c r="E537" s="14" t="s">
        <v>8906</v>
      </c>
      <c r="F537" s="12" t="s">
        <v>297</v>
      </c>
      <c r="G537" s="12" t="s">
        <v>298</v>
      </c>
      <c r="H537" s="12" t="s">
        <v>656</v>
      </c>
      <c r="I537" s="15">
        <v>38731</v>
      </c>
      <c r="J537" s="12" t="s">
        <v>655</v>
      </c>
      <c r="K537" s="12" t="s">
        <v>8258</v>
      </c>
      <c r="L537" s="12" t="s">
        <v>8259</v>
      </c>
      <c r="M537" s="12" t="s">
        <v>8259</v>
      </c>
      <c r="N537" s="16" t="s">
        <v>8343</v>
      </c>
      <c r="O537" s="12" t="s">
        <v>8344</v>
      </c>
      <c r="P537" s="16"/>
      <c r="Q537" s="12" t="s">
        <v>8345</v>
      </c>
      <c r="R537" s="12" t="s">
        <v>8346</v>
      </c>
    </row>
    <row r="538" spans="1:18" ht="13.5" thickBot="1" x14ac:dyDescent="0.25">
      <c r="A538" s="7" t="s">
        <v>8270</v>
      </c>
      <c r="B538" s="8" t="s">
        <v>450</v>
      </c>
      <c r="C538" s="8" t="str">
        <f>VLOOKUP(A538,'DSHS account ID to admin'!A:C,3,FALSE)</f>
        <v>Children's Administration</v>
      </c>
      <c r="D538" s="7" t="s">
        <v>299</v>
      </c>
      <c r="E538" s="9" t="s">
        <v>8906</v>
      </c>
      <c r="F538" s="7" t="s">
        <v>297</v>
      </c>
      <c r="G538" s="7" t="s">
        <v>298</v>
      </c>
      <c r="H538" s="7" t="s">
        <v>451</v>
      </c>
      <c r="I538" s="10">
        <v>67458</v>
      </c>
      <c r="J538" s="7" t="s">
        <v>450</v>
      </c>
      <c r="K538" s="7" t="s">
        <v>8258</v>
      </c>
      <c r="L538" s="7" t="s">
        <v>8259</v>
      </c>
      <c r="M538" s="7" t="s">
        <v>8259</v>
      </c>
      <c r="N538" s="11" t="s">
        <v>8271</v>
      </c>
      <c r="O538" s="7" t="s">
        <v>8272</v>
      </c>
      <c r="P538" s="11"/>
      <c r="Q538" s="7" t="s">
        <v>8273</v>
      </c>
      <c r="R538" s="7" t="s">
        <v>8274</v>
      </c>
    </row>
    <row r="539" spans="1:18" ht="21.75" thickBot="1" x14ac:dyDescent="0.25">
      <c r="A539" s="12" t="s">
        <v>8319</v>
      </c>
      <c r="B539" s="13" t="s">
        <v>619</v>
      </c>
      <c r="C539" s="8" t="str">
        <f>VLOOKUP(A539,'DSHS account ID to admin'!A:C,3,FALSE)</f>
        <v>Aging and Disability Services Administration</v>
      </c>
      <c r="D539" s="12" t="s">
        <v>299</v>
      </c>
      <c r="E539" s="14" t="s">
        <v>8906</v>
      </c>
      <c r="F539" s="12" t="s">
        <v>297</v>
      </c>
      <c r="G539" s="12" t="s">
        <v>298</v>
      </c>
      <c r="H539" s="12" t="s">
        <v>620</v>
      </c>
      <c r="I539" s="15">
        <v>44969</v>
      </c>
      <c r="J539" s="12" t="s">
        <v>619</v>
      </c>
      <c r="K539" s="12" t="s">
        <v>8258</v>
      </c>
      <c r="L539" s="12" t="s">
        <v>8259</v>
      </c>
      <c r="M539" s="12" t="s">
        <v>8259</v>
      </c>
      <c r="N539" s="16" t="s">
        <v>8960</v>
      </c>
      <c r="O539" s="12" t="s">
        <v>8961</v>
      </c>
      <c r="P539" s="16"/>
      <c r="Q539" s="12" t="s">
        <v>8962</v>
      </c>
      <c r="R539" s="12" t="s">
        <v>8963</v>
      </c>
    </row>
    <row r="540" spans="1:18" ht="13.5" thickBot="1" x14ac:dyDescent="0.25">
      <c r="A540" s="7" t="s">
        <v>8270</v>
      </c>
      <c r="B540" s="8" t="s">
        <v>621</v>
      </c>
      <c r="C540" s="8" t="str">
        <f>VLOOKUP(A540,'DSHS account ID to admin'!A:C,3,FALSE)</f>
        <v>Children's Administration</v>
      </c>
      <c r="D540" s="7" t="s">
        <v>299</v>
      </c>
      <c r="E540" s="9" t="s">
        <v>8906</v>
      </c>
      <c r="F540" s="7" t="s">
        <v>297</v>
      </c>
      <c r="G540" s="7" t="s">
        <v>298</v>
      </c>
      <c r="H540" s="7" t="s">
        <v>622</v>
      </c>
      <c r="I540" s="10">
        <v>57266</v>
      </c>
      <c r="J540" s="7" t="s">
        <v>621</v>
      </c>
      <c r="K540" s="7" t="s">
        <v>8258</v>
      </c>
      <c r="L540" s="7" t="s">
        <v>8259</v>
      </c>
      <c r="M540" s="7" t="s">
        <v>8259</v>
      </c>
      <c r="N540" s="11" t="s">
        <v>8271</v>
      </c>
      <c r="O540" s="7" t="s">
        <v>8272</v>
      </c>
      <c r="P540" s="11"/>
      <c r="Q540" s="7" t="s">
        <v>8273</v>
      </c>
      <c r="R540" s="7" t="s">
        <v>8274</v>
      </c>
    </row>
    <row r="541" spans="1:18" ht="13.5" thickBot="1" x14ac:dyDescent="0.25">
      <c r="A541" s="12" t="s">
        <v>8270</v>
      </c>
      <c r="B541" s="13" t="s">
        <v>5119</v>
      </c>
      <c r="C541" s="8" t="str">
        <f>VLOOKUP(A541,'DSHS account ID to admin'!A:C,3,FALSE)</f>
        <v>Children's Administration</v>
      </c>
      <c r="D541" s="12" t="s">
        <v>4597</v>
      </c>
      <c r="E541" s="14" t="s">
        <v>8906</v>
      </c>
      <c r="F541" s="12" t="s">
        <v>297</v>
      </c>
      <c r="G541" s="12" t="s">
        <v>4596</v>
      </c>
      <c r="H541" s="12" t="s">
        <v>5120</v>
      </c>
      <c r="I541" s="15">
        <v>40679</v>
      </c>
      <c r="J541" s="12" t="s">
        <v>5119</v>
      </c>
      <c r="K541" s="12" t="s">
        <v>8258</v>
      </c>
      <c r="L541" s="12" t="s">
        <v>8259</v>
      </c>
      <c r="M541" s="12" t="s">
        <v>8259</v>
      </c>
      <c r="N541" s="16" t="s">
        <v>8271</v>
      </c>
      <c r="O541" s="12" t="s">
        <v>8272</v>
      </c>
      <c r="P541" s="16"/>
      <c r="Q541" s="12" t="s">
        <v>8273</v>
      </c>
      <c r="R541" s="12" t="s">
        <v>8274</v>
      </c>
    </row>
    <row r="542" spans="1:18" ht="21.75" thickBot="1" x14ac:dyDescent="0.25">
      <c r="A542" s="7" t="s">
        <v>8319</v>
      </c>
      <c r="B542" s="8" t="s">
        <v>2314</v>
      </c>
      <c r="C542" s="8" t="str">
        <f>VLOOKUP(A542,'DSHS account ID to admin'!A:C,3,FALSE)</f>
        <v>Aging and Disability Services Administration</v>
      </c>
      <c r="D542" s="7" t="s">
        <v>2290</v>
      </c>
      <c r="E542" s="9" t="s">
        <v>8906</v>
      </c>
      <c r="F542" s="7" t="s">
        <v>12</v>
      </c>
      <c r="G542" s="7" t="s">
        <v>2289</v>
      </c>
      <c r="H542" s="7" t="s">
        <v>2315</v>
      </c>
      <c r="I542" s="10">
        <v>37513</v>
      </c>
      <c r="J542" s="7" t="s">
        <v>2314</v>
      </c>
      <c r="K542" s="7" t="s">
        <v>8258</v>
      </c>
      <c r="L542" s="7" t="s">
        <v>8259</v>
      </c>
      <c r="M542" s="7" t="s">
        <v>8259</v>
      </c>
      <c r="N542" s="11" t="s">
        <v>8584</v>
      </c>
      <c r="O542" s="7" t="s">
        <v>8585</v>
      </c>
      <c r="P542" s="11"/>
      <c r="Q542" s="7" t="s">
        <v>8586</v>
      </c>
      <c r="R542" s="7" t="s">
        <v>8587</v>
      </c>
    </row>
    <row r="543" spans="1:18" ht="13.5" thickBot="1" x14ac:dyDescent="0.25">
      <c r="A543" s="12" t="s">
        <v>8270</v>
      </c>
      <c r="B543" s="13" t="s">
        <v>581</v>
      </c>
      <c r="C543" s="8" t="str">
        <f>VLOOKUP(A543,'DSHS account ID to admin'!A:C,3,FALSE)</f>
        <v>Children's Administration</v>
      </c>
      <c r="D543" s="12" t="s">
        <v>299</v>
      </c>
      <c r="E543" s="14" t="s">
        <v>8906</v>
      </c>
      <c r="F543" s="12" t="s">
        <v>297</v>
      </c>
      <c r="G543" s="12" t="s">
        <v>298</v>
      </c>
      <c r="H543" s="12" t="s">
        <v>582</v>
      </c>
      <c r="I543" s="15">
        <v>51104</v>
      </c>
      <c r="J543" s="12" t="s">
        <v>581</v>
      </c>
      <c r="K543" s="12" t="s">
        <v>8258</v>
      </c>
      <c r="L543" s="12" t="s">
        <v>8259</v>
      </c>
      <c r="M543" s="12" t="s">
        <v>8259</v>
      </c>
      <c r="N543" s="16" t="s">
        <v>8588</v>
      </c>
      <c r="O543" s="12" t="s">
        <v>8589</v>
      </c>
      <c r="P543" s="16"/>
      <c r="Q543" s="12" t="s">
        <v>8590</v>
      </c>
      <c r="R543" s="12" t="s">
        <v>8591</v>
      </c>
    </row>
    <row r="544" spans="1:18" ht="21.75" thickBot="1" x14ac:dyDescent="0.25">
      <c r="A544" s="7" t="s">
        <v>8256</v>
      </c>
      <c r="B544" s="8" t="s">
        <v>1672</v>
      </c>
      <c r="C544" s="8" t="str">
        <f>VLOOKUP(A544,'DSHS account ID to admin'!A:C,3,FALSE)</f>
        <v>Aging and Disability Services Administration</v>
      </c>
      <c r="D544" s="7" t="s">
        <v>1573</v>
      </c>
      <c r="E544" s="9" t="s">
        <v>8906</v>
      </c>
      <c r="F544" s="7" t="s">
        <v>297</v>
      </c>
      <c r="G544" s="7" t="s">
        <v>1626</v>
      </c>
      <c r="H544" s="7" t="s">
        <v>1673</v>
      </c>
      <c r="I544" s="10">
        <v>47488</v>
      </c>
      <c r="J544" s="7" t="s">
        <v>1672</v>
      </c>
      <c r="K544" s="7" t="s">
        <v>8258</v>
      </c>
      <c r="L544" s="7" t="s">
        <v>8259</v>
      </c>
      <c r="M544" s="7" t="s">
        <v>8259</v>
      </c>
      <c r="N544" s="11" t="s">
        <v>8964</v>
      </c>
      <c r="O544" s="7" t="s">
        <v>8965</v>
      </c>
      <c r="P544" s="11"/>
      <c r="Q544" s="7" t="s">
        <v>8966</v>
      </c>
      <c r="R544" s="7" t="s">
        <v>8967</v>
      </c>
    </row>
    <row r="545" spans="1:18" ht="21.75" thickBot="1" x14ac:dyDescent="0.25">
      <c r="A545" s="12" t="s">
        <v>8332</v>
      </c>
      <c r="B545" s="13" t="s">
        <v>807</v>
      </c>
      <c r="C545" s="8" t="str">
        <f>VLOOKUP(A545,'DSHS account ID to admin'!A:C,3,FALSE)</f>
        <v>Economic Services Administration</v>
      </c>
      <c r="D545" s="12" t="s">
        <v>299</v>
      </c>
      <c r="E545" s="14" t="s">
        <v>8906</v>
      </c>
      <c r="F545" s="12" t="s">
        <v>297</v>
      </c>
      <c r="G545" s="12" t="s">
        <v>298</v>
      </c>
      <c r="H545" s="12" t="s">
        <v>808</v>
      </c>
      <c r="I545" s="15">
        <v>15830</v>
      </c>
      <c r="J545" s="12" t="s">
        <v>807</v>
      </c>
      <c r="K545" s="12" t="s">
        <v>8258</v>
      </c>
      <c r="L545" s="12" t="s">
        <v>8259</v>
      </c>
      <c r="M545" s="12" t="s">
        <v>8259</v>
      </c>
      <c r="N545" s="16" t="s">
        <v>8968</v>
      </c>
      <c r="O545" s="12" t="s">
        <v>8969</v>
      </c>
      <c r="P545" s="16"/>
      <c r="Q545" s="12" t="s">
        <v>8970</v>
      </c>
      <c r="R545" s="16"/>
    </row>
    <row r="546" spans="1:18" ht="21.75" thickBot="1" x14ac:dyDescent="0.25">
      <c r="A546" s="7" t="s">
        <v>8332</v>
      </c>
      <c r="B546" s="8" t="s">
        <v>902</v>
      </c>
      <c r="C546" s="8" t="str">
        <f>VLOOKUP(A546,'DSHS account ID to admin'!A:C,3,FALSE)</f>
        <v>Economic Services Administration</v>
      </c>
      <c r="D546" s="7" t="s">
        <v>299</v>
      </c>
      <c r="E546" s="9" t="s">
        <v>8906</v>
      </c>
      <c r="F546" s="7" t="s">
        <v>297</v>
      </c>
      <c r="G546" s="7" t="s">
        <v>298</v>
      </c>
      <c r="H546" s="7" t="s">
        <v>903</v>
      </c>
      <c r="I546" s="10">
        <v>35683</v>
      </c>
      <c r="J546" s="7" t="s">
        <v>902</v>
      </c>
      <c r="K546" s="7" t="s">
        <v>8258</v>
      </c>
      <c r="L546" s="7" t="s">
        <v>8259</v>
      </c>
      <c r="M546" s="7" t="s">
        <v>8259</v>
      </c>
      <c r="N546" s="11" t="s">
        <v>8971</v>
      </c>
      <c r="O546" s="7" t="s">
        <v>8972</v>
      </c>
      <c r="P546" s="11"/>
      <c r="Q546" s="7" t="s">
        <v>8973</v>
      </c>
      <c r="R546" s="7" t="s">
        <v>8974</v>
      </c>
    </row>
    <row r="547" spans="1:18" ht="13.5" thickBot="1" x14ac:dyDescent="0.25">
      <c r="A547" s="12" t="s">
        <v>8270</v>
      </c>
      <c r="B547" s="13" t="s">
        <v>5129</v>
      </c>
      <c r="C547" s="8" t="str">
        <f>VLOOKUP(A547,'DSHS account ID to admin'!A:C,3,FALSE)</f>
        <v>Children's Administration</v>
      </c>
      <c r="D547" s="12" t="s">
        <v>4597</v>
      </c>
      <c r="E547" s="14" t="s">
        <v>8906</v>
      </c>
      <c r="F547" s="12" t="s">
        <v>297</v>
      </c>
      <c r="G547" s="12" t="s">
        <v>4596</v>
      </c>
      <c r="H547" s="12" t="s">
        <v>5130</v>
      </c>
      <c r="I547" s="15">
        <v>41984</v>
      </c>
      <c r="J547" s="12" t="s">
        <v>5129</v>
      </c>
      <c r="K547" s="12" t="s">
        <v>8258</v>
      </c>
      <c r="L547" s="12" t="s">
        <v>8259</v>
      </c>
      <c r="M547" s="12" t="s">
        <v>8259</v>
      </c>
      <c r="N547" s="16" t="s">
        <v>8271</v>
      </c>
      <c r="O547" s="12" t="s">
        <v>8272</v>
      </c>
      <c r="P547" s="16"/>
      <c r="Q547" s="12" t="s">
        <v>8273</v>
      </c>
      <c r="R547" s="12" t="s">
        <v>8274</v>
      </c>
    </row>
    <row r="548" spans="1:18" ht="21.75" thickBot="1" x14ac:dyDescent="0.25">
      <c r="A548" s="7" t="s">
        <v>8319</v>
      </c>
      <c r="B548" s="8" t="s">
        <v>4905</v>
      </c>
      <c r="C548" s="8" t="str">
        <f>VLOOKUP(A548,'DSHS account ID to admin'!A:C,3,FALSE)</f>
        <v>Aging and Disability Services Administration</v>
      </c>
      <c r="D548" s="7" t="s">
        <v>4904</v>
      </c>
      <c r="E548" s="9" t="s">
        <v>8906</v>
      </c>
      <c r="F548" s="7" t="s">
        <v>297</v>
      </c>
      <c r="G548" s="7" t="s">
        <v>4596</v>
      </c>
      <c r="H548" s="7" t="s">
        <v>4906</v>
      </c>
      <c r="I548" s="10">
        <v>43551</v>
      </c>
      <c r="J548" s="7" t="s">
        <v>4905</v>
      </c>
      <c r="K548" s="7" t="s">
        <v>8258</v>
      </c>
      <c r="L548" s="7" t="s">
        <v>8259</v>
      </c>
      <c r="M548" s="7" t="s">
        <v>8259</v>
      </c>
      <c r="N548" s="11" t="s">
        <v>8886</v>
      </c>
      <c r="O548" s="7" t="s">
        <v>8887</v>
      </c>
      <c r="P548" s="11"/>
      <c r="Q548" s="7" t="s">
        <v>8888</v>
      </c>
      <c r="R548" s="7" t="s">
        <v>8889</v>
      </c>
    </row>
    <row r="549" spans="1:18" ht="21.75" thickBot="1" x14ac:dyDescent="0.25">
      <c r="A549" s="12" t="s">
        <v>8275</v>
      </c>
      <c r="B549" s="13" t="s">
        <v>499</v>
      </c>
      <c r="C549" s="8" t="str">
        <f>VLOOKUP(A549,'DSHS account ID to admin'!A:C,3,FALSE)</f>
        <v>Juvenile Justice and Rehabilitation</v>
      </c>
      <c r="D549" s="12" t="s">
        <v>299</v>
      </c>
      <c r="E549" s="14" t="s">
        <v>8906</v>
      </c>
      <c r="F549" s="12" t="s">
        <v>297</v>
      </c>
      <c r="G549" s="12" t="s">
        <v>298</v>
      </c>
      <c r="H549" s="12" t="s">
        <v>500</v>
      </c>
      <c r="I549" s="15">
        <v>14901</v>
      </c>
      <c r="J549" s="12" t="s">
        <v>499</v>
      </c>
      <c r="K549" s="12" t="s">
        <v>8258</v>
      </c>
      <c r="L549" s="12" t="s">
        <v>8259</v>
      </c>
      <c r="M549" s="12" t="s">
        <v>8259</v>
      </c>
      <c r="N549" s="16" t="s">
        <v>8915</v>
      </c>
      <c r="O549" s="12" t="s">
        <v>8916</v>
      </c>
      <c r="P549" s="16"/>
      <c r="Q549" s="12" t="s">
        <v>8917</v>
      </c>
      <c r="R549" s="12" t="s">
        <v>8918</v>
      </c>
    </row>
    <row r="550" spans="1:18" ht="13.5" thickBot="1" x14ac:dyDescent="0.25">
      <c r="A550" s="7" t="s">
        <v>8270</v>
      </c>
      <c r="B550" s="8" t="s">
        <v>699</v>
      </c>
      <c r="C550" s="8" t="str">
        <f>VLOOKUP(A550,'DSHS account ID to admin'!A:C,3,FALSE)</f>
        <v>Children's Administration</v>
      </c>
      <c r="D550" s="7" t="s">
        <v>299</v>
      </c>
      <c r="E550" s="9" t="s">
        <v>8906</v>
      </c>
      <c r="F550" s="7" t="s">
        <v>297</v>
      </c>
      <c r="G550" s="7" t="s">
        <v>298</v>
      </c>
      <c r="H550" s="7" t="s">
        <v>700</v>
      </c>
      <c r="I550" s="10">
        <v>56742</v>
      </c>
      <c r="J550" s="7" t="s">
        <v>699</v>
      </c>
      <c r="K550" s="7" t="s">
        <v>8258</v>
      </c>
      <c r="L550" s="7" t="s">
        <v>8259</v>
      </c>
      <c r="M550" s="7" t="s">
        <v>8259</v>
      </c>
      <c r="N550" s="11" t="s">
        <v>8271</v>
      </c>
      <c r="O550" s="7" t="s">
        <v>8272</v>
      </c>
      <c r="P550" s="11"/>
      <c r="Q550" s="7" t="s">
        <v>8273</v>
      </c>
      <c r="R550" s="7" t="s">
        <v>8274</v>
      </c>
    </row>
    <row r="551" spans="1:18" ht="21.75" thickBot="1" x14ac:dyDescent="0.25">
      <c r="A551" s="12" t="s">
        <v>8275</v>
      </c>
      <c r="B551" s="13" t="s">
        <v>855</v>
      </c>
      <c r="C551" s="8" t="str">
        <f>VLOOKUP(A551,'DSHS account ID to admin'!A:C,3,FALSE)</f>
        <v>Juvenile Justice and Rehabilitation</v>
      </c>
      <c r="D551" s="12" t="s">
        <v>299</v>
      </c>
      <c r="E551" s="14" t="s">
        <v>8906</v>
      </c>
      <c r="F551" s="12" t="s">
        <v>297</v>
      </c>
      <c r="G551" s="12" t="s">
        <v>298</v>
      </c>
      <c r="H551" s="12" t="s">
        <v>856</v>
      </c>
      <c r="I551" s="15">
        <v>39943</v>
      </c>
      <c r="J551" s="12" t="s">
        <v>855</v>
      </c>
      <c r="K551" s="12" t="s">
        <v>8258</v>
      </c>
      <c r="L551" s="12" t="s">
        <v>8259</v>
      </c>
      <c r="M551" s="12" t="s">
        <v>8259</v>
      </c>
      <c r="N551" s="16" t="s">
        <v>8408</v>
      </c>
      <c r="O551" s="12" t="s">
        <v>8409</v>
      </c>
      <c r="P551" s="16"/>
      <c r="Q551" s="12" t="s">
        <v>8410</v>
      </c>
      <c r="R551" s="12" t="s">
        <v>8411</v>
      </c>
    </row>
    <row r="552" spans="1:18" ht="21.75" thickBot="1" x14ac:dyDescent="0.25">
      <c r="A552" s="7" t="s">
        <v>8275</v>
      </c>
      <c r="B552" s="8" t="s">
        <v>857</v>
      </c>
      <c r="C552" s="8" t="str">
        <f>VLOOKUP(A552,'DSHS account ID to admin'!A:C,3,FALSE)</f>
        <v>Juvenile Justice and Rehabilitation</v>
      </c>
      <c r="D552" s="7" t="s">
        <v>299</v>
      </c>
      <c r="E552" s="9" t="s">
        <v>8906</v>
      </c>
      <c r="F552" s="7" t="s">
        <v>297</v>
      </c>
      <c r="G552" s="7" t="s">
        <v>298</v>
      </c>
      <c r="H552" s="7" t="s">
        <v>858</v>
      </c>
      <c r="I552" s="10">
        <v>27878</v>
      </c>
      <c r="J552" s="7" t="s">
        <v>857</v>
      </c>
      <c r="K552" s="7" t="s">
        <v>8258</v>
      </c>
      <c r="L552" s="7" t="s">
        <v>8259</v>
      </c>
      <c r="M552" s="7" t="s">
        <v>8259</v>
      </c>
      <c r="N552" s="11" t="s">
        <v>8285</v>
      </c>
      <c r="O552" s="7" t="s">
        <v>8286</v>
      </c>
      <c r="P552" s="11"/>
      <c r="Q552" s="7" t="s">
        <v>8287</v>
      </c>
      <c r="R552" s="7" t="s">
        <v>8288</v>
      </c>
    </row>
    <row r="553" spans="1:18" ht="21.75" thickBot="1" x14ac:dyDescent="0.25">
      <c r="A553" s="12" t="s">
        <v>8332</v>
      </c>
      <c r="B553" s="13" t="s">
        <v>839</v>
      </c>
      <c r="C553" s="8" t="str">
        <f>VLOOKUP(A553,'DSHS account ID to admin'!A:C,3,FALSE)</f>
        <v>Economic Services Administration</v>
      </c>
      <c r="D553" s="12" t="s">
        <v>299</v>
      </c>
      <c r="E553" s="14" t="s">
        <v>8906</v>
      </c>
      <c r="F553" s="12" t="s">
        <v>297</v>
      </c>
      <c r="G553" s="12" t="s">
        <v>298</v>
      </c>
      <c r="H553" s="12" t="s">
        <v>840</v>
      </c>
      <c r="I553" s="15">
        <v>43758</v>
      </c>
      <c r="J553" s="12" t="s">
        <v>839</v>
      </c>
      <c r="K553" s="12" t="s">
        <v>8258</v>
      </c>
      <c r="L553" s="12" t="s">
        <v>8259</v>
      </c>
      <c r="M553" s="12" t="s">
        <v>8259</v>
      </c>
      <c r="N553" s="16" t="s">
        <v>8837</v>
      </c>
      <c r="O553" s="12" t="s">
        <v>8838</v>
      </c>
      <c r="P553" s="16"/>
      <c r="Q553" s="12" t="s">
        <v>8839</v>
      </c>
      <c r="R553" s="12" t="s">
        <v>8840</v>
      </c>
    </row>
    <row r="554" spans="1:18" ht="21.75" thickBot="1" x14ac:dyDescent="0.25">
      <c r="A554" s="7" t="s">
        <v>8332</v>
      </c>
      <c r="B554" s="8" t="s">
        <v>841</v>
      </c>
      <c r="C554" s="8" t="str">
        <f>VLOOKUP(A554,'DSHS account ID to admin'!A:C,3,FALSE)</f>
        <v>Economic Services Administration</v>
      </c>
      <c r="D554" s="7" t="s">
        <v>299</v>
      </c>
      <c r="E554" s="9" t="s">
        <v>8906</v>
      </c>
      <c r="F554" s="7" t="s">
        <v>297</v>
      </c>
      <c r="G554" s="7" t="s">
        <v>298</v>
      </c>
      <c r="H554" s="7" t="s">
        <v>842</v>
      </c>
      <c r="I554" s="10">
        <v>25863</v>
      </c>
      <c r="J554" s="7" t="s">
        <v>841</v>
      </c>
      <c r="K554" s="7" t="s">
        <v>8258</v>
      </c>
      <c r="L554" s="7" t="s">
        <v>8259</v>
      </c>
      <c r="M554" s="7" t="s">
        <v>8259</v>
      </c>
      <c r="N554" s="11" t="s">
        <v>8975</v>
      </c>
      <c r="O554" s="7" t="s">
        <v>8976</v>
      </c>
      <c r="P554" s="11"/>
      <c r="Q554" s="7" t="s">
        <v>8977</v>
      </c>
      <c r="R554" s="7" t="s">
        <v>8978</v>
      </c>
    </row>
    <row r="555" spans="1:18" ht="21.75" thickBot="1" x14ac:dyDescent="0.25">
      <c r="A555" s="12" t="s">
        <v>8332</v>
      </c>
      <c r="B555" s="13" t="s">
        <v>843</v>
      </c>
      <c r="C555" s="8" t="str">
        <f>VLOOKUP(A555,'DSHS account ID to admin'!A:C,3,FALSE)</f>
        <v>Economic Services Administration</v>
      </c>
      <c r="D555" s="12" t="s">
        <v>299</v>
      </c>
      <c r="E555" s="14" t="s">
        <v>8906</v>
      </c>
      <c r="F555" s="12" t="s">
        <v>297</v>
      </c>
      <c r="G555" s="12" t="s">
        <v>298</v>
      </c>
      <c r="H555" s="12" t="s">
        <v>844</v>
      </c>
      <c r="I555" s="15">
        <v>30369</v>
      </c>
      <c r="J555" s="12" t="s">
        <v>843</v>
      </c>
      <c r="K555" s="12" t="s">
        <v>8258</v>
      </c>
      <c r="L555" s="12" t="s">
        <v>8259</v>
      </c>
      <c r="M555" s="12" t="s">
        <v>8259</v>
      </c>
      <c r="N555" s="16" t="s">
        <v>8968</v>
      </c>
      <c r="O555" s="12" t="s">
        <v>8969</v>
      </c>
      <c r="P555" s="16"/>
      <c r="Q555" s="12" t="s">
        <v>8970</v>
      </c>
      <c r="R555" s="16"/>
    </row>
    <row r="556" spans="1:18" ht="21.75" thickBot="1" x14ac:dyDescent="0.25">
      <c r="A556" s="7" t="s">
        <v>8319</v>
      </c>
      <c r="B556" s="8" t="s">
        <v>851</v>
      </c>
      <c r="C556" s="8" t="str">
        <f>VLOOKUP(A556,'DSHS account ID to admin'!A:C,3,FALSE)</f>
        <v>Aging and Disability Services Administration</v>
      </c>
      <c r="D556" s="7" t="s">
        <v>299</v>
      </c>
      <c r="E556" s="9" t="s">
        <v>8906</v>
      </c>
      <c r="F556" s="7" t="s">
        <v>297</v>
      </c>
      <c r="G556" s="7" t="s">
        <v>298</v>
      </c>
      <c r="H556" s="7" t="s">
        <v>852</v>
      </c>
      <c r="I556" s="10">
        <v>27401</v>
      </c>
      <c r="J556" s="7" t="s">
        <v>851</v>
      </c>
      <c r="K556" s="7" t="s">
        <v>8258</v>
      </c>
      <c r="L556" s="7" t="s">
        <v>8259</v>
      </c>
      <c r="M556" s="7" t="s">
        <v>8259</v>
      </c>
      <c r="N556" s="11" t="s">
        <v>8760</v>
      </c>
      <c r="O556" s="7" t="s">
        <v>8761</v>
      </c>
      <c r="P556" s="7" t="s">
        <v>8762</v>
      </c>
      <c r="Q556" s="7" t="s">
        <v>8763</v>
      </c>
      <c r="R556" s="7" t="s">
        <v>8764</v>
      </c>
    </row>
    <row r="557" spans="1:18" ht="21.75" thickBot="1" x14ac:dyDescent="0.25">
      <c r="A557" s="12" t="s">
        <v>8332</v>
      </c>
      <c r="B557" s="13" t="s">
        <v>845</v>
      </c>
      <c r="C557" s="8" t="str">
        <f>VLOOKUP(A557,'DSHS account ID to admin'!A:C,3,FALSE)</f>
        <v>Economic Services Administration</v>
      </c>
      <c r="D557" s="12" t="s">
        <v>299</v>
      </c>
      <c r="E557" s="14" t="s">
        <v>8906</v>
      </c>
      <c r="F557" s="12" t="s">
        <v>297</v>
      </c>
      <c r="G557" s="12" t="s">
        <v>298</v>
      </c>
      <c r="H557" s="12" t="s">
        <v>846</v>
      </c>
      <c r="I557" s="15">
        <v>27112</v>
      </c>
      <c r="J557" s="12" t="s">
        <v>845</v>
      </c>
      <c r="K557" s="12" t="s">
        <v>8258</v>
      </c>
      <c r="L557" s="12" t="s">
        <v>8259</v>
      </c>
      <c r="M557" s="12" t="s">
        <v>8259</v>
      </c>
      <c r="N557" s="16" t="s">
        <v>8979</v>
      </c>
      <c r="O557" s="12" t="s">
        <v>8980</v>
      </c>
      <c r="P557" s="16"/>
      <c r="Q557" s="12" t="s">
        <v>8981</v>
      </c>
      <c r="R557" s="12" t="s">
        <v>8982</v>
      </c>
    </row>
    <row r="558" spans="1:18" ht="21.75" thickBot="1" x14ac:dyDescent="0.25">
      <c r="A558" s="7" t="s">
        <v>8275</v>
      </c>
      <c r="B558" s="8" t="s">
        <v>861</v>
      </c>
      <c r="C558" s="8" t="str">
        <f>VLOOKUP(A558,'DSHS account ID to admin'!A:C,3,FALSE)</f>
        <v>Juvenile Justice and Rehabilitation</v>
      </c>
      <c r="D558" s="7" t="s">
        <v>299</v>
      </c>
      <c r="E558" s="9" t="s">
        <v>8906</v>
      </c>
      <c r="F558" s="7" t="s">
        <v>297</v>
      </c>
      <c r="G558" s="7" t="s">
        <v>298</v>
      </c>
      <c r="H558" s="7" t="s">
        <v>862</v>
      </c>
      <c r="I558" s="10">
        <v>9405</v>
      </c>
      <c r="J558" s="7" t="s">
        <v>861</v>
      </c>
      <c r="K558" s="7" t="s">
        <v>8258</v>
      </c>
      <c r="L558" s="7" t="s">
        <v>8259</v>
      </c>
      <c r="M558" s="7" t="s">
        <v>8259</v>
      </c>
      <c r="N558" s="11" t="s">
        <v>8289</v>
      </c>
      <c r="O558" s="7" t="s">
        <v>8290</v>
      </c>
      <c r="P558" s="11"/>
      <c r="Q558" s="7" t="s">
        <v>8291</v>
      </c>
      <c r="R558" s="7" t="s">
        <v>8292</v>
      </c>
    </row>
    <row r="559" spans="1:18" ht="21.75" thickBot="1" x14ac:dyDescent="0.25">
      <c r="A559" s="12" t="s">
        <v>8256</v>
      </c>
      <c r="B559" s="13" t="s">
        <v>859</v>
      </c>
      <c r="C559" s="8" t="str">
        <f>VLOOKUP(A559,'DSHS account ID to admin'!A:C,3,FALSE)</f>
        <v>Aging and Disability Services Administration</v>
      </c>
      <c r="D559" s="12" t="s">
        <v>299</v>
      </c>
      <c r="E559" s="14" t="s">
        <v>8906</v>
      </c>
      <c r="F559" s="12" t="s">
        <v>297</v>
      </c>
      <c r="G559" s="12" t="s">
        <v>298</v>
      </c>
      <c r="H559" s="12" t="s">
        <v>860</v>
      </c>
      <c r="I559" s="15">
        <v>17260</v>
      </c>
      <c r="J559" s="12" t="s">
        <v>859</v>
      </c>
      <c r="K559" s="12" t="s">
        <v>8258</v>
      </c>
      <c r="L559" s="12" t="s">
        <v>8259</v>
      </c>
      <c r="M559" s="12" t="s">
        <v>8259</v>
      </c>
      <c r="N559" s="16" t="s">
        <v>8983</v>
      </c>
      <c r="O559" s="12" t="s">
        <v>8984</v>
      </c>
      <c r="P559" s="16"/>
      <c r="Q559" s="12" t="s">
        <v>8985</v>
      </c>
      <c r="R559" s="12" t="s">
        <v>8986</v>
      </c>
    </row>
    <row r="560" spans="1:18" ht="21.75" thickBot="1" x14ac:dyDescent="0.25">
      <c r="A560" s="7" t="s">
        <v>8332</v>
      </c>
      <c r="B560" s="8" t="s">
        <v>847</v>
      </c>
      <c r="C560" s="8" t="str">
        <f>VLOOKUP(A560,'DSHS account ID to admin'!A:C,3,FALSE)</f>
        <v>Economic Services Administration</v>
      </c>
      <c r="D560" s="7" t="s">
        <v>299</v>
      </c>
      <c r="E560" s="9" t="s">
        <v>8906</v>
      </c>
      <c r="F560" s="7" t="s">
        <v>297</v>
      </c>
      <c r="G560" s="7" t="s">
        <v>298</v>
      </c>
      <c r="H560" s="7" t="s">
        <v>848</v>
      </c>
      <c r="I560" s="10">
        <v>38434</v>
      </c>
      <c r="J560" s="7" t="s">
        <v>847</v>
      </c>
      <c r="K560" s="7" t="s">
        <v>8258</v>
      </c>
      <c r="L560" s="7" t="s">
        <v>8259</v>
      </c>
      <c r="M560" s="7" t="s">
        <v>8259</v>
      </c>
      <c r="N560" s="11" t="s">
        <v>8837</v>
      </c>
      <c r="O560" s="7" t="s">
        <v>8838</v>
      </c>
      <c r="P560" s="11"/>
      <c r="Q560" s="7" t="s">
        <v>8839</v>
      </c>
      <c r="R560" s="7" t="s">
        <v>8840</v>
      </c>
    </row>
    <row r="561" spans="1:18" ht="21.75" thickBot="1" x14ac:dyDescent="0.25">
      <c r="A561" s="12" t="s">
        <v>8256</v>
      </c>
      <c r="B561" s="13" t="s">
        <v>849</v>
      </c>
      <c r="C561" s="8" t="str">
        <f>VLOOKUP(A561,'DSHS account ID to admin'!A:C,3,FALSE)</f>
        <v>Aging and Disability Services Administration</v>
      </c>
      <c r="D561" s="12" t="s">
        <v>299</v>
      </c>
      <c r="E561" s="14" t="s">
        <v>8906</v>
      </c>
      <c r="F561" s="12" t="s">
        <v>297</v>
      </c>
      <c r="G561" s="12" t="s">
        <v>298</v>
      </c>
      <c r="H561" s="12" t="s">
        <v>850</v>
      </c>
      <c r="I561" s="15">
        <v>29365</v>
      </c>
      <c r="J561" s="12" t="s">
        <v>849</v>
      </c>
      <c r="K561" s="12" t="s">
        <v>8258</v>
      </c>
      <c r="L561" s="12" t="s">
        <v>8259</v>
      </c>
      <c r="M561" s="12" t="s">
        <v>8259</v>
      </c>
      <c r="N561" s="16" t="s">
        <v>8367</v>
      </c>
      <c r="O561" s="12" t="s">
        <v>8368</v>
      </c>
      <c r="P561" s="16"/>
      <c r="Q561" s="12" t="s">
        <v>8369</v>
      </c>
      <c r="R561" s="12" t="s">
        <v>8370</v>
      </c>
    </row>
    <row r="562" spans="1:18" ht="21.75" thickBot="1" x14ac:dyDescent="0.25">
      <c r="A562" s="7" t="s">
        <v>8275</v>
      </c>
      <c r="B562" s="8" t="s">
        <v>853</v>
      </c>
      <c r="C562" s="8" t="str">
        <f>VLOOKUP(A562,'DSHS account ID to admin'!A:C,3,FALSE)</f>
        <v>Juvenile Justice and Rehabilitation</v>
      </c>
      <c r="D562" s="7" t="s">
        <v>299</v>
      </c>
      <c r="E562" s="9" t="s">
        <v>8906</v>
      </c>
      <c r="F562" s="7" t="s">
        <v>297</v>
      </c>
      <c r="G562" s="7" t="s">
        <v>298</v>
      </c>
      <c r="H562" s="7" t="s">
        <v>854</v>
      </c>
      <c r="I562" s="10">
        <v>42104</v>
      </c>
      <c r="J562" s="7" t="s">
        <v>853</v>
      </c>
      <c r="K562" s="7" t="s">
        <v>8258</v>
      </c>
      <c r="L562" s="7" t="s">
        <v>8259</v>
      </c>
      <c r="M562" s="7" t="s">
        <v>8259</v>
      </c>
      <c r="N562" s="11" t="s">
        <v>8281</v>
      </c>
      <c r="O562" s="7" t="s">
        <v>8282</v>
      </c>
      <c r="P562" s="11"/>
      <c r="Q562" s="7" t="s">
        <v>8283</v>
      </c>
      <c r="R562" s="7" t="s">
        <v>8284</v>
      </c>
    </row>
    <row r="563" spans="1:18" ht="21.75" thickBot="1" x14ac:dyDescent="0.25">
      <c r="A563" s="12" t="s">
        <v>8256</v>
      </c>
      <c r="B563" s="13" t="s">
        <v>3303</v>
      </c>
      <c r="C563" s="8" t="str">
        <f>VLOOKUP(A563,'DSHS account ID to admin'!A:C,3,FALSE)</f>
        <v>Aging and Disability Services Administration</v>
      </c>
      <c r="D563" s="12" t="s">
        <v>3285</v>
      </c>
      <c r="E563" s="14" t="s">
        <v>8906</v>
      </c>
      <c r="F563" s="12" t="s">
        <v>2734</v>
      </c>
      <c r="G563" s="12" t="s">
        <v>2735</v>
      </c>
      <c r="H563" s="12" t="s">
        <v>3304</v>
      </c>
      <c r="I563" s="15">
        <v>16703</v>
      </c>
      <c r="J563" s="12" t="s">
        <v>3303</v>
      </c>
      <c r="K563" s="12" t="s">
        <v>8258</v>
      </c>
      <c r="L563" s="12" t="s">
        <v>8259</v>
      </c>
      <c r="M563" s="12" t="s">
        <v>8259</v>
      </c>
      <c r="N563" s="16" t="s">
        <v>8328</v>
      </c>
      <c r="O563" s="12" t="s">
        <v>8329</v>
      </c>
      <c r="P563" s="16"/>
      <c r="Q563" s="12" t="s">
        <v>8330</v>
      </c>
      <c r="R563" s="12" t="s">
        <v>8331</v>
      </c>
    </row>
    <row r="564" spans="1:18" ht="21.75" thickBot="1" x14ac:dyDescent="0.25">
      <c r="A564" s="7" t="s">
        <v>8923</v>
      </c>
      <c r="B564" s="8" t="s">
        <v>809</v>
      </c>
      <c r="C564" s="8" t="str">
        <f>VLOOKUP(A564,'DSHS account ID to admin'!A:C,3,FALSE)</f>
        <v>Economic Services Administration</v>
      </c>
      <c r="D564" s="7" t="s">
        <v>299</v>
      </c>
      <c r="E564" s="9" t="s">
        <v>8906</v>
      </c>
      <c r="F564" s="7" t="s">
        <v>297</v>
      </c>
      <c r="G564" s="7" t="s">
        <v>298</v>
      </c>
      <c r="H564" s="7" t="s">
        <v>810</v>
      </c>
      <c r="I564" s="10">
        <v>22124</v>
      </c>
      <c r="J564" s="7" t="s">
        <v>809</v>
      </c>
      <c r="K564" s="7" t="s">
        <v>8258</v>
      </c>
      <c r="L564" s="7" t="s">
        <v>8259</v>
      </c>
      <c r="M564" s="7" t="s">
        <v>8259</v>
      </c>
      <c r="N564" s="11" t="s">
        <v>8987</v>
      </c>
      <c r="O564" s="7" t="s">
        <v>8988</v>
      </c>
      <c r="P564" s="11"/>
      <c r="Q564" s="7" t="s">
        <v>8989</v>
      </c>
      <c r="R564" s="7" t="s">
        <v>8990</v>
      </c>
    </row>
    <row r="565" spans="1:18" ht="21.75" thickBot="1" x14ac:dyDescent="0.25">
      <c r="A565" s="12" t="s">
        <v>8319</v>
      </c>
      <c r="B565" s="13" t="s">
        <v>675</v>
      </c>
      <c r="C565" s="8" t="str">
        <f>VLOOKUP(A565,'DSHS account ID to admin'!A:C,3,FALSE)</f>
        <v>Aging and Disability Services Administration</v>
      </c>
      <c r="D565" s="12" t="s">
        <v>299</v>
      </c>
      <c r="E565" s="14" t="s">
        <v>8906</v>
      </c>
      <c r="F565" s="12" t="s">
        <v>297</v>
      </c>
      <c r="G565" s="12" t="s">
        <v>298</v>
      </c>
      <c r="H565" s="12" t="s">
        <v>676</v>
      </c>
      <c r="I565" s="15">
        <v>46966</v>
      </c>
      <c r="J565" s="12" t="s">
        <v>675</v>
      </c>
      <c r="K565" s="12" t="s">
        <v>8258</v>
      </c>
      <c r="L565" s="12" t="s">
        <v>8259</v>
      </c>
      <c r="M565" s="12" t="s">
        <v>8259</v>
      </c>
      <c r="N565" s="16" t="s">
        <v>8960</v>
      </c>
      <c r="O565" s="12" t="s">
        <v>8961</v>
      </c>
      <c r="P565" s="16"/>
      <c r="Q565" s="12" t="s">
        <v>8962</v>
      </c>
      <c r="R565" s="12" t="s">
        <v>8963</v>
      </c>
    </row>
    <row r="566" spans="1:18" ht="13.5" thickBot="1" x14ac:dyDescent="0.25">
      <c r="A566" s="7" t="s">
        <v>8270</v>
      </c>
      <c r="B566" s="8" t="s">
        <v>671</v>
      </c>
      <c r="C566" s="8" t="str">
        <f>VLOOKUP(A566,'DSHS account ID to admin'!A:C,3,FALSE)</f>
        <v>Children's Administration</v>
      </c>
      <c r="D566" s="7" t="s">
        <v>299</v>
      </c>
      <c r="E566" s="9" t="s">
        <v>8906</v>
      </c>
      <c r="F566" s="7" t="s">
        <v>297</v>
      </c>
      <c r="G566" s="7" t="s">
        <v>298</v>
      </c>
      <c r="H566" s="7" t="s">
        <v>672</v>
      </c>
      <c r="I566" s="10">
        <v>55611</v>
      </c>
      <c r="J566" s="7" t="s">
        <v>671</v>
      </c>
      <c r="K566" s="7" t="s">
        <v>8258</v>
      </c>
      <c r="L566" s="7" t="s">
        <v>8259</v>
      </c>
      <c r="M566" s="7" t="s">
        <v>8259</v>
      </c>
      <c r="N566" s="11" t="s">
        <v>8694</v>
      </c>
      <c r="O566" s="7" t="s">
        <v>8695</v>
      </c>
      <c r="P566" s="11"/>
      <c r="Q566" s="7" t="s">
        <v>8696</v>
      </c>
      <c r="R566" s="7" t="s">
        <v>8697</v>
      </c>
    </row>
    <row r="567" spans="1:18" ht="21.75" thickBot="1" x14ac:dyDescent="0.25">
      <c r="A567" s="12" t="s">
        <v>8319</v>
      </c>
      <c r="B567" s="13" t="s">
        <v>667</v>
      </c>
      <c r="C567" s="8" t="str">
        <f>VLOOKUP(A567,'DSHS account ID to admin'!A:C,3,FALSE)</f>
        <v>Aging and Disability Services Administration</v>
      </c>
      <c r="D567" s="12" t="s">
        <v>299</v>
      </c>
      <c r="E567" s="14" t="s">
        <v>8906</v>
      </c>
      <c r="F567" s="12" t="s">
        <v>297</v>
      </c>
      <c r="G567" s="12" t="s">
        <v>298</v>
      </c>
      <c r="H567" s="12" t="s">
        <v>668</v>
      </c>
      <c r="I567" s="15">
        <v>48463</v>
      </c>
      <c r="J567" s="12" t="s">
        <v>667</v>
      </c>
      <c r="K567" s="12" t="s">
        <v>8258</v>
      </c>
      <c r="L567" s="12" t="s">
        <v>8259</v>
      </c>
      <c r="M567" s="12" t="s">
        <v>8259</v>
      </c>
      <c r="N567" s="16" t="s">
        <v>8991</v>
      </c>
      <c r="O567" s="12" t="s">
        <v>8992</v>
      </c>
      <c r="P567" s="16"/>
      <c r="Q567" s="12" t="s">
        <v>8993</v>
      </c>
      <c r="R567" s="12" t="s">
        <v>8994</v>
      </c>
    </row>
    <row r="568" spans="1:18" ht="21.75" thickBot="1" x14ac:dyDescent="0.25">
      <c r="A568" s="7" t="s">
        <v>8319</v>
      </c>
      <c r="B568" s="8" t="s">
        <v>627</v>
      </c>
      <c r="C568" s="8" t="str">
        <f>VLOOKUP(A568,'DSHS account ID to admin'!A:C,3,FALSE)</f>
        <v>Aging and Disability Services Administration</v>
      </c>
      <c r="D568" s="7" t="s">
        <v>299</v>
      </c>
      <c r="E568" s="9" t="s">
        <v>8906</v>
      </c>
      <c r="F568" s="7" t="s">
        <v>297</v>
      </c>
      <c r="G568" s="7" t="s">
        <v>298</v>
      </c>
      <c r="H568" s="7" t="s">
        <v>628</v>
      </c>
      <c r="I568" s="10">
        <v>22346</v>
      </c>
      <c r="J568" s="7" t="s">
        <v>627</v>
      </c>
      <c r="K568" s="7" t="s">
        <v>8258</v>
      </c>
      <c r="L568" s="7" t="s">
        <v>8259</v>
      </c>
      <c r="M568" s="7" t="s">
        <v>8259</v>
      </c>
      <c r="N568" s="11" t="s">
        <v>8681</v>
      </c>
      <c r="O568" s="7" t="s">
        <v>8682</v>
      </c>
      <c r="P568" s="11"/>
      <c r="Q568" s="7" t="s">
        <v>8683</v>
      </c>
      <c r="R568" s="7" t="s">
        <v>8684</v>
      </c>
    </row>
    <row r="569" spans="1:18" ht="21.75" thickBot="1" x14ac:dyDescent="0.25">
      <c r="A569" s="12" t="s">
        <v>8332</v>
      </c>
      <c r="B569" s="13" t="s">
        <v>613</v>
      </c>
      <c r="C569" s="8" t="str">
        <f>VLOOKUP(A569,'DSHS account ID to admin'!A:C,3,FALSE)</f>
        <v>Economic Services Administration</v>
      </c>
      <c r="D569" s="12" t="s">
        <v>299</v>
      </c>
      <c r="E569" s="14" t="s">
        <v>8906</v>
      </c>
      <c r="F569" s="12" t="s">
        <v>297</v>
      </c>
      <c r="G569" s="12" t="s">
        <v>298</v>
      </c>
      <c r="H569" s="12" t="s">
        <v>614</v>
      </c>
      <c r="I569" s="15">
        <v>36534</v>
      </c>
      <c r="J569" s="12" t="s">
        <v>613</v>
      </c>
      <c r="K569" s="12" t="s">
        <v>8258</v>
      </c>
      <c r="L569" s="12" t="s">
        <v>8259</v>
      </c>
      <c r="M569" s="12" t="s">
        <v>8259</v>
      </c>
      <c r="N569" s="16" t="s">
        <v>8702</v>
      </c>
      <c r="O569" s="12" t="s">
        <v>8703</v>
      </c>
      <c r="P569" s="16"/>
      <c r="Q569" s="12" t="s">
        <v>8704</v>
      </c>
      <c r="R569" s="12" t="s">
        <v>8705</v>
      </c>
    </row>
    <row r="570" spans="1:18" ht="21.75" thickBot="1" x14ac:dyDescent="0.25">
      <c r="A570" s="7" t="s">
        <v>8256</v>
      </c>
      <c r="B570" s="8" t="s">
        <v>3301</v>
      </c>
      <c r="C570" s="8" t="str">
        <f>VLOOKUP(A570,'DSHS account ID to admin'!A:C,3,FALSE)</f>
        <v>Aging and Disability Services Administration</v>
      </c>
      <c r="D570" s="7" t="s">
        <v>3285</v>
      </c>
      <c r="E570" s="9" t="s">
        <v>8906</v>
      </c>
      <c r="F570" s="7" t="s">
        <v>2734</v>
      </c>
      <c r="G570" s="7" t="s">
        <v>2735</v>
      </c>
      <c r="H570" s="7" t="s">
        <v>3302</v>
      </c>
      <c r="I570" s="10">
        <v>17651</v>
      </c>
      <c r="J570" s="7" t="s">
        <v>3301</v>
      </c>
      <c r="K570" s="7" t="s">
        <v>8258</v>
      </c>
      <c r="L570" s="7" t="s">
        <v>8259</v>
      </c>
      <c r="M570" s="7" t="s">
        <v>8259</v>
      </c>
      <c r="N570" s="11" t="s">
        <v>8995</v>
      </c>
      <c r="O570" s="7" t="s">
        <v>8996</v>
      </c>
      <c r="P570" s="11"/>
      <c r="Q570" s="7" t="s">
        <v>8997</v>
      </c>
      <c r="R570" s="7" t="s">
        <v>8998</v>
      </c>
    </row>
    <row r="571" spans="1:18" ht="13.5" thickBot="1" x14ac:dyDescent="0.25">
      <c r="A571" s="12" t="s">
        <v>8270</v>
      </c>
      <c r="B571" s="13" t="s">
        <v>904</v>
      </c>
      <c r="C571" s="8" t="str">
        <f>VLOOKUP(A571,'DSHS account ID to admin'!A:C,3,FALSE)</f>
        <v>Children's Administration</v>
      </c>
      <c r="D571" s="12" t="s">
        <v>299</v>
      </c>
      <c r="E571" s="14" t="s">
        <v>8906</v>
      </c>
      <c r="F571" s="12" t="s">
        <v>297</v>
      </c>
      <c r="G571" s="12" t="s">
        <v>298</v>
      </c>
      <c r="H571" s="12" t="s">
        <v>905</v>
      </c>
      <c r="I571" s="15">
        <v>29360</v>
      </c>
      <c r="J571" s="12" t="s">
        <v>904</v>
      </c>
      <c r="K571" s="12" t="s">
        <v>8258</v>
      </c>
      <c r="L571" s="12" t="s">
        <v>8259</v>
      </c>
      <c r="M571" s="12" t="s">
        <v>8259</v>
      </c>
      <c r="N571" s="16" t="s">
        <v>8690</v>
      </c>
      <c r="O571" s="12" t="s">
        <v>8691</v>
      </c>
      <c r="P571" s="16"/>
      <c r="Q571" s="12" t="s">
        <v>8692</v>
      </c>
      <c r="R571" s="12" t="s">
        <v>8693</v>
      </c>
    </row>
    <row r="572" spans="1:18" ht="13.5" thickBot="1" x14ac:dyDescent="0.25">
      <c r="A572" s="7" t="s">
        <v>8270</v>
      </c>
      <c r="B572" s="8" t="s">
        <v>575</v>
      </c>
      <c r="C572" s="8" t="str">
        <f>VLOOKUP(A572,'DSHS account ID to admin'!A:C,3,FALSE)</f>
        <v>Children's Administration</v>
      </c>
      <c r="D572" s="7" t="s">
        <v>299</v>
      </c>
      <c r="E572" s="9" t="s">
        <v>8906</v>
      </c>
      <c r="F572" s="7" t="s">
        <v>297</v>
      </c>
      <c r="G572" s="7" t="s">
        <v>298</v>
      </c>
      <c r="H572" s="7" t="s">
        <v>576</v>
      </c>
      <c r="I572" s="10">
        <v>32944</v>
      </c>
      <c r="J572" s="7" t="s">
        <v>575</v>
      </c>
      <c r="K572" s="7" t="s">
        <v>8258</v>
      </c>
      <c r="L572" s="7" t="s">
        <v>8259</v>
      </c>
      <c r="M572" s="7" t="s">
        <v>8259</v>
      </c>
      <c r="N572" s="11" t="s">
        <v>8375</v>
      </c>
      <c r="O572" s="7" t="s">
        <v>8376</v>
      </c>
      <c r="P572" s="11"/>
      <c r="Q572" s="7" t="s">
        <v>8377</v>
      </c>
      <c r="R572" s="7" t="s">
        <v>8378</v>
      </c>
    </row>
    <row r="573" spans="1:18" ht="21.75" thickBot="1" x14ac:dyDescent="0.25">
      <c r="A573" s="12" t="s">
        <v>8319</v>
      </c>
      <c r="B573" s="13" t="s">
        <v>764</v>
      </c>
      <c r="C573" s="8" t="str">
        <f>VLOOKUP(A573,'DSHS account ID to admin'!A:C,3,FALSE)</f>
        <v>Aging and Disability Services Administration</v>
      </c>
      <c r="D573" s="12" t="s">
        <v>299</v>
      </c>
      <c r="E573" s="14" t="s">
        <v>8906</v>
      </c>
      <c r="F573" s="12" t="s">
        <v>297</v>
      </c>
      <c r="G573" s="12" t="s">
        <v>298</v>
      </c>
      <c r="H573" s="12" t="s">
        <v>765</v>
      </c>
      <c r="I573" s="15">
        <v>30962</v>
      </c>
      <c r="J573" s="12" t="s">
        <v>764</v>
      </c>
      <c r="K573" s="12" t="s">
        <v>8258</v>
      </c>
      <c r="L573" s="12" t="s">
        <v>8259</v>
      </c>
      <c r="M573" s="12" t="s">
        <v>8259</v>
      </c>
      <c r="N573" s="16" t="s">
        <v>8355</v>
      </c>
      <c r="O573" s="12" t="s">
        <v>8356</v>
      </c>
      <c r="P573" s="16"/>
      <c r="Q573" s="12" t="s">
        <v>8357</v>
      </c>
      <c r="R573" s="12" t="s">
        <v>8358</v>
      </c>
    </row>
    <row r="574" spans="1:18" ht="13.5" thickBot="1" x14ac:dyDescent="0.25">
      <c r="A574" s="7" t="s">
        <v>8270</v>
      </c>
      <c r="B574" s="8" t="s">
        <v>573</v>
      </c>
      <c r="C574" s="8" t="str">
        <f>VLOOKUP(A574,'DSHS account ID to admin'!A:C,3,FALSE)</f>
        <v>Children's Administration</v>
      </c>
      <c r="D574" s="7" t="s">
        <v>299</v>
      </c>
      <c r="E574" s="9" t="s">
        <v>8906</v>
      </c>
      <c r="F574" s="7" t="s">
        <v>297</v>
      </c>
      <c r="G574" s="7" t="s">
        <v>298</v>
      </c>
      <c r="H574" s="7" t="s">
        <v>574</v>
      </c>
      <c r="I574" s="10">
        <v>34649</v>
      </c>
      <c r="J574" s="7" t="s">
        <v>573</v>
      </c>
      <c r="K574" s="7" t="s">
        <v>8258</v>
      </c>
      <c r="L574" s="7" t="s">
        <v>8259</v>
      </c>
      <c r="M574" s="7" t="s">
        <v>8259</v>
      </c>
      <c r="N574" s="11" t="s">
        <v>8535</v>
      </c>
      <c r="O574" s="7" t="s">
        <v>8536</v>
      </c>
      <c r="P574" s="11"/>
      <c r="Q574" s="7" t="s">
        <v>8537</v>
      </c>
      <c r="R574" s="7" t="s">
        <v>8538</v>
      </c>
    </row>
    <row r="575" spans="1:18" ht="21.75" thickBot="1" x14ac:dyDescent="0.25">
      <c r="A575" s="12" t="s">
        <v>8275</v>
      </c>
      <c r="B575" s="13" t="s">
        <v>2901</v>
      </c>
      <c r="C575" s="8" t="str">
        <f>VLOOKUP(A575,'DSHS account ID to admin'!A:C,3,FALSE)</f>
        <v>Juvenile Justice and Rehabilitation</v>
      </c>
      <c r="D575" s="12" t="s">
        <v>2736</v>
      </c>
      <c r="E575" s="14" t="s">
        <v>8906</v>
      </c>
      <c r="F575" s="12" t="s">
        <v>2734</v>
      </c>
      <c r="G575" s="12" t="s">
        <v>2735</v>
      </c>
      <c r="H575" s="12" t="s">
        <v>2902</v>
      </c>
      <c r="I575" s="15">
        <v>17171</v>
      </c>
      <c r="J575" s="12" t="s">
        <v>2901</v>
      </c>
      <c r="K575" s="12" t="s">
        <v>8258</v>
      </c>
      <c r="L575" s="12" t="s">
        <v>8259</v>
      </c>
      <c r="M575" s="12" t="s">
        <v>8259</v>
      </c>
      <c r="N575" s="16" t="s">
        <v>8915</v>
      </c>
      <c r="O575" s="12" t="s">
        <v>8916</v>
      </c>
      <c r="P575" s="16"/>
      <c r="Q575" s="12" t="s">
        <v>8917</v>
      </c>
      <c r="R575" s="12" t="s">
        <v>8918</v>
      </c>
    </row>
    <row r="576" spans="1:18" ht="21.75" thickBot="1" x14ac:dyDescent="0.25">
      <c r="A576" s="7" t="s">
        <v>8332</v>
      </c>
      <c r="B576" s="8" t="s">
        <v>898</v>
      </c>
      <c r="C576" s="8" t="str">
        <f>VLOOKUP(A576,'DSHS account ID to admin'!A:C,3,FALSE)</f>
        <v>Economic Services Administration</v>
      </c>
      <c r="D576" s="7" t="s">
        <v>299</v>
      </c>
      <c r="E576" s="9" t="s">
        <v>8906</v>
      </c>
      <c r="F576" s="7" t="s">
        <v>297</v>
      </c>
      <c r="G576" s="7" t="s">
        <v>298</v>
      </c>
      <c r="H576" s="7" t="s">
        <v>899</v>
      </c>
      <c r="I576" s="10">
        <v>41132</v>
      </c>
      <c r="J576" s="7" t="s">
        <v>898</v>
      </c>
      <c r="K576" s="7" t="s">
        <v>8258</v>
      </c>
      <c r="L576" s="7" t="s">
        <v>8259</v>
      </c>
      <c r="M576" s="7" t="s">
        <v>8259</v>
      </c>
      <c r="N576" s="11" t="s">
        <v>8837</v>
      </c>
      <c r="O576" s="7" t="s">
        <v>8838</v>
      </c>
      <c r="P576" s="11"/>
      <c r="Q576" s="7" t="s">
        <v>8839</v>
      </c>
      <c r="R576" s="7" t="s">
        <v>8840</v>
      </c>
    </row>
    <row r="577" spans="1:18" ht="21.75" thickBot="1" x14ac:dyDescent="0.25">
      <c r="A577" s="12" t="s">
        <v>8332</v>
      </c>
      <c r="B577" s="13" t="s">
        <v>900</v>
      </c>
      <c r="C577" s="8" t="str">
        <f>VLOOKUP(A577,'DSHS account ID to admin'!A:C,3,FALSE)</f>
        <v>Economic Services Administration</v>
      </c>
      <c r="D577" s="12" t="s">
        <v>299</v>
      </c>
      <c r="E577" s="14" t="s">
        <v>8906</v>
      </c>
      <c r="F577" s="12" t="s">
        <v>297</v>
      </c>
      <c r="G577" s="12" t="s">
        <v>298</v>
      </c>
      <c r="H577" s="12" t="s">
        <v>901</v>
      </c>
      <c r="I577" s="15">
        <v>30629</v>
      </c>
      <c r="J577" s="12" t="s">
        <v>900</v>
      </c>
      <c r="K577" s="12" t="s">
        <v>8258</v>
      </c>
      <c r="L577" s="12" t="s">
        <v>8259</v>
      </c>
      <c r="M577" s="12" t="s">
        <v>8259</v>
      </c>
      <c r="N577" s="16" t="s">
        <v>8971</v>
      </c>
      <c r="O577" s="12" t="s">
        <v>8972</v>
      </c>
      <c r="P577" s="16"/>
      <c r="Q577" s="12" t="s">
        <v>8973</v>
      </c>
      <c r="R577" s="12" t="s">
        <v>8974</v>
      </c>
    </row>
    <row r="578" spans="1:18" ht="21.75" thickBot="1" x14ac:dyDescent="0.25">
      <c r="A578" s="7" t="s">
        <v>8256</v>
      </c>
      <c r="B578" s="8" t="s">
        <v>536</v>
      </c>
      <c r="C578" s="8" t="str">
        <f>VLOOKUP(A578,'DSHS account ID to admin'!A:C,3,FALSE)</f>
        <v>Aging and Disability Services Administration</v>
      </c>
      <c r="D578" s="7" t="s">
        <v>299</v>
      </c>
      <c r="E578" s="9" t="s">
        <v>8906</v>
      </c>
      <c r="F578" s="7" t="s">
        <v>297</v>
      </c>
      <c r="G578" s="7" t="s">
        <v>298</v>
      </c>
      <c r="H578" s="7" t="s">
        <v>537</v>
      </c>
      <c r="I578" s="10">
        <v>22851</v>
      </c>
      <c r="J578" s="7" t="s">
        <v>536</v>
      </c>
      <c r="K578" s="7" t="s">
        <v>8258</v>
      </c>
      <c r="L578" s="7" t="s">
        <v>8259</v>
      </c>
      <c r="M578" s="7" t="s">
        <v>8259</v>
      </c>
      <c r="N578" s="11" t="s">
        <v>8395</v>
      </c>
      <c r="O578" s="7" t="s">
        <v>8396</v>
      </c>
      <c r="P578" s="11"/>
      <c r="Q578" s="7" t="s">
        <v>8397</v>
      </c>
      <c r="R578" s="7" t="s">
        <v>8398</v>
      </c>
    </row>
    <row r="579" spans="1:18" ht="21.75" thickBot="1" x14ac:dyDescent="0.25">
      <c r="A579" s="12" t="s">
        <v>8275</v>
      </c>
      <c r="B579" s="13" t="s">
        <v>2298</v>
      </c>
      <c r="C579" s="8" t="str">
        <f>VLOOKUP(A579,'DSHS account ID to admin'!A:C,3,FALSE)</f>
        <v>Juvenile Justice and Rehabilitation</v>
      </c>
      <c r="D579" s="12" t="s">
        <v>2290</v>
      </c>
      <c r="E579" s="14" t="s">
        <v>8906</v>
      </c>
      <c r="F579" s="12" t="s">
        <v>12</v>
      </c>
      <c r="G579" s="12" t="s">
        <v>2289</v>
      </c>
      <c r="H579" s="12" t="s">
        <v>2299</v>
      </c>
      <c r="I579" s="15">
        <v>11742</v>
      </c>
      <c r="J579" s="12" t="s">
        <v>2298</v>
      </c>
      <c r="K579" s="12" t="s">
        <v>8258</v>
      </c>
      <c r="L579" s="12" t="s">
        <v>8259</v>
      </c>
      <c r="M579" s="12" t="s">
        <v>8259</v>
      </c>
      <c r="N579" s="16" t="s">
        <v>8289</v>
      </c>
      <c r="O579" s="12" t="s">
        <v>8290</v>
      </c>
      <c r="P579" s="16"/>
      <c r="Q579" s="12" t="s">
        <v>8291</v>
      </c>
      <c r="R579" s="12" t="s">
        <v>8292</v>
      </c>
    </row>
    <row r="580" spans="1:18" ht="21.75" thickBot="1" x14ac:dyDescent="0.25">
      <c r="A580" s="7" t="s">
        <v>8256</v>
      </c>
      <c r="B580" s="8" t="s">
        <v>549</v>
      </c>
      <c r="C580" s="8" t="str">
        <f>VLOOKUP(A580,'DSHS account ID to admin'!A:C,3,FALSE)</f>
        <v>Aging and Disability Services Administration</v>
      </c>
      <c r="D580" s="7" t="s">
        <v>299</v>
      </c>
      <c r="E580" s="9" t="s">
        <v>8906</v>
      </c>
      <c r="F580" s="7" t="s">
        <v>297</v>
      </c>
      <c r="G580" s="7" t="s">
        <v>298</v>
      </c>
      <c r="H580" s="7" t="s">
        <v>550</v>
      </c>
      <c r="I580" s="10">
        <v>36080</v>
      </c>
      <c r="J580" s="7" t="s">
        <v>549</v>
      </c>
      <c r="K580" s="7" t="s">
        <v>8258</v>
      </c>
      <c r="L580" s="7" t="s">
        <v>8259</v>
      </c>
      <c r="M580" s="7" t="s">
        <v>8259</v>
      </c>
      <c r="N580" s="11" t="s">
        <v>8999</v>
      </c>
      <c r="O580" s="7" t="s">
        <v>9000</v>
      </c>
      <c r="P580" s="11"/>
      <c r="Q580" s="7" t="s">
        <v>9001</v>
      </c>
      <c r="R580" s="7" t="s">
        <v>9002</v>
      </c>
    </row>
    <row r="581" spans="1:18" ht="21.75" thickBot="1" x14ac:dyDescent="0.25">
      <c r="A581" s="12" t="s">
        <v>8332</v>
      </c>
      <c r="B581" s="13" t="s">
        <v>768</v>
      </c>
      <c r="C581" s="8" t="str">
        <f>VLOOKUP(A581,'DSHS account ID to admin'!A:C,3,FALSE)</f>
        <v>Economic Services Administration</v>
      </c>
      <c r="D581" s="12" t="s">
        <v>299</v>
      </c>
      <c r="E581" s="14" t="s">
        <v>8906</v>
      </c>
      <c r="F581" s="12" t="s">
        <v>297</v>
      </c>
      <c r="G581" s="12" t="s">
        <v>298</v>
      </c>
      <c r="H581" s="12" t="s">
        <v>769</v>
      </c>
      <c r="I581" s="15">
        <v>71220</v>
      </c>
      <c r="J581" s="12" t="s">
        <v>768</v>
      </c>
      <c r="K581" s="12" t="s">
        <v>8258</v>
      </c>
      <c r="L581" s="12" t="s">
        <v>8259</v>
      </c>
      <c r="M581" s="12" t="s">
        <v>8259</v>
      </c>
      <c r="N581" s="16" t="s">
        <v>9003</v>
      </c>
      <c r="O581" s="12" t="s">
        <v>9004</v>
      </c>
      <c r="P581" s="16"/>
      <c r="Q581" s="12" t="s">
        <v>9005</v>
      </c>
      <c r="R581" s="12" t="s">
        <v>9006</v>
      </c>
    </row>
    <row r="582" spans="1:18" ht="13.5" thickBot="1" x14ac:dyDescent="0.25">
      <c r="A582" s="7" t="s">
        <v>8270</v>
      </c>
      <c r="B582" s="8" t="s">
        <v>538</v>
      </c>
      <c r="C582" s="8" t="str">
        <f>VLOOKUP(A582,'DSHS account ID to admin'!A:C,3,FALSE)</f>
        <v>Children's Administration</v>
      </c>
      <c r="D582" s="7" t="s">
        <v>299</v>
      </c>
      <c r="E582" s="9" t="s">
        <v>8906</v>
      </c>
      <c r="F582" s="7" t="s">
        <v>297</v>
      </c>
      <c r="G582" s="7" t="s">
        <v>298</v>
      </c>
      <c r="H582" s="7" t="s">
        <v>539</v>
      </c>
      <c r="I582" s="10">
        <v>54772</v>
      </c>
      <c r="J582" s="7" t="s">
        <v>538</v>
      </c>
      <c r="K582" s="7" t="s">
        <v>8258</v>
      </c>
      <c r="L582" s="7" t="s">
        <v>8259</v>
      </c>
      <c r="M582" s="7" t="s">
        <v>8259</v>
      </c>
      <c r="N582" s="11" t="s">
        <v>8271</v>
      </c>
      <c r="O582" s="7" t="s">
        <v>8272</v>
      </c>
      <c r="P582" s="11"/>
      <c r="Q582" s="7" t="s">
        <v>8273</v>
      </c>
      <c r="R582" s="7" t="s">
        <v>8274</v>
      </c>
    </row>
    <row r="583" spans="1:18" ht="21.75" thickBot="1" x14ac:dyDescent="0.25">
      <c r="A583" s="12" t="s">
        <v>8256</v>
      </c>
      <c r="B583" s="13" t="s">
        <v>551</v>
      </c>
      <c r="C583" s="8" t="str">
        <f>VLOOKUP(A583,'DSHS account ID to admin'!A:C,3,FALSE)</f>
        <v>Aging and Disability Services Administration</v>
      </c>
      <c r="D583" s="12" t="s">
        <v>299</v>
      </c>
      <c r="E583" s="14" t="s">
        <v>8906</v>
      </c>
      <c r="F583" s="12" t="s">
        <v>297</v>
      </c>
      <c r="G583" s="12" t="s">
        <v>298</v>
      </c>
      <c r="H583" s="12" t="s">
        <v>552</v>
      </c>
      <c r="I583" s="15">
        <v>60665</v>
      </c>
      <c r="J583" s="12" t="s">
        <v>551</v>
      </c>
      <c r="K583" s="12" t="s">
        <v>8258</v>
      </c>
      <c r="L583" s="12" t="s">
        <v>8259</v>
      </c>
      <c r="M583" s="12" t="s">
        <v>8259</v>
      </c>
      <c r="N583" s="16" t="s">
        <v>9007</v>
      </c>
      <c r="O583" s="12" t="s">
        <v>9008</v>
      </c>
      <c r="P583" s="16"/>
      <c r="Q583" s="12" t="s">
        <v>9009</v>
      </c>
      <c r="R583" s="12" t="s">
        <v>9010</v>
      </c>
    </row>
    <row r="584" spans="1:18" ht="21.75" thickBot="1" x14ac:dyDescent="0.25">
      <c r="A584" s="7" t="s">
        <v>8319</v>
      </c>
      <c r="B584" s="8" t="s">
        <v>553</v>
      </c>
      <c r="C584" s="8" t="str">
        <f>VLOOKUP(A584,'DSHS account ID to admin'!A:C,3,FALSE)</f>
        <v>Aging and Disability Services Administration</v>
      </c>
      <c r="D584" s="7" t="s">
        <v>299</v>
      </c>
      <c r="E584" s="9" t="s">
        <v>8906</v>
      </c>
      <c r="F584" s="7" t="s">
        <v>297</v>
      </c>
      <c r="G584" s="7" t="s">
        <v>298</v>
      </c>
      <c r="H584" s="7" t="s">
        <v>554</v>
      </c>
      <c r="I584" s="10">
        <v>36039</v>
      </c>
      <c r="J584" s="7" t="s">
        <v>553</v>
      </c>
      <c r="K584" s="7" t="s">
        <v>8258</v>
      </c>
      <c r="L584" s="7" t="s">
        <v>8259</v>
      </c>
      <c r="M584" s="7" t="s">
        <v>8259</v>
      </c>
      <c r="N584" s="11" t="s">
        <v>8629</v>
      </c>
      <c r="O584" s="7" t="s">
        <v>8630</v>
      </c>
      <c r="P584" s="11"/>
      <c r="Q584" s="7" t="s">
        <v>8631</v>
      </c>
      <c r="R584" s="7" t="s">
        <v>8632</v>
      </c>
    </row>
    <row r="585" spans="1:18" ht="21.75" thickBot="1" x14ac:dyDescent="0.25">
      <c r="A585" s="12" t="s">
        <v>8256</v>
      </c>
      <c r="B585" s="13" t="s">
        <v>2858</v>
      </c>
      <c r="C585" s="8" t="str">
        <f>VLOOKUP(A585,'DSHS account ID to admin'!A:C,3,FALSE)</f>
        <v>Aging and Disability Services Administration</v>
      </c>
      <c r="D585" s="12" t="s">
        <v>2736</v>
      </c>
      <c r="E585" s="14" t="s">
        <v>8906</v>
      </c>
      <c r="F585" s="12" t="s">
        <v>2734</v>
      </c>
      <c r="G585" s="12" t="s">
        <v>2735</v>
      </c>
      <c r="H585" s="12" t="s">
        <v>2859</v>
      </c>
      <c r="I585" s="15">
        <v>38014</v>
      </c>
      <c r="J585" s="12" t="s">
        <v>2858</v>
      </c>
      <c r="K585" s="12" t="s">
        <v>8258</v>
      </c>
      <c r="L585" s="12" t="s">
        <v>8259</v>
      </c>
      <c r="M585" s="12" t="s">
        <v>8259</v>
      </c>
      <c r="N585" s="16" t="s">
        <v>8510</v>
      </c>
      <c r="O585" s="12" t="s">
        <v>8511</v>
      </c>
      <c r="P585" s="16"/>
      <c r="Q585" s="12" t="s">
        <v>8512</v>
      </c>
      <c r="R585" s="12" t="s">
        <v>8513</v>
      </c>
    </row>
    <row r="586" spans="1:18" ht="13.5" thickBot="1" x14ac:dyDescent="0.25">
      <c r="A586" s="7" t="s">
        <v>8270</v>
      </c>
      <c r="B586" s="8" t="s">
        <v>2854</v>
      </c>
      <c r="C586" s="8" t="str">
        <f>VLOOKUP(A586,'DSHS account ID to admin'!A:C,3,FALSE)</f>
        <v>Children's Administration</v>
      </c>
      <c r="D586" s="7" t="s">
        <v>2736</v>
      </c>
      <c r="E586" s="9" t="s">
        <v>8906</v>
      </c>
      <c r="F586" s="7" t="s">
        <v>2734</v>
      </c>
      <c r="G586" s="7" t="s">
        <v>2735</v>
      </c>
      <c r="H586" s="7" t="s">
        <v>2855</v>
      </c>
      <c r="I586" s="10">
        <v>53329</v>
      </c>
      <c r="J586" s="7" t="s">
        <v>2854</v>
      </c>
      <c r="K586" s="7" t="s">
        <v>8258</v>
      </c>
      <c r="L586" s="7" t="s">
        <v>8259</v>
      </c>
      <c r="M586" s="7" t="s">
        <v>8259</v>
      </c>
      <c r="N586" s="11" t="s">
        <v>8271</v>
      </c>
      <c r="O586" s="7" t="s">
        <v>8272</v>
      </c>
      <c r="P586" s="11"/>
      <c r="Q586" s="7" t="s">
        <v>8273</v>
      </c>
      <c r="R586" s="7" t="s">
        <v>8274</v>
      </c>
    </row>
    <row r="587" spans="1:18" ht="13.5" thickBot="1" x14ac:dyDescent="0.25">
      <c r="A587" s="12" t="s">
        <v>8270</v>
      </c>
      <c r="B587" s="13" t="s">
        <v>5049</v>
      </c>
      <c r="C587" s="8" t="str">
        <f>VLOOKUP(A587,'DSHS account ID to admin'!A:C,3,FALSE)</f>
        <v>Children's Administration</v>
      </c>
      <c r="D587" s="12" t="s">
        <v>4597</v>
      </c>
      <c r="E587" s="14" t="s">
        <v>8906</v>
      </c>
      <c r="F587" s="12" t="s">
        <v>297</v>
      </c>
      <c r="G587" s="12" t="s">
        <v>4596</v>
      </c>
      <c r="H587" s="12" t="s">
        <v>5050</v>
      </c>
      <c r="I587" s="15">
        <v>59348</v>
      </c>
      <c r="J587" s="12" t="s">
        <v>5049</v>
      </c>
      <c r="K587" s="12" t="s">
        <v>8258</v>
      </c>
      <c r="L587" s="12" t="s">
        <v>8259</v>
      </c>
      <c r="M587" s="12" t="s">
        <v>8259</v>
      </c>
      <c r="N587" s="16" t="s">
        <v>8271</v>
      </c>
      <c r="O587" s="12" t="s">
        <v>8272</v>
      </c>
      <c r="P587" s="16"/>
      <c r="Q587" s="12" t="s">
        <v>8273</v>
      </c>
      <c r="R587" s="12" t="s">
        <v>8274</v>
      </c>
    </row>
    <row r="588" spans="1:18" ht="21.75" thickBot="1" x14ac:dyDescent="0.25">
      <c r="A588" s="7" t="s">
        <v>8319</v>
      </c>
      <c r="B588" s="8" t="s">
        <v>2300</v>
      </c>
      <c r="C588" s="8" t="str">
        <f>VLOOKUP(A588,'DSHS account ID to admin'!A:C,3,FALSE)</f>
        <v>Aging and Disability Services Administration</v>
      </c>
      <c r="D588" s="7" t="s">
        <v>2290</v>
      </c>
      <c r="E588" s="9" t="s">
        <v>8906</v>
      </c>
      <c r="F588" s="7" t="s">
        <v>12</v>
      </c>
      <c r="G588" s="7" t="s">
        <v>2289</v>
      </c>
      <c r="H588" s="7" t="s">
        <v>2301</v>
      </c>
      <c r="I588" s="10">
        <v>38023</v>
      </c>
      <c r="J588" s="7" t="s">
        <v>2300</v>
      </c>
      <c r="K588" s="7" t="s">
        <v>8258</v>
      </c>
      <c r="L588" s="7" t="s">
        <v>8259</v>
      </c>
      <c r="M588" s="7" t="s">
        <v>8259</v>
      </c>
      <c r="N588" s="11" t="s">
        <v>8584</v>
      </c>
      <c r="O588" s="7" t="s">
        <v>8585</v>
      </c>
      <c r="P588" s="11"/>
      <c r="Q588" s="7" t="s">
        <v>8586</v>
      </c>
      <c r="R588" s="7" t="s">
        <v>8587</v>
      </c>
    </row>
    <row r="589" spans="1:18" ht="13.5" thickBot="1" x14ac:dyDescent="0.25">
      <c r="A589" s="12" t="s">
        <v>8270</v>
      </c>
      <c r="B589" s="13" t="s">
        <v>5123</v>
      </c>
      <c r="C589" s="8" t="str">
        <f>VLOOKUP(A589,'DSHS account ID to admin'!A:C,3,FALSE)</f>
        <v>Children's Administration</v>
      </c>
      <c r="D589" s="12" t="s">
        <v>4597</v>
      </c>
      <c r="E589" s="14" t="s">
        <v>8906</v>
      </c>
      <c r="F589" s="12" t="s">
        <v>297</v>
      </c>
      <c r="G589" s="12" t="s">
        <v>4596</v>
      </c>
      <c r="H589" s="12" t="s">
        <v>5124</v>
      </c>
      <c r="I589" s="15">
        <v>43833</v>
      </c>
      <c r="J589" s="12" t="s">
        <v>5123</v>
      </c>
      <c r="K589" s="12" t="s">
        <v>8258</v>
      </c>
      <c r="L589" s="12" t="s">
        <v>8259</v>
      </c>
      <c r="M589" s="12" t="s">
        <v>8259</v>
      </c>
      <c r="N589" s="16" t="s">
        <v>8271</v>
      </c>
      <c r="O589" s="12" t="s">
        <v>8272</v>
      </c>
      <c r="P589" s="16"/>
      <c r="Q589" s="12" t="s">
        <v>8273</v>
      </c>
      <c r="R589" s="12" t="s">
        <v>8274</v>
      </c>
    </row>
    <row r="590" spans="1:18" ht="13.5" thickBot="1" x14ac:dyDescent="0.25">
      <c r="A590" s="7" t="s">
        <v>8270</v>
      </c>
      <c r="B590" s="8" t="s">
        <v>5125</v>
      </c>
      <c r="C590" s="8" t="str">
        <f>VLOOKUP(A590,'DSHS account ID to admin'!A:C,3,FALSE)</f>
        <v>Children's Administration</v>
      </c>
      <c r="D590" s="7" t="s">
        <v>4597</v>
      </c>
      <c r="E590" s="9" t="s">
        <v>8906</v>
      </c>
      <c r="F590" s="7" t="s">
        <v>297</v>
      </c>
      <c r="G590" s="7" t="s">
        <v>4596</v>
      </c>
      <c r="H590" s="7" t="s">
        <v>5126</v>
      </c>
      <c r="I590" s="10">
        <v>40730</v>
      </c>
      <c r="J590" s="7" t="s">
        <v>5125</v>
      </c>
      <c r="K590" s="7" t="s">
        <v>8258</v>
      </c>
      <c r="L590" s="7" t="s">
        <v>8259</v>
      </c>
      <c r="M590" s="7" t="s">
        <v>8259</v>
      </c>
      <c r="N590" s="11" t="s">
        <v>8347</v>
      </c>
      <c r="O590" s="7" t="s">
        <v>8348</v>
      </c>
      <c r="P590" s="11"/>
      <c r="Q590" s="7" t="s">
        <v>8349</v>
      </c>
      <c r="R590" s="7" t="s">
        <v>8350</v>
      </c>
    </row>
    <row r="591" spans="1:18" ht="13.5" thickBot="1" x14ac:dyDescent="0.25">
      <c r="A591" s="12" t="s">
        <v>9011</v>
      </c>
      <c r="B591" s="13" t="s">
        <v>5131</v>
      </c>
      <c r="C591" s="8" t="str">
        <f>VLOOKUP(A591,'DSHS account ID to admin'!A:C,3,FALSE)</f>
        <v>Secretaries Office</v>
      </c>
      <c r="D591" s="12" t="s">
        <v>4597</v>
      </c>
      <c r="E591" s="14" t="s">
        <v>8906</v>
      </c>
      <c r="F591" s="12" t="s">
        <v>297</v>
      </c>
      <c r="G591" s="12" t="s">
        <v>4596</v>
      </c>
      <c r="H591" s="12" t="s">
        <v>5132</v>
      </c>
      <c r="I591" s="15">
        <v>29393</v>
      </c>
      <c r="J591" s="12" t="s">
        <v>5131</v>
      </c>
      <c r="K591" s="12" t="s">
        <v>8258</v>
      </c>
      <c r="L591" s="12" t="s">
        <v>8259</v>
      </c>
      <c r="M591" s="12" t="s">
        <v>8259</v>
      </c>
      <c r="N591" s="16" t="s">
        <v>9012</v>
      </c>
      <c r="O591" s="12" t="s">
        <v>9013</v>
      </c>
      <c r="P591" s="16"/>
      <c r="Q591" s="12" t="s">
        <v>9014</v>
      </c>
      <c r="R591" s="12" t="s">
        <v>9015</v>
      </c>
    </row>
    <row r="592" spans="1:18" ht="21.75" thickBot="1" x14ac:dyDescent="0.25">
      <c r="A592" s="7" t="s">
        <v>8256</v>
      </c>
      <c r="B592" s="8" t="s">
        <v>2866</v>
      </c>
      <c r="C592" s="8" t="str">
        <f>VLOOKUP(A592,'DSHS account ID to admin'!A:C,3,FALSE)</f>
        <v>Aging and Disability Services Administration</v>
      </c>
      <c r="D592" s="7" t="s">
        <v>2736</v>
      </c>
      <c r="E592" s="9" t="s">
        <v>8906</v>
      </c>
      <c r="F592" s="7" t="s">
        <v>2734</v>
      </c>
      <c r="G592" s="7" t="s">
        <v>2735</v>
      </c>
      <c r="H592" s="7" t="s">
        <v>2867</v>
      </c>
      <c r="I592" s="10">
        <v>41036</v>
      </c>
      <c r="J592" s="7" t="s">
        <v>2866</v>
      </c>
      <c r="K592" s="7" t="s">
        <v>8258</v>
      </c>
      <c r="L592" s="7" t="s">
        <v>8259</v>
      </c>
      <c r="M592" s="7" t="s">
        <v>8259</v>
      </c>
      <c r="N592" s="11" t="s">
        <v>9016</v>
      </c>
      <c r="O592" s="7" t="s">
        <v>9017</v>
      </c>
      <c r="P592" s="11"/>
      <c r="Q592" s="7" t="s">
        <v>9018</v>
      </c>
      <c r="R592" s="7" t="s">
        <v>9019</v>
      </c>
    </row>
    <row r="593" spans="1:18" ht="13.5" thickBot="1" x14ac:dyDescent="0.25">
      <c r="A593" s="12" t="s">
        <v>8270</v>
      </c>
      <c r="B593" s="13" t="s">
        <v>5143</v>
      </c>
      <c r="C593" s="8" t="str">
        <f>VLOOKUP(A593,'DSHS account ID to admin'!A:C,3,FALSE)</f>
        <v>Children's Administration</v>
      </c>
      <c r="D593" s="12" t="s">
        <v>4597</v>
      </c>
      <c r="E593" s="14" t="s">
        <v>8906</v>
      </c>
      <c r="F593" s="12" t="s">
        <v>297</v>
      </c>
      <c r="G593" s="12" t="s">
        <v>4596</v>
      </c>
      <c r="H593" s="12" t="s">
        <v>5144</v>
      </c>
      <c r="I593" s="15">
        <v>39484</v>
      </c>
      <c r="J593" s="12" t="s">
        <v>5143</v>
      </c>
      <c r="K593" s="12" t="s">
        <v>8258</v>
      </c>
      <c r="L593" s="12" t="s">
        <v>8259</v>
      </c>
      <c r="M593" s="12" t="s">
        <v>8259</v>
      </c>
      <c r="N593" s="16" t="s">
        <v>8271</v>
      </c>
      <c r="O593" s="12" t="s">
        <v>8272</v>
      </c>
      <c r="P593" s="16"/>
      <c r="Q593" s="12" t="s">
        <v>8273</v>
      </c>
      <c r="R593" s="12" t="s">
        <v>8274</v>
      </c>
    </row>
    <row r="594" spans="1:18" ht="21.75" thickBot="1" x14ac:dyDescent="0.25">
      <c r="A594" s="7" t="s">
        <v>8319</v>
      </c>
      <c r="B594" s="8" t="s">
        <v>791</v>
      </c>
      <c r="C594" s="8" t="str">
        <f>VLOOKUP(A594,'DSHS account ID to admin'!A:C,3,FALSE)</f>
        <v>Aging and Disability Services Administration</v>
      </c>
      <c r="D594" s="7" t="s">
        <v>299</v>
      </c>
      <c r="E594" s="9" t="s">
        <v>8906</v>
      </c>
      <c r="F594" s="7" t="s">
        <v>297</v>
      </c>
      <c r="G594" s="7" t="s">
        <v>298</v>
      </c>
      <c r="H594" s="7" t="s">
        <v>792</v>
      </c>
      <c r="I594" s="10">
        <v>23522</v>
      </c>
      <c r="J594" s="7" t="s">
        <v>791</v>
      </c>
      <c r="K594" s="7" t="s">
        <v>8258</v>
      </c>
      <c r="L594" s="7" t="s">
        <v>8259</v>
      </c>
      <c r="M594" s="7" t="s">
        <v>8259</v>
      </c>
      <c r="N594" s="11" t="s">
        <v>8760</v>
      </c>
      <c r="O594" s="7" t="s">
        <v>8761</v>
      </c>
      <c r="P594" s="7" t="s">
        <v>8762</v>
      </c>
      <c r="Q594" s="7" t="s">
        <v>8763</v>
      </c>
      <c r="R594" s="7" t="s">
        <v>8764</v>
      </c>
    </row>
    <row r="595" spans="1:18" ht="13.5" thickBot="1" x14ac:dyDescent="0.25">
      <c r="A595" s="12" t="s">
        <v>8270</v>
      </c>
      <c r="B595" s="13" t="s">
        <v>577</v>
      </c>
      <c r="C595" s="8" t="str">
        <f>VLOOKUP(A595,'DSHS account ID to admin'!A:C,3,FALSE)</f>
        <v>Children's Administration</v>
      </c>
      <c r="D595" s="12" t="s">
        <v>299</v>
      </c>
      <c r="E595" s="14" t="s">
        <v>8906</v>
      </c>
      <c r="F595" s="12" t="s">
        <v>297</v>
      </c>
      <c r="G595" s="12" t="s">
        <v>298</v>
      </c>
      <c r="H595" s="12" t="s">
        <v>578</v>
      </c>
      <c r="I595" s="15">
        <v>34240</v>
      </c>
      <c r="J595" s="12" t="s">
        <v>577</v>
      </c>
      <c r="K595" s="12" t="s">
        <v>8258</v>
      </c>
      <c r="L595" s="12" t="s">
        <v>8259</v>
      </c>
      <c r="M595" s="12" t="s">
        <v>8259</v>
      </c>
      <c r="N595" s="16" t="s">
        <v>9020</v>
      </c>
      <c r="O595" s="12" t="s">
        <v>9021</v>
      </c>
      <c r="P595" s="16"/>
      <c r="Q595" s="12" t="s">
        <v>9022</v>
      </c>
      <c r="R595" s="12" t="s">
        <v>9023</v>
      </c>
    </row>
    <row r="596" spans="1:18" ht="13.5" thickBot="1" x14ac:dyDescent="0.25">
      <c r="A596" s="7" t="s">
        <v>8270</v>
      </c>
      <c r="B596" s="8" t="s">
        <v>5127</v>
      </c>
      <c r="C596" s="8" t="str">
        <f>VLOOKUP(A596,'DSHS account ID to admin'!A:C,3,FALSE)</f>
        <v>Children's Administration</v>
      </c>
      <c r="D596" s="7" t="s">
        <v>4597</v>
      </c>
      <c r="E596" s="9" t="s">
        <v>8906</v>
      </c>
      <c r="F596" s="7" t="s">
        <v>297</v>
      </c>
      <c r="G596" s="7" t="s">
        <v>4596</v>
      </c>
      <c r="H596" s="7" t="s">
        <v>5128</v>
      </c>
      <c r="I596" s="10">
        <v>41857</v>
      </c>
      <c r="J596" s="7" t="s">
        <v>5127</v>
      </c>
      <c r="K596" s="7" t="s">
        <v>8258</v>
      </c>
      <c r="L596" s="7" t="s">
        <v>8259</v>
      </c>
      <c r="M596" s="7" t="s">
        <v>8259</v>
      </c>
      <c r="N596" s="11" t="s">
        <v>8271</v>
      </c>
      <c r="O596" s="7" t="s">
        <v>8272</v>
      </c>
      <c r="P596" s="11"/>
      <c r="Q596" s="7" t="s">
        <v>8273</v>
      </c>
      <c r="R596" s="7" t="s">
        <v>8274</v>
      </c>
    </row>
    <row r="597" spans="1:18" ht="13.5" thickBot="1" x14ac:dyDescent="0.25">
      <c r="A597" s="12" t="s">
        <v>8270</v>
      </c>
      <c r="B597" s="13" t="s">
        <v>5121</v>
      </c>
      <c r="C597" s="8" t="str">
        <f>VLOOKUP(A597,'DSHS account ID to admin'!A:C,3,FALSE)</f>
        <v>Children's Administration</v>
      </c>
      <c r="D597" s="12" t="s">
        <v>4597</v>
      </c>
      <c r="E597" s="14" t="s">
        <v>8906</v>
      </c>
      <c r="F597" s="12" t="s">
        <v>297</v>
      </c>
      <c r="G597" s="12" t="s">
        <v>4596</v>
      </c>
      <c r="H597" s="12" t="s">
        <v>5122</v>
      </c>
      <c r="I597" s="15">
        <v>29617</v>
      </c>
      <c r="J597" s="12" t="s">
        <v>5121</v>
      </c>
      <c r="K597" s="12" t="s">
        <v>8258</v>
      </c>
      <c r="L597" s="12" t="s">
        <v>8259</v>
      </c>
      <c r="M597" s="12" t="s">
        <v>8259</v>
      </c>
      <c r="N597" s="16" t="s">
        <v>8324</v>
      </c>
      <c r="O597" s="12" t="s">
        <v>8325</v>
      </c>
      <c r="P597" s="16"/>
      <c r="Q597" s="12" t="s">
        <v>8326</v>
      </c>
      <c r="R597" s="12" t="s">
        <v>8327</v>
      </c>
    </row>
    <row r="598" spans="1:18" ht="13.5" thickBot="1" x14ac:dyDescent="0.25">
      <c r="A598" s="7" t="s">
        <v>8264</v>
      </c>
      <c r="B598" s="8" t="s">
        <v>1768</v>
      </c>
      <c r="C598" s="8" t="str">
        <f>VLOOKUP(A598,'DSHS account ID to admin'!A:C,3,FALSE)</f>
        <v>Management Services</v>
      </c>
      <c r="D598" s="7" t="s">
        <v>1573</v>
      </c>
      <c r="E598" s="9" t="s">
        <v>9024</v>
      </c>
      <c r="F598" s="7" t="s">
        <v>297</v>
      </c>
      <c r="G598" s="7" t="s">
        <v>1626</v>
      </c>
      <c r="H598" s="7" t="s">
        <v>1769</v>
      </c>
      <c r="I598" s="10">
        <v>8428</v>
      </c>
      <c r="J598" s="7" t="s">
        <v>1768</v>
      </c>
      <c r="K598" s="7" t="s">
        <v>8258</v>
      </c>
      <c r="L598" s="7" t="s">
        <v>8259</v>
      </c>
      <c r="M598" s="7" t="s">
        <v>8259</v>
      </c>
      <c r="N598" s="11" t="s">
        <v>8266</v>
      </c>
      <c r="O598" s="7" t="s">
        <v>8267</v>
      </c>
      <c r="P598" s="11"/>
      <c r="Q598" s="7" t="s">
        <v>8268</v>
      </c>
      <c r="R598" s="7" t="s">
        <v>8269</v>
      </c>
    </row>
    <row r="599" spans="1:18" ht="21.75" thickBot="1" x14ac:dyDescent="0.25">
      <c r="A599" s="12" t="s">
        <v>8332</v>
      </c>
      <c r="B599" s="13" t="s">
        <v>1000</v>
      </c>
      <c r="C599" s="8" t="str">
        <f>VLOOKUP(A599,'DSHS account ID to admin'!A:C,3,FALSE)</f>
        <v>Economic Services Administration</v>
      </c>
      <c r="D599" s="12" t="s">
        <v>299</v>
      </c>
      <c r="E599" s="14" t="s">
        <v>9024</v>
      </c>
      <c r="F599" s="12" t="s">
        <v>297</v>
      </c>
      <c r="G599" s="12" t="s">
        <v>298</v>
      </c>
      <c r="H599" s="12" t="s">
        <v>1001</v>
      </c>
      <c r="I599" s="15">
        <v>18882</v>
      </c>
      <c r="J599" s="12" t="s">
        <v>1000</v>
      </c>
      <c r="K599" s="12" t="s">
        <v>8258</v>
      </c>
      <c r="L599" s="12" t="s">
        <v>8259</v>
      </c>
      <c r="M599" s="12" t="s">
        <v>8259</v>
      </c>
      <c r="N599" s="16" t="s">
        <v>8641</v>
      </c>
      <c r="O599" s="12" t="s">
        <v>8642</v>
      </c>
      <c r="P599" s="16"/>
      <c r="Q599" s="12" t="s">
        <v>8643</v>
      </c>
      <c r="R599" s="12" t="s">
        <v>8644</v>
      </c>
    </row>
    <row r="600" spans="1:18" ht="21.75" thickBot="1" x14ac:dyDescent="0.25">
      <c r="A600" s="7" t="s">
        <v>8275</v>
      </c>
      <c r="B600" s="8" t="s">
        <v>1002</v>
      </c>
      <c r="C600" s="8" t="str">
        <f>VLOOKUP(A600,'DSHS account ID to admin'!A:C,3,FALSE)</f>
        <v>Juvenile Justice and Rehabilitation</v>
      </c>
      <c r="D600" s="7" t="s">
        <v>299</v>
      </c>
      <c r="E600" s="9" t="s">
        <v>9024</v>
      </c>
      <c r="F600" s="7" t="s">
        <v>297</v>
      </c>
      <c r="G600" s="7" t="s">
        <v>298</v>
      </c>
      <c r="H600" s="7" t="s">
        <v>1003</v>
      </c>
      <c r="I600" s="10">
        <v>21488</v>
      </c>
      <c r="J600" s="7" t="s">
        <v>1002</v>
      </c>
      <c r="K600" s="7" t="s">
        <v>8258</v>
      </c>
      <c r="L600" s="7" t="s">
        <v>8259</v>
      </c>
      <c r="M600" s="7" t="s">
        <v>8259</v>
      </c>
      <c r="N600" s="11" t="s">
        <v>8412</v>
      </c>
      <c r="O600" s="7" t="s">
        <v>8413</v>
      </c>
      <c r="P600" s="11"/>
      <c r="Q600" s="7" t="s">
        <v>8414</v>
      </c>
      <c r="R600" s="7" t="s">
        <v>8415</v>
      </c>
    </row>
    <row r="601" spans="1:18" ht="21.75" thickBot="1" x14ac:dyDescent="0.25">
      <c r="A601" s="12" t="s">
        <v>8332</v>
      </c>
      <c r="B601" s="13" t="s">
        <v>1004</v>
      </c>
      <c r="C601" s="8" t="str">
        <f>VLOOKUP(A601,'DSHS account ID to admin'!A:C,3,FALSE)</f>
        <v>Economic Services Administration</v>
      </c>
      <c r="D601" s="12" t="s">
        <v>299</v>
      </c>
      <c r="E601" s="14" t="s">
        <v>9024</v>
      </c>
      <c r="F601" s="12" t="s">
        <v>297</v>
      </c>
      <c r="G601" s="12" t="s">
        <v>298</v>
      </c>
      <c r="H601" s="12" t="s">
        <v>1005</v>
      </c>
      <c r="I601" s="15">
        <v>24063</v>
      </c>
      <c r="J601" s="12" t="s">
        <v>1004</v>
      </c>
      <c r="K601" s="12" t="s">
        <v>8258</v>
      </c>
      <c r="L601" s="12" t="s">
        <v>8259</v>
      </c>
      <c r="M601" s="12" t="s">
        <v>8259</v>
      </c>
      <c r="N601" s="16" t="s">
        <v>8383</v>
      </c>
      <c r="O601" s="12" t="s">
        <v>8384</v>
      </c>
      <c r="P601" s="16"/>
      <c r="Q601" s="12" t="s">
        <v>8385</v>
      </c>
      <c r="R601" s="12" t="s">
        <v>8386</v>
      </c>
    </row>
    <row r="602" spans="1:18" ht="21.75" thickBot="1" x14ac:dyDescent="0.25">
      <c r="A602" s="7" t="s">
        <v>8923</v>
      </c>
      <c r="B602" s="8" t="s">
        <v>1051</v>
      </c>
      <c r="C602" s="8" t="str">
        <f>VLOOKUP(A602,'DSHS account ID to admin'!A:C,3,FALSE)</f>
        <v>Economic Services Administration</v>
      </c>
      <c r="D602" s="7" t="s">
        <v>9</v>
      </c>
      <c r="E602" s="9" t="s">
        <v>9024</v>
      </c>
      <c r="F602" s="7" t="s">
        <v>64</v>
      </c>
      <c r="G602" s="7" t="s">
        <v>65</v>
      </c>
      <c r="H602" s="7" t="s">
        <v>1052</v>
      </c>
      <c r="I602" s="10">
        <v>16994</v>
      </c>
      <c r="J602" s="7" t="s">
        <v>1051</v>
      </c>
      <c r="K602" s="7" t="s">
        <v>8258</v>
      </c>
      <c r="L602" s="7" t="s">
        <v>8259</v>
      </c>
      <c r="M602" s="7" t="s">
        <v>8259</v>
      </c>
      <c r="N602" s="11" t="s">
        <v>9025</v>
      </c>
      <c r="O602" s="7" t="s">
        <v>9026</v>
      </c>
      <c r="P602" s="11"/>
      <c r="Q602" s="7" t="s">
        <v>9027</v>
      </c>
      <c r="R602" s="7" t="s">
        <v>9028</v>
      </c>
    </row>
    <row r="603" spans="1:18" ht="21.75" thickBot="1" x14ac:dyDescent="0.25">
      <c r="A603" s="12" t="s">
        <v>8275</v>
      </c>
      <c r="B603" s="13" t="s">
        <v>996</v>
      </c>
      <c r="C603" s="8" t="str">
        <f>VLOOKUP(A603,'DSHS account ID to admin'!A:C,3,FALSE)</f>
        <v>Juvenile Justice and Rehabilitation</v>
      </c>
      <c r="D603" s="12" t="s">
        <v>299</v>
      </c>
      <c r="E603" s="14" t="s">
        <v>9024</v>
      </c>
      <c r="F603" s="12" t="s">
        <v>297</v>
      </c>
      <c r="G603" s="12" t="s">
        <v>298</v>
      </c>
      <c r="H603" s="12" t="s">
        <v>997</v>
      </c>
      <c r="I603" s="15">
        <v>23033</v>
      </c>
      <c r="J603" s="12" t="s">
        <v>996</v>
      </c>
      <c r="K603" s="12" t="s">
        <v>8258</v>
      </c>
      <c r="L603" s="12" t="s">
        <v>8259</v>
      </c>
      <c r="M603" s="12" t="s">
        <v>8259</v>
      </c>
      <c r="N603" s="16" t="s">
        <v>8412</v>
      </c>
      <c r="O603" s="12" t="s">
        <v>8413</v>
      </c>
      <c r="P603" s="16"/>
      <c r="Q603" s="12" t="s">
        <v>8414</v>
      </c>
      <c r="R603" s="12" t="s">
        <v>8415</v>
      </c>
    </row>
    <row r="604" spans="1:18" ht="21.75" thickBot="1" x14ac:dyDescent="0.25">
      <c r="A604" s="7" t="s">
        <v>8275</v>
      </c>
      <c r="B604" s="8" t="s">
        <v>998</v>
      </c>
      <c r="C604" s="8" t="str">
        <f>VLOOKUP(A604,'DSHS account ID to admin'!A:C,3,FALSE)</f>
        <v>Juvenile Justice and Rehabilitation</v>
      </c>
      <c r="D604" s="7" t="s">
        <v>299</v>
      </c>
      <c r="E604" s="9" t="s">
        <v>9024</v>
      </c>
      <c r="F604" s="7" t="s">
        <v>297</v>
      </c>
      <c r="G604" s="7" t="s">
        <v>298</v>
      </c>
      <c r="H604" s="7" t="s">
        <v>999</v>
      </c>
      <c r="I604" s="10">
        <v>7358</v>
      </c>
      <c r="J604" s="7" t="s">
        <v>998</v>
      </c>
      <c r="K604" s="7" t="s">
        <v>8258</v>
      </c>
      <c r="L604" s="7" t="s">
        <v>8259</v>
      </c>
      <c r="M604" s="7" t="s">
        <v>8259</v>
      </c>
      <c r="N604" s="11" t="s">
        <v>8289</v>
      </c>
      <c r="O604" s="7" t="s">
        <v>8290</v>
      </c>
      <c r="P604" s="11"/>
      <c r="Q604" s="7" t="s">
        <v>8291</v>
      </c>
      <c r="R604" s="7" t="s">
        <v>8292</v>
      </c>
    </row>
    <row r="605" spans="1:18" ht="13.5" thickBot="1" x14ac:dyDescent="0.25">
      <c r="A605" s="12" t="s">
        <v>8270</v>
      </c>
      <c r="B605" s="13" t="s">
        <v>2923</v>
      </c>
      <c r="C605" s="8" t="str">
        <f>VLOOKUP(A605,'DSHS account ID to admin'!A:C,3,FALSE)</f>
        <v>Children's Administration</v>
      </c>
      <c r="D605" s="12" t="s">
        <v>2736</v>
      </c>
      <c r="E605" s="14" t="s">
        <v>9024</v>
      </c>
      <c r="F605" s="12" t="s">
        <v>2734</v>
      </c>
      <c r="G605" s="12" t="s">
        <v>2735</v>
      </c>
      <c r="H605" s="12" t="s">
        <v>2924</v>
      </c>
      <c r="I605" s="15">
        <v>18117</v>
      </c>
      <c r="J605" s="12" t="s">
        <v>2923</v>
      </c>
      <c r="K605" s="12" t="s">
        <v>8258</v>
      </c>
      <c r="L605" s="12" t="s">
        <v>8259</v>
      </c>
      <c r="M605" s="12" t="s">
        <v>8259</v>
      </c>
      <c r="N605" s="16" t="s">
        <v>8271</v>
      </c>
      <c r="O605" s="12" t="s">
        <v>8272</v>
      </c>
      <c r="P605" s="16"/>
      <c r="Q605" s="12" t="s">
        <v>8273</v>
      </c>
      <c r="R605" s="12" t="s">
        <v>8274</v>
      </c>
    </row>
    <row r="606" spans="1:18" ht="13.5" thickBot="1" x14ac:dyDescent="0.25">
      <c r="A606" s="7" t="s">
        <v>8270</v>
      </c>
      <c r="B606" s="8" t="s">
        <v>986</v>
      </c>
      <c r="C606" s="8" t="str">
        <f>VLOOKUP(A606,'DSHS account ID to admin'!A:C,3,FALSE)</f>
        <v>Children's Administration</v>
      </c>
      <c r="D606" s="7" t="s">
        <v>9</v>
      </c>
      <c r="E606" s="9" t="s">
        <v>9024</v>
      </c>
      <c r="F606" s="7" t="s">
        <v>64</v>
      </c>
      <c r="G606" s="7" t="s">
        <v>65</v>
      </c>
      <c r="H606" s="7" t="s">
        <v>987</v>
      </c>
      <c r="I606" s="10">
        <v>24610</v>
      </c>
      <c r="J606" s="7" t="s">
        <v>986</v>
      </c>
      <c r="K606" s="7" t="s">
        <v>8258</v>
      </c>
      <c r="L606" s="7" t="s">
        <v>8259</v>
      </c>
      <c r="M606" s="7" t="s">
        <v>8259</v>
      </c>
      <c r="N606" s="11" t="s">
        <v>8271</v>
      </c>
      <c r="O606" s="7" t="s">
        <v>8272</v>
      </c>
      <c r="P606" s="11"/>
      <c r="Q606" s="7" t="s">
        <v>8273</v>
      </c>
      <c r="R606" s="7" t="s">
        <v>8274</v>
      </c>
    </row>
    <row r="607" spans="1:18" ht="13.5" thickBot="1" x14ac:dyDescent="0.25">
      <c r="A607" s="12" t="s">
        <v>8270</v>
      </c>
      <c r="B607" s="13" t="s">
        <v>988</v>
      </c>
      <c r="C607" s="8" t="str">
        <f>VLOOKUP(A607,'DSHS account ID to admin'!A:C,3,FALSE)</f>
        <v>Children's Administration</v>
      </c>
      <c r="D607" s="12" t="s">
        <v>9</v>
      </c>
      <c r="E607" s="14" t="s">
        <v>9024</v>
      </c>
      <c r="F607" s="12" t="s">
        <v>64</v>
      </c>
      <c r="G607" s="12" t="s">
        <v>65</v>
      </c>
      <c r="H607" s="12" t="s">
        <v>989</v>
      </c>
      <c r="I607" s="15">
        <v>23433</v>
      </c>
      <c r="J607" s="12" t="s">
        <v>988</v>
      </c>
      <c r="K607" s="12" t="s">
        <v>8258</v>
      </c>
      <c r="L607" s="12" t="s">
        <v>8259</v>
      </c>
      <c r="M607" s="12" t="s">
        <v>8259</v>
      </c>
      <c r="N607" s="16" t="s">
        <v>8540</v>
      </c>
      <c r="O607" s="12" t="s">
        <v>8541</v>
      </c>
      <c r="P607" s="16"/>
      <c r="Q607" s="12" t="s">
        <v>8542</v>
      </c>
      <c r="R607" s="12" t="s">
        <v>8543</v>
      </c>
    </row>
    <row r="608" spans="1:18" ht="21.75" thickBot="1" x14ac:dyDescent="0.25">
      <c r="A608" s="7" t="s">
        <v>8299</v>
      </c>
      <c r="B608" s="8" t="s">
        <v>5065</v>
      </c>
      <c r="C608" s="8" t="str">
        <f>VLOOKUP(A608,'DSHS account ID to admin'!A:C,3,FALSE)</f>
        <v>Office of Fraud Accountability</v>
      </c>
      <c r="D608" s="7" t="s">
        <v>4597</v>
      </c>
      <c r="E608" s="9" t="s">
        <v>9024</v>
      </c>
      <c r="F608" s="7" t="s">
        <v>297</v>
      </c>
      <c r="G608" s="7" t="s">
        <v>4596</v>
      </c>
      <c r="H608" s="7" t="s">
        <v>5066</v>
      </c>
      <c r="I608" s="10">
        <v>15851</v>
      </c>
      <c r="J608" s="7" t="s">
        <v>5065</v>
      </c>
      <c r="K608" s="7" t="s">
        <v>8258</v>
      </c>
      <c r="L608" s="7" t="s">
        <v>8259</v>
      </c>
      <c r="M608" s="7" t="s">
        <v>8259</v>
      </c>
      <c r="N608" s="11" t="s">
        <v>8301</v>
      </c>
      <c r="O608" s="7" t="s">
        <v>8302</v>
      </c>
      <c r="P608" s="11"/>
      <c r="Q608" s="7" t="s">
        <v>8303</v>
      </c>
      <c r="R608" s="7" t="s">
        <v>8304</v>
      </c>
    </row>
    <row r="609" spans="1:18" ht="13.5" thickBot="1" x14ac:dyDescent="0.25">
      <c r="A609" s="12" t="s">
        <v>8270</v>
      </c>
      <c r="B609" s="13" t="s">
        <v>8093</v>
      </c>
      <c r="C609" s="8" t="str">
        <f>VLOOKUP(A609,'DSHS account ID to admin'!A:C,3,FALSE)</f>
        <v>Children's Administration</v>
      </c>
      <c r="D609" s="12" t="s">
        <v>3142</v>
      </c>
      <c r="E609" s="14" t="s">
        <v>9024</v>
      </c>
      <c r="F609" s="12" t="s">
        <v>2576</v>
      </c>
      <c r="G609" s="12" t="s">
        <v>8094</v>
      </c>
      <c r="H609" s="12" t="s">
        <v>8095</v>
      </c>
      <c r="I609" s="15">
        <v>1238</v>
      </c>
      <c r="J609" s="12" t="s">
        <v>8093</v>
      </c>
      <c r="K609" s="12" t="s">
        <v>8258</v>
      </c>
      <c r="L609" s="12" t="s">
        <v>8259</v>
      </c>
      <c r="M609" s="12" t="s">
        <v>8259</v>
      </c>
      <c r="N609" s="16" t="s">
        <v>9029</v>
      </c>
      <c r="O609" s="12" t="s">
        <v>9030</v>
      </c>
      <c r="P609" s="16"/>
      <c r="Q609" s="12" t="s">
        <v>9031</v>
      </c>
      <c r="R609" s="12" t="s">
        <v>9032</v>
      </c>
    </row>
    <row r="610" spans="1:18" ht="21.75" thickBot="1" x14ac:dyDescent="0.25">
      <c r="A610" s="7" t="s">
        <v>8332</v>
      </c>
      <c r="B610" s="8" t="s">
        <v>944</v>
      </c>
      <c r="C610" s="8" t="str">
        <f>VLOOKUP(A610,'DSHS account ID to admin'!A:C,3,FALSE)</f>
        <v>Economic Services Administration</v>
      </c>
      <c r="D610" s="7" t="s">
        <v>299</v>
      </c>
      <c r="E610" s="9" t="s">
        <v>9024</v>
      </c>
      <c r="F610" s="7" t="s">
        <v>297</v>
      </c>
      <c r="G610" s="7" t="s">
        <v>298</v>
      </c>
      <c r="H610" s="7" t="s">
        <v>945</v>
      </c>
      <c r="I610" s="10">
        <v>16709</v>
      </c>
      <c r="J610" s="7" t="s">
        <v>944</v>
      </c>
      <c r="K610" s="7" t="s">
        <v>8258</v>
      </c>
      <c r="L610" s="7" t="s">
        <v>8259</v>
      </c>
      <c r="M610" s="7" t="s">
        <v>8259</v>
      </c>
      <c r="N610" s="11" t="s">
        <v>9033</v>
      </c>
      <c r="O610" s="7" t="s">
        <v>9034</v>
      </c>
      <c r="P610" s="11"/>
      <c r="Q610" s="7" t="s">
        <v>9035</v>
      </c>
      <c r="R610" s="7" t="s">
        <v>9036</v>
      </c>
    </row>
    <row r="611" spans="1:18" ht="21.75" thickBot="1" x14ac:dyDescent="0.25">
      <c r="A611" s="12" t="s">
        <v>8319</v>
      </c>
      <c r="B611" s="13" t="s">
        <v>935</v>
      </c>
      <c r="C611" s="8" t="str">
        <f>VLOOKUP(A611,'DSHS account ID to admin'!A:C,3,FALSE)</f>
        <v>Aging and Disability Services Administration</v>
      </c>
      <c r="D611" s="12" t="s">
        <v>299</v>
      </c>
      <c r="E611" s="14" t="s">
        <v>9024</v>
      </c>
      <c r="F611" s="12" t="s">
        <v>297</v>
      </c>
      <c r="G611" s="12" t="s">
        <v>298</v>
      </c>
      <c r="H611" s="12" t="s">
        <v>936</v>
      </c>
      <c r="I611" s="15">
        <v>15919</v>
      </c>
      <c r="J611" s="12" t="s">
        <v>935</v>
      </c>
      <c r="K611" s="12" t="s">
        <v>8258</v>
      </c>
      <c r="L611" s="12" t="s">
        <v>8259</v>
      </c>
      <c r="M611" s="12" t="s">
        <v>8259</v>
      </c>
      <c r="N611" s="16" t="s">
        <v>8371</v>
      </c>
      <c r="O611" s="12" t="s">
        <v>8372</v>
      </c>
      <c r="P611" s="16"/>
      <c r="Q611" s="12" t="s">
        <v>8373</v>
      </c>
      <c r="R611" s="12" t="s">
        <v>8374</v>
      </c>
    </row>
    <row r="612" spans="1:18" ht="21.75" thickBot="1" x14ac:dyDescent="0.25">
      <c r="A612" s="7" t="s">
        <v>8256</v>
      </c>
      <c r="B612" s="8" t="s">
        <v>4939</v>
      </c>
      <c r="C612" s="8" t="str">
        <f>VLOOKUP(A612,'DSHS account ID to admin'!A:C,3,FALSE)</f>
        <v>Aging and Disability Services Administration</v>
      </c>
      <c r="D612" s="7" t="s">
        <v>4597</v>
      </c>
      <c r="E612" s="9" t="s">
        <v>9024</v>
      </c>
      <c r="F612" s="7" t="s">
        <v>297</v>
      </c>
      <c r="G612" s="7" t="s">
        <v>4596</v>
      </c>
      <c r="H612" s="7" t="s">
        <v>4940</v>
      </c>
      <c r="I612" s="10">
        <v>31563</v>
      </c>
      <c r="J612" s="7" t="s">
        <v>4939</v>
      </c>
      <c r="K612" s="7" t="s">
        <v>8258</v>
      </c>
      <c r="L612" s="7" t="s">
        <v>8259</v>
      </c>
      <c r="M612" s="7" t="s">
        <v>8259</v>
      </c>
      <c r="N612" s="11" t="s">
        <v>8617</v>
      </c>
      <c r="O612" s="7" t="s">
        <v>8618</v>
      </c>
      <c r="P612" s="11"/>
      <c r="Q612" s="7" t="s">
        <v>8619</v>
      </c>
      <c r="R612" s="7" t="s">
        <v>8620</v>
      </c>
    </row>
    <row r="613" spans="1:18" ht="13.5" thickBot="1" x14ac:dyDescent="0.25">
      <c r="A613" s="12" t="s">
        <v>8270</v>
      </c>
      <c r="B613" s="13" t="s">
        <v>1814</v>
      </c>
      <c r="C613" s="8" t="str">
        <f>VLOOKUP(A613,'DSHS account ID to admin'!A:C,3,FALSE)</f>
        <v>Children's Administration</v>
      </c>
      <c r="D613" s="12" t="s">
        <v>1573</v>
      </c>
      <c r="E613" s="14" t="s">
        <v>9024</v>
      </c>
      <c r="F613" s="12" t="s">
        <v>12</v>
      </c>
      <c r="G613" s="12" t="s">
        <v>1575</v>
      </c>
      <c r="H613" s="12" t="s">
        <v>1815</v>
      </c>
      <c r="I613" s="15">
        <v>16502</v>
      </c>
      <c r="J613" s="12" t="s">
        <v>1814</v>
      </c>
      <c r="K613" s="12" t="s">
        <v>8258</v>
      </c>
      <c r="L613" s="12" t="s">
        <v>8259</v>
      </c>
      <c r="M613" s="12" t="s">
        <v>8259</v>
      </c>
      <c r="N613" s="16" t="s">
        <v>8560</v>
      </c>
      <c r="O613" s="12" t="s">
        <v>8561</v>
      </c>
      <c r="P613" s="16"/>
      <c r="Q613" s="12" t="s">
        <v>8562</v>
      </c>
      <c r="R613" s="12" t="s">
        <v>8563</v>
      </c>
    </row>
    <row r="614" spans="1:18" ht="13.5" thickBot="1" x14ac:dyDescent="0.25">
      <c r="A614" s="7" t="s">
        <v>8270</v>
      </c>
      <c r="B614" s="8" t="s">
        <v>2375</v>
      </c>
      <c r="C614" s="8" t="str">
        <f>VLOOKUP(A614,'DSHS account ID to admin'!A:C,3,FALSE)</f>
        <v>Children's Administration</v>
      </c>
      <c r="D614" s="7" t="s">
        <v>2290</v>
      </c>
      <c r="E614" s="9" t="s">
        <v>9024</v>
      </c>
      <c r="F614" s="7" t="s">
        <v>12</v>
      </c>
      <c r="G614" s="7" t="s">
        <v>2289</v>
      </c>
      <c r="H614" s="7" t="s">
        <v>2376</v>
      </c>
      <c r="I614" s="10">
        <v>13153</v>
      </c>
      <c r="J614" s="7" t="s">
        <v>2375</v>
      </c>
      <c r="K614" s="7" t="s">
        <v>8258</v>
      </c>
      <c r="L614" s="7" t="s">
        <v>8259</v>
      </c>
      <c r="M614" s="7" t="s">
        <v>8259</v>
      </c>
      <c r="N614" s="11" t="s">
        <v>8347</v>
      </c>
      <c r="O614" s="7" t="s">
        <v>8348</v>
      </c>
      <c r="P614" s="11"/>
      <c r="Q614" s="7" t="s">
        <v>8349</v>
      </c>
      <c r="R614" s="7" t="s">
        <v>8350</v>
      </c>
    </row>
    <row r="615" spans="1:18" ht="21.75" thickBot="1" x14ac:dyDescent="0.25">
      <c r="A615" s="12" t="s">
        <v>8319</v>
      </c>
      <c r="B615" s="13" t="s">
        <v>1049</v>
      </c>
      <c r="C615" s="8" t="str">
        <f>VLOOKUP(A615,'DSHS account ID to admin'!A:C,3,FALSE)</f>
        <v>Aging and Disability Services Administration</v>
      </c>
      <c r="D615" s="12" t="s">
        <v>299</v>
      </c>
      <c r="E615" s="14" t="s">
        <v>9024</v>
      </c>
      <c r="F615" s="12" t="s">
        <v>297</v>
      </c>
      <c r="G615" s="12" t="s">
        <v>298</v>
      </c>
      <c r="H615" s="12" t="s">
        <v>1050</v>
      </c>
      <c r="I615" s="15">
        <v>17176</v>
      </c>
      <c r="J615" s="12" t="s">
        <v>1049</v>
      </c>
      <c r="K615" s="12" t="s">
        <v>8258</v>
      </c>
      <c r="L615" s="12" t="s">
        <v>8259</v>
      </c>
      <c r="M615" s="12" t="s">
        <v>8259</v>
      </c>
      <c r="N615" s="16" t="s">
        <v>8351</v>
      </c>
      <c r="O615" s="12" t="s">
        <v>8352</v>
      </c>
      <c r="P615" s="16"/>
      <c r="Q615" s="12" t="s">
        <v>8353</v>
      </c>
      <c r="R615" s="12" t="s">
        <v>8354</v>
      </c>
    </row>
    <row r="616" spans="1:18" ht="21.75" thickBot="1" x14ac:dyDescent="0.25">
      <c r="A616" s="7" t="s">
        <v>8319</v>
      </c>
      <c r="B616" s="8" t="s">
        <v>5414</v>
      </c>
      <c r="C616" s="8" t="str">
        <f>VLOOKUP(A616,'DSHS account ID to admin'!A:C,3,FALSE)</f>
        <v>Aging and Disability Services Administration</v>
      </c>
      <c r="D616" s="7" t="s">
        <v>4597</v>
      </c>
      <c r="E616" s="9" t="s">
        <v>9024</v>
      </c>
      <c r="F616" s="7" t="s">
        <v>297</v>
      </c>
      <c r="G616" s="7" t="s">
        <v>4596</v>
      </c>
      <c r="H616" s="7" t="s">
        <v>5415</v>
      </c>
      <c r="I616" s="10">
        <v>16219</v>
      </c>
      <c r="J616" s="7" t="s">
        <v>5414</v>
      </c>
      <c r="K616" s="7" t="s">
        <v>8258</v>
      </c>
      <c r="L616" s="7" t="s">
        <v>8259</v>
      </c>
      <c r="M616" s="7" t="s">
        <v>8259</v>
      </c>
      <c r="N616" s="11" t="s">
        <v>8625</v>
      </c>
      <c r="O616" s="7" t="s">
        <v>8626</v>
      </c>
      <c r="P616" s="11"/>
      <c r="Q616" s="7" t="s">
        <v>8627</v>
      </c>
      <c r="R616" s="7" t="s">
        <v>8628</v>
      </c>
    </row>
    <row r="617" spans="1:18" ht="21.75" thickBot="1" x14ac:dyDescent="0.25">
      <c r="A617" s="12" t="s">
        <v>8319</v>
      </c>
      <c r="B617" s="13" t="s">
        <v>5412</v>
      </c>
      <c r="C617" s="8" t="str">
        <f>VLOOKUP(A617,'DSHS account ID to admin'!A:C,3,FALSE)</f>
        <v>Aging and Disability Services Administration</v>
      </c>
      <c r="D617" s="12" t="s">
        <v>4597</v>
      </c>
      <c r="E617" s="14" t="s">
        <v>9024</v>
      </c>
      <c r="F617" s="12" t="s">
        <v>297</v>
      </c>
      <c r="G617" s="12" t="s">
        <v>4596</v>
      </c>
      <c r="H617" s="12" t="s">
        <v>5413</v>
      </c>
      <c r="I617" s="15">
        <v>20969</v>
      </c>
      <c r="J617" s="12" t="s">
        <v>5412</v>
      </c>
      <c r="K617" s="12" t="s">
        <v>8258</v>
      </c>
      <c r="L617" s="12" t="s">
        <v>8259</v>
      </c>
      <c r="M617" s="12" t="s">
        <v>8259</v>
      </c>
      <c r="N617" s="16" t="s">
        <v>8752</v>
      </c>
      <c r="O617" s="12" t="s">
        <v>8753</v>
      </c>
      <c r="P617" s="16"/>
      <c r="Q617" s="12" t="s">
        <v>8754</v>
      </c>
      <c r="R617" s="12" t="s">
        <v>8755</v>
      </c>
    </row>
    <row r="618" spans="1:18" ht="13.5" thickBot="1" x14ac:dyDescent="0.25">
      <c r="A618" s="7" t="s">
        <v>8270</v>
      </c>
      <c r="B618" s="8" t="s">
        <v>982</v>
      </c>
      <c r="C618" s="8" t="str">
        <f>VLOOKUP(A618,'DSHS account ID to admin'!A:C,3,FALSE)</f>
        <v>Children's Administration</v>
      </c>
      <c r="D618" s="7" t="s">
        <v>9</v>
      </c>
      <c r="E618" s="9" t="s">
        <v>9024</v>
      </c>
      <c r="F618" s="7" t="s">
        <v>64</v>
      </c>
      <c r="G618" s="7" t="s">
        <v>65</v>
      </c>
      <c r="H618" s="7" t="s">
        <v>983</v>
      </c>
      <c r="I618" s="10">
        <v>32758</v>
      </c>
      <c r="J618" s="7" t="s">
        <v>982</v>
      </c>
      <c r="K618" s="7" t="s">
        <v>8258</v>
      </c>
      <c r="L618" s="7" t="s">
        <v>8259</v>
      </c>
      <c r="M618" s="7" t="s">
        <v>8259</v>
      </c>
      <c r="N618" s="11" t="s">
        <v>8271</v>
      </c>
      <c r="O618" s="7" t="s">
        <v>8272</v>
      </c>
      <c r="P618" s="11"/>
      <c r="Q618" s="7" t="s">
        <v>8273</v>
      </c>
      <c r="R618" s="7" t="s">
        <v>8274</v>
      </c>
    </row>
    <row r="619" spans="1:18" ht="21.75" thickBot="1" x14ac:dyDescent="0.25">
      <c r="A619" s="12" t="s">
        <v>8256</v>
      </c>
      <c r="B619" s="13" t="s">
        <v>984</v>
      </c>
      <c r="C619" s="8" t="str">
        <f>VLOOKUP(A619,'DSHS account ID to admin'!A:C,3,FALSE)</f>
        <v>Aging and Disability Services Administration</v>
      </c>
      <c r="D619" s="12" t="s">
        <v>9</v>
      </c>
      <c r="E619" s="14" t="s">
        <v>9024</v>
      </c>
      <c r="F619" s="12" t="s">
        <v>64</v>
      </c>
      <c r="G619" s="12" t="s">
        <v>65</v>
      </c>
      <c r="H619" s="12" t="s">
        <v>985</v>
      </c>
      <c r="I619" s="15">
        <v>23863</v>
      </c>
      <c r="J619" s="12" t="s">
        <v>984</v>
      </c>
      <c r="K619" s="12" t="s">
        <v>8258</v>
      </c>
      <c r="L619" s="12" t="s">
        <v>8259</v>
      </c>
      <c r="M619" s="12" t="s">
        <v>8259</v>
      </c>
      <c r="N619" s="16" t="s">
        <v>8617</v>
      </c>
      <c r="O619" s="12" t="s">
        <v>8618</v>
      </c>
      <c r="P619" s="16"/>
      <c r="Q619" s="12" t="s">
        <v>8619</v>
      </c>
      <c r="R619" s="12" t="s">
        <v>8620</v>
      </c>
    </row>
    <row r="620" spans="1:18" ht="13.5" thickBot="1" x14ac:dyDescent="0.25">
      <c r="A620" s="7" t="s">
        <v>8270</v>
      </c>
      <c r="B620" s="8" t="s">
        <v>1862</v>
      </c>
      <c r="C620" s="8" t="str">
        <f>VLOOKUP(A620,'DSHS account ID to admin'!A:C,3,FALSE)</f>
        <v>Children's Administration</v>
      </c>
      <c r="D620" s="7" t="s">
        <v>1573</v>
      </c>
      <c r="E620" s="9" t="s">
        <v>9024</v>
      </c>
      <c r="F620" s="7" t="s">
        <v>12</v>
      </c>
      <c r="G620" s="7" t="s">
        <v>1575</v>
      </c>
      <c r="H620" s="7" t="s">
        <v>1863</v>
      </c>
      <c r="I620" s="10">
        <v>23425</v>
      </c>
      <c r="J620" s="7" t="s">
        <v>1862</v>
      </c>
      <c r="K620" s="7" t="s">
        <v>8258</v>
      </c>
      <c r="L620" s="7" t="s">
        <v>8259</v>
      </c>
      <c r="M620" s="7" t="s">
        <v>8259</v>
      </c>
      <c r="N620" s="11" t="s">
        <v>8535</v>
      </c>
      <c r="O620" s="7" t="s">
        <v>8536</v>
      </c>
      <c r="P620" s="11"/>
      <c r="Q620" s="7" t="s">
        <v>8537</v>
      </c>
      <c r="R620" s="7" t="s">
        <v>8538</v>
      </c>
    </row>
    <row r="621" spans="1:18" ht="21.75" thickBot="1" x14ac:dyDescent="0.25">
      <c r="A621" s="12" t="s">
        <v>8319</v>
      </c>
      <c r="B621" s="13" t="s">
        <v>2377</v>
      </c>
      <c r="C621" s="8" t="str">
        <f>VLOOKUP(A621,'DSHS account ID to admin'!A:C,3,FALSE)</f>
        <v>Aging and Disability Services Administration</v>
      </c>
      <c r="D621" s="12" t="s">
        <v>2290</v>
      </c>
      <c r="E621" s="14" t="s">
        <v>9024</v>
      </c>
      <c r="F621" s="12" t="s">
        <v>12</v>
      </c>
      <c r="G621" s="12" t="s">
        <v>2289</v>
      </c>
      <c r="H621" s="12" t="s">
        <v>2378</v>
      </c>
      <c r="I621" s="15">
        <v>24702</v>
      </c>
      <c r="J621" s="12" t="s">
        <v>2377</v>
      </c>
      <c r="K621" s="12" t="s">
        <v>8258</v>
      </c>
      <c r="L621" s="12" t="s">
        <v>8259</v>
      </c>
      <c r="M621" s="12" t="s">
        <v>8259</v>
      </c>
      <c r="N621" s="16" t="s">
        <v>8752</v>
      </c>
      <c r="O621" s="12" t="s">
        <v>8753</v>
      </c>
      <c r="P621" s="16"/>
      <c r="Q621" s="12" t="s">
        <v>8754</v>
      </c>
      <c r="R621" s="12" t="s">
        <v>8755</v>
      </c>
    </row>
    <row r="622" spans="1:18" ht="21.75" thickBot="1" x14ac:dyDescent="0.25">
      <c r="A622" s="7" t="s">
        <v>8256</v>
      </c>
      <c r="B622" s="8" t="s">
        <v>2379</v>
      </c>
      <c r="C622" s="8" t="str">
        <f>VLOOKUP(A622,'DSHS account ID to admin'!A:C,3,FALSE)</f>
        <v>Aging and Disability Services Administration</v>
      </c>
      <c r="D622" s="7" t="s">
        <v>2290</v>
      </c>
      <c r="E622" s="9" t="s">
        <v>9024</v>
      </c>
      <c r="F622" s="7" t="s">
        <v>12</v>
      </c>
      <c r="G622" s="7" t="s">
        <v>2289</v>
      </c>
      <c r="H622" s="7" t="s">
        <v>2380</v>
      </c>
      <c r="I622" s="10">
        <v>17339</v>
      </c>
      <c r="J622" s="7" t="s">
        <v>2379</v>
      </c>
      <c r="K622" s="7" t="s">
        <v>8258</v>
      </c>
      <c r="L622" s="7" t="s">
        <v>8259</v>
      </c>
      <c r="M622" s="7" t="s">
        <v>8259</v>
      </c>
      <c r="N622" s="11" t="s">
        <v>9037</v>
      </c>
      <c r="O622" s="7" t="s">
        <v>9038</v>
      </c>
      <c r="P622" s="11"/>
      <c r="Q622" s="7" t="s">
        <v>9039</v>
      </c>
      <c r="R622" s="7" t="s">
        <v>9040</v>
      </c>
    </row>
    <row r="623" spans="1:18" ht="21.75" thickBot="1" x14ac:dyDescent="0.25">
      <c r="A623" s="12" t="s">
        <v>8319</v>
      </c>
      <c r="B623" s="13" t="s">
        <v>5406</v>
      </c>
      <c r="C623" s="8" t="str">
        <f>VLOOKUP(A623,'DSHS account ID to admin'!A:C,3,FALSE)</f>
        <v>Aging and Disability Services Administration</v>
      </c>
      <c r="D623" s="12" t="s">
        <v>4597</v>
      </c>
      <c r="E623" s="14" t="s">
        <v>9024</v>
      </c>
      <c r="F623" s="12" t="s">
        <v>297</v>
      </c>
      <c r="G623" s="12" t="s">
        <v>4596</v>
      </c>
      <c r="H623" s="12" t="s">
        <v>5407</v>
      </c>
      <c r="I623" s="15">
        <v>32783</v>
      </c>
      <c r="J623" s="12" t="s">
        <v>5406</v>
      </c>
      <c r="K623" s="12" t="s">
        <v>8258</v>
      </c>
      <c r="L623" s="12" t="s">
        <v>8259</v>
      </c>
      <c r="M623" s="12" t="s">
        <v>8259</v>
      </c>
      <c r="N623" s="16" t="s">
        <v>8351</v>
      </c>
      <c r="O623" s="12" t="s">
        <v>8352</v>
      </c>
      <c r="P623" s="16"/>
      <c r="Q623" s="12" t="s">
        <v>8353</v>
      </c>
      <c r="R623" s="12" t="s">
        <v>8354</v>
      </c>
    </row>
    <row r="624" spans="1:18" ht="21.75" thickBot="1" x14ac:dyDescent="0.25">
      <c r="A624" s="7" t="s">
        <v>8319</v>
      </c>
      <c r="B624" s="8" t="s">
        <v>5408</v>
      </c>
      <c r="C624" s="8" t="str">
        <f>VLOOKUP(A624,'DSHS account ID to admin'!A:C,3,FALSE)</f>
        <v>Aging and Disability Services Administration</v>
      </c>
      <c r="D624" s="7" t="s">
        <v>4597</v>
      </c>
      <c r="E624" s="9" t="s">
        <v>9024</v>
      </c>
      <c r="F624" s="7" t="s">
        <v>297</v>
      </c>
      <c r="G624" s="7" t="s">
        <v>4596</v>
      </c>
      <c r="H624" s="7" t="s">
        <v>5409</v>
      </c>
      <c r="I624" s="10">
        <v>27066</v>
      </c>
      <c r="J624" s="7" t="s">
        <v>5408</v>
      </c>
      <c r="K624" s="7" t="s">
        <v>8258</v>
      </c>
      <c r="L624" s="7" t="s">
        <v>8259</v>
      </c>
      <c r="M624" s="7" t="s">
        <v>8259</v>
      </c>
      <c r="N624" s="11" t="s">
        <v>9041</v>
      </c>
      <c r="O624" s="7" t="s">
        <v>9042</v>
      </c>
      <c r="P624" s="11"/>
      <c r="Q624" s="7" t="s">
        <v>9043</v>
      </c>
      <c r="R624" s="7" t="s">
        <v>9044</v>
      </c>
    </row>
    <row r="625" spans="1:18" ht="13.5" thickBot="1" x14ac:dyDescent="0.25">
      <c r="A625" s="12" t="s">
        <v>8270</v>
      </c>
      <c r="B625" s="13" t="s">
        <v>1860</v>
      </c>
      <c r="C625" s="8" t="str">
        <f>VLOOKUP(A625,'DSHS account ID to admin'!A:C,3,FALSE)</f>
        <v>Children's Administration</v>
      </c>
      <c r="D625" s="12" t="s">
        <v>1573</v>
      </c>
      <c r="E625" s="14" t="s">
        <v>9024</v>
      </c>
      <c r="F625" s="12" t="s">
        <v>12</v>
      </c>
      <c r="G625" s="12" t="s">
        <v>1575</v>
      </c>
      <c r="H625" s="12" t="s">
        <v>1861</v>
      </c>
      <c r="I625" s="15">
        <v>18646</v>
      </c>
      <c r="J625" s="12" t="s">
        <v>1860</v>
      </c>
      <c r="K625" s="12" t="s">
        <v>8258</v>
      </c>
      <c r="L625" s="12" t="s">
        <v>8259</v>
      </c>
      <c r="M625" s="12" t="s">
        <v>8259</v>
      </c>
      <c r="N625" s="16" t="s">
        <v>8433</v>
      </c>
      <c r="O625" s="12" t="s">
        <v>8434</v>
      </c>
      <c r="P625" s="16"/>
      <c r="Q625" s="12" t="s">
        <v>8435</v>
      </c>
      <c r="R625" s="12" t="s">
        <v>8436</v>
      </c>
    </row>
    <row r="626" spans="1:18" ht="13.5" thickBot="1" x14ac:dyDescent="0.25">
      <c r="A626" s="7" t="s">
        <v>8270</v>
      </c>
      <c r="B626" s="8" t="s">
        <v>1864</v>
      </c>
      <c r="C626" s="8" t="str">
        <f>VLOOKUP(A626,'DSHS account ID to admin'!A:C,3,FALSE)</f>
        <v>Children's Administration</v>
      </c>
      <c r="D626" s="7" t="s">
        <v>1573</v>
      </c>
      <c r="E626" s="9" t="s">
        <v>9024</v>
      </c>
      <c r="F626" s="7" t="s">
        <v>12</v>
      </c>
      <c r="G626" s="7" t="s">
        <v>1575</v>
      </c>
      <c r="H626" s="7" t="s">
        <v>1865</v>
      </c>
      <c r="I626" s="10">
        <v>19538</v>
      </c>
      <c r="J626" s="7" t="s">
        <v>1864</v>
      </c>
      <c r="K626" s="7" t="s">
        <v>8258</v>
      </c>
      <c r="L626" s="7" t="s">
        <v>8259</v>
      </c>
      <c r="M626" s="7" t="s">
        <v>8259</v>
      </c>
      <c r="N626" s="11" t="s">
        <v>8535</v>
      </c>
      <c r="O626" s="7" t="s">
        <v>8536</v>
      </c>
      <c r="P626" s="11"/>
      <c r="Q626" s="7" t="s">
        <v>8537</v>
      </c>
      <c r="R626" s="7" t="s">
        <v>8538</v>
      </c>
    </row>
    <row r="627" spans="1:18" ht="13.5" thickBot="1" x14ac:dyDescent="0.25">
      <c r="A627" s="12" t="s">
        <v>8270</v>
      </c>
      <c r="B627" s="13" t="s">
        <v>1850</v>
      </c>
      <c r="C627" s="8" t="str">
        <f>VLOOKUP(A627,'DSHS account ID to admin'!A:C,3,FALSE)</f>
        <v>Children's Administration</v>
      </c>
      <c r="D627" s="12" t="s">
        <v>1573</v>
      </c>
      <c r="E627" s="14" t="s">
        <v>9024</v>
      </c>
      <c r="F627" s="12" t="s">
        <v>12</v>
      </c>
      <c r="G627" s="12" t="s">
        <v>1575</v>
      </c>
      <c r="H627" s="12" t="s">
        <v>1851</v>
      </c>
      <c r="I627" s="15">
        <v>9506</v>
      </c>
      <c r="J627" s="12" t="s">
        <v>1850</v>
      </c>
      <c r="K627" s="12" t="s">
        <v>8258</v>
      </c>
      <c r="L627" s="12" t="s">
        <v>8259</v>
      </c>
      <c r="M627" s="12" t="s">
        <v>8259</v>
      </c>
      <c r="N627" s="16" t="s">
        <v>8795</v>
      </c>
      <c r="O627" s="12" t="s">
        <v>8796</v>
      </c>
      <c r="P627" s="16"/>
      <c r="Q627" s="12" t="s">
        <v>8797</v>
      </c>
      <c r="R627" s="12" t="s">
        <v>8798</v>
      </c>
    </row>
    <row r="628" spans="1:18" ht="13.5" thickBot="1" x14ac:dyDescent="0.25">
      <c r="A628" s="7" t="s">
        <v>8270</v>
      </c>
      <c r="B628" s="8" t="s">
        <v>1856</v>
      </c>
      <c r="C628" s="8" t="str">
        <f>VLOOKUP(A628,'DSHS account ID to admin'!A:C,3,FALSE)</f>
        <v>Children's Administration</v>
      </c>
      <c r="D628" s="7" t="s">
        <v>1573</v>
      </c>
      <c r="E628" s="9" t="s">
        <v>9024</v>
      </c>
      <c r="F628" s="7" t="s">
        <v>12</v>
      </c>
      <c r="G628" s="7" t="s">
        <v>1575</v>
      </c>
      <c r="H628" s="7" t="s">
        <v>1857</v>
      </c>
      <c r="I628" s="10">
        <v>19336</v>
      </c>
      <c r="J628" s="7" t="s">
        <v>1856</v>
      </c>
      <c r="K628" s="7" t="s">
        <v>8258</v>
      </c>
      <c r="L628" s="7" t="s">
        <v>8259</v>
      </c>
      <c r="M628" s="7" t="s">
        <v>8259</v>
      </c>
      <c r="N628" s="11" t="s">
        <v>8433</v>
      </c>
      <c r="O628" s="7" t="s">
        <v>8434</v>
      </c>
      <c r="P628" s="11"/>
      <c r="Q628" s="7" t="s">
        <v>8435</v>
      </c>
      <c r="R628" s="7" t="s">
        <v>8436</v>
      </c>
    </row>
    <row r="629" spans="1:18" ht="13.5" thickBot="1" x14ac:dyDescent="0.25">
      <c r="A629" s="12" t="s">
        <v>8270</v>
      </c>
      <c r="B629" s="13" t="s">
        <v>1854</v>
      </c>
      <c r="C629" s="8" t="str">
        <f>VLOOKUP(A629,'DSHS account ID to admin'!A:C,3,FALSE)</f>
        <v>Children's Administration</v>
      </c>
      <c r="D629" s="12" t="s">
        <v>1573</v>
      </c>
      <c r="E629" s="14" t="s">
        <v>9024</v>
      </c>
      <c r="F629" s="12" t="s">
        <v>12</v>
      </c>
      <c r="G629" s="12" t="s">
        <v>1575</v>
      </c>
      <c r="H629" s="12" t="s">
        <v>1855</v>
      </c>
      <c r="I629" s="15">
        <v>24930</v>
      </c>
      <c r="J629" s="12" t="s">
        <v>1854</v>
      </c>
      <c r="K629" s="12" t="s">
        <v>8258</v>
      </c>
      <c r="L629" s="12" t="s">
        <v>8259</v>
      </c>
      <c r="M629" s="12" t="s">
        <v>8259</v>
      </c>
      <c r="N629" s="16" t="s">
        <v>8271</v>
      </c>
      <c r="O629" s="12" t="s">
        <v>8272</v>
      </c>
      <c r="P629" s="16"/>
      <c r="Q629" s="12" t="s">
        <v>8273</v>
      </c>
      <c r="R629" s="12" t="s">
        <v>8274</v>
      </c>
    </row>
    <row r="630" spans="1:18" ht="13.5" thickBot="1" x14ac:dyDescent="0.25">
      <c r="A630" s="7" t="s">
        <v>8270</v>
      </c>
      <c r="B630" s="8" t="s">
        <v>1852</v>
      </c>
      <c r="C630" s="8" t="str">
        <f>VLOOKUP(A630,'DSHS account ID to admin'!A:C,3,FALSE)</f>
        <v>Children's Administration</v>
      </c>
      <c r="D630" s="7" t="s">
        <v>1573</v>
      </c>
      <c r="E630" s="9" t="s">
        <v>9024</v>
      </c>
      <c r="F630" s="7" t="s">
        <v>12</v>
      </c>
      <c r="G630" s="7" t="s">
        <v>1575</v>
      </c>
      <c r="H630" s="7" t="s">
        <v>1853</v>
      </c>
      <c r="I630" s="10">
        <v>13111</v>
      </c>
      <c r="J630" s="7" t="s">
        <v>1852</v>
      </c>
      <c r="K630" s="7" t="s">
        <v>8258</v>
      </c>
      <c r="L630" s="7" t="s">
        <v>8259</v>
      </c>
      <c r="M630" s="7" t="s">
        <v>8259</v>
      </c>
      <c r="N630" s="11" t="s">
        <v>8433</v>
      </c>
      <c r="O630" s="7" t="s">
        <v>8434</v>
      </c>
      <c r="P630" s="11"/>
      <c r="Q630" s="7" t="s">
        <v>8435</v>
      </c>
      <c r="R630" s="7" t="s">
        <v>8436</v>
      </c>
    </row>
    <row r="631" spans="1:18" ht="13.5" thickBot="1" x14ac:dyDescent="0.25">
      <c r="A631" s="12" t="s">
        <v>8270</v>
      </c>
      <c r="B631" s="13" t="s">
        <v>1858</v>
      </c>
      <c r="C631" s="8" t="str">
        <f>VLOOKUP(A631,'DSHS account ID to admin'!A:C,3,FALSE)</f>
        <v>Children's Administration</v>
      </c>
      <c r="D631" s="12" t="s">
        <v>1573</v>
      </c>
      <c r="E631" s="14" t="s">
        <v>9024</v>
      </c>
      <c r="F631" s="12" t="s">
        <v>12</v>
      </c>
      <c r="G631" s="12" t="s">
        <v>1575</v>
      </c>
      <c r="H631" s="12" t="s">
        <v>1859</v>
      </c>
      <c r="I631" s="15">
        <v>22285</v>
      </c>
      <c r="J631" s="12" t="s">
        <v>1858</v>
      </c>
      <c r="K631" s="12" t="s">
        <v>8258</v>
      </c>
      <c r="L631" s="12" t="s">
        <v>8259</v>
      </c>
      <c r="M631" s="12" t="s">
        <v>8259</v>
      </c>
      <c r="N631" s="16" t="s">
        <v>8433</v>
      </c>
      <c r="O631" s="12" t="s">
        <v>8434</v>
      </c>
      <c r="P631" s="16"/>
      <c r="Q631" s="12" t="s">
        <v>8435</v>
      </c>
      <c r="R631" s="12" t="s">
        <v>8436</v>
      </c>
    </row>
    <row r="632" spans="1:18" ht="21.75" thickBot="1" x14ac:dyDescent="0.25">
      <c r="A632" s="7" t="s">
        <v>8256</v>
      </c>
      <c r="B632" s="8" t="s">
        <v>1047</v>
      </c>
      <c r="C632" s="8" t="str">
        <f>VLOOKUP(A632,'DSHS account ID to admin'!A:C,3,FALSE)</f>
        <v>Aging and Disability Services Administration</v>
      </c>
      <c r="D632" s="7" t="s">
        <v>299</v>
      </c>
      <c r="E632" s="9" t="s">
        <v>9024</v>
      </c>
      <c r="F632" s="7" t="s">
        <v>297</v>
      </c>
      <c r="G632" s="7" t="s">
        <v>298</v>
      </c>
      <c r="H632" s="7" t="s">
        <v>1048</v>
      </c>
      <c r="I632" s="10">
        <v>20254</v>
      </c>
      <c r="J632" s="7" t="s">
        <v>1047</v>
      </c>
      <c r="K632" s="7" t="s">
        <v>8258</v>
      </c>
      <c r="L632" s="7" t="s">
        <v>8259</v>
      </c>
      <c r="M632" s="7" t="s">
        <v>8259</v>
      </c>
      <c r="N632" s="11" t="s">
        <v>8367</v>
      </c>
      <c r="O632" s="7" t="s">
        <v>8368</v>
      </c>
      <c r="P632" s="11"/>
      <c r="Q632" s="7" t="s">
        <v>8369</v>
      </c>
      <c r="R632" s="7" t="s">
        <v>8370</v>
      </c>
    </row>
    <row r="633" spans="1:18" ht="21.75" thickBot="1" x14ac:dyDescent="0.25">
      <c r="A633" s="12" t="s">
        <v>8256</v>
      </c>
      <c r="B633" s="13" t="s">
        <v>5410</v>
      </c>
      <c r="C633" s="8" t="str">
        <f>VLOOKUP(A633,'DSHS account ID to admin'!A:C,3,FALSE)</f>
        <v>Aging and Disability Services Administration</v>
      </c>
      <c r="D633" s="12" t="s">
        <v>4597</v>
      </c>
      <c r="E633" s="14" t="s">
        <v>9024</v>
      </c>
      <c r="F633" s="12" t="s">
        <v>297</v>
      </c>
      <c r="G633" s="12" t="s">
        <v>4596</v>
      </c>
      <c r="H633" s="12" t="s">
        <v>5411</v>
      </c>
      <c r="I633" s="15">
        <v>34784</v>
      </c>
      <c r="J633" s="12" t="s">
        <v>5410</v>
      </c>
      <c r="K633" s="12" t="s">
        <v>8258</v>
      </c>
      <c r="L633" s="12" t="s">
        <v>8259</v>
      </c>
      <c r="M633" s="12" t="s">
        <v>8259</v>
      </c>
      <c r="N633" s="16" t="s">
        <v>9007</v>
      </c>
      <c r="O633" s="12" t="s">
        <v>9008</v>
      </c>
      <c r="P633" s="16"/>
      <c r="Q633" s="12" t="s">
        <v>9009</v>
      </c>
      <c r="R633" s="12" t="s">
        <v>9010</v>
      </c>
    </row>
    <row r="634" spans="1:18" ht="13.5" thickBot="1" x14ac:dyDescent="0.25">
      <c r="A634" s="7" t="s">
        <v>8270</v>
      </c>
      <c r="B634" s="8" t="s">
        <v>750</v>
      </c>
      <c r="C634" s="8" t="str">
        <f>VLOOKUP(A634,'DSHS account ID to admin'!A:C,3,FALSE)</f>
        <v>Children's Administration</v>
      </c>
      <c r="D634" s="7" t="s">
        <v>299</v>
      </c>
      <c r="E634" s="9" t="s">
        <v>9024</v>
      </c>
      <c r="F634" s="7" t="s">
        <v>297</v>
      </c>
      <c r="G634" s="7" t="s">
        <v>298</v>
      </c>
      <c r="H634" s="7" t="s">
        <v>751</v>
      </c>
      <c r="I634" s="10">
        <v>27134</v>
      </c>
      <c r="J634" s="7" t="s">
        <v>750</v>
      </c>
      <c r="K634" s="7" t="s">
        <v>8258</v>
      </c>
      <c r="L634" s="7" t="s">
        <v>8259</v>
      </c>
      <c r="M634" s="7" t="s">
        <v>8259</v>
      </c>
      <c r="N634" s="11" t="s">
        <v>8842</v>
      </c>
      <c r="O634" s="7" t="s">
        <v>8843</v>
      </c>
      <c r="P634" s="11"/>
      <c r="Q634" s="7" t="s">
        <v>8844</v>
      </c>
      <c r="R634" s="7" t="s">
        <v>8845</v>
      </c>
    </row>
    <row r="635" spans="1:18" ht="21.75" thickBot="1" x14ac:dyDescent="0.25">
      <c r="A635" s="12" t="s">
        <v>8319</v>
      </c>
      <c r="B635" s="13" t="s">
        <v>968</v>
      </c>
      <c r="C635" s="8" t="str">
        <f>VLOOKUP(A635,'DSHS account ID to admin'!A:C,3,FALSE)</f>
        <v>Aging and Disability Services Administration</v>
      </c>
      <c r="D635" s="12" t="s">
        <v>299</v>
      </c>
      <c r="E635" s="14" t="s">
        <v>9024</v>
      </c>
      <c r="F635" s="12" t="s">
        <v>297</v>
      </c>
      <c r="G635" s="12" t="s">
        <v>298</v>
      </c>
      <c r="H635" s="12" t="s">
        <v>969</v>
      </c>
      <c r="I635" s="15">
        <v>16144</v>
      </c>
      <c r="J635" s="12" t="s">
        <v>968</v>
      </c>
      <c r="K635" s="12" t="s">
        <v>8258</v>
      </c>
      <c r="L635" s="12" t="s">
        <v>8259</v>
      </c>
      <c r="M635" s="12" t="s">
        <v>8259</v>
      </c>
      <c r="N635" s="16" t="s">
        <v>8552</v>
      </c>
      <c r="O635" s="12" t="s">
        <v>8553</v>
      </c>
      <c r="P635" s="16"/>
      <c r="Q635" s="12" t="s">
        <v>8554</v>
      </c>
      <c r="R635" s="12" t="s">
        <v>8555</v>
      </c>
    </row>
    <row r="636" spans="1:18" ht="13.5" thickBot="1" x14ac:dyDescent="0.25">
      <c r="A636" s="7" t="s">
        <v>8270</v>
      </c>
      <c r="B636" s="8" t="s">
        <v>752</v>
      </c>
      <c r="C636" s="8" t="str">
        <f>VLOOKUP(A636,'DSHS account ID to admin'!A:C,3,FALSE)</f>
        <v>Children's Administration</v>
      </c>
      <c r="D636" s="7" t="s">
        <v>299</v>
      </c>
      <c r="E636" s="9" t="s">
        <v>9024</v>
      </c>
      <c r="F636" s="7" t="s">
        <v>297</v>
      </c>
      <c r="G636" s="7" t="s">
        <v>298</v>
      </c>
      <c r="H636" s="7" t="s">
        <v>753</v>
      </c>
      <c r="I636" s="10">
        <v>21349</v>
      </c>
      <c r="J636" s="7" t="s">
        <v>752</v>
      </c>
      <c r="K636" s="7" t="s">
        <v>8258</v>
      </c>
      <c r="L636" s="7" t="s">
        <v>8259</v>
      </c>
      <c r="M636" s="7" t="s">
        <v>8259</v>
      </c>
      <c r="N636" s="11" t="s">
        <v>8637</v>
      </c>
      <c r="O636" s="7" t="s">
        <v>8638</v>
      </c>
      <c r="P636" s="11"/>
      <c r="Q636" s="7" t="s">
        <v>8639</v>
      </c>
      <c r="R636" s="7" t="s">
        <v>8640</v>
      </c>
    </row>
    <row r="637" spans="1:18" ht="13.5" thickBot="1" x14ac:dyDescent="0.25">
      <c r="A637" s="12" t="s">
        <v>8270</v>
      </c>
      <c r="B637" s="13" t="s">
        <v>748</v>
      </c>
      <c r="C637" s="8" t="str">
        <f>VLOOKUP(A637,'DSHS account ID to admin'!A:C,3,FALSE)</f>
        <v>Children's Administration</v>
      </c>
      <c r="D637" s="12" t="s">
        <v>299</v>
      </c>
      <c r="E637" s="14" t="s">
        <v>9024</v>
      </c>
      <c r="F637" s="12" t="s">
        <v>297</v>
      </c>
      <c r="G637" s="12" t="s">
        <v>298</v>
      </c>
      <c r="H637" s="12" t="s">
        <v>749</v>
      </c>
      <c r="I637" s="15">
        <v>21756</v>
      </c>
      <c r="J637" s="12" t="s">
        <v>748</v>
      </c>
      <c r="K637" s="12" t="s">
        <v>8258</v>
      </c>
      <c r="L637" s="12" t="s">
        <v>8259</v>
      </c>
      <c r="M637" s="12" t="s">
        <v>8259</v>
      </c>
      <c r="N637" s="16" t="s">
        <v>8271</v>
      </c>
      <c r="O637" s="12" t="s">
        <v>8272</v>
      </c>
      <c r="P637" s="16"/>
      <c r="Q637" s="12" t="s">
        <v>8273</v>
      </c>
      <c r="R637" s="12" t="s">
        <v>8274</v>
      </c>
    </row>
    <row r="638" spans="1:18" ht="13.5" thickBot="1" x14ac:dyDescent="0.25">
      <c r="A638" s="7" t="s">
        <v>8270</v>
      </c>
      <c r="B638" s="8" t="s">
        <v>746</v>
      </c>
      <c r="C638" s="8" t="str">
        <f>VLOOKUP(A638,'DSHS account ID to admin'!A:C,3,FALSE)</f>
        <v>Children's Administration</v>
      </c>
      <c r="D638" s="7" t="s">
        <v>299</v>
      </c>
      <c r="E638" s="9" t="s">
        <v>9024</v>
      </c>
      <c r="F638" s="7" t="s">
        <v>297</v>
      </c>
      <c r="G638" s="7" t="s">
        <v>298</v>
      </c>
      <c r="H638" s="7" t="s">
        <v>747</v>
      </c>
      <c r="I638" s="10">
        <v>29966</v>
      </c>
      <c r="J638" s="7" t="s">
        <v>746</v>
      </c>
      <c r="K638" s="7" t="s">
        <v>8258</v>
      </c>
      <c r="L638" s="7" t="s">
        <v>8259</v>
      </c>
      <c r="M638" s="7" t="s">
        <v>8259</v>
      </c>
      <c r="N638" s="11" t="s">
        <v>8271</v>
      </c>
      <c r="O638" s="7" t="s">
        <v>8272</v>
      </c>
      <c r="P638" s="11"/>
      <c r="Q638" s="7" t="s">
        <v>8273</v>
      </c>
      <c r="R638" s="7" t="s">
        <v>8274</v>
      </c>
    </row>
    <row r="639" spans="1:18" ht="21.75" thickBot="1" x14ac:dyDescent="0.25">
      <c r="A639" s="12" t="s">
        <v>8332</v>
      </c>
      <c r="B639" s="13" t="s">
        <v>3126</v>
      </c>
      <c r="C639" s="8" t="str">
        <f>VLOOKUP(A639,'DSHS account ID to admin'!A:C,3,FALSE)</f>
        <v>Economic Services Administration</v>
      </c>
      <c r="D639" s="12" t="s">
        <v>3129</v>
      </c>
      <c r="E639" s="14" t="s">
        <v>9024</v>
      </c>
      <c r="F639" s="12" t="s">
        <v>3127</v>
      </c>
      <c r="G639" s="12" t="s">
        <v>3128</v>
      </c>
      <c r="H639" s="12" t="s">
        <v>3130</v>
      </c>
      <c r="I639" s="15">
        <v>20685</v>
      </c>
      <c r="J639" s="12" t="s">
        <v>3126</v>
      </c>
      <c r="K639" s="12" t="s">
        <v>8258</v>
      </c>
      <c r="L639" s="12" t="s">
        <v>8259</v>
      </c>
      <c r="M639" s="12" t="s">
        <v>8259</v>
      </c>
      <c r="N639" s="16" t="s">
        <v>8466</v>
      </c>
      <c r="O639" s="12" t="s">
        <v>8467</v>
      </c>
      <c r="P639" s="16"/>
      <c r="Q639" s="12" t="s">
        <v>8468</v>
      </c>
      <c r="R639" s="12" t="s">
        <v>8469</v>
      </c>
    </row>
    <row r="640" spans="1:18" ht="21.75" thickBot="1" x14ac:dyDescent="0.25">
      <c r="A640" s="7" t="s">
        <v>8256</v>
      </c>
      <c r="B640" s="8" t="s">
        <v>296</v>
      </c>
      <c r="C640" s="8" t="str">
        <f>VLOOKUP(A640,'DSHS account ID to admin'!A:C,3,FALSE)</f>
        <v>Aging and Disability Services Administration</v>
      </c>
      <c r="D640" s="7" t="s">
        <v>299</v>
      </c>
      <c r="E640" s="9" t="s">
        <v>9024</v>
      </c>
      <c r="F640" s="7" t="s">
        <v>297</v>
      </c>
      <c r="G640" s="7" t="s">
        <v>298</v>
      </c>
      <c r="H640" s="7" t="s">
        <v>300</v>
      </c>
      <c r="I640" s="10">
        <v>18214</v>
      </c>
      <c r="J640" s="7" t="s">
        <v>296</v>
      </c>
      <c r="K640" s="7" t="s">
        <v>8258</v>
      </c>
      <c r="L640" s="7" t="s">
        <v>8259</v>
      </c>
      <c r="M640" s="7" t="s">
        <v>8259</v>
      </c>
      <c r="N640" s="11" t="s">
        <v>8420</v>
      </c>
      <c r="O640" s="7" t="s">
        <v>8421</v>
      </c>
      <c r="P640" s="11"/>
      <c r="Q640" s="7" t="s">
        <v>8422</v>
      </c>
      <c r="R640" s="7" t="s">
        <v>8423</v>
      </c>
    </row>
    <row r="641" spans="1:18" ht="21.75" thickBot="1" x14ac:dyDescent="0.25">
      <c r="A641" s="12" t="s">
        <v>8275</v>
      </c>
      <c r="B641" s="13" t="s">
        <v>1014</v>
      </c>
      <c r="C641" s="8" t="str">
        <f>VLOOKUP(A641,'DSHS account ID to admin'!A:C,3,FALSE)</f>
        <v>Juvenile Justice and Rehabilitation</v>
      </c>
      <c r="D641" s="12" t="s">
        <v>299</v>
      </c>
      <c r="E641" s="14" t="s">
        <v>9024</v>
      </c>
      <c r="F641" s="12" t="s">
        <v>297</v>
      </c>
      <c r="G641" s="12" t="s">
        <v>298</v>
      </c>
      <c r="H641" s="12" t="s">
        <v>1015</v>
      </c>
      <c r="I641" s="15">
        <v>10628</v>
      </c>
      <c r="J641" s="12" t="s">
        <v>1014</v>
      </c>
      <c r="K641" s="12" t="s">
        <v>8258</v>
      </c>
      <c r="L641" s="12" t="s">
        <v>8259</v>
      </c>
      <c r="M641" s="12" t="s">
        <v>8259</v>
      </c>
      <c r="N641" s="16" t="s">
        <v>8441</v>
      </c>
      <c r="O641" s="12" t="s">
        <v>9045</v>
      </c>
      <c r="P641" s="16"/>
      <c r="Q641" s="12" t="s">
        <v>8443</v>
      </c>
      <c r="R641" s="12" t="s">
        <v>8444</v>
      </c>
    </row>
    <row r="642" spans="1:18" ht="21.75" thickBot="1" x14ac:dyDescent="0.25">
      <c r="A642" s="7" t="s">
        <v>8319</v>
      </c>
      <c r="B642" s="8" t="s">
        <v>5398</v>
      </c>
      <c r="C642" s="8" t="str">
        <f>VLOOKUP(A642,'DSHS account ID to admin'!A:C,3,FALSE)</f>
        <v>Aging and Disability Services Administration</v>
      </c>
      <c r="D642" s="7" t="s">
        <v>4597</v>
      </c>
      <c r="E642" s="9" t="s">
        <v>9024</v>
      </c>
      <c r="F642" s="7" t="s">
        <v>297</v>
      </c>
      <c r="G642" s="7" t="s">
        <v>4596</v>
      </c>
      <c r="H642" s="7" t="s">
        <v>5399</v>
      </c>
      <c r="I642" s="10">
        <v>17836</v>
      </c>
      <c r="J642" s="7" t="s">
        <v>5398</v>
      </c>
      <c r="K642" s="7" t="s">
        <v>8258</v>
      </c>
      <c r="L642" s="7" t="s">
        <v>8259</v>
      </c>
      <c r="M642" s="7" t="s">
        <v>8259</v>
      </c>
      <c r="N642" s="11" t="s">
        <v>9046</v>
      </c>
      <c r="O642" s="7" t="s">
        <v>9047</v>
      </c>
      <c r="P642" s="11"/>
      <c r="Q642" s="7" t="s">
        <v>9048</v>
      </c>
      <c r="R642" s="7" t="s">
        <v>9049</v>
      </c>
    </row>
    <row r="643" spans="1:18" ht="13.5" thickBot="1" x14ac:dyDescent="0.25">
      <c r="A643" s="12" t="s">
        <v>8270</v>
      </c>
      <c r="B643" s="13" t="s">
        <v>2437</v>
      </c>
      <c r="C643" s="8" t="str">
        <f>VLOOKUP(A643,'DSHS account ID to admin'!A:C,3,FALSE)</f>
        <v>Children's Administration</v>
      </c>
      <c r="D643" s="12" t="s">
        <v>2290</v>
      </c>
      <c r="E643" s="14" t="s">
        <v>9024</v>
      </c>
      <c r="F643" s="12" t="s">
        <v>12</v>
      </c>
      <c r="G643" s="12" t="s">
        <v>2289</v>
      </c>
      <c r="H643" s="12" t="s">
        <v>2438</v>
      </c>
      <c r="I643" s="15">
        <v>8634</v>
      </c>
      <c r="J643" s="12" t="s">
        <v>2437</v>
      </c>
      <c r="K643" s="12" t="s">
        <v>8258</v>
      </c>
      <c r="L643" s="12" t="s">
        <v>8259</v>
      </c>
      <c r="M643" s="12" t="s">
        <v>8259</v>
      </c>
      <c r="N643" s="16" t="s">
        <v>8387</v>
      </c>
      <c r="O643" s="12" t="s">
        <v>8388</v>
      </c>
      <c r="P643" s="16"/>
      <c r="Q643" s="12" t="s">
        <v>8389</v>
      </c>
      <c r="R643" s="12" t="s">
        <v>8390</v>
      </c>
    </row>
    <row r="644" spans="1:18" ht="13.5" thickBot="1" x14ac:dyDescent="0.25">
      <c r="A644" s="7" t="s">
        <v>8270</v>
      </c>
      <c r="B644" s="8" t="s">
        <v>2433</v>
      </c>
      <c r="C644" s="8" t="str">
        <f>VLOOKUP(A644,'DSHS account ID to admin'!A:C,3,FALSE)</f>
        <v>Children's Administration</v>
      </c>
      <c r="D644" s="7" t="s">
        <v>2290</v>
      </c>
      <c r="E644" s="9" t="s">
        <v>9024</v>
      </c>
      <c r="F644" s="7" t="s">
        <v>12</v>
      </c>
      <c r="G644" s="7" t="s">
        <v>2289</v>
      </c>
      <c r="H644" s="7" t="s">
        <v>2434</v>
      </c>
      <c r="I644" s="10">
        <v>23388</v>
      </c>
      <c r="J644" s="7" t="s">
        <v>2433</v>
      </c>
      <c r="K644" s="7" t="s">
        <v>8258</v>
      </c>
      <c r="L644" s="7" t="s">
        <v>8259</v>
      </c>
      <c r="M644" s="7" t="s">
        <v>8259</v>
      </c>
      <c r="N644" s="11" t="s">
        <v>8343</v>
      </c>
      <c r="O644" s="7" t="s">
        <v>8344</v>
      </c>
      <c r="P644" s="11"/>
      <c r="Q644" s="7" t="s">
        <v>8345</v>
      </c>
      <c r="R644" s="7" t="s">
        <v>8346</v>
      </c>
    </row>
    <row r="645" spans="1:18" ht="13.5" thickBot="1" x14ac:dyDescent="0.25">
      <c r="A645" s="12" t="s">
        <v>8270</v>
      </c>
      <c r="B645" s="13" t="s">
        <v>2435</v>
      </c>
      <c r="C645" s="8" t="str">
        <f>VLOOKUP(A645,'DSHS account ID to admin'!A:C,3,FALSE)</f>
        <v>Children's Administration</v>
      </c>
      <c r="D645" s="12" t="s">
        <v>2290</v>
      </c>
      <c r="E645" s="14" t="s">
        <v>9024</v>
      </c>
      <c r="F645" s="12" t="s">
        <v>12</v>
      </c>
      <c r="G645" s="12" t="s">
        <v>2289</v>
      </c>
      <c r="H645" s="12" t="s">
        <v>2436</v>
      </c>
      <c r="I645" s="15">
        <v>11492</v>
      </c>
      <c r="J645" s="12" t="s">
        <v>2435</v>
      </c>
      <c r="K645" s="12" t="s">
        <v>8258</v>
      </c>
      <c r="L645" s="12" t="s">
        <v>8259</v>
      </c>
      <c r="M645" s="12" t="s">
        <v>8259</v>
      </c>
      <c r="N645" s="16" t="s">
        <v>8799</v>
      </c>
      <c r="O645" s="12" t="s">
        <v>8800</v>
      </c>
      <c r="P645" s="16"/>
      <c r="Q645" s="12" t="s">
        <v>8801</v>
      </c>
      <c r="R645" s="12" t="s">
        <v>8802</v>
      </c>
    </row>
    <row r="646" spans="1:18" ht="21.75" thickBot="1" x14ac:dyDescent="0.25">
      <c r="A646" s="7" t="s">
        <v>8256</v>
      </c>
      <c r="B646" s="8" t="s">
        <v>382</v>
      </c>
      <c r="C646" s="8" t="str">
        <f>VLOOKUP(A646,'DSHS account ID to admin'!A:C,3,FALSE)</f>
        <v>Aging and Disability Services Administration</v>
      </c>
      <c r="D646" s="7" t="s">
        <v>299</v>
      </c>
      <c r="E646" s="9" t="s">
        <v>9024</v>
      </c>
      <c r="F646" s="7" t="s">
        <v>297</v>
      </c>
      <c r="G646" s="7" t="s">
        <v>298</v>
      </c>
      <c r="H646" s="7" t="s">
        <v>383</v>
      </c>
      <c r="I646" s="10">
        <v>22336</v>
      </c>
      <c r="J646" s="7" t="s">
        <v>382</v>
      </c>
      <c r="K646" s="7" t="s">
        <v>8258</v>
      </c>
      <c r="L646" s="7" t="s">
        <v>8259</v>
      </c>
      <c r="M646" s="7" t="s">
        <v>8259</v>
      </c>
      <c r="N646" s="11" t="s">
        <v>8420</v>
      </c>
      <c r="O646" s="7" t="s">
        <v>8421</v>
      </c>
      <c r="P646" s="11"/>
      <c r="Q646" s="7" t="s">
        <v>8422</v>
      </c>
      <c r="R646" s="7" t="s">
        <v>8423</v>
      </c>
    </row>
    <row r="647" spans="1:18" ht="21.75" thickBot="1" x14ac:dyDescent="0.25">
      <c r="A647" s="12" t="s">
        <v>8319</v>
      </c>
      <c r="B647" s="13" t="s">
        <v>970</v>
      </c>
      <c r="C647" s="8" t="str">
        <f>VLOOKUP(A647,'DSHS account ID to admin'!A:C,3,FALSE)</f>
        <v>Aging and Disability Services Administration</v>
      </c>
      <c r="D647" s="12" t="s">
        <v>299</v>
      </c>
      <c r="E647" s="14" t="s">
        <v>9024</v>
      </c>
      <c r="F647" s="12" t="s">
        <v>297</v>
      </c>
      <c r="G647" s="12" t="s">
        <v>298</v>
      </c>
      <c r="H647" s="12" t="s">
        <v>971</v>
      </c>
      <c r="I647" s="15">
        <v>18668</v>
      </c>
      <c r="J647" s="12" t="s">
        <v>970</v>
      </c>
      <c r="K647" s="12" t="s">
        <v>8258</v>
      </c>
      <c r="L647" s="12" t="s">
        <v>8259</v>
      </c>
      <c r="M647" s="12" t="s">
        <v>8259</v>
      </c>
      <c r="N647" s="16" t="s">
        <v>8552</v>
      </c>
      <c r="O647" s="12" t="s">
        <v>8553</v>
      </c>
      <c r="P647" s="16"/>
      <c r="Q647" s="12" t="s">
        <v>8554</v>
      </c>
      <c r="R647" s="12" t="s">
        <v>8555</v>
      </c>
    </row>
    <row r="648" spans="1:18" ht="13.5" thickBot="1" x14ac:dyDescent="0.25">
      <c r="A648" s="7" t="s">
        <v>8270</v>
      </c>
      <c r="B648" s="8" t="s">
        <v>1868</v>
      </c>
      <c r="C648" s="8" t="str">
        <f>VLOOKUP(A648,'DSHS account ID to admin'!A:C,3,FALSE)</f>
        <v>Children's Administration</v>
      </c>
      <c r="D648" s="7" t="s">
        <v>1573</v>
      </c>
      <c r="E648" s="9" t="s">
        <v>9024</v>
      </c>
      <c r="F648" s="7" t="s">
        <v>12</v>
      </c>
      <c r="G648" s="7" t="s">
        <v>1575</v>
      </c>
      <c r="H648" s="7" t="s">
        <v>1869</v>
      </c>
      <c r="I648" s="10">
        <v>18350</v>
      </c>
      <c r="J648" s="7" t="s">
        <v>1868</v>
      </c>
      <c r="K648" s="7" t="s">
        <v>8258</v>
      </c>
      <c r="L648" s="7" t="s">
        <v>8259</v>
      </c>
      <c r="M648" s="7" t="s">
        <v>8259</v>
      </c>
      <c r="N648" s="11" t="s">
        <v>8535</v>
      </c>
      <c r="O648" s="7" t="s">
        <v>8536</v>
      </c>
      <c r="P648" s="11"/>
      <c r="Q648" s="7" t="s">
        <v>8537</v>
      </c>
      <c r="R648" s="7" t="s">
        <v>8538</v>
      </c>
    </row>
    <row r="649" spans="1:18" ht="13.5" thickBot="1" x14ac:dyDescent="0.25">
      <c r="A649" s="12" t="s">
        <v>8270</v>
      </c>
      <c r="B649" s="13" t="s">
        <v>1091</v>
      </c>
      <c r="C649" s="8" t="str">
        <f>VLOOKUP(A649,'DSHS account ID to admin'!A:C,3,FALSE)</f>
        <v>Children's Administration</v>
      </c>
      <c r="D649" s="12" t="s">
        <v>9</v>
      </c>
      <c r="E649" s="14" t="s">
        <v>9024</v>
      </c>
      <c r="F649" s="12" t="s">
        <v>64</v>
      </c>
      <c r="G649" s="12" t="s">
        <v>65</v>
      </c>
      <c r="H649" s="12" t="s">
        <v>1092</v>
      </c>
      <c r="I649" s="15">
        <v>18812</v>
      </c>
      <c r="J649" s="12" t="s">
        <v>1091</v>
      </c>
      <c r="K649" s="12" t="s">
        <v>8258</v>
      </c>
      <c r="L649" s="12" t="s">
        <v>8259</v>
      </c>
      <c r="M649" s="12" t="s">
        <v>8259</v>
      </c>
      <c r="N649" s="16" t="s">
        <v>8842</v>
      </c>
      <c r="O649" s="12" t="s">
        <v>8843</v>
      </c>
      <c r="P649" s="16"/>
      <c r="Q649" s="12" t="s">
        <v>8844</v>
      </c>
      <c r="R649" s="12" t="s">
        <v>8845</v>
      </c>
    </row>
    <row r="650" spans="1:18" ht="13.5" thickBot="1" x14ac:dyDescent="0.25">
      <c r="A650" s="7" t="s">
        <v>8270</v>
      </c>
      <c r="B650" s="8" t="s">
        <v>1866</v>
      </c>
      <c r="C650" s="8" t="str">
        <f>VLOOKUP(A650,'DSHS account ID to admin'!A:C,3,FALSE)</f>
        <v>Children's Administration</v>
      </c>
      <c r="D650" s="7" t="s">
        <v>1573</v>
      </c>
      <c r="E650" s="9" t="s">
        <v>9024</v>
      </c>
      <c r="F650" s="7" t="s">
        <v>12</v>
      </c>
      <c r="G650" s="7" t="s">
        <v>1575</v>
      </c>
      <c r="H650" s="7" t="s">
        <v>1867</v>
      </c>
      <c r="I650" s="10">
        <v>21871</v>
      </c>
      <c r="J650" s="7" t="s">
        <v>1866</v>
      </c>
      <c r="K650" s="7" t="s">
        <v>8258</v>
      </c>
      <c r="L650" s="7" t="s">
        <v>8259</v>
      </c>
      <c r="M650" s="7" t="s">
        <v>8259</v>
      </c>
      <c r="N650" s="11" t="s">
        <v>8535</v>
      </c>
      <c r="O650" s="7" t="s">
        <v>8536</v>
      </c>
      <c r="P650" s="11"/>
      <c r="Q650" s="7" t="s">
        <v>8537</v>
      </c>
      <c r="R650" s="7" t="s">
        <v>8538</v>
      </c>
    </row>
    <row r="651" spans="1:18" ht="21.75" thickBot="1" x14ac:dyDescent="0.25">
      <c r="A651" s="12" t="s">
        <v>8319</v>
      </c>
      <c r="B651" s="13" t="s">
        <v>992</v>
      </c>
      <c r="C651" s="8" t="str">
        <f>VLOOKUP(A651,'DSHS account ID to admin'!A:C,3,FALSE)</f>
        <v>Aging and Disability Services Administration</v>
      </c>
      <c r="D651" s="12" t="s">
        <v>299</v>
      </c>
      <c r="E651" s="14" t="s">
        <v>9024</v>
      </c>
      <c r="F651" s="12" t="s">
        <v>297</v>
      </c>
      <c r="G651" s="12" t="s">
        <v>298</v>
      </c>
      <c r="H651" s="12" t="s">
        <v>993</v>
      </c>
      <c r="I651" s="15">
        <v>12434</v>
      </c>
      <c r="J651" s="12" t="s">
        <v>992</v>
      </c>
      <c r="K651" s="12" t="s">
        <v>8258</v>
      </c>
      <c r="L651" s="12" t="s">
        <v>8259</v>
      </c>
      <c r="M651" s="12" t="s">
        <v>8259</v>
      </c>
      <c r="N651" s="16" t="s">
        <v>9041</v>
      </c>
      <c r="O651" s="12" t="s">
        <v>9042</v>
      </c>
      <c r="P651" s="16"/>
      <c r="Q651" s="12" t="s">
        <v>9043</v>
      </c>
      <c r="R651" s="12" t="s">
        <v>9044</v>
      </c>
    </row>
    <row r="652" spans="1:18" ht="21.75" thickBot="1" x14ac:dyDescent="0.25">
      <c r="A652" s="7" t="s">
        <v>8332</v>
      </c>
      <c r="B652" s="8" t="s">
        <v>1061</v>
      </c>
      <c r="C652" s="8" t="str">
        <f>VLOOKUP(A652,'DSHS account ID to admin'!A:C,3,FALSE)</f>
        <v>Economic Services Administration</v>
      </c>
      <c r="D652" s="7" t="s">
        <v>299</v>
      </c>
      <c r="E652" s="9" t="s">
        <v>9024</v>
      </c>
      <c r="F652" s="7" t="s">
        <v>297</v>
      </c>
      <c r="G652" s="7" t="s">
        <v>298</v>
      </c>
      <c r="H652" s="7" t="s">
        <v>1062</v>
      </c>
      <c r="I652" s="10">
        <v>15087</v>
      </c>
      <c r="J652" s="7" t="s">
        <v>1061</v>
      </c>
      <c r="K652" s="7" t="s">
        <v>8258</v>
      </c>
      <c r="L652" s="7" t="s">
        <v>8259</v>
      </c>
      <c r="M652" s="7" t="s">
        <v>8259</v>
      </c>
      <c r="N652" s="11" t="s">
        <v>9050</v>
      </c>
      <c r="O652" s="7" t="s">
        <v>9051</v>
      </c>
      <c r="P652" s="11"/>
      <c r="Q652" s="7" t="s">
        <v>9052</v>
      </c>
      <c r="R652" s="7" t="s">
        <v>9053</v>
      </c>
    </row>
    <row r="653" spans="1:18" ht="21.75" thickBot="1" x14ac:dyDescent="0.25">
      <c r="A653" s="12" t="s">
        <v>8319</v>
      </c>
      <c r="B653" s="13" t="s">
        <v>1063</v>
      </c>
      <c r="C653" s="8" t="str">
        <f>VLOOKUP(A653,'DSHS account ID to admin'!A:C,3,FALSE)</f>
        <v>Aging and Disability Services Administration</v>
      </c>
      <c r="D653" s="12" t="s">
        <v>299</v>
      </c>
      <c r="E653" s="14" t="s">
        <v>9024</v>
      </c>
      <c r="F653" s="12" t="s">
        <v>297</v>
      </c>
      <c r="G653" s="12" t="s">
        <v>298</v>
      </c>
      <c r="H653" s="12" t="s">
        <v>1064</v>
      </c>
      <c r="I653" s="15">
        <v>8867</v>
      </c>
      <c r="J653" s="12" t="s">
        <v>1063</v>
      </c>
      <c r="K653" s="12" t="s">
        <v>8258</v>
      </c>
      <c r="L653" s="12" t="s">
        <v>8259</v>
      </c>
      <c r="M653" s="12" t="s">
        <v>8259</v>
      </c>
      <c r="N653" s="16" t="s">
        <v>8320</v>
      </c>
      <c r="O653" s="12" t="s">
        <v>8321</v>
      </c>
      <c r="P653" s="16"/>
      <c r="Q653" s="12" t="s">
        <v>8322</v>
      </c>
      <c r="R653" s="12" t="s">
        <v>8323</v>
      </c>
    </row>
    <row r="654" spans="1:18" ht="21.75" thickBot="1" x14ac:dyDescent="0.25">
      <c r="A654" s="7" t="s">
        <v>8332</v>
      </c>
      <c r="B654" s="8" t="s">
        <v>1065</v>
      </c>
      <c r="C654" s="8" t="str">
        <f>VLOOKUP(A654,'DSHS account ID to admin'!A:C,3,FALSE)</f>
        <v>Economic Services Administration</v>
      </c>
      <c r="D654" s="7" t="s">
        <v>299</v>
      </c>
      <c r="E654" s="9" t="s">
        <v>9024</v>
      </c>
      <c r="F654" s="7" t="s">
        <v>297</v>
      </c>
      <c r="G654" s="7" t="s">
        <v>298</v>
      </c>
      <c r="H654" s="7" t="s">
        <v>1066</v>
      </c>
      <c r="I654" s="10">
        <v>17360</v>
      </c>
      <c r="J654" s="7" t="s">
        <v>1065</v>
      </c>
      <c r="K654" s="7" t="s">
        <v>8258</v>
      </c>
      <c r="L654" s="7" t="s">
        <v>8259</v>
      </c>
      <c r="M654" s="7" t="s">
        <v>8259</v>
      </c>
      <c r="N654" s="11" t="s">
        <v>8874</v>
      </c>
      <c r="O654" s="7" t="s">
        <v>8875</v>
      </c>
      <c r="P654" s="11"/>
      <c r="Q654" s="7" t="s">
        <v>8876</v>
      </c>
      <c r="R654" s="7" t="s">
        <v>8877</v>
      </c>
    </row>
    <row r="655" spans="1:18" ht="21.75" thickBot="1" x14ac:dyDescent="0.25">
      <c r="A655" s="12" t="s">
        <v>8332</v>
      </c>
      <c r="B655" s="13" t="s">
        <v>1067</v>
      </c>
      <c r="C655" s="8" t="str">
        <f>VLOOKUP(A655,'DSHS account ID to admin'!A:C,3,FALSE)</f>
        <v>Economic Services Administration</v>
      </c>
      <c r="D655" s="12" t="s">
        <v>299</v>
      </c>
      <c r="E655" s="14" t="s">
        <v>9024</v>
      </c>
      <c r="F655" s="12" t="s">
        <v>297</v>
      </c>
      <c r="G655" s="12" t="s">
        <v>298</v>
      </c>
      <c r="H655" s="12" t="s">
        <v>1068</v>
      </c>
      <c r="I655" s="15">
        <v>16021</v>
      </c>
      <c r="J655" s="12" t="s">
        <v>1067</v>
      </c>
      <c r="K655" s="12" t="s">
        <v>8258</v>
      </c>
      <c r="L655" s="12" t="s">
        <v>8259</v>
      </c>
      <c r="M655" s="12" t="s">
        <v>8259</v>
      </c>
      <c r="N655" s="16" t="s">
        <v>9033</v>
      </c>
      <c r="O655" s="12" t="s">
        <v>9034</v>
      </c>
      <c r="P655" s="16"/>
      <c r="Q655" s="12" t="s">
        <v>9035</v>
      </c>
      <c r="R655" s="12" t="s">
        <v>9036</v>
      </c>
    </row>
    <row r="656" spans="1:18" ht="21.75" thickBot="1" x14ac:dyDescent="0.25">
      <c r="A656" s="7" t="s">
        <v>8332</v>
      </c>
      <c r="B656" s="8" t="s">
        <v>1069</v>
      </c>
      <c r="C656" s="8" t="str">
        <f>VLOOKUP(A656,'DSHS account ID to admin'!A:C,3,FALSE)</f>
        <v>Economic Services Administration</v>
      </c>
      <c r="D656" s="7" t="s">
        <v>299</v>
      </c>
      <c r="E656" s="9" t="s">
        <v>9024</v>
      </c>
      <c r="F656" s="7" t="s">
        <v>297</v>
      </c>
      <c r="G656" s="7" t="s">
        <v>298</v>
      </c>
      <c r="H656" s="7" t="s">
        <v>1070</v>
      </c>
      <c r="I656" s="10">
        <v>18717</v>
      </c>
      <c r="J656" s="7" t="s">
        <v>1069</v>
      </c>
      <c r="K656" s="7" t="s">
        <v>8258</v>
      </c>
      <c r="L656" s="7" t="s">
        <v>8259</v>
      </c>
      <c r="M656" s="7" t="s">
        <v>8259</v>
      </c>
      <c r="N656" s="11" t="s">
        <v>8807</v>
      </c>
      <c r="O656" s="7" t="s">
        <v>9054</v>
      </c>
      <c r="P656" s="11"/>
      <c r="Q656" s="7" t="s">
        <v>8809</v>
      </c>
      <c r="R656" s="7" t="s">
        <v>8810</v>
      </c>
    </row>
    <row r="657" spans="1:18" ht="21.75" thickBot="1" x14ac:dyDescent="0.25">
      <c r="A657" s="12" t="s">
        <v>8332</v>
      </c>
      <c r="B657" s="13" t="s">
        <v>1071</v>
      </c>
      <c r="C657" s="8" t="str">
        <f>VLOOKUP(A657,'DSHS account ID to admin'!A:C,3,FALSE)</f>
        <v>Economic Services Administration</v>
      </c>
      <c r="D657" s="12" t="s">
        <v>299</v>
      </c>
      <c r="E657" s="14" t="s">
        <v>9024</v>
      </c>
      <c r="F657" s="12" t="s">
        <v>297</v>
      </c>
      <c r="G657" s="12" t="s">
        <v>298</v>
      </c>
      <c r="H657" s="12" t="s">
        <v>1072</v>
      </c>
      <c r="I657" s="15">
        <v>22132</v>
      </c>
      <c r="J657" s="12" t="s">
        <v>1071</v>
      </c>
      <c r="K657" s="12" t="s">
        <v>8258</v>
      </c>
      <c r="L657" s="12" t="s">
        <v>8259</v>
      </c>
      <c r="M657" s="12" t="s">
        <v>8259</v>
      </c>
      <c r="N657" s="16" t="s">
        <v>8874</v>
      </c>
      <c r="O657" s="12" t="s">
        <v>8875</v>
      </c>
      <c r="P657" s="16"/>
      <c r="Q657" s="12" t="s">
        <v>8876</v>
      </c>
      <c r="R657" s="12" t="s">
        <v>8877</v>
      </c>
    </row>
    <row r="658" spans="1:18" ht="21.75" thickBot="1" x14ac:dyDescent="0.25">
      <c r="A658" s="7" t="s">
        <v>8332</v>
      </c>
      <c r="B658" s="8" t="s">
        <v>1073</v>
      </c>
      <c r="C658" s="8" t="str">
        <f>VLOOKUP(A658,'DSHS account ID to admin'!A:C,3,FALSE)</f>
        <v>Economic Services Administration</v>
      </c>
      <c r="D658" s="7" t="s">
        <v>299</v>
      </c>
      <c r="E658" s="9" t="s">
        <v>9024</v>
      </c>
      <c r="F658" s="7" t="s">
        <v>297</v>
      </c>
      <c r="G658" s="7" t="s">
        <v>298</v>
      </c>
      <c r="H658" s="7" t="s">
        <v>1074</v>
      </c>
      <c r="I658" s="10">
        <v>23283</v>
      </c>
      <c r="J658" s="7" t="s">
        <v>1073</v>
      </c>
      <c r="K658" s="7" t="s">
        <v>8258</v>
      </c>
      <c r="L658" s="7" t="s">
        <v>8259</v>
      </c>
      <c r="M658" s="7" t="s">
        <v>8259</v>
      </c>
      <c r="N658" s="11" t="s">
        <v>9055</v>
      </c>
      <c r="O658" s="7" t="s">
        <v>9056</v>
      </c>
      <c r="P658" s="11"/>
      <c r="Q658" s="7" t="s">
        <v>9057</v>
      </c>
      <c r="R658" s="7" t="s">
        <v>9058</v>
      </c>
    </row>
    <row r="659" spans="1:18" ht="13.5" thickBot="1" x14ac:dyDescent="0.25">
      <c r="A659" s="12" t="s">
        <v>8270</v>
      </c>
      <c r="B659" s="13" t="s">
        <v>1095</v>
      </c>
      <c r="C659" s="8" t="str">
        <f>VLOOKUP(A659,'DSHS account ID to admin'!A:C,3,FALSE)</f>
        <v>Children's Administration</v>
      </c>
      <c r="D659" s="12" t="s">
        <v>9</v>
      </c>
      <c r="E659" s="14" t="s">
        <v>9024</v>
      </c>
      <c r="F659" s="12" t="s">
        <v>64</v>
      </c>
      <c r="G659" s="12" t="s">
        <v>65</v>
      </c>
      <c r="H659" s="12" t="s">
        <v>1096</v>
      </c>
      <c r="I659" s="15">
        <v>27152</v>
      </c>
      <c r="J659" s="12" t="s">
        <v>1095</v>
      </c>
      <c r="K659" s="12" t="s">
        <v>8258</v>
      </c>
      <c r="L659" s="12" t="s">
        <v>8259</v>
      </c>
      <c r="M659" s="12" t="s">
        <v>8259</v>
      </c>
      <c r="N659" s="16" t="s">
        <v>8690</v>
      </c>
      <c r="O659" s="12" t="s">
        <v>8691</v>
      </c>
      <c r="P659" s="16"/>
      <c r="Q659" s="12" t="s">
        <v>8692</v>
      </c>
      <c r="R659" s="12" t="s">
        <v>8693</v>
      </c>
    </row>
    <row r="660" spans="1:18" ht="21.75" thickBot="1" x14ac:dyDescent="0.25">
      <c r="A660" s="7" t="s">
        <v>8256</v>
      </c>
      <c r="B660" s="8" t="s">
        <v>5021</v>
      </c>
      <c r="C660" s="8" t="str">
        <f>VLOOKUP(A660,'DSHS account ID to admin'!A:C,3,FALSE)</f>
        <v>Aging and Disability Services Administration</v>
      </c>
      <c r="D660" s="7" t="s">
        <v>4597</v>
      </c>
      <c r="E660" s="9" t="s">
        <v>9024</v>
      </c>
      <c r="F660" s="7" t="s">
        <v>297</v>
      </c>
      <c r="G660" s="7" t="s">
        <v>4596</v>
      </c>
      <c r="H660" s="7" t="s">
        <v>5022</v>
      </c>
      <c r="I660" s="10">
        <v>25822</v>
      </c>
      <c r="J660" s="7" t="s">
        <v>5021</v>
      </c>
      <c r="K660" s="7" t="s">
        <v>8258</v>
      </c>
      <c r="L660" s="7" t="s">
        <v>8259</v>
      </c>
      <c r="M660" s="7" t="s">
        <v>8259</v>
      </c>
      <c r="N660" s="11" t="s">
        <v>8420</v>
      </c>
      <c r="O660" s="7" t="s">
        <v>8421</v>
      </c>
      <c r="P660" s="11"/>
      <c r="Q660" s="7" t="s">
        <v>8422</v>
      </c>
      <c r="R660" s="7" t="s">
        <v>8423</v>
      </c>
    </row>
    <row r="661" spans="1:18" ht="21.75" thickBot="1" x14ac:dyDescent="0.25">
      <c r="A661" s="12" t="s">
        <v>8319</v>
      </c>
      <c r="B661" s="13" t="s">
        <v>5019</v>
      </c>
      <c r="C661" s="8" t="str">
        <f>VLOOKUP(A661,'DSHS account ID to admin'!A:C,3,FALSE)</f>
        <v>Aging and Disability Services Administration</v>
      </c>
      <c r="D661" s="12" t="s">
        <v>4597</v>
      </c>
      <c r="E661" s="14" t="s">
        <v>9024</v>
      </c>
      <c r="F661" s="12" t="s">
        <v>297</v>
      </c>
      <c r="G661" s="12" t="s">
        <v>4596</v>
      </c>
      <c r="H661" s="12" t="s">
        <v>5020</v>
      </c>
      <c r="I661" s="15">
        <v>36077</v>
      </c>
      <c r="J661" s="12" t="s">
        <v>5019</v>
      </c>
      <c r="K661" s="12" t="s">
        <v>8258</v>
      </c>
      <c r="L661" s="12" t="s">
        <v>8259</v>
      </c>
      <c r="M661" s="12" t="s">
        <v>8259</v>
      </c>
      <c r="N661" s="16" t="s">
        <v>8858</v>
      </c>
      <c r="O661" s="12" t="s">
        <v>8859</v>
      </c>
      <c r="P661" s="16"/>
      <c r="Q661" s="12" t="s">
        <v>8860</v>
      </c>
      <c r="R661" s="12" t="s">
        <v>8861</v>
      </c>
    </row>
    <row r="662" spans="1:18" ht="21.75" thickBot="1" x14ac:dyDescent="0.25">
      <c r="A662" s="7" t="s">
        <v>8256</v>
      </c>
      <c r="B662" s="8" t="s">
        <v>946</v>
      </c>
      <c r="C662" s="8" t="str">
        <f>VLOOKUP(A662,'DSHS account ID to admin'!A:C,3,FALSE)</f>
        <v>Aging and Disability Services Administration</v>
      </c>
      <c r="D662" s="7" t="s">
        <v>299</v>
      </c>
      <c r="E662" s="9" t="s">
        <v>9024</v>
      </c>
      <c r="F662" s="7" t="s">
        <v>297</v>
      </c>
      <c r="G662" s="7" t="s">
        <v>298</v>
      </c>
      <c r="H662" s="7" t="s">
        <v>947</v>
      </c>
      <c r="I662" s="10">
        <v>22226</v>
      </c>
      <c r="J662" s="7" t="s">
        <v>946</v>
      </c>
      <c r="K662" s="7" t="s">
        <v>8258</v>
      </c>
      <c r="L662" s="7" t="s">
        <v>8259</v>
      </c>
      <c r="M662" s="7" t="s">
        <v>8259</v>
      </c>
      <c r="N662" s="11" t="s">
        <v>8964</v>
      </c>
      <c r="O662" s="7" t="s">
        <v>8965</v>
      </c>
      <c r="P662" s="11"/>
      <c r="Q662" s="7" t="s">
        <v>8966</v>
      </c>
      <c r="R662" s="7" t="s">
        <v>8967</v>
      </c>
    </row>
    <row r="663" spans="1:18" ht="21.75" thickBot="1" x14ac:dyDescent="0.25">
      <c r="A663" s="12" t="s">
        <v>8299</v>
      </c>
      <c r="B663" s="13" t="s">
        <v>5069</v>
      </c>
      <c r="C663" s="8" t="str">
        <f>VLOOKUP(A663,'DSHS account ID to admin'!A:C,3,FALSE)</f>
        <v>Office of Fraud Accountability</v>
      </c>
      <c r="D663" s="12" t="s">
        <v>4597</v>
      </c>
      <c r="E663" s="14" t="s">
        <v>9024</v>
      </c>
      <c r="F663" s="12" t="s">
        <v>297</v>
      </c>
      <c r="G663" s="12" t="s">
        <v>4596</v>
      </c>
      <c r="H663" s="12" t="s">
        <v>5070</v>
      </c>
      <c r="I663" s="15">
        <v>12954</v>
      </c>
      <c r="J663" s="12" t="s">
        <v>5069</v>
      </c>
      <c r="K663" s="12" t="s">
        <v>8258</v>
      </c>
      <c r="L663" s="12" t="s">
        <v>8259</v>
      </c>
      <c r="M663" s="12" t="s">
        <v>8259</v>
      </c>
      <c r="N663" s="16" t="s">
        <v>8301</v>
      </c>
      <c r="O663" s="12" t="s">
        <v>8302</v>
      </c>
      <c r="P663" s="16"/>
      <c r="Q663" s="12" t="s">
        <v>8303</v>
      </c>
      <c r="R663" s="12" t="s">
        <v>8304</v>
      </c>
    </row>
    <row r="664" spans="1:18" ht="21.75" thickBot="1" x14ac:dyDescent="0.25">
      <c r="A664" s="7" t="s">
        <v>8299</v>
      </c>
      <c r="B664" s="8" t="s">
        <v>5067</v>
      </c>
      <c r="C664" s="8" t="str">
        <f>VLOOKUP(A664,'DSHS account ID to admin'!A:C,3,FALSE)</f>
        <v>Office of Fraud Accountability</v>
      </c>
      <c r="D664" s="7" t="s">
        <v>4597</v>
      </c>
      <c r="E664" s="9" t="s">
        <v>9024</v>
      </c>
      <c r="F664" s="7" t="s">
        <v>297</v>
      </c>
      <c r="G664" s="7" t="s">
        <v>4596</v>
      </c>
      <c r="H664" s="7" t="s">
        <v>5068</v>
      </c>
      <c r="I664" s="10">
        <v>15736</v>
      </c>
      <c r="J664" s="7" t="s">
        <v>5067</v>
      </c>
      <c r="K664" s="7" t="s">
        <v>8258</v>
      </c>
      <c r="L664" s="7" t="s">
        <v>8259</v>
      </c>
      <c r="M664" s="7" t="s">
        <v>8259</v>
      </c>
      <c r="N664" s="11" t="s">
        <v>8301</v>
      </c>
      <c r="O664" s="7" t="s">
        <v>8302</v>
      </c>
      <c r="P664" s="11"/>
      <c r="Q664" s="7" t="s">
        <v>8303</v>
      </c>
      <c r="R664" s="7" t="s">
        <v>8304</v>
      </c>
    </row>
    <row r="665" spans="1:18" ht="21.75" thickBot="1" x14ac:dyDescent="0.25">
      <c r="A665" s="12" t="s">
        <v>8299</v>
      </c>
      <c r="B665" s="13" t="s">
        <v>5353</v>
      </c>
      <c r="C665" s="8" t="str">
        <f>VLOOKUP(A665,'DSHS account ID to admin'!A:C,3,FALSE)</f>
        <v>Office of Fraud Accountability</v>
      </c>
      <c r="D665" s="12" t="s">
        <v>4597</v>
      </c>
      <c r="E665" s="14" t="s">
        <v>9024</v>
      </c>
      <c r="F665" s="12" t="s">
        <v>297</v>
      </c>
      <c r="G665" s="12" t="s">
        <v>4596</v>
      </c>
      <c r="H665" s="12" t="s">
        <v>5354</v>
      </c>
      <c r="I665" s="15">
        <v>6759</v>
      </c>
      <c r="J665" s="12" t="s">
        <v>5353</v>
      </c>
      <c r="K665" s="12" t="s">
        <v>8258</v>
      </c>
      <c r="L665" s="12" t="s">
        <v>8259</v>
      </c>
      <c r="M665" s="12" t="s">
        <v>8259</v>
      </c>
      <c r="N665" s="16" t="s">
        <v>8301</v>
      </c>
      <c r="O665" s="12" t="s">
        <v>8302</v>
      </c>
      <c r="P665" s="16"/>
      <c r="Q665" s="12" t="s">
        <v>8303</v>
      </c>
      <c r="R665" s="12" t="s">
        <v>8304</v>
      </c>
    </row>
    <row r="666" spans="1:18" ht="21.75" thickBot="1" x14ac:dyDescent="0.25">
      <c r="A666" s="7" t="s">
        <v>8256</v>
      </c>
      <c r="B666" s="8" t="s">
        <v>5355</v>
      </c>
      <c r="C666" s="8" t="str">
        <f>VLOOKUP(A666,'DSHS account ID to admin'!A:C,3,FALSE)</f>
        <v>Aging and Disability Services Administration</v>
      </c>
      <c r="D666" s="7" t="s">
        <v>4597</v>
      </c>
      <c r="E666" s="9" t="s">
        <v>9024</v>
      </c>
      <c r="F666" s="7" t="s">
        <v>297</v>
      </c>
      <c r="G666" s="7" t="s">
        <v>4596</v>
      </c>
      <c r="H666" s="7" t="s">
        <v>5356</v>
      </c>
      <c r="I666" s="10">
        <v>42497</v>
      </c>
      <c r="J666" s="7" t="s">
        <v>5355</v>
      </c>
      <c r="K666" s="7" t="s">
        <v>8258</v>
      </c>
      <c r="L666" s="7" t="s">
        <v>8259</v>
      </c>
      <c r="M666" s="7" t="s">
        <v>8259</v>
      </c>
      <c r="N666" s="11" t="s">
        <v>8685</v>
      </c>
      <c r="O666" s="7" t="s">
        <v>8686</v>
      </c>
      <c r="P666" s="11"/>
      <c r="Q666" s="7" t="s">
        <v>8687</v>
      </c>
      <c r="R666" s="7" t="s">
        <v>8688</v>
      </c>
    </row>
    <row r="667" spans="1:18" ht="21.75" thickBot="1" x14ac:dyDescent="0.25">
      <c r="A667" s="12" t="s">
        <v>8319</v>
      </c>
      <c r="B667" s="13" t="s">
        <v>929</v>
      </c>
      <c r="C667" s="8" t="str">
        <f>VLOOKUP(A667,'DSHS account ID to admin'!A:C,3,FALSE)</f>
        <v>Aging and Disability Services Administration</v>
      </c>
      <c r="D667" s="12" t="s">
        <v>299</v>
      </c>
      <c r="E667" s="14" t="s">
        <v>9024</v>
      </c>
      <c r="F667" s="12" t="s">
        <v>297</v>
      </c>
      <c r="G667" s="12" t="s">
        <v>298</v>
      </c>
      <c r="H667" s="12" t="s">
        <v>930</v>
      </c>
      <c r="I667" s="15">
        <v>31658</v>
      </c>
      <c r="J667" s="12" t="s">
        <v>929</v>
      </c>
      <c r="K667" s="12" t="s">
        <v>8258</v>
      </c>
      <c r="L667" s="12" t="s">
        <v>8259</v>
      </c>
      <c r="M667" s="12" t="s">
        <v>8259</v>
      </c>
      <c r="N667" s="16" t="s">
        <v>8752</v>
      </c>
      <c r="O667" s="12" t="s">
        <v>8753</v>
      </c>
      <c r="P667" s="16"/>
      <c r="Q667" s="12" t="s">
        <v>8754</v>
      </c>
      <c r="R667" s="12" t="s">
        <v>8755</v>
      </c>
    </row>
    <row r="668" spans="1:18" ht="21.75" thickBot="1" x14ac:dyDescent="0.25">
      <c r="A668" s="7" t="s">
        <v>8319</v>
      </c>
      <c r="B668" s="8" t="s">
        <v>966</v>
      </c>
      <c r="C668" s="8" t="str">
        <f>VLOOKUP(A668,'DSHS account ID to admin'!A:C,3,FALSE)</f>
        <v>Aging and Disability Services Administration</v>
      </c>
      <c r="D668" s="7" t="s">
        <v>299</v>
      </c>
      <c r="E668" s="9" t="s">
        <v>9024</v>
      </c>
      <c r="F668" s="7" t="s">
        <v>297</v>
      </c>
      <c r="G668" s="7" t="s">
        <v>298</v>
      </c>
      <c r="H668" s="7" t="s">
        <v>967</v>
      </c>
      <c r="I668" s="10">
        <v>21812</v>
      </c>
      <c r="J668" s="7" t="s">
        <v>966</v>
      </c>
      <c r="K668" s="7" t="s">
        <v>8258</v>
      </c>
      <c r="L668" s="7" t="s">
        <v>8259</v>
      </c>
      <c r="M668" s="7" t="s">
        <v>8259</v>
      </c>
      <c r="N668" s="11" t="s">
        <v>8552</v>
      </c>
      <c r="O668" s="7" t="s">
        <v>8553</v>
      </c>
      <c r="P668" s="11"/>
      <c r="Q668" s="7" t="s">
        <v>8554</v>
      </c>
      <c r="R668" s="7" t="s">
        <v>8555</v>
      </c>
    </row>
    <row r="669" spans="1:18" ht="13.5" thickBot="1" x14ac:dyDescent="0.25">
      <c r="A669" s="12" t="s">
        <v>8270</v>
      </c>
      <c r="B669" s="13" t="s">
        <v>742</v>
      </c>
      <c r="C669" s="8" t="str">
        <f>VLOOKUP(A669,'DSHS account ID to admin'!A:C,3,FALSE)</f>
        <v>Children's Administration</v>
      </c>
      <c r="D669" s="12" t="s">
        <v>299</v>
      </c>
      <c r="E669" s="14" t="s">
        <v>9024</v>
      </c>
      <c r="F669" s="12" t="s">
        <v>297</v>
      </c>
      <c r="G669" s="12" t="s">
        <v>298</v>
      </c>
      <c r="H669" s="12" t="s">
        <v>743</v>
      </c>
      <c r="I669" s="15">
        <v>29037</v>
      </c>
      <c r="J669" s="12" t="s">
        <v>742</v>
      </c>
      <c r="K669" s="12" t="s">
        <v>8258</v>
      </c>
      <c r="L669" s="12" t="s">
        <v>8259</v>
      </c>
      <c r="M669" s="12" t="s">
        <v>8259</v>
      </c>
      <c r="N669" s="16" t="s">
        <v>8271</v>
      </c>
      <c r="O669" s="12" t="s">
        <v>8272</v>
      </c>
      <c r="P669" s="16"/>
      <c r="Q669" s="12" t="s">
        <v>8273</v>
      </c>
      <c r="R669" s="12" t="s">
        <v>8274</v>
      </c>
    </row>
    <row r="670" spans="1:18" ht="21.75" thickBot="1" x14ac:dyDescent="0.25">
      <c r="A670" s="7" t="s">
        <v>8319</v>
      </c>
      <c r="B670" s="8" t="s">
        <v>744</v>
      </c>
      <c r="C670" s="8" t="str">
        <f>VLOOKUP(A670,'DSHS account ID to admin'!A:C,3,FALSE)</f>
        <v>Aging and Disability Services Administration</v>
      </c>
      <c r="D670" s="7" t="s">
        <v>299</v>
      </c>
      <c r="E670" s="9" t="s">
        <v>9024</v>
      </c>
      <c r="F670" s="7" t="s">
        <v>297</v>
      </c>
      <c r="G670" s="7" t="s">
        <v>298</v>
      </c>
      <c r="H670" s="7" t="s">
        <v>745</v>
      </c>
      <c r="I670" s="10">
        <v>20365</v>
      </c>
      <c r="J670" s="7" t="s">
        <v>744</v>
      </c>
      <c r="K670" s="7" t="s">
        <v>8258</v>
      </c>
      <c r="L670" s="7" t="s">
        <v>8259</v>
      </c>
      <c r="M670" s="7" t="s">
        <v>8259</v>
      </c>
      <c r="N670" s="11" t="s">
        <v>8552</v>
      </c>
      <c r="O670" s="7" t="s">
        <v>8553</v>
      </c>
      <c r="P670" s="11"/>
      <c r="Q670" s="7" t="s">
        <v>8554</v>
      </c>
      <c r="R670" s="7" t="s">
        <v>8555</v>
      </c>
    </row>
    <row r="671" spans="1:18" ht="21.75" thickBot="1" x14ac:dyDescent="0.25">
      <c r="A671" s="12" t="s">
        <v>8332</v>
      </c>
      <c r="B671" s="13" t="s">
        <v>5231</v>
      </c>
      <c r="C671" s="8" t="str">
        <f>VLOOKUP(A671,'DSHS account ID to admin'!A:C,3,FALSE)</f>
        <v>Economic Services Administration</v>
      </c>
      <c r="D671" s="12" t="s">
        <v>299</v>
      </c>
      <c r="E671" s="14" t="s">
        <v>9024</v>
      </c>
      <c r="F671" s="12" t="s">
        <v>297</v>
      </c>
      <c r="G671" s="12" t="s">
        <v>4596</v>
      </c>
      <c r="H671" s="12" t="s">
        <v>5232</v>
      </c>
      <c r="I671" s="15">
        <v>23778</v>
      </c>
      <c r="J671" s="12" t="s">
        <v>5231</v>
      </c>
      <c r="K671" s="12" t="s">
        <v>8258</v>
      </c>
      <c r="L671" s="12" t="s">
        <v>8259</v>
      </c>
      <c r="M671" s="12" t="s">
        <v>8259</v>
      </c>
      <c r="N671" s="16" t="s">
        <v>9059</v>
      </c>
      <c r="O671" s="12" t="s">
        <v>9060</v>
      </c>
      <c r="P671" s="16"/>
      <c r="Q671" s="12" t="s">
        <v>9061</v>
      </c>
      <c r="R671" s="12" t="s">
        <v>9062</v>
      </c>
    </row>
    <row r="672" spans="1:18" ht="13.5" thickBot="1" x14ac:dyDescent="0.25">
      <c r="A672" s="7" t="s">
        <v>9063</v>
      </c>
      <c r="B672" s="8" t="s">
        <v>5273</v>
      </c>
      <c r="C672" s="8" t="str">
        <f>VLOOKUP(A672,'DSHS account ID to admin'!A:C,3,FALSE)</f>
        <v>Secretaries Office</v>
      </c>
      <c r="D672" s="7" t="s">
        <v>4597</v>
      </c>
      <c r="E672" s="9" t="s">
        <v>9024</v>
      </c>
      <c r="F672" s="7" t="s">
        <v>297</v>
      </c>
      <c r="G672" s="7" t="s">
        <v>4596</v>
      </c>
      <c r="H672" s="7" t="s">
        <v>5274</v>
      </c>
      <c r="I672" s="10">
        <v>19572</v>
      </c>
      <c r="J672" s="7" t="s">
        <v>5273</v>
      </c>
      <c r="K672" s="7" t="s">
        <v>8258</v>
      </c>
      <c r="L672" s="7" t="s">
        <v>8259</v>
      </c>
      <c r="M672" s="7" t="s">
        <v>8259</v>
      </c>
      <c r="N672" s="11" t="s">
        <v>9064</v>
      </c>
      <c r="O672" s="7" t="s">
        <v>9065</v>
      </c>
      <c r="P672" s="11"/>
      <c r="Q672" s="7" t="s">
        <v>9066</v>
      </c>
      <c r="R672" s="7" t="s">
        <v>9067</v>
      </c>
    </row>
    <row r="673" spans="1:18" ht="13.5" thickBot="1" x14ac:dyDescent="0.25">
      <c r="A673" s="12" t="s">
        <v>8270</v>
      </c>
      <c r="B673" s="13" t="s">
        <v>5233</v>
      </c>
      <c r="C673" s="8" t="str">
        <f>VLOOKUP(A673,'DSHS account ID to admin'!A:C,3,FALSE)</f>
        <v>Children's Administration</v>
      </c>
      <c r="D673" s="12" t="s">
        <v>4597</v>
      </c>
      <c r="E673" s="14" t="s">
        <v>9024</v>
      </c>
      <c r="F673" s="12" t="s">
        <v>297</v>
      </c>
      <c r="G673" s="12" t="s">
        <v>4596</v>
      </c>
      <c r="H673" s="12" t="s">
        <v>5234</v>
      </c>
      <c r="I673" s="15">
        <v>52892</v>
      </c>
      <c r="J673" s="12" t="s">
        <v>5233</v>
      </c>
      <c r="K673" s="12" t="s">
        <v>8258</v>
      </c>
      <c r="L673" s="12" t="s">
        <v>8259</v>
      </c>
      <c r="M673" s="12" t="s">
        <v>8259</v>
      </c>
      <c r="N673" s="16" t="s">
        <v>8271</v>
      </c>
      <c r="O673" s="12" t="s">
        <v>8272</v>
      </c>
      <c r="P673" s="16"/>
      <c r="Q673" s="12" t="s">
        <v>8273</v>
      </c>
      <c r="R673" s="12" t="s">
        <v>8274</v>
      </c>
    </row>
    <row r="674" spans="1:18" ht="13.5" thickBot="1" x14ac:dyDescent="0.25">
      <c r="A674" s="7" t="s">
        <v>8270</v>
      </c>
      <c r="B674" s="8" t="s">
        <v>2363</v>
      </c>
      <c r="C674" s="8" t="str">
        <f>VLOOKUP(A674,'DSHS account ID to admin'!A:C,3,FALSE)</f>
        <v>Children's Administration</v>
      </c>
      <c r="D674" s="7" t="s">
        <v>2290</v>
      </c>
      <c r="E674" s="9" t="s">
        <v>9024</v>
      </c>
      <c r="F674" s="7" t="s">
        <v>12</v>
      </c>
      <c r="G674" s="7" t="s">
        <v>2289</v>
      </c>
      <c r="H674" s="7" t="s">
        <v>2364</v>
      </c>
      <c r="I674" s="10">
        <v>19665</v>
      </c>
      <c r="J674" s="7" t="s">
        <v>2363</v>
      </c>
      <c r="K674" s="7" t="s">
        <v>8258</v>
      </c>
      <c r="L674" s="7" t="s">
        <v>8259</v>
      </c>
      <c r="M674" s="7" t="s">
        <v>8259</v>
      </c>
      <c r="N674" s="11" t="s">
        <v>8842</v>
      </c>
      <c r="O674" s="7" t="s">
        <v>8843</v>
      </c>
      <c r="P674" s="11"/>
      <c r="Q674" s="7" t="s">
        <v>8844</v>
      </c>
      <c r="R674" s="7" t="s">
        <v>8845</v>
      </c>
    </row>
    <row r="675" spans="1:18" ht="13.5" thickBot="1" x14ac:dyDescent="0.25">
      <c r="A675" s="12" t="s">
        <v>8270</v>
      </c>
      <c r="B675" s="13" t="s">
        <v>2365</v>
      </c>
      <c r="C675" s="8" t="str">
        <f>VLOOKUP(A675,'DSHS account ID to admin'!A:C,3,FALSE)</f>
        <v>Children's Administration</v>
      </c>
      <c r="D675" s="12" t="s">
        <v>2290</v>
      </c>
      <c r="E675" s="14" t="s">
        <v>9024</v>
      </c>
      <c r="F675" s="12" t="s">
        <v>12</v>
      </c>
      <c r="G675" s="12" t="s">
        <v>2289</v>
      </c>
      <c r="H675" s="12" t="s">
        <v>2366</v>
      </c>
      <c r="I675" s="15">
        <v>23215</v>
      </c>
      <c r="J675" s="12" t="s">
        <v>2365</v>
      </c>
      <c r="K675" s="12" t="s">
        <v>8258</v>
      </c>
      <c r="L675" s="12" t="s">
        <v>8259</v>
      </c>
      <c r="M675" s="12" t="s">
        <v>8259</v>
      </c>
      <c r="N675" s="16" t="s">
        <v>8694</v>
      </c>
      <c r="O675" s="12" t="s">
        <v>8695</v>
      </c>
      <c r="P675" s="16"/>
      <c r="Q675" s="12" t="s">
        <v>8696</v>
      </c>
      <c r="R675" s="12" t="s">
        <v>8697</v>
      </c>
    </row>
    <row r="676" spans="1:18" ht="13.5" thickBot="1" x14ac:dyDescent="0.25">
      <c r="A676" s="7" t="s">
        <v>8270</v>
      </c>
      <c r="B676" s="8" t="s">
        <v>2369</v>
      </c>
      <c r="C676" s="8" t="str">
        <f>VLOOKUP(A676,'DSHS account ID to admin'!A:C,3,FALSE)</f>
        <v>Children's Administration</v>
      </c>
      <c r="D676" s="7" t="s">
        <v>2290</v>
      </c>
      <c r="E676" s="9" t="s">
        <v>9024</v>
      </c>
      <c r="F676" s="7" t="s">
        <v>12</v>
      </c>
      <c r="G676" s="7" t="s">
        <v>2289</v>
      </c>
      <c r="H676" s="7" t="s">
        <v>2370</v>
      </c>
      <c r="I676" s="10">
        <v>17127</v>
      </c>
      <c r="J676" s="7" t="s">
        <v>2369</v>
      </c>
      <c r="K676" s="7" t="s">
        <v>8258</v>
      </c>
      <c r="L676" s="7" t="s">
        <v>8259</v>
      </c>
      <c r="M676" s="7" t="s">
        <v>8259</v>
      </c>
      <c r="N676" s="11" t="s">
        <v>8347</v>
      </c>
      <c r="O676" s="7" t="s">
        <v>8348</v>
      </c>
      <c r="P676" s="11"/>
      <c r="Q676" s="7" t="s">
        <v>8349</v>
      </c>
      <c r="R676" s="7" t="s">
        <v>8350</v>
      </c>
    </row>
    <row r="677" spans="1:18" ht="13.5" thickBot="1" x14ac:dyDescent="0.25">
      <c r="A677" s="12" t="s">
        <v>8270</v>
      </c>
      <c r="B677" s="13" t="s">
        <v>2367</v>
      </c>
      <c r="C677" s="8" t="str">
        <f>VLOOKUP(A677,'DSHS account ID to admin'!A:C,3,FALSE)</f>
        <v>Children's Administration</v>
      </c>
      <c r="D677" s="12" t="s">
        <v>2290</v>
      </c>
      <c r="E677" s="14" t="s">
        <v>9024</v>
      </c>
      <c r="F677" s="12" t="s">
        <v>12</v>
      </c>
      <c r="G677" s="12" t="s">
        <v>2289</v>
      </c>
      <c r="H677" s="12" t="s">
        <v>2368</v>
      </c>
      <c r="I677" s="15">
        <v>24722</v>
      </c>
      <c r="J677" s="12" t="s">
        <v>2367</v>
      </c>
      <c r="K677" s="12" t="s">
        <v>8258</v>
      </c>
      <c r="L677" s="12" t="s">
        <v>8259</v>
      </c>
      <c r="M677" s="12" t="s">
        <v>8259</v>
      </c>
      <c r="N677" s="16" t="s">
        <v>8429</v>
      </c>
      <c r="O677" s="12" t="s">
        <v>8430</v>
      </c>
      <c r="P677" s="16"/>
      <c r="Q677" s="12" t="s">
        <v>8431</v>
      </c>
      <c r="R677" s="12" t="s">
        <v>8432</v>
      </c>
    </row>
    <row r="678" spans="1:18" ht="13.5" thickBot="1" x14ac:dyDescent="0.25">
      <c r="A678" s="7" t="s">
        <v>8270</v>
      </c>
      <c r="B678" s="8" t="s">
        <v>2371</v>
      </c>
      <c r="C678" s="8" t="str">
        <f>VLOOKUP(A678,'DSHS account ID to admin'!A:C,3,FALSE)</f>
        <v>Children's Administration</v>
      </c>
      <c r="D678" s="7" t="s">
        <v>2290</v>
      </c>
      <c r="E678" s="9" t="s">
        <v>9024</v>
      </c>
      <c r="F678" s="7" t="s">
        <v>12</v>
      </c>
      <c r="G678" s="7" t="s">
        <v>2289</v>
      </c>
      <c r="H678" s="7" t="s">
        <v>2372</v>
      </c>
      <c r="I678" s="10">
        <v>20483</v>
      </c>
      <c r="J678" s="7" t="s">
        <v>2371</v>
      </c>
      <c r="K678" s="7" t="s">
        <v>8258</v>
      </c>
      <c r="L678" s="7" t="s">
        <v>8259</v>
      </c>
      <c r="M678" s="7" t="s">
        <v>8259</v>
      </c>
      <c r="N678" s="11" t="s">
        <v>8429</v>
      </c>
      <c r="O678" s="7" t="s">
        <v>8430</v>
      </c>
      <c r="P678" s="11"/>
      <c r="Q678" s="7" t="s">
        <v>8431</v>
      </c>
      <c r="R678" s="7" t="s">
        <v>8432</v>
      </c>
    </row>
    <row r="679" spans="1:18" ht="13.5" thickBot="1" x14ac:dyDescent="0.25">
      <c r="A679" s="12" t="s">
        <v>8270</v>
      </c>
      <c r="B679" s="13" t="s">
        <v>2337</v>
      </c>
      <c r="C679" s="8" t="str">
        <f>VLOOKUP(A679,'DSHS account ID to admin'!A:C,3,FALSE)</f>
        <v>Children's Administration</v>
      </c>
      <c r="D679" s="12" t="s">
        <v>2290</v>
      </c>
      <c r="E679" s="14" t="s">
        <v>9024</v>
      </c>
      <c r="F679" s="12" t="s">
        <v>12</v>
      </c>
      <c r="G679" s="12" t="s">
        <v>2289</v>
      </c>
      <c r="H679" s="12" t="s">
        <v>2338</v>
      </c>
      <c r="I679" s="15">
        <v>30564</v>
      </c>
      <c r="J679" s="12" t="s">
        <v>2337</v>
      </c>
      <c r="K679" s="12" t="s">
        <v>8258</v>
      </c>
      <c r="L679" s="12" t="s">
        <v>8259</v>
      </c>
      <c r="M679" s="12" t="s">
        <v>8259</v>
      </c>
      <c r="N679" s="16" t="s">
        <v>8535</v>
      </c>
      <c r="O679" s="12" t="s">
        <v>8536</v>
      </c>
      <c r="P679" s="16"/>
      <c r="Q679" s="12" t="s">
        <v>8537</v>
      </c>
      <c r="R679" s="12" t="s">
        <v>8538</v>
      </c>
    </row>
    <row r="680" spans="1:18" ht="13.5" thickBot="1" x14ac:dyDescent="0.25">
      <c r="A680" s="7" t="s">
        <v>8270</v>
      </c>
      <c r="B680" s="8" t="s">
        <v>2335</v>
      </c>
      <c r="C680" s="8" t="str">
        <f>VLOOKUP(A680,'DSHS account ID to admin'!A:C,3,FALSE)</f>
        <v>Children's Administration</v>
      </c>
      <c r="D680" s="7" t="s">
        <v>2290</v>
      </c>
      <c r="E680" s="9" t="s">
        <v>9024</v>
      </c>
      <c r="F680" s="7" t="s">
        <v>12</v>
      </c>
      <c r="G680" s="7" t="s">
        <v>2289</v>
      </c>
      <c r="H680" s="7" t="s">
        <v>2336</v>
      </c>
      <c r="I680" s="10">
        <v>20909</v>
      </c>
      <c r="J680" s="7" t="s">
        <v>2335</v>
      </c>
      <c r="K680" s="7" t="s">
        <v>8258</v>
      </c>
      <c r="L680" s="7" t="s">
        <v>8259</v>
      </c>
      <c r="M680" s="7" t="s">
        <v>8259</v>
      </c>
      <c r="N680" s="11" t="s">
        <v>8544</v>
      </c>
      <c r="O680" s="7" t="s">
        <v>8545</v>
      </c>
      <c r="P680" s="11"/>
      <c r="Q680" s="7" t="s">
        <v>8546</v>
      </c>
      <c r="R680" s="7" t="s">
        <v>8547</v>
      </c>
    </row>
    <row r="681" spans="1:18" ht="13.5" thickBot="1" x14ac:dyDescent="0.25">
      <c r="A681" s="12" t="s">
        <v>8270</v>
      </c>
      <c r="B681" s="13" t="s">
        <v>2921</v>
      </c>
      <c r="C681" s="8" t="str">
        <f>VLOOKUP(A681,'DSHS account ID to admin'!A:C,3,FALSE)</f>
        <v>Children's Administration</v>
      </c>
      <c r="D681" s="12" t="s">
        <v>2736</v>
      </c>
      <c r="E681" s="14" t="s">
        <v>9024</v>
      </c>
      <c r="F681" s="12" t="s">
        <v>2734</v>
      </c>
      <c r="G681" s="12" t="s">
        <v>2735</v>
      </c>
      <c r="H681" s="12" t="s">
        <v>2922</v>
      </c>
      <c r="I681" s="15">
        <v>13251</v>
      </c>
      <c r="J681" s="12" t="s">
        <v>2921</v>
      </c>
      <c r="K681" s="12" t="s">
        <v>8258</v>
      </c>
      <c r="L681" s="12" t="s">
        <v>8259</v>
      </c>
      <c r="M681" s="12" t="s">
        <v>8259</v>
      </c>
      <c r="N681" s="16" t="s">
        <v>8271</v>
      </c>
      <c r="O681" s="12" t="s">
        <v>8272</v>
      </c>
      <c r="P681" s="16"/>
      <c r="Q681" s="12" t="s">
        <v>8273</v>
      </c>
      <c r="R681" s="12" t="s">
        <v>8274</v>
      </c>
    </row>
    <row r="682" spans="1:18" ht="13.5" thickBot="1" x14ac:dyDescent="0.25">
      <c r="A682" s="7" t="s">
        <v>8270</v>
      </c>
      <c r="B682" s="8" t="s">
        <v>2373</v>
      </c>
      <c r="C682" s="8" t="str">
        <f>VLOOKUP(A682,'DSHS account ID to admin'!A:C,3,FALSE)</f>
        <v>Children's Administration</v>
      </c>
      <c r="D682" s="7" t="s">
        <v>2290</v>
      </c>
      <c r="E682" s="9" t="s">
        <v>9024</v>
      </c>
      <c r="F682" s="7" t="s">
        <v>12</v>
      </c>
      <c r="G682" s="7" t="s">
        <v>2289</v>
      </c>
      <c r="H682" s="7" t="s">
        <v>2374</v>
      </c>
      <c r="I682" s="10">
        <v>3414</v>
      </c>
      <c r="J682" s="7" t="s">
        <v>2373</v>
      </c>
      <c r="K682" s="7" t="s">
        <v>8258</v>
      </c>
      <c r="L682" s="7" t="s">
        <v>8259</v>
      </c>
      <c r="M682" s="7" t="s">
        <v>8259</v>
      </c>
      <c r="N682" s="11" t="s">
        <v>8588</v>
      </c>
      <c r="O682" s="7" t="s">
        <v>8589</v>
      </c>
      <c r="P682" s="11"/>
      <c r="Q682" s="7" t="s">
        <v>8590</v>
      </c>
      <c r="R682" s="7" t="s">
        <v>8591</v>
      </c>
    </row>
    <row r="683" spans="1:18" ht="21.75" thickBot="1" x14ac:dyDescent="0.25">
      <c r="A683" s="12" t="s">
        <v>8299</v>
      </c>
      <c r="B683" s="13" t="s">
        <v>2353</v>
      </c>
      <c r="C683" s="8" t="str">
        <f>VLOOKUP(A683,'DSHS account ID to admin'!A:C,3,FALSE)</f>
        <v>Office of Fraud Accountability</v>
      </c>
      <c r="D683" s="12" t="s">
        <v>2290</v>
      </c>
      <c r="E683" s="14" t="s">
        <v>9024</v>
      </c>
      <c r="F683" s="12" t="s">
        <v>12</v>
      </c>
      <c r="G683" s="12" t="s">
        <v>2289</v>
      </c>
      <c r="H683" s="12" t="s">
        <v>2354</v>
      </c>
      <c r="I683" s="15">
        <v>6889</v>
      </c>
      <c r="J683" s="12" t="s">
        <v>2353</v>
      </c>
      <c r="K683" s="12" t="s">
        <v>8258</v>
      </c>
      <c r="L683" s="12" t="s">
        <v>8259</v>
      </c>
      <c r="M683" s="12" t="s">
        <v>8259</v>
      </c>
      <c r="N683" s="16" t="s">
        <v>8301</v>
      </c>
      <c r="O683" s="12" t="s">
        <v>8302</v>
      </c>
      <c r="P683" s="16"/>
      <c r="Q683" s="12" t="s">
        <v>8303</v>
      </c>
      <c r="R683" s="12" t="s">
        <v>8304</v>
      </c>
    </row>
    <row r="684" spans="1:18" ht="21.75" thickBot="1" x14ac:dyDescent="0.25">
      <c r="A684" s="7" t="s">
        <v>8299</v>
      </c>
      <c r="B684" s="8" t="s">
        <v>2351</v>
      </c>
      <c r="C684" s="8" t="str">
        <f>VLOOKUP(A684,'DSHS account ID to admin'!A:C,3,FALSE)</f>
        <v>Office of Fraud Accountability</v>
      </c>
      <c r="D684" s="7" t="s">
        <v>2290</v>
      </c>
      <c r="E684" s="9" t="s">
        <v>9024</v>
      </c>
      <c r="F684" s="7" t="s">
        <v>12</v>
      </c>
      <c r="G684" s="7" t="s">
        <v>2289</v>
      </c>
      <c r="H684" s="7" t="s">
        <v>2352</v>
      </c>
      <c r="I684" s="10">
        <v>7787</v>
      </c>
      <c r="J684" s="7" t="s">
        <v>2351</v>
      </c>
      <c r="K684" s="7" t="s">
        <v>8258</v>
      </c>
      <c r="L684" s="7" t="s">
        <v>8259</v>
      </c>
      <c r="M684" s="7" t="s">
        <v>8259</v>
      </c>
      <c r="N684" s="11" t="s">
        <v>8301</v>
      </c>
      <c r="O684" s="7" t="s">
        <v>8302</v>
      </c>
      <c r="P684" s="11"/>
      <c r="Q684" s="7" t="s">
        <v>8303</v>
      </c>
      <c r="R684" s="7" t="s">
        <v>8304</v>
      </c>
    </row>
    <row r="685" spans="1:18" ht="21.75" thickBot="1" x14ac:dyDescent="0.25">
      <c r="A685" s="12" t="s">
        <v>8275</v>
      </c>
      <c r="B685" s="13" t="s">
        <v>2343</v>
      </c>
      <c r="C685" s="8" t="str">
        <f>VLOOKUP(A685,'DSHS account ID to admin'!A:C,3,FALSE)</f>
        <v>Juvenile Justice and Rehabilitation</v>
      </c>
      <c r="D685" s="12" t="s">
        <v>2290</v>
      </c>
      <c r="E685" s="14" t="s">
        <v>9024</v>
      </c>
      <c r="F685" s="12" t="s">
        <v>12</v>
      </c>
      <c r="G685" s="12" t="s">
        <v>2289</v>
      </c>
      <c r="H685" s="12" t="s">
        <v>2344</v>
      </c>
      <c r="I685" s="15">
        <v>31110</v>
      </c>
      <c r="J685" s="12" t="s">
        <v>2343</v>
      </c>
      <c r="K685" s="12" t="s">
        <v>8258</v>
      </c>
      <c r="L685" s="12" t="s">
        <v>8259</v>
      </c>
      <c r="M685" s="12" t="s">
        <v>8259</v>
      </c>
      <c r="N685" s="16" t="s">
        <v>8412</v>
      </c>
      <c r="O685" s="12" t="s">
        <v>8413</v>
      </c>
      <c r="P685" s="16"/>
      <c r="Q685" s="12" t="s">
        <v>8414</v>
      </c>
      <c r="R685" s="12" t="s">
        <v>8415</v>
      </c>
    </row>
    <row r="686" spans="1:18" ht="21.75" thickBot="1" x14ac:dyDescent="0.25">
      <c r="A686" s="7" t="s">
        <v>8275</v>
      </c>
      <c r="B686" s="8" t="s">
        <v>2347</v>
      </c>
      <c r="C686" s="8" t="str">
        <f>VLOOKUP(A686,'DSHS account ID to admin'!A:C,3,FALSE)</f>
        <v>Juvenile Justice and Rehabilitation</v>
      </c>
      <c r="D686" s="7" t="s">
        <v>2290</v>
      </c>
      <c r="E686" s="9" t="s">
        <v>9024</v>
      </c>
      <c r="F686" s="7" t="s">
        <v>12</v>
      </c>
      <c r="G686" s="7" t="s">
        <v>2289</v>
      </c>
      <c r="H686" s="7" t="s">
        <v>2348</v>
      </c>
      <c r="I686" s="10">
        <v>31521</v>
      </c>
      <c r="J686" s="7" t="s">
        <v>2347</v>
      </c>
      <c r="K686" s="7" t="s">
        <v>8258</v>
      </c>
      <c r="L686" s="7" t="s">
        <v>8259</v>
      </c>
      <c r="M686" s="7" t="s">
        <v>8259</v>
      </c>
      <c r="N686" s="11" t="s">
        <v>8276</v>
      </c>
      <c r="O686" s="7" t="s">
        <v>8277</v>
      </c>
      <c r="P686" s="11"/>
      <c r="Q686" s="7" t="s">
        <v>8278</v>
      </c>
      <c r="R686" s="7" t="s">
        <v>8279</v>
      </c>
    </row>
    <row r="687" spans="1:18" ht="21.75" thickBot="1" x14ac:dyDescent="0.25">
      <c r="A687" s="12" t="s">
        <v>8275</v>
      </c>
      <c r="B687" s="13" t="s">
        <v>994</v>
      </c>
      <c r="C687" s="8" t="str">
        <f>VLOOKUP(A687,'DSHS account ID to admin'!A:C,3,FALSE)</f>
        <v>Juvenile Justice and Rehabilitation</v>
      </c>
      <c r="D687" s="12" t="s">
        <v>299</v>
      </c>
      <c r="E687" s="14" t="s">
        <v>9024</v>
      </c>
      <c r="F687" s="12" t="s">
        <v>297</v>
      </c>
      <c r="G687" s="12" t="s">
        <v>298</v>
      </c>
      <c r="H687" s="12" t="s">
        <v>995</v>
      </c>
      <c r="I687" s="15">
        <v>26617</v>
      </c>
      <c r="J687" s="12" t="s">
        <v>994</v>
      </c>
      <c r="K687" s="12" t="s">
        <v>8258</v>
      </c>
      <c r="L687" s="12" t="s">
        <v>8259</v>
      </c>
      <c r="M687" s="12" t="s">
        <v>8259</v>
      </c>
      <c r="N687" s="16" t="s">
        <v>8412</v>
      </c>
      <c r="O687" s="12" t="s">
        <v>8413</v>
      </c>
      <c r="P687" s="16"/>
      <c r="Q687" s="12" t="s">
        <v>8414</v>
      </c>
      <c r="R687" s="12" t="s">
        <v>8415</v>
      </c>
    </row>
    <row r="688" spans="1:18" ht="13.5" thickBot="1" x14ac:dyDescent="0.25">
      <c r="A688" s="7" t="s">
        <v>8270</v>
      </c>
      <c r="B688" s="8" t="s">
        <v>1059</v>
      </c>
      <c r="C688" s="8" t="str">
        <f>VLOOKUP(A688,'DSHS account ID to admin'!A:C,3,FALSE)</f>
        <v>Children's Administration</v>
      </c>
      <c r="D688" s="7" t="s">
        <v>9</v>
      </c>
      <c r="E688" s="9" t="s">
        <v>9024</v>
      </c>
      <c r="F688" s="7" t="s">
        <v>64</v>
      </c>
      <c r="G688" s="7" t="s">
        <v>65</v>
      </c>
      <c r="H688" s="7" t="s">
        <v>1060</v>
      </c>
      <c r="I688" s="10">
        <v>17542</v>
      </c>
      <c r="J688" s="7" t="s">
        <v>1059</v>
      </c>
      <c r="K688" s="7" t="s">
        <v>8258</v>
      </c>
      <c r="L688" s="7" t="s">
        <v>8259</v>
      </c>
      <c r="M688" s="7" t="s">
        <v>8259</v>
      </c>
      <c r="N688" s="11" t="s">
        <v>8568</v>
      </c>
      <c r="O688" s="7" t="s">
        <v>8569</v>
      </c>
      <c r="P688" s="11"/>
      <c r="Q688" s="7" t="s">
        <v>8570</v>
      </c>
      <c r="R688" s="7" t="s">
        <v>8571</v>
      </c>
    </row>
    <row r="689" spans="1:18" ht="13.5" thickBot="1" x14ac:dyDescent="0.25">
      <c r="A689" s="12" t="s">
        <v>8270</v>
      </c>
      <c r="B689" s="13" t="s">
        <v>2929</v>
      </c>
      <c r="C689" s="8" t="str">
        <f>VLOOKUP(A689,'DSHS account ID to admin'!A:C,3,FALSE)</f>
        <v>Children's Administration</v>
      </c>
      <c r="D689" s="12" t="s">
        <v>2736</v>
      </c>
      <c r="E689" s="14" t="s">
        <v>9024</v>
      </c>
      <c r="F689" s="12" t="s">
        <v>2734</v>
      </c>
      <c r="G689" s="12" t="s">
        <v>2735</v>
      </c>
      <c r="H689" s="12" t="s">
        <v>2930</v>
      </c>
      <c r="I689" s="15">
        <v>26434</v>
      </c>
      <c r="J689" s="12" t="s">
        <v>2929</v>
      </c>
      <c r="K689" s="12" t="s">
        <v>8258</v>
      </c>
      <c r="L689" s="12" t="s">
        <v>8259</v>
      </c>
      <c r="M689" s="12" t="s">
        <v>8259</v>
      </c>
      <c r="N689" s="16" t="s">
        <v>8271</v>
      </c>
      <c r="O689" s="12" t="s">
        <v>8272</v>
      </c>
      <c r="P689" s="16"/>
      <c r="Q689" s="12" t="s">
        <v>8273</v>
      </c>
      <c r="R689" s="12" t="s">
        <v>8274</v>
      </c>
    </row>
    <row r="690" spans="1:18" ht="13.5" thickBot="1" x14ac:dyDescent="0.25">
      <c r="A690" s="7" t="s">
        <v>8270</v>
      </c>
      <c r="B690" s="8" t="s">
        <v>2925</v>
      </c>
      <c r="C690" s="8" t="str">
        <f>VLOOKUP(A690,'DSHS account ID to admin'!A:C,3,FALSE)</f>
        <v>Children's Administration</v>
      </c>
      <c r="D690" s="7" t="s">
        <v>2736</v>
      </c>
      <c r="E690" s="9" t="s">
        <v>9024</v>
      </c>
      <c r="F690" s="7" t="s">
        <v>2734</v>
      </c>
      <c r="G690" s="7" t="s">
        <v>2735</v>
      </c>
      <c r="H690" s="7" t="s">
        <v>2926</v>
      </c>
      <c r="I690" s="10">
        <v>28098</v>
      </c>
      <c r="J690" s="7" t="s">
        <v>2925</v>
      </c>
      <c r="K690" s="7" t="s">
        <v>8258</v>
      </c>
      <c r="L690" s="7" t="s">
        <v>8259</v>
      </c>
      <c r="M690" s="7" t="s">
        <v>8259</v>
      </c>
      <c r="N690" s="11" t="s">
        <v>8271</v>
      </c>
      <c r="O690" s="7" t="s">
        <v>8272</v>
      </c>
      <c r="P690" s="11"/>
      <c r="Q690" s="7" t="s">
        <v>8273</v>
      </c>
      <c r="R690" s="7" t="s">
        <v>8274</v>
      </c>
    </row>
    <row r="691" spans="1:18" ht="13.5" thickBot="1" x14ac:dyDescent="0.25">
      <c r="A691" s="12" t="s">
        <v>8270</v>
      </c>
      <c r="B691" s="13" t="s">
        <v>2927</v>
      </c>
      <c r="C691" s="8" t="str">
        <f>VLOOKUP(A691,'DSHS account ID to admin'!A:C,3,FALSE)</f>
        <v>Children's Administration</v>
      </c>
      <c r="D691" s="12" t="s">
        <v>2736</v>
      </c>
      <c r="E691" s="14" t="s">
        <v>9024</v>
      </c>
      <c r="F691" s="12" t="s">
        <v>2734</v>
      </c>
      <c r="G691" s="12" t="s">
        <v>2735</v>
      </c>
      <c r="H691" s="12" t="s">
        <v>2928</v>
      </c>
      <c r="I691" s="15">
        <v>18624</v>
      </c>
      <c r="J691" s="12" t="s">
        <v>2927</v>
      </c>
      <c r="K691" s="12" t="s">
        <v>8258</v>
      </c>
      <c r="L691" s="12" t="s">
        <v>8259</v>
      </c>
      <c r="M691" s="12" t="s">
        <v>8259</v>
      </c>
      <c r="N691" s="16" t="s">
        <v>8544</v>
      </c>
      <c r="O691" s="12" t="s">
        <v>8545</v>
      </c>
      <c r="P691" s="16"/>
      <c r="Q691" s="12" t="s">
        <v>8546</v>
      </c>
      <c r="R691" s="12" t="s">
        <v>8547</v>
      </c>
    </row>
    <row r="692" spans="1:18" ht="21.75" thickBot="1" x14ac:dyDescent="0.25">
      <c r="A692" s="7" t="s">
        <v>8332</v>
      </c>
      <c r="B692" s="8" t="s">
        <v>5275</v>
      </c>
      <c r="C692" s="8" t="str">
        <f>VLOOKUP(A692,'DSHS account ID to admin'!A:C,3,FALSE)</f>
        <v>Economic Services Administration</v>
      </c>
      <c r="D692" s="7" t="s">
        <v>4597</v>
      </c>
      <c r="E692" s="9" t="s">
        <v>9024</v>
      </c>
      <c r="F692" s="7" t="s">
        <v>297</v>
      </c>
      <c r="G692" s="7" t="s">
        <v>4596</v>
      </c>
      <c r="H692" s="7" t="s">
        <v>5276</v>
      </c>
      <c r="I692" s="10">
        <v>27060</v>
      </c>
      <c r="J692" s="7" t="s">
        <v>5275</v>
      </c>
      <c r="K692" s="7" t="s">
        <v>8258</v>
      </c>
      <c r="L692" s="7" t="s">
        <v>8259</v>
      </c>
      <c r="M692" s="7" t="s">
        <v>8259</v>
      </c>
      <c r="N692" s="11" t="s">
        <v>8556</v>
      </c>
      <c r="O692" s="7" t="s">
        <v>8689</v>
      </c>
      <c r="P692" s="11"/>
      <c r="Q692" s="7" t="s">
        <v>8558</v>
      </c>
      <c r="R692" s="7" t="s">
        <v>8559</v>
      </c>
    </row>
    <row r="693" spans="1:18" ht="21.75" thickBot="1" x14ac:dyDescent="0.25">
      <c r="A693" s="12" t="s">
        <v>8332</v>
      </c>
      <c r="B693" s="13" t="s">
        <v>5257</v>
      </c>
      <c r="C693" s="8" t="str">
        <f>VLOOKUP(A693,'DSHS account ID to admin'!A:C,3,FALSE)</f>
        <v>Economic Services Administration</v>
      </c>
      <c r="D693" s="12" t="s">
        <v>4597</v>
      </c>
      <c r="E693" s="14" t="s">
        <v>9024</v>
      </c>
      <c r="F693" s="12" t="s">
        <v>297</v>
      </c>
      <c r="G693" s="12" t="s">
        <v>4596</v>
      </c>
      <c r="H693" s="12" t="s">
        <v>5258</v>
      </c>
      <c r="I693" s="15">
        <v>27391</v>
      </c>
      <c r="J693" s="12" t="s">
        <v>5257</v>
      </c>
      <c r="K693" s="12" t="s">
        <v>8258</v>
      </c>
      <c r="L693" s="12" t="s">
        <v>8259</v>
      </c>
      <c r="M693" s="12" t="s">
        <v>8259</v>
      </c>
      <c r="N693" s="16" t="s">
        <v>9050</v>
      </c>
      <c r="O693" s="12" t="s">
        <v>9051</v>
      </c>
      <c r="P693" s="16"/>
      <c r="Q693" s="12" t="s">
        <v>9052</v>
      </c>
      <c r="R693" s="12" t="s">
        <v>9053</v>
      </c>
    </row>
    <row r="694" spans="1:18" ht="13.5" thickBot="1" x14ac:dyDescent="0.25">
      <c r="A694" s="7" t="s">
        <v>8270</v>
      </c>
      <c r="B694" s="8" t="s">
        <v>2331</v>
      </c>
      <c r="C694" s="8" t="str">
        <f>VLOOKUP(A694,'DSHS account ID to admin'!A:C,3,FALSE)</f>
        <v>Children's Administration</v>
      </c>
      <c r="D694" s="7" t="s">
        <v>2290</v>
      </c>
      <c r="E694" s="9" t="s">
        <v>9024</v>
      </c>
      <c r="F694" s="7" t="s">
        <v>12</v>
      </c>
      <c r="G694" s="7" t="s">
        <v>2289</v>
      </c>
      <c r="H694" s="7" t="s">
        <v>2332</v>
      </c>
      <c r="I694" s="10">
        <v>22176</v>
      </c>
      <c r="J694" s="7" t="s">
        <v>2331</v>
      </c>
      <c r="K694" s="7" t="s">
        <v>8258</v>
      </c>
      <c r="L694" s="7" t="s">
        <v>8259</v>
      </c>
      <c r="M694" s="7" t="s">
        <v>8259</v>
      </c>
      <c r="N694" s="11" t="s">
        <v>8375</v>
      </c>
      <c r="O694" s="7" t="s">
        <v>8376</v>
      </c>
      <c r="P694" s="11"/>
      <c r="Q694" s="7" t="s">
        <v>8377</v>
      </c>
      <c r="R694" s="7" t="s">
        <v>8378</v>
      </c>
    </row>
    <row r="695" spans="1:18" ht="21.75" thickBot="1" x14ac:dyDescent="0.25">
      <c r="A695" s="12" t="s">
        <v>8256</v>
      </c>
      <c r="B695" s="13" t="s">
        <v>2288</v>
      </c>
      <c r="C695" s="8" t="str">
        <f>VLOOKUP(A695,'DSHS account ID to admin'!A:C,3,FALSE)</f>
        <v>Aging and Disability Services Administration</v>
      </c>
      <c r="D695" s="12" t="s">
        <v>2290</v>
      </c>
      <c r="E695" s="14" t="s">
        <v>9024</v>
      </c>
      <c r="F695" s="12" t="s">
        <v>12</v>
      </c>
      <c r="G695" s="12" t="s">
        <v>2289</v>
      </c>
      <c r="H695" s="12" t="s">
        <v>2291</v>
      </c>
      <c r="I695" s="15">
        <v>19873</v>
      </c>
      <c r="J695" s="12" t="s">
        <v>2288</v>
      </c>
      <c r="K695" s="12" t="s">
        <v>8258</v>
      </c>
      <c r="L695" s="12" t="s">
        <v>8259</v>
      </c>
      <c r="M695" s="12" t="s">
        <v>8259</v>
      </c>
      <c r="N695" s="16" t="s">
        <v>8363</v>
      </c>
      <c r="O695" s="12" t="s">
        <v>8364</v>
      </c>
      <c r="P695" s="16"/>
      <c r="Q695" s="12" t="s">
        <v>8365</v>
      </c>
      <c r="R695" s="12" t="s">
        <v>8366</v>
      </c>
    </row>
    <row r="696" spans="1:18" ht="13.5" thickBot="1" x14ac:dyDescent="0.25">
      <c r="A696" s="7" t="s">
        <v>8270</v>
      </c>
      <c r="B696" s="8" t="s">
        <v>2931</v>
      </c>
      <c r="C696" s="8" t="str">
        <f>VLOOKUP(A696,'DSHS account ID to admin'!A:C,3,FALSE)</f>
        <v>Children's Administration</v>
      </c>
      <c r="D696" s="7" t="s">
        <v>2736</v>
      </c>
      <c r="E696" s="9" t="s">
        <v>9024</v>
      </c>
      <c r="F696" s="7" t="s">
        <v>2734</v>
      </c>
      <c r="G696" s="7" t="s">
        <v>2735</v>
      </c>
      <c r="H696" s="7" t="s">
        <v>2932</v>
      </c>
      <c r="I696" s="10">
        <v>19291</v>
      </c>
      <c r="J696" s="7" t="s">
        <v>2931</v>
      </c>
      <c r="K696" s="7" t="s">
        <v>8258</v>
      </c>
      <c r="L696" s="7" t="s">
        <v>8259</v>
      </c>
      <c r="M696" s="7" t="s">
        <v>8259</v>
      </c>
      <c r="N696" s="11" t="s">
        <v>8271</v>
      </c>
      <c r="O696" s="7" t="s">
        <v>8272</v>
      </c>
      <c r="P696" s="11"/>
      <c r="Q696" s="7" t="s">
        <v>8273</v>
      </c>
      <c r="R696" s="7" t="s">
        <v>8274</v>
      </c>
    </row>
    <row r="697" spans="1:18" ht="13.5" thickBot="1" x14ac:dyDescent="0.25">
      <c r="A697" s="12" t="s">
        <v>8270</v>
      </c>
      <c r="B697" s="13" t="s">
        <v>1045</v>
      </c>
      <c r="C697" s="8" t="str">
        <f>VLOOKUP(A697,'DSHS account ID to admin'!A:C,3,FALSE)</f>
        <v>Children's Administration</v>
      </c>
      <c r="D697" s="12" t="s">
        <v>9</v>
      </c>
      <c r="E697" s="14" t="s">
        <v>9024</v>
      </c>
      <c r="F697" s="12" t="s">
        <v>64</v>
      </c>
      <c r="G697" s="12" t="s">
        <v>65</v>
      </c>
      <c r="H697" s="12" t="s">
        <v>1046</v>
      </c>
      <c r="I697" s="15">
        <v>19004</v>
      </c>
      <c r="J697" s="12" t="s">
        <v>1045</v>
      </c>
      <c r="K697" s="12" t="s">
        <v>8258</v>
      </c>
      <c r="L697" s="12" t="s">
        <v>8259</v>
      </c>
      <c r="M697" s="12" t="s">
        <v>8259</v>
      </c>
      <c r="N697" s="16" t="s">
        <v>8271</v>
      </c>
      <c r="O697" s="12" t="s">
        <v>8272</v>
      </c>
      <c r="P697" s="16"/>
      <c r="Q697" s="12" t="s">
        <v>8273</v>
      </c>
      <c r="R697" s="12" t="s">
        <v>8274</v>
      </c>
    </row>
    <row r="698" spans="1:18" ht="21.75" thickBot="1" x14ac:dyDescent="0.25">
      <c r="A698" s="7" t="s">
        <v>8319</v>
      </c>
      <c r="B698" s="8" t="s">
        <v>5153</v>
      </c>
      <c r="C698" s="8" t="str">
        <f>VLOOKUP(A698,'DSHS account ID to admin'!A:C,3,FALSE)</f>
        <v>Aging and Disability Services Administration</v>
      </c>
      <c r="D698" s="7" t="s">
        <v>4597</v>
      </c>
      <c r="E698" s="9" t="s">
        <v>9024</v>
      </c>
      <c r="F698" s="7" t="s">
        <v>297</v>
      </c>
      <c r="G698" s="7" t="s">
        <v>4596</v>
      </c>
      <c r="H698" s="7" t="s">
        <v>5154</v>
      </c>
      <c r="I698" s="10">
        <v>30669</v>
      </c>
      <c r="J698" s="7" t="s">
        <v>5153</v>
      </c>
      <c r="K698" s="7" t="s">
        <v>8258</v>
      </c>
      <c r="L698" s="7" t="s">
        <v>8259</v>
      </c>
      <c r="M698" s="7" t="s">
        <v>8259</v>
      </c>
      <c r="N698" s="11" t="s">
        <v>8760</v>
      </c>
      <c r="O698" s="7" t="s">
        <v>8761</v>
      </c>
      <c r="P698" s="7" t="s">
        <v>8762</v>
      </c>
      <c r="Q698" s="7" t="s">
        <v>8763</v>
      </c>
      <c r="R698" s="7" t="s">
        <v>8764</v>
      </c>
    </row>
    <row r="699" spans="1:18" ht="13.5" thickBot="1" x14ac:dyDescent="0.25">
      <c r="A699" s="12" t="s">
        <v>8270</v>
      </c>
      <c r="B699" s="13" t="s">
        <v>2333</v>
      </c>
      <c r="C699" s="8" t="str">
        <f>VLOOKUP(A699,'DSHS account ID to admin'!A:C,3,FALSE)</f>
        <v>Children's Administration</v>
      </c>
      <c r="D699" s="12" t="s">
        <v>2290</v>
      </c>
      <c r="E699" s="14" t="s">
        <v>9024</v>
      </c>
      <c r="F699" s="12" t="s">
        <v>12</v>
      </c>
      <c r="G699" s="12" t="s">
        <v>2289</v>
      </c>
      <c r="H699" s="12" t="s">
        <v>2334</v>
      </c>
      <c r="I699" s="15">
        <v>24243</v>
      </c>
      <c r="J699" s="12" t="s">
        <v>2333</v>
      </c>
      <c r="K699" s="12" t="s">
        <v>8258</v>
      </c>
      <c r="L699" s="12" t="s">
        <v>8259</v>
      </c>
      <c r="M699" s="12" t="s">
        <v>8259</v>
      </c>
      <c r="N699" s="16" t="s">
        <v>8694</v>
      </c>
      <c r="O699" s="12" t="s">
        <v>8695</v>
      </c>
      <c r="P699" s="16"/>
      <c r="Q699" s="12" t="s">
        <v>8696</v>
      </c>
      <c r="R699" s="12" t="s">
        <v>8697</v>
      </c>
    </row>
    <row r="700" spans="1:18" ht="21.75" thickBot="1" x14ac:dyDescent="0.25">
      <c r="A700" s="7" t="s">
        <v>8923</v>
      </c>
      <c r="B700" s="8" t="s">
        <v>2919</v>
      </c>
      <c r="C700" s="8" t="str">
        <f>VLOOKUP(A700,'DSHS account ID to admin'!A:C,3,FALSE)</f>
        <v>Economic Services Administration</v>
      </c>
      <c r="D700" s="7" t="s">
        <v>2736</v>
      </c>
      <c r="E700" s="9" t="s">
        <v>9024</v>
      </c>
      <c r="F700" s="7" t="s">
        <v>2734</v>
      </c>
      <c r="G700" s="7" t="s">
        <v>2735</v>
      </c>
      <c r="H700" s="7" t="s">
        <v>2920</v>
      </c>
      <c r="I700" s="10">
        <v>22069</v>
      </c>
      <c r="J700" s="7" t="s">
        <v>2919</v>
      </c>
      <c r="K700" s="7" t="s">
        <v>8258</v>
      </c>
      <c r="L700" s="7" t="s">
        <v>8259</v>
      </c>
      <c r="M700" s="7" t="s">
        <v>8259</v>
      </c>
      <c r="N700" s="11" t="s">
        <v>9025</v>
      </c>
      <c r="O700" s="7" t="s">
        <v>9026</v>
      </c>
      <c r="P700" s="11"/>
      <c r="Q700" s="7" t="s">
        <v>9027</v>
      </c>
      <c r="R700" s="7" t="s">
        <v>9028</v>
      </c>
    </row>
    <row r="701" spans="1:18" ht="21.75" thickBot="1" x14ac:dyDescent="0.25">
      <c r="A701" s="12" t="s">
        <v>8332</v>
      </c>
      <c r="B701" s="13" t="s">
        <v>1006</v>
      </c>
      <c r="C701" s="8" t="str">
        <f>VLOOKUP(A701,'DSHS account ID to admin'!A:C,3,FALSE)</f>
        <v>Economic Services Administration</v>
      </c>
      <c r="D701" s="12" t="s">
        <v>299</v>
      </c>
      <c r="E701" s="14" t="s">
        <v>9024</v>
      </c>
      <c r="F701" s="12" t="s">
        <v>297</v>
      </c>
      <c r="G701" s="12" t="s">
        <v>298</v>
      </c>
      <c r="H701" s="12" t="s">
        <v>1007</v>
      </c>
      <c r="I701" s="15">
        <v>15736</v>
      </c>
      <c r="J701" s="12" t="s">
        <v>1006</v>
      </c>
      <c r="K701" s="12" t="s">
        <v>8258</v>
      </c>
      <c r="L701" s="12" t="s">
        <v>8259</v>
      </c>
      <c r="M701" s="12" t="s">
        <v>8259</v>
      </c>
      <c r="N701" s="16" t="s">
        <v>8466</v>
      </c>
      <c r="O701" s="12" t="s">
        <v>8467</v>
      </c>
      <c r="P701" s="16"/>
      <c r="Q701" s="12" t="s">
        <v>8468</v>
      </c>
      <c r="R701" s="12" t="s">
        <v>8469</v>
      </c>
    </row>
    <row r="702" spans="1:18" ht="21.75" thickBot="1" x14ac:dyDescent="0.25">
      <c r="A702" s="7" t="s">
        <v>8332</v>
      </c>
      <c r="B702" s="8" t="s">
        <v>1008</v>
      </c>
      <c r="C702" s="8" t="str">
        <f>VLOOKUP(A702,'DSHS account ID to admin'!A:C,3,FALSE)</f>
        <v>Economic Services Administration</v>
      </c>
      <c r="D702" s="7" t="s">
        <v>299</v>
      </c>
      <c r="E702" s="9" t="s">
        <v>9024</v>
      </c>
      <c r="F702" s="7" t="s">
        <v>297</v>
      </c>
      <c r="G702" s="7" t="s">
        <v>298</v>
      </c>
      <c r="H702" s="7" t="s">
        <v>1009</v>
      </c>
      <c r="I702" s="10">
        <v>26749</v>
      </c>
      <c r="J702" s="7" t="s">
        <v>1008</v>
      </c>
      <c r="K702" s="7" t="s">
        <v>8258</v>
      </c>
      <c r="L702" s="7" t="s">
        <v>8259</v>
      </c>
      <c r="M702" s="7" t="s">
        <v>8259</v>
      </c>
      <c r="N702" s="11" t="s">
        <v>8890</v>
      </c>
      <c r="O702" s="7" t="s">
        <v>8891</v>
      </c>
      <c r="P702" s="11"/>
      <c r="Q702" s="7" t="s">
        <v>8892</v>
      </c>
      <c r="R702" s="7" t="s">
        <v>8893</v>
      </c>
    </row>
    <row r="703" spans="1:18" ht="21.75" thickBot="1" x14ac:dyDescent="0.25">
      <c r="A703" s="12" t="s">
        <v>8332</v>
      </c>
      <c r="B703" s="13" t="s">
        <v>1010</v>
      </c>
      <c r="C703" s="8" t="str">
        <f>VLOOKUP(A703,'DSHS account ID to admin'!A:C,3,FALSE)</f>
        <v>Economic Services Administration</v>
      </c>
      <c r="D703" s="12" t="s">
        <v>299</v>
      </c>
      <c r="E703" s="14" t="s">
        <v>9024</v>
      </c>
      <c r="F703" s="12" t="s">
        <v>297</v>
      </c>
      <c r="G703" s="12" t="s">
        <v>298</v>
      </c>
      <c r="H703" s="12" t="s">
        <v>1011</v>
      </c>
      <c r="I703" s="15">
        <v>19854</v>
      </c>
      <c r="J703" s="12" t="s">
        <v>1010</v>
      </c>
      <c r="K703" s="12" t="s">
        <v>8258</v>
      </c>
      <c r="L703" s="12" t="s">
        <v>8259</v>
      </c>
      <c r="M703" s="12" t="s">
        <v>8259</v>
      </c>
      <c r="N703" s="16" t="s">
        <v>8968</v>
      </c>
      <c r="O703" s="12" t="s">
        <v>8969</v>
      </c>
      <c r="P703" s="16"/>
      <c r="Q703" s="12" t="s">
        <v>8970</v>
      </c>
      <c r="R703" s="16"/>
    </row>
    <row r="704" spans="1:18" ht="13.5" thickBot="1" x14ac:dyDescent="0.25">
      <c r="A704" s="7" t="s">
        <v>8270</v>
      </c>
      <c r="B704" s="8" t="s">
        <v>1012</v>
      </c>
      <c r="C704" s="8" t="str">
        <f>VLOOKUP(A704,'DSHS account ID to admin'!A:C,3,FALSE)</f>
        <v>Children's Administration</v>
      </c>
      <c r="D704" s="7" t="s">
        <v>299</v>
      </c>
      <c r="E704" s="9" t="s">
        <v>9024</v>
      </c>
      <c r="F704" s="7" t="s">
        <v>297</v>
      </c>
      <c r="G704" s="7" t="s">
        <v>298</v>
      </c>
      <c r="H704" s="7" t="s">
        <v>1013</v>
      </c>
      <c r="I704" s="10">
        <v>14423</v>
      </c>
      <c r="J704" s="7" t="s">
        <v>1012</v>
      </c>
      <c r="K704" s="7" t="s">
        <v>8258</v>
      </c>
      <c r="L704" s="7" t="s">
        <v>8259</v>
      </c>
      <c r="M704" s="7" t="s">
        <v>8259</v>
      </c>
      <c r="N704" s="11" t="s">
        <v>8271</v>
      </c>
      <c r="O704" s="7" t="s">
        <v>8272</v>
      </c>
      <c r="P704" s="11"/>
      <c r="Q704" s="7" t="s">
        <v>8273</v>
      </c>
      <c r="R704" s="7" t="s">
        <v>8274</v>
      </c>
    </row>
    <row r="705" spans="1:18" ht="13.5" thickBot="1" x14ac:dyDescent="0.25">
      <c r="A705" s="12" t="s">
        <v>8270</v>
      </c>
      <c r="B705" s="13" t="s">
        <v>2543</v>
      </c>
      <c r="C705" s="8" t="str">
        <f>VLOOKUP(A705,'DSHS account ID to admin'!A:C,3,FALSE)</f>
        <v>Children's Administration</v>
      </c>
      <c r="D705" s="12" t="s">
        <v>2290</v>
      </c>
      <c r="E705" s="14" t="s">
        <v>9024</v>
      </c>
      <c r="F705" s="12" t="s">
        <v>12</v>
      </c>
      <c r="G705" s="12" t="s">
        <v>2289</v>
      </c>
      <c r="H705" s="12" t="s">
        <v>2544</v>
      </c>
      <c r="I705" s="15">
        <v>5160</v>
      </c>
      <c r="J705" s="12" t="s">
        <v>2543</v>
      </c>
      <c r="K705" s="12" t="s">
        <v>8258</v>
      </c>
      <c r="L705" s="12" t="s">
        <v>8259</v>
      </c>
      <c r="M705" s="12" t="s">
        <v>8259</v>
      </c>
      <c r="N705" s="16" t="s">
        <v>9068</v>
      </c>
      <c r="O705" s="12" t="s">
        <v>9069</v>
      </c>
      <c r="P705" s="16"/>
      <c r="Q705" s="12" t="s">
        <v>9070</v>
      </c>
      <c r="R705" s="12" t="s">
        <v>9071</v>
      </c>
    </row>
    <row r="706" spans="1:18" ht="21.75" thickBot="1" x14ac:dyDescent="0.25">
      <c r="A706" s="7" t="s">
        <v>8332</v>
      </c>
      <c r="B706" s="8" t="s">
        <v>5173</v>
      </c>
      <c r="C706" s="8" t="str">
        <f>VLOOKUP(A706,'DSHS account ID to admin'!A:C,3,FALSE)</f>
        <v>Economic Services Administration</v>
      </c>
      <c r="D706" s="7" t="s">
        <v>4597</v>
      </c>
      <c r="E706" s="9" t="s">
        <v>9024</v>
      </c>
      <c r="F706" s="7" t="s">
        <v>297</v>
      </c>
      <c r="G706" s="7" t="s">
        <v>4596</v>
      </c>
      <c r="H706" s="7" t="s">
        <v>5174</v>
      </c>
      <c r="I706" s="10">
        <v>40539</v>
      </c>
      <c r="J706" s="7" t="s">
        <v>5173</v>
      </c>
      <c r="K706" s="7" t="s">
        <v>8258</v>
      </c>
      <c r="L706" s="7" t="s">
        <v>8259</v>
      </c>
      <c r="M706" s="7" t="s">
        <v>8259</v>
      </c>
      <c r="N706" s="11" t="s">
        <v>8807</v>
      </c>
      <c r="O706" s="7" t="s">
        <v>8808</v>
      </c>
      <c r="P706" s="11"/>
      <c r="Q706" s="7" t="s">
        <v>8809</v>
      </c>
      <c r="R706" s="7" t="s">
        <v>8810</v>
      </c>
    </row>
    <row r="707" spans="1:18" ht="21.75" thickBot="1" x14ac:dyDescent="0.25">
      <c r="A707" s="12" t="s">
        <v>8299</v>
      </c>
      <c r="B707" s="13" t="s">
        <v>5151</v>
      </c>
      <c r="C707" s="8" t="str">
        <f>VLOOKUP(A707,'DSHS account ID to admin'!A:C,3,FALSE)</f>
        <v>Office of Fraud Accountability</v>
      </c>
      <c r="D707" s="12" t="s">
        <v>4597</v>
      </c>
      <c r="E707" s="14" t="s">
        <v>9024</v>
      </c>
      <c r="F707" s="12" t="s">
        <v>297</v>
      </c>
      <c r="G707" s="12" t="s">
        <v>4596</v>
      </c>
      <c r="H707" s="12" t="s">
        <v>5152</v>
      </c>
      <c r="I707" s="15">
        <v>24801</v>
      </c>
      <c r="J707" s="12" t="s">
        <v>5151</v>
      </c>
      <c r="K707" s="12" t="s">
        <v>8258</v>
      </c>
      <c r="L707" s="12" t="s">
        <v>8259</v>
      </c>
      <c r="M707" s="12" t="s">
        <v>8259</v>
      </c>
      <c r="N707" s="16" t="s">
        <v>8301</v>
      </c>
      <c r="O707" s="12" t="s">
        <v>8302</v>
      </c>
      <c r="P707" s="16"/>
      <c r="Q707" s="12" t="s">
        <v>8303</v>
      </c>
      <c r="R707" s="12" t="s">
        <v>8304</v>
      </c>
    </row>
    <row r="708" spans="1:18" ht="13.5" thickBot="1" x14ac:dyDescent="0.25">
      <c r="A708" s="7" t="s">
        <v>8270</v>
      </c>
      <c r="B708" s="8" t="s">
        <v>2933</v>
      </c>
      <c r="C708" s="8" t="str">
        <f>VLOOKUP(A708,'DSHS account ID to admin'!A:C,3,FALSE)</f>
        <v>Children's Administration</v>
      </c>
      <c r="D708" s="7" t="s">
        <v>2736</v>
      </c>
      <c r="E708" s="9" t="s">
        <v>9024</v>
      </c>
      <c r="F708" s="7" t="s">
        <v>2734</v>
      </c>
      <c r="G708" s="7" t="s">
        <v>2735</v>
      </c>
      <c r="H708" s="7" t="s">
        <v>2934</v>
      </c>
      <c r="I708" s="10">
        <v>19233</v>
      </c>
      <c r="J708" s="7" t="s">
        <v>2933</v>
      </c>
      <c r="K708" s="7" t="s">
        <v>8258</v>
      </c>
      <c r="L708" s="7" t="s">
        <v>8259</v>
      </c>
      <c r="M708" s="7" t="s">
        <v>8259</v>
      </c>
      <c r="N708" s="11" t="s">
        <v>8548</v>
      </c>
      <c r="O708" s="7" t="s">
        <v>8549</v>
      </c>
      <c r="P708" s="11"/>
      <c r="Q708" s="7" t="s">
        <v>8550</v>
      </c>
      <c r="R708" s="7" t="s">
        <v>8551</v>
      </c>
    </row>
    <row r="709" spans="1:18" ht="13.5" thickBot="1" x14ac:dyDescent="0.25">
      <c r="A709" s="12" t="s">
        <v>8270</v>
      </c>
      <c r="B709" s="13" t="s">
        <v>972</v>
      </c>
      <c r="C709" s="8" t="str">
        <f>VLOOKUP(A709,'DSHS account ID to admin'!A:C,3,FALSE)</f>
        <v>Children's Administration</v>
      </c>
      <c r="D709" s="12" t="s">
        <v>9</v>
      </c>
      <c r="E709" s="14" t="s">
        <v>9024</v>
      </c>
      <c r="F709" s="12" t="s">
        <v>64</v>
      </c>
      <c r="G709" s="12" t="s">
        <v>65</v>
      </c>
      <c r="H709" s="12" t="s">
        <v>973</v>
      </c>
      <c r="I709" s="15">
        <v>26033</v>
      </c>
      <c r="J709" s="12" t="s">
        <v>972</v>
      </c>
      <c r="K709" s="12" t="s">
        <v>8258</v>
      </c>
      <c r="L709" s="12" t="s">
        <v>8259</v>
      </c>
      <c r="M709" s="12" t="s">
        <v>8259</v>
      </c>
      <c r="N709" s="16" t="s">
        <v>8271</v>
      </c>
      <c r="O709" s="12" t="s">
        <v>8272</v>
      </c>
      <c r="P709" s="16"/>
      <c r="Q709" s="12" t="s">
        <v>8273</v>
      </c>
      <c r="R709" s="12" t="s">
        <v>8274</v>
      </c>
    </row>
    <row r="710" spans="1:18" ht="21.75" thickBot="1" x14ac:dyDescent="0.25">
      <c r="A710" s="7" t="s">
        <v>8923</v>
      </c>
      <c r="B710" s="8" t="s">
        <v>1077</v>
      </c>
      <c r="C710" s="8" t="str">
        <f>VLOOKUP(A710,'DSHS account ID to admin'!A:C,3,FALSE)</f>
        <v>Economic Services Administration</v>
      </c>
      <c r="D710" s="7" t="s">
        <v>9</v>
      </c>
      <c r="E710" s="9" t="s">
        <v>9024</v>
      </c>
      <c r="F710" s="7" t="s">
        <v>64</v>
      </c>
      <c r="G710" s="7" t="s">
        <v>65</v>
      </c>
      <c r="H710" s="7" t="s">
        <v>1078</v>
      </c>
      <c r="I710" s="10">
        <v>16977</v>
      </c>
      <c r="J710" s="7" t="s">
        <v>1077</v>
      </c>
      <c r="K710" s="7" t="s">
        <v>8258</v>
      </c>
      <c r="L710" s="7" t="s">
        <v>8259</v>
      </c>
      <c r="M710" s="7" t="s">
        <v>8259</v>
      </c>
      <c r="N710" s="11" t="s">
        <v>9072</v>
      </c>
      <c r="O710" s="7" t="s">
        <v>9073</v>
      </c>
      <c r="P710" s="11"/>
      <c r="Q710" s="7" t="s">
        <v>9074</v>
      </c>
      <c r="R710" s="7" t="s">
        <v>9075</v>
      </c>
    </row>
    <row r="711" spans="1:18" ht="21.75" thickBot="1" x14ac:dyDescent="0.25">
      <c r="A711" s="12" t="s">
        <v>8319</v>
      </c>
      <c r="B711" s="13" t="s">
        <v>5155</v>
      </c>
      <c r="C711" s="8" t="str">
        <f>VLOOKUP(A711,'DSHS account ID to admin'!A:C,3,FALSE)</f>
        <v>Aging and Disability Services Administration</v>
      </c>
      <c r="D711" s="12" t="s">
        <v>4597</v>
      </c>
      <c r="E711" s="14" t="s">
        <v>9024</v>
      </c>
      <c r="F711" s="12" t="s">
        <v>297</v>
      </c>
      <c r="G711" s="12" t="s">
        <v>4596</v>
      </c>
      <c r="H711" s="12" t="s">
        <v>5156</v>
      </c>
      <c r="I711" s="15">
        <v>37453</v>
      </c>
      <c r="J711" s="12" t="s">
        <v>5155</v>
      </c>
      <c r="K711" s="12" t="s">
        <v>8258</v>
      </c>
      <c r="L711" s="12" t="s">
        <v>8259</v>
      </c>
      <c r="M711" s="12" t="s">
        <v>8259</v>
      </c>
      <c r="N711" s="16" t="s">
        <v>8760</v>
      </c>
      <c r="O711" s="12" t="s">
        <v>8761</v>
      </c>
      <c r="P711" s="12" t="s">
        <v>8762</v>
      </c>
      <c r="Q711" s="12" t="s">
        <v>8763</v>
      </c>
      <c r="R711" s="12" t="s">
        <v>8764</v>
      </c>
    </row>
    <row r="712" spans="1:18" ht="13.5" thickBot="1" x14ac:dyDescent="0.25">
      <c r="A712" s="7" t="s">
        <v>8270</v>
      </c>
      <c r="B712" s="8" t="s">
        <v>2937</v>
      </c>
      <c r="C712" s="8" t="str">
        <f>VLOOKUP(A712,'DSHS account ID to admin'!A:C,3,FALSE)</f>
        <v>Children's Administration</v>
      </c>
      <c r="D712" s="7" t="s">
        <v>2736</v>
      </c>
      <c r="E712" s="9" t="s">
        <v>9024</v>
      </c>
      <c r="F712" s="7" t="s">
        <v>2734</v>
      </c>
      <c r="G712" s="7" t="s">
        <v>2735</v>
      </c>
      <c r="H712" s="7" t="s">
        <v>2938</v>
      </c>
      <c r="I712" s="10">
        <v>15801</v>
      </c>
      <c r="J712" s="7" t="s">
        <v>2937</v>
      </c>
      <c r="K712" s="7" t="s">
        <v>8258</v>
      </c>
      <c r="L712" s="7" t="s">
        <v>8259</v>
      </c>
      <c r="M712" s="7" t="s">
        <v>8259</v>
      </c>
      <c r="N712" s="11" t="s">
        <v>8271</v>
      </c>
      <c r="O712" s="7" t="s">
        <v>8272</v>
      </c>
      <c r="P712" s="11"/>
      <c r="Q712" s="7" t="s">
        <v>8273</v>
      </c>
      <c r="R712" s="7" t="s">
        <v>8274</v>
      </c>
    </row>
    <row r="713" spans="1:18" ht="13.5" thickBot="1" x14ac:dyDescent="0.25">
      <c r="A713" s="12" t="s">
        <v>8270</v>
      </c>
      <c r="B713" s="13" t="s">
        <v>2935</v>
      </c>
      <c r="C713" s="8" t="str">
        <f>VLOOKUP(A713,'DSHS account ID to admin'!A:C,3,FALSE)</f>
        <v>Children's Administration</v>
      </c>
      <c r="D713" s="12" t="s">
        <v>2736</v>
      </c>
      <c r="E713" s="14" t="s">
        <v>9024</v>
      </c>
      <c r="F713" s="12" t="s">
        <v>2734</v>
      </c>
      <c r="G713" s="12" t="s">
        <v>2735</v>
      </c>
      <c r="H713" s="12" t="s">
        <v>2936</v>
      </c>
      <c r="I713" s="15">
        <v>21326</v>
      </c>
      <c r="J713" s="12" t="s">
        <v>2935</v>
      </c>
      <c r="K713" s="12" t="s">
        <v>8258</v>
      </c>
      <c r="L713" s="12" t="s">
        <v>8259</v>
      </c>
      <c r="M713" s="12" t="s">
        <v>8259</v>
      </c>
      <c r="N713" s="16" t="s">
        <v>8271</v>
      </c>
      <c r="O713" s="12" t="s">
        <v>8272</v>
      </c>
      <c r="P713" s="16"/>
      <c r="Q713" s="12" t="s">
        <v>8273</v>
      </c>
      <c r="R713" s="12" t="s">
        <v>8274</v>
      </c>
    </row>
    <row r="714" spans="1:18" ht="13.5" thickBot="1" x14ac:dyDescent="0.25">
      <c r="A714" s="7" t="s">
        <v>8270</v>
      </c>
      <c r="B714" s="8" t="s">
        <v>2441</v>
      </c>
      <c r="C714" s="8" t="str">
        <f>VLOOKUP(A714,'DSHS account ID to admin'!A:C,3,FALSE)</f>
        <v>Children's Administration</v>
      </c>
      <c r="D714" s="7" t="s">
        <v>2290</v>
      </c>
      <c r="E714" s="9" t="s">
        <v>9024</v>
      </c>
      <c r="F714" s="7" t="s">
        <v>12</v>
      </c>
      <c r="G714" s="7" t="s">
        <v>2289</v>
      </c>
      <c r="H714" s="7" t="s">
        <v>2442</v>
      </c>
      <c r="I714" s="10">
        <v>16637</v>
      </c>
      <c r="J714" s="7" t="s">
        <v>2441</v>
      </c>
      <c r="K714" s="7" t="s">
        <v>8258</v>
      </c>
      <c r="L714" s="7" t="s">
        <v>8259</v>
      </c>
      <c r="M714" s="7" t="s">
        <v>8259</v>
      </c>
      <c r="N714" s="11" t="s">
        <v>8271</v>
      </c>
      <c r="O714" s="7" t="s">
        <v>8272</v>
      </c>
      <c r="P714" s="11"/>
      <c r="Q714" s="7" t="s">
        <v>8273</v>
      </c>
      <c r="R714" s="7" t="s">
        <v>8274</v>
      </c>
    </row>
    <row r="715" spans="1:18" ht="13.5" thickBot="1" x14ac:dyDescent="0.25">
      <c r="A715" s="12" t="s">
        <v>8270</v>
      </c>
      <c r="B715" s="13" t="s">
        <v>2443</v>
      </c>
      <c r="C715" s="8" t="str">
        <f>VLOOKUP(A715,'DSHS account ID to admin'!A:C,3,FALSE)</f>
        <v>Children's Administration</v>
      </c>
      <c r="D715" s="12" t="s">
        <v>2290</v>
      </c>
      <c r="E715" s="14" t="s">
        <v>9024</v>
      </c>
      <c r="F715" s="12" t="s">
        <v>12</v>
      </c>
      <c r="G715" s="12" t="s">
        <v>2289</v>
      </c>
      <c r="H715" s="12" t="s">
        <v>2444</v>
      </c>
      <c r="I715" s="15">
        <v>11762</v>
      </c>
      <c r="J715" s="12" t="s">
        <v>2443</v>
      </c>
      <c r="K715" s="12" t="s">
        <v>8258</v>
      </c>
      <c r="L715" s="12" t="s">
        <v>8259</v>
      </c>
      <c r="M715" s="12" t="s">
        <v>8259</v>
      </c>
      <c r="N715" s="16" t="s">
        <v>8271</v>
      </c>
      <c r="O715" s="12" t="s">
        <v>8272</v>
      </c>
      <c r="P715" s="16"/>
      <c r="Q715" s="12" t="s">
        <v>8273</v>
      </c>
      <c r="R715" s="12" t="s">
        <v>8274</v>
      </c>
    </row>
    <row r="716" spans="1:18" ht="13.5" thickBot="1" x14ac:dyDescent="0.25">
      <c r="A716" s="7" t="s">
        <v>8270</v>
      </c>
      <c r="B716" s="8" t="s">
        <v>2445</v>
      </c>
      <c r="C716" s="8" t="str">
        <f>VLOOKUP(A716,'DSHS account ID to admin'!A:C,3,FALSE)</f>
        <v>Children's Administration</v>
      </c>
      <c r="D716" s="7" t="s">
        <v>2290</v>
      </c>
      <c r="E716" s="9" t="s">
        <v>9024</v>
      </c>
      <c r="F716" s="7" t="s">
        <v>12</v>
      </c>
      <c r="G716" s="7" t="s">
        <v>2289</v>
      </c>
      <c r="H716" s="7" t="s">
        <v>2446</v>
      </c>
      <c r="I716" s="10">
        <v>13150</v>
      </c>
      <c r="J716" s="7" t="s">
        <v>2445</v>
      </c>
      <c r="K716" s="7" t="s">
        <v>8258</v>
      </c>
      <c r="L716" s="7" t="s">
        <v>8259</v>
      </c>
      <c r="M716" s="7" t="s">
        <v>8259</v>
      </c>
      <c r="N716" s="11" t="s">
        <v>8271</v>
      </c>
      <c r="O716" s="7" t="s">
        <v>8272</v>
      </c>
      <c r="P716" s="11"/>
      <c r="Q716" s="7" t="s">
        <v>8273</v>
      </c>
      <c r="R716" s="7" t="s">
        <v>8274</v>
      </c>
    </row>
    <row r="717" spans="1:18" ht="21.75" thickBot="1" x14ac:dyDescent="0.25">
      <c r="A717" s="12" t="s">
        <v>8275</v>
      </c>
      <c r="B717" s="13" t="s">
        <v>2341</v>
      </c>
      <c r="C717" s="8" t="str">
        <f>VLOOKUP(A717,'DSHS account ID to admin'!A:C,3,FALSE)</f>
        <v>Juvenile Justice and Rehabilitation</v>
      </c>
      <c r="D717" s="12" t="s">
        <v>2290</v>
      </c>
      <c r="E717" s="14" t="s">
        <v>9024</v>
      </c>
      <c r="F717" s="12" t="s">
        <v>12</v>
      </c>
      <c r="G717" s="12" t="s">
        <v>2289</v>
      </c>
      <c r="H717" s="12" t="s">
        <v>2342</v>
      </c>
      <c r="I717" s="15">
        <v>47000</v>
      </c>
      <c r="J717" s="12" t="s">
        <v>2341</v>
      </c>
      <c r="K717" s="12" t="s">
        <v>8258</v>
      </c>
      <c r="L717" s="12" t="s">
        <v>8259</v>
      </c>
      <c r="M717" s="12" t="s">
        <v>8259</v>
      </c>
      <c r="N717" s="16" t="s">
        <v>8285</v>
      </c>
      <c r="O717" s="12" t="s">
        <v>8286</v>
      </c>
      <c r="P717" s="16"/>
      <c r="Q717" s="12" t="s">
        <v>8287</v>
      </c>
      <c r="R717" s="12" t="s">
        <v>8288</v>
      </c>
    </row>
    <row r="718" spans="1:18" ht="13.5" thickBot="1" x14ac:dyDescent="0.25">
      <c r="A718" s="7" t="s">
        <v>8270</v>
      </c>
      <c r="B718" s="8" t="s">
        <v>2339</v>
      </c>
      <c r="C718" s="8" t="str">
        <f>VLOOKUP(A718,'DSHS account ID to admin'!A:C,3,FALSE)</f>
        <v>Children's Administration</v>
      </c>
      <c r="D718" s="7" t="s">
        <v>2290</v>
      </c>
      <c r="E718" s="9" t="s">
        <v>9024</v>
      </c>
      <c r="F718" s="7" t="s">
        <v>12</v>
      </c>
      <c r="G718" s="7" t="s">
        <v>2289</v>
      </c>
      <c r="H718" s="7" t="s">
        <v>2340</v>
      </c>
      <c r="I718" s="10">
        <v>35226</v>
      </c>
      <c r="J718" s="7" t="s">
        <v>2339</v>
      </c>
      <c r="K718" s="7" t="s">
        <v>8258</v>
      </c>
      <c r="L718" s="7" t="s">
        <v>8259</v>
      </c>
      <c r="M718" s="7" t="s">
        <v>8259</v>
      </c>
      <c r="N718" s="11" t="s">
        <v>8535</v>
      </c>
      <c r="O718" s="7" t="s">
        <v>8536</v>
      </c>
      <c r="P718" s="11"/>
      <c r="Q718" s="7" t="s">
        <v>8537</v>
      </c>
      <c r="R718" s="7" t="s">
        <v>8538</v>
      </c>
    </row>
    <row r="719" spans="1:18" ht="21.75" thickBot="1" x14ac:dyDescent="0.25">
      <c r="A719" s="12" t="s">
        <v>8275</v>
      </c>
      <c r="B719" s="13" t="s">
        <v>2345</v>
      </c>
      <c r="C719" s="8" t="str">
        <f>VLOOKUP(A719,'DSHS account ID to admin'!A:C,3,FALSE)</f>
        <v>Juvenile Justice and Rehabilitation</v>
      </c>
      <c r="D719" s="12" t="s">
        <v>2290</v>
      </c>
      <c r="E719" s="14" t="s">
        <v>9024</v>
      </c>
      <c r="F719" s="12" t="s">
        <v>12</v>
      </c>
      <c r="G719" s="12" t="s">
        <v>2289</v>
      </c>
      <c r="H719" s="12" t="s">
        <v>2346</v>
      </c>
      <c r="I719" s="15">
        <v>41503</v>
      </c>
      <c r="J719" s="12" t="s">
        <v>2345</v>
      </c>
      <c r="K719" s="12" t="s">
        <v>8258</v>
      </c>
      <c r="L719" s="12" t="s">
        <v>8259</v>
      </c>
      <c r="M719" s="12" t="s">
        <v>8259</v>
      </c>
      <c r="N719" s="16" t="s">
        <v>8311</v>
      </c>
      <c r="O719" s="12" t="s">
        <v>8312</v>
      </c>
      <c r="P719" s="16"/>
      <c r="Q719" s="12" t="s">
        <v>8313</v>
      </c>
      <c r="R719" s="12" t="s">
        <v>8314</v>
      </c>
    </row>
    <row r="720" spans="1:18" ht="21.75" thickBot="1" x14ac:dyDescent="0.25">
      <c r="A720" s="7" t="s">
        <v>8299</v>
      </c>
      <c r="B720" s="8" t="s">
        <v>5149</v>
      </c>
      <c r="C720" s="8" t="str">
        <f>VLOOKUP(A720,'DSHS account ID to admin'!A:C,3,FALSE)</f>
        <v>Office of Fraud Accountability</v>
      </c>
      <c r="D720" s="7" t="s">
        <v>4597</v>
      </c>
      <c r="E720" s="9" t="s">
        <v>9024</v>
      </c>
      <c r="F720" s="7" t="s">
        <v>297</v>
      </c>
      <c r="G720" s="7" t="s">
        <v>4596</v>
      </c>
      <c r="H720" s="7" t="s">
        <v>5150</v>
      </c>
      <c r="I720" s="10">
        <v>53158</v>
      </c>
      <c r="J720" s="7" t="s">
        <v>5149</v>
      </c>
      <c r="K720" s="7" t="s">
        <v>8258</v>
      </c>
      <c r="L720" s="7" t="s">
        <v>8259</v>
      </c>
      <c r="M720" s="7" t="s">
        <v>8259</v>
      </c>
      <c r="N720" s="11" t="s">
        <v>8301</v>
      </c>
      <c r="O720" s="7" t="s">
        <v>8302</v>
      </c>
      <c r="P720" s="11"/>
      <c r="Q720" s="7" t="s">
        <v>8303</v>
      </c>
      <c r="R720" s="7" t="s">
        <v>8304</v>
      </c>
    </row>
    <row r="721" spans="1:18" ht="13.5" thickBot="1" x14ac:dyDescent="0.25">
      <c r="A721" s="12" t="s">
        <v>8270</v>
      </c>
      <c r="B721" s="13" t="s">
        <v>2451</v>
      </c>
      <c r="C721" s="8" t="str">
        <f>VLOOKUP(A721,'DSHS account ID to admin'!A:C,3,FALSE)</f>
        <v>Children's Administration</v>
      </c>
      <c r="D721" s="12" t="s">
        <v>2290</v>
      </c>
      <c r="E721" s="14" t="s">
        <v>9024</v>
      </c>
      <c r="F721" s="12" t="s">
        <v>12</v>
      </c>
      <c r="G721" s="12" t="s">
        <v>2289</v>
      </c>
      <c r="H721" s="12" t="s">
        <v>2452</v>
      </c>
      <c r="I721" s="15">
        <v>9927</v>
      </c>
      <c r="J721" s="12" t="s">
        <v>2451</v>
      </c>
      <c r="K721" s="12" t="s">
        <v>8258</v>
      </c>
      <c r="L721" s="12" t="s">
        <v>8259</v>
      </c>
      <c r="M721" s="12" t="s">
        <v>8259</v>
      </c>
      <c r="N721" s="16" t="s">
        <v>8271</v>
      </c>
      <c r="O721" s="12" t="s">
        <v>8272</v>
      </c>
      <c r="P721" s="16"/>
      <c r="Q721" s="12" t="s">
        <v>8273</v>
      </c>
      <c r="R721" s="12" t="s">
        <v>8274</v>
      </c>
    </row>
    <row r="722" spans="1:18" ht="21.75" thickBot="1" x14ac:dyDescent="0.25">
      <c r="A722" s="7" t="s">
        <v>8319</v>
      </c>
      <c r="B722" s="8" t="s">
        <v>933</v>
      </c>
      <c r="C722" s="8" t="str">
        <f>VLOOKUP(A722,'DSHS account ID to admin'!A:C,3,FALSE)</f>
        <v>Aging and Disability Services Administration</v>
      </c>
      <c r="D722" s="7" t="s">
        <v>299</v>
      </c>
      <c r="E722" s="9" t="s">
        <v>9024</v>
      </c>
      <c r="F722" s="7" t="s">
        <v>297</v>
      </c>
      <c r="G722" s="7" t="s">
        <v>298</v>
      </c>
      <c r="H722" s="7" t="s">
        <v>934</v>
      </c>
      <c r="I722" s="10">
        <v>23557</v>
      </c>
      <c r="J722" s="7" t="s">
        <v>933</v>
      </c>
      <c r="K722" s="7" t="s">
        <v>8258</v>
      </c>
      <c r="L722" s="7" t="s">
        <v>8259</v>
      </c>
      <c r="M722" s="7" t="s">
        <v>8259</v>
      </c>
      <c r="N722" s="11" t="s">
        <v>8956</v>
      </c>
      <c r="O722" s="7" t="s">
        <v>8957</v>
      </c>
      <c r="P722" s="11"/>
      <c r="Q722" s="7" t="s">
        <v>8958</v>
      </c>
      <c r="R722" s="7" t="s">
        <v>8959</v>
      </c>
    </row>
    <row r="723" spans="1:18" ht="21.75" thickBot="1" x14ac:dyDescent="0.25">
      <c r="A723" s="12" t="s">
        <v>8319</v>
      </c>
      <c r="B723" s="13" t="s">
        <v>740</v>
      </c>
      <c r="C723" s="8" t="str">
        <f>VLOOKUP(A723,'DSHS account ID to admin'!A:C,3,FALSE)</f>
        <v>Aging and Disability Services Administration</v>
      </c>
      <c r="D723" s="12" t="s">
        <v>299</v>
      </c>
      <c r="E723" s="14" t="s">
        <v>9024</v>
      </c>
      <c r="F723" s="12" t="s">
        <v>297</v>
      </c>
      <c r="G723" s="12" t="s">
        <v>298</v>
      </c>
      <c r="H723" s="12" t="s">
        <v>741</v>
      </c>
      <c r="I723" s="15">
        <v>27376</v>
      </c>
      <c r="J723" s="12" t="s">
        <v>740</v>
      </c>
      <c r="K723" s="12" t="s">
        <v>8258</v>
      </c>
      <c r="L723" s="12" t="s">
        <v>8259</v>
      </c>
      <c r="M723" s="12" t="s">
        <v>8259</v>
      </c>
      <c r="N723" s="16" t="s">
        <v>8752</v>
      </c>
      <c r="O723" s="12" t="s">
        <v>8753</v>
      </c>
      <c r="P723" s="16"/>
      <c r="Q723" s="12" t="s">
        <v>8754</v>
      </c>
      <c r="R723" s="12" t="s">
        <v>8755</v>
      </c>
    </row>
    <row r="724" spans="1:18" ht="21.75" thickBot="1" x14ac:dyDescent="0.25">
      <c r="A724" s="7" t="s">
        <v>8275</v>
      </c>
      <c r="B724" s="8" t="s">
        <v>559</v>
      </c>
      <c r="C724" s="8" t="str">
        <f>VLOOKUP(A724,'DSHS account ID to admin'!A:C,3,FALSE)</f>
        <v>Juvenile Justice and Rehabilitation</v>
      </c>
      <c r="D724" s="7" t="s">
        <v>299</v>
      </c>
      <c r="E724" s="9" t="s">
        <v>9024</v>
      </c>
      <c r="F724" s="7" t="s">
        <v>297</v>
      </c>
      <c r="G724" s="7" t="s">
        <v>298</v>
      </c>
      <c r="H724" s="7" t="s">
        <v>560</v>
      </c>
      <c r="I724" s="10">
        <v>38891</v>
      </c>
      <c r="J724" s="7" t="s">
        <v>559</v>
      </c>
      <c r="K724" s="7" t="s">
        <v>8258</v>
      </c>
      <c r="L724" s="7" t="s">
        <v>8259</v>
      </c>
      <c r="M724" s="7" t="s">
        <v>8259</v>
      </c>
      <c r="N724" s="11" t="s">
        <v>8276</v>
      </c>
      <c r="O724" s="7" t="s">
        <v>8277</v>
      </c>
      <c r="P724" s="11"/>
      <c r="Q724" s="7" t="s">
        <v>8278</v>
      </c>
      <c r="R724" s="7" t="s">
        <v>8279</v>
      </c>
    </row>
    <row r="725" spans="1:18" ht="21.75" thickBot="1" x14ac:dyDescent="0.25">
      <c r="A725" s="12" t="s">
        <v>8299</v>
      </c>
      <c r="B725" s="13" t="s">
        <v>2455</v>
      </c>
      <c r="C725" s="8" t="str">
        <f>VLOOKUP(A725,'DSHS account ID to admin'!A:C,3,FALSE)</f>
        <v>Office of Fraud Accountability</v>
      </c>
      <c r="D725" s="12" t="s">
        <v>2290</v>
      </c>
      <c r="E725" s="14" t="s">
        <v>9024</v>
      </c>
      <c r="F725" s="12" t="s">
        <v>12</v>
      </c>
      <c r="G725" s="12" t="s">
        <v>2289</v>
      </c>
      <c r="H725" s="12" t="s">
        <v>2456</v>
      </c>
      <c r="I725" s="15">
        <v>4650</v>
      </c>
      <c r="J725" s="12" t="s">
        <v>2455</v>
      </c>
      <c r="K725" s="12" t="s">
        <v>8258</v>
      </c>
      <c r="L725" s="12" t="s">
        <v>8259</v>
      </c>
      <c r="M725" s="12" t="s">
        <v>8259</v>
      </c>
      <c r="N725" s="16" t="s">
        <v>8301</v>
      </c>
      <c r="O725" s="12" t="s">
        <v>8302</v>
      </c>
      <c r="P725" s="16"/>
      <c r="Q725" s="12" t="s">
        <v>8303</v>
      </c>
      <c r="R725" s="12" t="s">
        <v>8304</v>
      </c>
    </row>
    <row r="726" spans="1:18" ht="13.5" thickBot="1" x14ac:dyDescent="0.25">
      <c r="A726" s="7" t="s">
        <v>8270</v>
      </c>
      <c r="B726" s="8" t="s">
        <v>2453</v>
      </c>
      <c r="C726" s="8" t="str">
        <f>VLOOKUP(A726,'DSHS account ID to admin'!A:C,3,FALSE)</f>
        <v>Children's Administration</v>
      </c>
      <c r="D726" s="7" t="s">
        <v>2290</v>
      </c>
      <c r="E726" s="9" t="s">
        <v>9024</v>
      </c>
      <c r="F726" s="7" t="s">
        <v>12</v>
      </c>
      <c r="G726" s="7" t="s">
        <v>2289</v>
      </c>
      <c r="H726" s="7" t="s">
        <v>2454</v>
      </c>
      <c r="I726" s="10">
        <v>9904</v>
      </c>
      <c r="J726" s="7" t="s">
        <v>2453</v>
      </c>
      <c r="K726" s="7" t="s">
        <v>8258</v>
      </c>
      <c r="L726" s="7" t="s">
        <v>8259</v>
      </c>
      <c r="M726" s="7" t="s">
        <v>8259</v>
      </c>
      <c r="N726" s="11" t="s">
        <v>9068</v>
      </c>
      <c r="O726" s="7" t="s">
        <v>9069</v>
      </c>
      <c r="P726" s="11"/>
      <c r="Q726" s="7" t="s">
        <v>9070</v>
      </c>
      <c r="R726" s="7" t="s">
        <v>9071</v>
      </c>
    </row>
    <row r="727" spans="1:18" ht="21.75" thickBot="1" x14ac:dyDescent="0.25">
      <c r="A727" s="12" t="s">
        <v>8332</v>
      </c>
      <c r="B727" s="13" t="s">
        <v>931</v>
      </c>
      <c r="C727" s="8" t="str">
        <f>VLOOKUP(A727,'DSHS account ID to admin'!A:C,3,FALSE)</f>
        <v>Economic Services Administration</v>
      </c>
      <c r="D727" s="12" t="s">
        <v>299</v>
      </c>
      <c r="E727" s="14" t="s">
        <v>9024</v>
      </c>
      <c r="F727" s="12" t="s">
        <v>297</v>
      </c>
      <c r="G727" s="12" t="s">
        <v>298</v>
      </c>
      <c r="H727" s="12" t="s">
        <v>932</v>
      </c>
      <c r="I727" s="15">
        <v>33287</v>
      </c>
      <c r="J727" s="12" t="s">
        <v>931</v>
      </c>
      <c r="K727" s="12" t="s">
        <v>8258</v>
      </c>
      <c r="L727" s="12" t="s">
        <v>8259</v>
      </c>
      <c r="M727" s="12" t="s">
        <v>8259</v>
      </c>
      <c r="N727" s="16" t="s">
        <v>9076</v>
      </c>
      <c r="O727" s="12" t="s">
        <v>9077</v>
      </c>
      <c r="P727" s="16"/>
      <c r="Q727" s="12" t="s">
        <v>9078</v>
      </c>
      <c r="R727" s="12" t="s">
        <v>9079</v>
      </c>
    </row>
    <row r="728" spans="1:18" ht="21.75" thickBot="1" x14ac:dyDescent="0.25">
      <c r="A728" s="7" t="s">
        <v>8256</v>
      </c>
      <c r="B728" s="8" t="s">
        <v>2403</v>
      </c>
      <c r="C728" s="8" t="str">
        <f>VLOOKUP(A728,'DSHS account ID to admin'!A:C,3,FALSE)</f>
        <v>Aging and Disability Services Administration</v>
      </c>
      <c r="D728" s="7" t="s">
        <v>2290</v>
      </c>
      <c r="E728" s="9" t="s">
        <v>9024</v>
      </c>
      <c r="F728" s="7" t="s">
        <v>12</v>
      </c>
      <c r="G728" s="7" t="s">
        <v>2289</v>
      </c>
      <c r="H728" s="7" t="s">
        <v>2404</v>
      </c>
      <c r="I728" s="10">
        <v>10344</v>
      </c>
      <c r="J728" s="7" t="s">
        <v>2403</v>
      </c>
      <c r="K728" s="7" t="s">
        <v>8258</v>
      </c>
      <c r="L728" s="7" t="s">
        <v>8259</v>
      </c>
      <c r="M728" s="7" t="s">
        <v>8259</v>
      </c>
      <c r="N728" s="11" t="s">
        <v>8315</v>
      </c>
      <c r="O728" s="7" t="s">
        <v>8316</v>
      </c>
      <c r="P728" s="11"/>
      <c r="Q728" s="7" t="s">
        <v>8317</v>
      </c>
      <c r="R728" s="7" t="s">
        <v>8318</v>
      </c>
    </row>
    <row r="729" spans="1:18" ht="13.5" thickBot="1" x14ac:dyDescent="0.25">
      <c r="A729" s="12" t="s">
        <v>8270</v>
      </c>
      <c r="B729" s="13" t="s">
        <v>1808</v>
      </c>
      <c r="C729" s="8" t="str">
        <f>VLOOKUP(A729,'DSHS account ID to admin'!A:C,3,FALSE)</f>
        <v>Children's Administration</v>
      </c>
      <c r="D729" s="12" t="s">
        <v>1573</v>
      </c>
      <c r="E729" s="14" t="s">
        <v>9024</v>
      </c>
      <c r="F729" s="12" t="s">
        <v>12</v>
      </c>
      <c r="G729" s="12" t="s">
        <v>1575</v>
      </c>
      <c r="H729" s="12" t="s">
        <v>1809</v>
      </c>
      <c r="I729" s="15">
        <v>13844</v>
      </c>
      <c r="J729" s="12" t="s">
        <v>1808</v>
      </c>
      <c r="K729" s="12" t="s">
        <v>8258</v>
      </c>
      <c r="L729" s="12" t="s">
        <v>8259</v>
      </c>
      <c r="M729" s="12" t="s">
        <v>8259</v>
      </c>
      <c r="N729" s="16" t="s">
        <v>8560</v>
      </c>
      <c r="O729" s="12" t="s">
        <v>8561</v>
      </c>
      <c r="P729" s="16"/>
      <c r="Q729" s="12" t="s">
        <v>8562</v>
      </c>
      <c r="R729" s="12" t="s">
        <v>8563</v>
      </c>
    </row>
    <row r="730" spans="1:18" ht="13.5" thickBot="1" x14ac:dyDescent="0.25">
      <c r="A730" s="7" t="s">
        <v>8270</v>
      </c>
      <c r="B730" s="8" t="s">
        <v>1812</v>
      </c>
      <c r="C730" s="8" t="str">
        <f>VLOOKUP(A730,'DSHS account ID to admin'!A:C,3,FALSE)</f>
        <v>Children's Administration</v>
      </c>
      <c r="D730" s="7" t="s">
        <v>1573</v>
      </c>
      <c r="E730" s="9" t="s">
        <v>9024</v>
      </c>
      <c r="F730" s="7" t="s">
        <v>12</v>
      </c>
      <c r="G730" s="7" t="s">
        <v>1575</v>
      </c>
      <c r="H730" s="7" t="s">
        <v>1813</v>
      </c>
      <c r="I730" s="10">
        <v>16815</v>
      </c>
      <c r="J730" s="7" t="s">
        <v>1812</v>
      </c>
      <c r="K730" s="7" t="s">
        <v>8258</v>
      </c>
      <c r="L730" s="7" t="s">
        <v>8259</v>
      </c>
      <c r="M730" s="7" t="s">
        <v>8259</v>
      </c>
      <c r="N730" s="11" t="s">
        <v>8560</v>
      </c>
      <c r="O730" s="7" t="s">
        <v>8561</v>
      </c>
      <c r="P730" s="11"/>
      <c r="Q730" s="7" t="s">
        <v>8562</v>
      </c>
      <c r="R730" s="7" t="s">
        <v>8563</v>
      </c>
    </row>
    <row r="731" spans="1:18" ht="13.5" thickBot="1" x14ac:dyDescent="0.25">
      <c r="A731" s="12" t="s">
        <v>8270</v>
      </c>
      <c r="B731" s="13" t="s">
        <v>1810</v>
      </c>
      <c r="C731" s="8" t="str">
        <f>VLOOKUP(A731,'DSHS account ID to admin'!A:C,3,FALSE)</f>
        <v>Children's Administration</v>
      </c>
      <c r="D731" s="12" t="s">
        <v>1573</v>
      </c>
      <c r="E731" s="14" t="s">
        <v>9024</v>
      </c>
      <c r="F731" s="12" t="s">
        <v>12</v>
      </c>
      <c r="G731" s="12" t="s">
        <v>1575</v>
      </c>
      <c r="H731" s="12" t="s">
        <v>1811</v>
      </c>
      <c r="I731" s="15">
        <v>17559</v>
      </c>
      <c r="J731" s="12" t="s">
        <v>1810</v>
      </c>
      <c r="K731" s="12" t="s">
        <v>8258</v>
      </c>
      <c r="L731" s="12" t="s">
        <v>8259</v>
      </c>
      <c r="M731" s="12" t="s">
        <v>8259</v>
      </c>
      <c r="N731" s="16" t="s">
        <v>8560</v>
      </c>
      <c r="O731" s="12" t="s">
        <v>8561</v>
      </c>
      <c r="P731" s="16"/>
      <c r="Q731" s="12" t="s">
        <v>8562</v>
      </c>
      <c r="R731" s="12" t="s">
        <v>8563</v>
      </c>
    </row>
    <row r="732" spans="1:18" ht="13.5" thickBot="1" x14ac:dyDescent="0.25">
      <c r="A732" s="7" t="s">
        <v>8270</v>
      </c>
      <c r="B732" s="8" t="s">
        <v>2401</v>
      </c>
      <c r="C732" s="8" t="str">
        <f>VLOOKUP(A732,'DSHS account ID to admin'!A:C,3,FALSE)</f>
        <v>Children's Administration</v>
      </c>
      <c r="D732" s="7" t="s">
        <v>2290</v>
      </c>
      <c r="E732" s="9" t="s">
        <v>9024</v>
      </c>
      <c r="F732" s="7" t="s">
        <v>12</v>
      </c>
      <c r="G732" s="7" t="s">
        <v>2289</v>
      </c>
      <c r="H732" s="7" t="s">
        <v>2402</v>
      </c>
      <c r="I732" s="10">
        <v>21461</v>
      </c>
      <c r="J732" s="7" t="s">
        <v>2401</v>
      </c>
      <c r="K732" s="7" t="s">
        <v>8258</v>
      </c>
      <c r="L732" s="7" t="s">
        <v>8259</v>
      </c>
      <c r="M732" s="7" t="s">
        <v>8259</v>
      </c>
      <c r="N732" s="11" t="s">
        <v>8765</v>
      </c>
      <c r="O732" s="7" t="s">
        <v>8766</v>
      </c>
      <c r="P732" s="11"/>
      <c r="Q732" s="7" t="s">
        <v>8767</v>
      </c>
      <c r="R732" s="7" t="s">
        <v>8768</v>
      </c>
    </row>
    <row r="733" spans="1:18" ht="21.75" thickBot="1" x14ac:dyDescent="0.25">
      <c r="A733" s="12" t="s">
        <v>8256</v>
      </c>
      <c r="B733" s="13" t="s">
        <v>2423</v>
      </c>
      <c r="C733" s="8" t="str">
        <f>VLOOKUP(A733,'DSHS account ID to admin'!A:C,3,FALSE)</f>
        <v>Aging and Disability Services Administration</v>
      </c>
      <c r="D733" s="12" t="s">
        <v>2290</v>
      </c>
      <c r="E733" s="14" t="s">
        <v>9024</v>
      </c>
      <c r="F733" s="12" t="s">
        <v>12</v>
      </c>
      <c r="G733" s="12" t="s">
        <v>2289</v>
      </c>
      <c r="H733" s="12" t="s">
        <v>2424</v>
      </c>
      <c r="I733" s="15">
        <v>15270</v>
      </c>
      <c r="J733" s="12" t="s">
        <v>2423</v>
      </c>
      <c r="K733" s="12" t="s">
        <v>8258</v>
      </c>
      <c r="L733" s="12" t="s">
        <v>8259</v>
      </c>
      <c r="M733" s="12" t="s">
        <v>8259</v>
      </c>
      <c r="N733" s="16" t="s">
        <v>8850</v>
      </c>
      <c r="O733" s="12" t="s">
        <v>8851</v>
      </c>
      <c r="P733" s="16"/>
      <c r="Q733" s="12" t="s">
        <v>8852</v>
      </c>
      <c r="R733" s="12" t="s">
        <v>8853</v>
      </c>
    </row>
    <row r="734" spans="1:18" ht="21.75" thickBot="1" x14ac:dyDescent="0.25">
      <c r="A734" s="7" t="s">
        <v>8256</v>
      </c>
      <c r="B734" s="8" t="s">
        <v>2421</v>
      </c>
      <c r="C734" s="8" t="str">
        <f>VLOOKUP(A734,'DSHS account ID to admin'!A:C,3,FALSE)</f>
        <v>Aging and Disability Services Administration</v>
      </c>
      <c r="D734" s="7" t="s">
        <v>2290</v>
      </c>
      <c r="E734" s="9" t="s">
        <v>9024</v>
      </c>
      <c r="F734" s="7" t="s">
        <v>12</v>
      </c>
      <c r="G734" s="7" t="s">
        <v>2289</v>
      </c>
      <c r="H734" s="7" t="s">
        <v>2422</v>
      </c>
      <c r="I734" s="10">
        <v>12197</v>
      </c>
      <c r="J734" s="7" t="s">
        <v>2421</v>
      </c>
      <c r="K734" s="7" t="s">
        <v>8258</v>
      </c>
      <c r="L734" s="7" t="s">
        <v>8259</v>
      </c>
      <c r="M734" s="7" t="s">
        <v>8259</v>
      </c>
      <c r="N734" s="11" t="s">
        <v>8685</v>
      </c>
      <c r="O734" s="7" t="s">
        <v>8686</v>
      </c>
      <c r="P734" s="11"/>
      <c r="Q734" s="7" t="s">
        <v>8687</v>
      </c>
      <c r="R734" s="7" t="s">
        <v>8688</v>
      </c>
    </row>
    <row r="735" spans="1:18" ht="21.75" thickBot="1" x14ac:dyDescent="0.25">
      <c r="A735" s="12" t="s">
        <v>8332</v>
      </c>
      <c r="B735" s="13" t="s">
        <v>2425</v>
      </c>
      <c r="C735" s="8" t="str">
        <f>VLOOKUP(A735,'DSHS account ID to admin'!A:C,3,FALSE)</f>
        <v>Economic Services Administration</v>
      </c>
      <c r="D735" s="12" t="s">
        <v>2290</v>
      </c>
      <c r="E735" s="14" t="s">
        <v>9024</v>
      </c>
      <c r="F735" s="12" t="s">
        <v>12</v>
      </c>
      <c r="G735" s="12" t="s">
        <v>2289</v>
      </c>
      <c r="H735" s="12" t="s">
        <v>2426</v>
      </c>
      <c r="I735" s="15">
        <v>16479</v>
      </c>
      <c r="J735" s="12" t="s">
        <v>2425</v>
      </c>
      <c r="K735" s="12" t="s">
        <v>8258</v>
      </c>
      <c r="L735" s="12" t="s">
        <v>8259</v>
      </c>
      <c r="M735" s="12" t="s">
        <v>8259</v>
      </c>
      <c r="N735" s="16" t="s">
        <v>8837</v>
      </c>
      <c r="O735" s="12" t="s">
        <v>8838</v>
      </c>
      <c r="P735" s="16"/>
      <c r="Q735" s="12" t="s">
        <v>8839</v>
      </c>
      <c r="R735" s="12" t="s">
        <v>8840</v>
      </c>
    </row>
    <row r="736" spans="1:18" ht="21.75" thickBot="1" x14ac:dyDescent="0.25">
      <c r="A736" s="7" t="s">
        <v>8319</v>
      </c>
      <c r="B736" s="8" t="s">
        <v>1075</v>
      </c>
      <c r="C736" s="8" t="str">
        <f>VLOOKUP(A736,'DSHS account ID to admin'!A:C,3,FALSE)</f>
        <v>Aging and Disability Services Administration</v>
      </c>
      <c r="D736" s="7" t="s">
        <v>299</v>
      </c>
      <c r="E736" s="9" t="s">
        <v>9024</v>
      </c>
      <c r="F736" s="7" t="s">
        <v>297</v>
      </c>
      <c r="G736" s="7" t="s">
        <v>298</v>
      </c>
      <c r="H736" s="7" t="s">
        <v>1076</v>
      </c>
      <c r="I736" s="10">
        <v>11682</v>
      </c>
      <c r="J736" s="7" t="s">
        <v>1075</v>
      </c>
      <c r="K736" s="7" t="s">
        <v>8258</v>
      </c>
      <c r="L736" s="7" t="s">
        <v>8259</v>
      </c>
      <c r="M736" s="7" t="s">
        <v>8259</v>
      </c>
      <c r="N736" s="11" t="s">
        <v>8629</v>
      </c>
      <c r="O736" s="7" t="s">
        <v>8630</v>
      </c>
      <c r="P736" s="11"/>
      <c r="Q736" s="7" t="s">
        <v>8631</v>
      </c>
      <c r="R736" s="7" t="s">
        <v>8632</v>
      </c>
    </row>
    <row r="737" spans="1:18" ht="21.75" thickBot="1" x14ac:dyDescent="0.25">
      <c r="A737" s="12" t="s">
        <v>8275</v>
      </c>
      <c r="B737" s="13" t="s">
        <v>1824</v>
      </c>
      <c r="C737" s="8" t="str">
        <f>VLOOKUP(A737,'DSHS account ID to admin'!A:C,3,FALSE)</f>
        <v>Juvenile Justice and Rehabilitation</v>
      </c>
      <c r="D737" s="12" t="s">
        <v>1573</v>
      </c>
      <c r="E737" s="14" t="s">
        <v>9024</v>
      </c>
      <c r="F737" s="12" t="s">
        <v>12</v>
      </c>
      <c r="G737" s="12" t="s">
        <v>1575</v>
      </c>
      <c r="H737" s="12" t="s">
        <v>1825</v>
      </c>
      <c r="I737" s="15">
        <v>17884</v>
      </c>
      <c r="J737" s="12" t="s">
        <v>1824</v>
      </c>
      <c r="K737" s="12" t="s">
        <v>8258</v>
      </c>
      <c r="L737" s="12" t="s">
        <v>8259</v>
      </c>
      <c r="M737" s="12" t="s">
        <v>8259</v>
      </c>
      <c r="N737" s="16" t="s">
        <v>8898</v>
      </c>
      <c r="O737" s="12" t="s">
        <v>8899</v>
      </c>
      <c r="P737" s="16"/>
      <c r="Q737" s="12" t="s">
        <v>8900</v>
      </c>
      <c r="R737" s="12" t="s">
        <v>8901</v>
      </c>
    </row>
    <row r="738" spans="1:18" ht="21.75" thickBot="1" x14ac:dyDescent="0.25">
      <c r="A738" s="7" t="s">
        <v>8319</v>
      </c>
      <c r="B738" s="8" t="s">
        <v>980</v>
      </c>
      <c r="C738" s="8" t="str">
        <f>VLOOKUP(A738,'DSHS account ID to admin'!A:C,3,FALSE)</f>
        <v>Aging and Disability Services Administration</v>
      </c>
      <c r="D738" s="7" t="s">
        <v>299</v>
      </c>
      <c r="E738" s="9" t="s">
        <v>9024</v>
      </c>
      <c r="F738" s="7" t="s">
        <v>297</v>
      </c>
      <c r="G738" s="7" t="s">
        <v>298</v>
      </c>
      <c r="H738" s="7" t="s">
        <v>981</v>
      </c>
      <c r="I738" s="10">
        <v>13405</v>
      </c>
      <c r="J738" s="7" t="s">
        <v>980</v>
      </c>
      <c r="K738" s="7" t="s">
        <v>8258</v>
      </c>
      <c r="L738" s="7" t="s">
        <v>8259</v>
      </c>
      <c r="M738" s="7" t="s">
        <v>8259</v>
      </c>
      <c r="N738" s="11" t="s">
        <v>8760</v>
      </c>
      <c r="O738" s="7" t="s">
        <v>8761</v>
      </c>
      <c r="P738" s="7" t="s">
        <v>8762</v>
      </c>
      <c r="Q738" s="7" t="s">
        <v>8763</v>
      </c>
      <c r="R738" s="7" t="s">
        <v>8764</v>
      </c>
    </row>
    <row r="739" spans="1:18" ht="21.75" thickBot="1" x14ac:dyDescent="0.25">
      <c r="A739" s="12" t="s">
        <v>8332</v>
      </c>
      <c r="B739" s="13" t="s">
        <v>5714</v>
      </c>
      <c r="C739" s="8" t="str">
        <f>VLOOKUP(A739,'DSHS account ID to admin'!A:C,3,FALSE)</f>
        <v>Economic Services Administration</v>
      </c>
      <c r="D739" s="12" t="s">
        <v>4597</v>
      </c>
      <c r="E739" s="14" t="s">
        <v>9080</v>
      </c>
      <c r="F739" s="12" t="s">
        <v>3591</v>
      </c>
      <c r="G739" s="12" t="s">
        <v>5457</v>
      </c>
      <c r="H739" s="12" t="s">
        <v>5715</v>
      </c>
      <c r="I739" s="15">
        <v>8256</v>
      </c>
      <c r="J739" s="12" t="s">
        <v>5714</v>
      </c>
      <c r="K739" s="12" t="s">
        <v>8258</v>
      </c>
      <c r="L739" s="12" t="s">
        <v>8259</v>
      </c>
      <c r="M739" s="12" t="s">
        <v>8259</v>
      </c>
      <c r="N739" s="16" t="s">
        <v>8740</v>
      </c>
      <c r="O739" s="12" t="s">
        <v>8741</v>
      </c>
      <c r="P739" s="16"/>
      <c r="Q739" s="12" t="s">
        <v>8742</v>
      </c>
      <c r="R739" s="12" t="s">
        <v>8743</v>
      </c>
    </row>
    <row r="740" spans="1:18" ht="13.5" thickBot="1" x14ac:dyDescent="0.25">
      <c r="A740" s="7" t="s">
        <v>8270</v>
      </c>
      <c r="B740" s="8" t="s">
        <v>5620</v>
      </c>
      <c r="C740" s="8" t="str">
        <f>VLOOKUP(A740,'DSHS account ID to admin'!A:C,3,FALSE)</f>
        <v>Children's Administration</v>
      </c>
      <c r="D740" s="7" t="s">
        <v>4597</v>
      </c>
      <c r="E740" s="9" t="s">
        <v>9080</v>
      </c>
      <c r="F740" s="7" t="s">
        <v>297</v>
      </c>
      <c r="G740" s="7" t="s">
        <v>4596</v>
      </c>
      <c r="H740" s="7" t="s">
        <v>5621</v>
      </c>
      <c r="I740" s="10">
        <v>8493</v>
      </c>
      <c r="J740" s="7" t="s">
        <v>5620</v>
      </c>
      <c r="K740" s="7" t="s">
        <v>8258</v>
      </c>
      <c r="L740" s="7" t="s">
        <v>8259</v>
      </c>
      <c r="M740" s="7" t="s">
        <v>8259</v>
      </c>
      <c r="N740" s="11" t="s">
        <v>8271</v>
      </c>
      <c r="O740" s="7" t="s">
        <v>8272</v>
      </c>
      <c r="P740" s="11"/>
      <c r="Q740" s="7" t="s">
        <v>8273</v>
      </c>
      <c r="R740" s="7" t="s">
        <v>8274</v>
      </c>
    </row>
    <row r="741" spans="1:18" ht="13.5" thickBot="1" x14ac:dyDescent="0.25">
      <c r="A741" s="12" t="s">
        <v>8270</v>
      </c>
      <c r="B741" s="13" t="s">
        <v>5622</v>
      </c>
      <c r="C741" s="8" t="str">
        <f>VLOOKUP(A741,'DSHS account ID to admin'!A:C,3,FALSE)</f>
        <v>Children's Administration</v>
      </c>
      <c r="D741" s="12" t="s">
        <v>4597</v>
      </c>
      <c r="E741" s="14" t="s">
        <v>9080</v>
      </c>
      <c r="F741" s="12" t="s">
        <v>297</v>
      </c>
      <c r="G741" s="12" t="s">
        <v>4596</v>
      </c>
      <c r="H741" s="12" t="s">
        <v>5623</v>
      </c>
      <c r="I741" s="15">
        <v>9121</v>
      </c>
      <c r="J741" s="12" t="s">
        <v>5622</v>
      </c>
      <c r="K741" s="12" t="s">
        <v>8258</v>
      </c>
      <c r="L741" s="12" t="s">
        <v>8259</v>
      </c>
      <c r="M741" s="12" t="s">
        <v>8259</v>
      </c>
      <c r="N741" s="16" t="s">
        <v>8271</v>
      </c>
      <c r="O741" s="12" t="s">
        <v>8272</v>
      </c>
      <c r="P741" s="16"/>
      <c r="Q741" s="12" t="s">
        <v>8273</v>
      </c>
      <c r="R741" s="12" t="s">
        <v>8274</v>
      </c>
    </row>
    <row r="742" spans="1:18" ht="13.5" thickBot="1" x14ac:dyDescent="0.25">
      <c r="A742" s="7" t="s">
        <v>8270</v>
      </c>
      <c r="B742" s="8" t="s">
        <v>1243</v>
      </c>
      <c r="C742" s="8" t="str">
        <f>VLOOKUP(A742,'DSHS account ID to admin'!A:C,3,FALSE)</f>
        <v>Children's Administration</v>
      </c>
      <c r="D742" s="7" t="s">
        <v>1223</v>
      </c>
      <c r="E742" s="9" t="s">
        <v>9080</v>
      </c>
      <c r="F742" s="7" t="s">
        <v>12</v>
      </c>
      <c r="G742" s="7" t="s">
        <v>13</v>
      </c>
      <c r="H742" s="7" t="s">
        <v>1244</v>
      </c>
      <c r="I742" s="10">
        <v>2008</v>
      </c>
      <c r="J742" s="7" t="s">
        <v>1243</v>
      </c>
      <c r="K742" s="7" t="s">
        <v>8258</v>
      </c>
      <c r="L742" s="7" t="s">
        <v>8259</v>
      </c>
      <c r="M742" s="7" t="s">
        <v>8259</v>
      </c>
      <c r="N742" s="11" t="s">
        <v>8271</v>
      </c>
      <c r="O742" s="7" t="s">
        <v>8272</v>
      </c>
      <c r="P742" s="11"/>
      <c r="Q742" s="7" t="s">
        <v>8273</v>
      </c>
      <c r="R742" s="7" t="s">
        <v>8274</v>
      </c>
    </row>
    <row r="743" spans="1:18" ht="21.75" thickBot="1" x14ac:dyDescent="0.25">
      <c r="A743" s="12" t="s">
        <v>8332</v>
      </c>
      <c r="B743" s="13" t="s">
        <v>1245</v>
      </c>
      <c r="C743" s="8" t="str">
        <f>VLOOKUP(A743,'DSHS account ID to admin'!A:C,3,FALSE)</f>
        <v>Economic Services Administration</v>
      </c>
      <c r="D743" s="12" t="s">
        <v>1223</v>
      </c>
      <c r="E743" s="14" t="s">
        <v>9080</v>
      </c>
      <c r="F743" s="12" t="s">
        <v>12</v>
      </c>
      <c r="G743" s="12" t="s">
        <v>13</v>
      </c>
      <c r="H743" s="12" t="s">
        <v>1246</v>
      </c>
      <c r="I743" s="15">
        <v>3906</v>
      </c>
      <c r="J743" s="12" t="s">
        <v>1245</v>
      </c>
      <c r="K743" s="12" t="s">
        <v>8258</v>
      </c>
      <c r="L743" s="12" t="s">
        <v>8259</v>
      </c>
      <c r="M743" s="12" t="s">
        <v>8259</v>
      </c>
      <c r="N743" s="16" t="s">
        <v>9081</v>
      </c>
      <c r="O743" s="12" t="s">
        <v>9082</v>
      </c>
      <c r="P743" s="16"/>
      <c r="Q743" s="12" t="s">
        <v>9083</v>
      </c>
      <c r="R743" s="12" t="s">
        <v>9084</v>
      </c>
    </row>
    <row r="744" spans="1:18" ht="21.75" thickBot="1" x14ac:dyDescent="0.25">
      <c r="A744" s="7" t="s">
        <v>8332</v>
      </c>
      <c r="B744" s="8" t="s">
        <v>1247</v>
      </c>
      <c r="C744" s="8" t="str">
        <f>VLOOKUP(A744,'DSHS account ID to admin'!A:C,3,FALSE)</f>
        <v>Economic Services Administration</v>
      </c>
      <c r="D744" s="7" t="s">
        <v>1223</v>
      </c>
      <c r="E744" s="9" t="s">
        <v>9080</v>
      </c>
      <c r="F744" s="7" t="s">
        <v>12</v>
      </c>
      <c r="G744" s="7" t="s">
        <v>13</v>
      </c>
      <c r="H744" s="7" t="s">
        <v>1248</v>
      </c>
      <c r="I744" s="10">
        <v>1340</v>
      </c>
      <c r="J744" s="7" t="s">
        <v>1247</v>
      </c>
      <c r="K744" s="7" t="s">
        <v>8258</v>
      </c>
      <c r="L744" s="7" t="s">
        <v>8259</v>
      </c>
      <c r="M744" s="7" t="s">
        <v>8259</v>
      </c>
      <c r="N744" s="11" t="s">
        <v>9085</v>
      </c>
      <c r="O744" s="7" t="s">
        <v>9086</v>
      </c>
      <c r="P744" s="11"/>
      <c r="Q744" s="7" t="s">
        <v>9087</v>
      </c>
      <c r="R744" s="7" t="s">
        <v>9088</v>
      </c>
    </row>
    <row r="745" spans="1:18" ht="21.75" thickBot="1" x14ac:dyDescent="0.25">
      <c r="A745" s="12" t="s">
        <v>8332</v>
      </c>
      <c r="B745" s="13" t="s">
        <v>1253</v>
      </c>
      <c r="C745" s="8" t="str">
        <f>VLOOKUP(A745,'DSHS account ID to admin'!A:C,3,FALSE)</f>
        <v>Economic Services Administration</v>
      </c>
      <c r="D745" s="12" t="s">
        <v>9</v>
      </c>
      <c r="E745" s="14" t="s">
        <v>9080</v>
      </c>
      <c r="F745" s="12" t="s">
        <v>64</v>
      </c>
      <c r="G745" s="12" t="s">
        <v>65</v>
      </c>
      <c r="H745" s="12" t="s">
        <v>1254</v>
      </c>
      <c r="I745" s="15">
        <v>4300</v>
      </c>
      <c r="J745" s="12" t="s">
        <v>1253</v>
      </c>
      <c r="K745" s="12" t="s">
        <v>8258</v>
      </c>
      <c r="L745" s="12" t="s">
        <v>8259</v>
      </c>
      <c r="M745" s="12" t="s">
        <v>8259</v>
      </c>
      <c r="N745" s="16" t="s">
        <v>8702</v>
      </c>
      <c r="O745" s="12" t="s">
        <v>8703</v>
      </c>
      <c r="P745" s="16"/>
      <c r="Q745" s="12" t="s">
        <v>8704</v>
      </c>
      <c r="R745" s="12" t="s">
        <v>8705</v>
      </c>
    </row>
    <row r="746" spans="1:18" ht="13.5" thickBot="1" x14ac:dyDescent="0.25">
      <c r="A746" s="7" t="s">
        <v>8270</v>
      </c>
      <c r="B746" s="8" t="s">
        <v>2558</v>
      </c>
      <c r="C746" s="8" t="str">
        <f>VLOOKUP(A746,'DSHS account ID to admin'!A:C,3,FALSE)</f>
        <v>Children's Administration</v>
      </c>
      <c r="D746" s="7" t="s">
        <v>2290</v>
      </c>
      <c r="E746" s="9" t="s">
        <v>9080</v>
      </c>
      <c r="F746" s="7" t="s">
        <v>12</v>
      </c>
      <c r="G746" s="7" t="s">
        <v>2289</v>
      </c>
      <c r="H746" s="7" t="s">
        <v>2559</v>
      </c>
      <c r="I746" s="10">
        <v>2010</v>
      </c>
      <c r="J746" s="7" t="s">
        <v>2558</v>
      </c>
      <c r="K746" s="7" t="s">
        <v>8258</v>
      </c>
      <c r="L746" s="7" t="s">
        <v>8259</v>
      </c>
      <c r="M746" s="7" t="s">
        <v>8259</v>
      </c>
      <c r="N746" s="11" t="s">
        <v>8694</v>
      </c>
      <c r="O746" s="7" t="s">
        <v>8695</v>
      </c>
      <c r="P746" s="11"/>
      <c r="Q746" s="7" t="s">
        <v>8696</v>
      </c>
      <c r="R746" s="7" t="s">
        <v>8697</v>
      </c>
    </row>
    <row r="747" spans="1:18" ht="21.75" thickBot="1" x14ac:dyDescent="0.25">
      <c r="A747" s="12" t="s">
        <v>8256</v>
      </c>
      <c r="B747" s="13" t="s">
        <v>7994</v>
      </c>
      <c r="C747" s="8" t="str">
        <f>VLOOKUP(A747,'DSHS account ID to admin'!A:C,3,FALSE)</f>
        <v>Aging and Disability Services Administration</v>
      </c>
      <c r="D747" s="12" t="s">
        <v>1223</v>
      </c>
      <c r="E747" s="14" t="s">
        <v>9080</v>
      </c>
      <c r="F747" s="12" t="s">
        <v>12</v>
      </c>
      <c r="G747" s="12" t="s">
        <v>13</v>
      </c>
      <c r="H747" s="12" t="s">
        <v>7995</v>
      </c>
      <c r="I747" s="17">
        <v>449</v>
      </c>
      <c r="J747" s="12" t="s">
        <v>7994</v>
      </c>
      <c r="K747" s="12" t="s">
        <v>8258</v>
      </c>
      <c r="L747" s="12" t="s">
        <v>8259</v>
      </c>
      <c r="M747" s="12" t="s">
        <v>8259</v>
      </c>
      <c r="N747" s="16" t="s">
        <v>8260</v>
      </c>
      <c r="O747" s="12" t="s">
        <v>8261</v>
      </c>
      <c r="P747" s="16"/>
      <c r="Q747" s="12" t="s">
        <v>8262</v>
      </c>
      <c r="R747" s="12" t="s">
        <v>8263</v>
      </c>
    </row>
    <row r="748" spans="1:18" ht="13.5" thickBot="1" x14ac:dyDescent="0.25">
      <c r="A748" s="7" t="s">
        <v>8270</v>
      </c>
      <c r="B748" s="8" t="s">
        <v>2560</v>
      </c>
      <c r="C748" s="8" t="str">
        <f>VLOOKUP(A748,'DSHS account ID to admin'!A:C,3,FALSE)</f>
        <v>Children's Administration</v>
      </c>
      <c r="D748" s="7" t="s">
        <v>2290</v>
      </c>
      <c r="E748" s="9" t="s">
        <v>9080</v>
      </c>
      <c r="F748" s="7" t="s">
        <v>12</v>
      </c>
      <c r="G748" s="7" t="s">
        <v>2289</v>
      </c>
      <c r="H748" s="7" t="s">
        <v>2561</v>
      </c>
      <c r="I748" s="10">
        <v>3860</v>
      </c>
      <c r="J748" s="7" t="s">
        <v>2560</v>
      </c>
      <c r="K748" s="7" t="s">
        <v>8258</v>
      </c>
      <c r="L748" s="7" t="s">
        <v>8259</v>
      </c>
      <c r="M748" s="7" t="s">
        <v>8259</v>
      </c>
      <c r="N748" s="11" t="s">
        <v>8694</v>
      </c>
      <c r="O748" s="7" t="s">
        <v>8695</v>
      </c>
      <c r="P748" s="11"/>
      <c r="Q748" s="7" t="s">
        <v>8696</v>
      </c>
      <c r="R748" s="7" t="s">
        <v>8697</v>
      </c>
    </row>
    <row r="749" spans="1:18" ht="21.75" thickBot="1" x14ac:dyDescent="0.25">
      <c r="A749" s="12" t="s">
        <v>8256</v>
      </c>
      <c r="B749" s="13" t="s">
        <v>5442</v>
      </c>
      <c r="C749" s="8" t="str">
        <f>VLOOKUP(A749,'DSHS account ID to admin'!A:C,3,FALSE)</f>
        <v>Aging and Disability Services Administration</v>
      </c>
      <c r="D749" s="12" t="s">
        <v>4597</v>
      </c>
      <c r="E749" s="14" t="s">
        <v>9080</v>
      </c>
      <c r="F749" s="12" t="s">
        <v>297</v>
      </c>
      <c r="G749" s="12" t="s">
        <v>4596</v>
      </c>
      <c r="H749" s="12" t="s">
        <v>5443</v>
      </c>
      <c r="I749" s="15">
        <v>8619</v>
      </c>
      <c r="J749" s="12" t="s">
        <v>5442</v>
      </c>
      <c r="K749" s="12" t="s">
        <v>8258</v>
      </c>
      <c r="L749" s="12" t="s">
        <v>8259</v>
      </c>
      <c r="M749" s="12" t="s">
        <v>8259</v>
      </c>
      <c r="N749" s="16" t="s">
        <v>8685</v>
      </c>
      <c r="O749" s="12" t="s">
        <v>8686</v>
      </c>
      <c r="P749" s="16"/>
      <c r="Q749" s="12" t="s">
        <v>8687</v>
      </c>
      <c r="R749" s="12" t="s">
        <v>8688</v>
      </c>
    </row>
    <row r="750" spans="1:18" ht="13.5" thickBot="1" x14ac:dyDescent="0.25">
      <c r="A750" s="7" t="s">
        <v>8270</v>
      </c>
      <c r="B750" s="8" t="s">
        <v>7980</v>
      </c>
      <c r="C750" s="8" t="str">
        <f>VLOOKUP(A750,'DSHS account ID to admin'!A:C,3,FALSE)</f>
        <v>Children's Administration</v>
      </c>
      <c r="D750" s="7" t="s">
        <v>299</v>
      </c>
      <c r="E750" s="9" t="s">
        <v>9080</v>
      </c>
      <c r="F750" s="7" t="s">
        <v>297</v>
      </c>
      <c r="G750" s="7" t="s">
        <v>298</v>
      </c>
      <c r="H750" s="7" t="s">
        <v>7981</v>
      </c>
      <c r="I750" s="18">
        <v>367</v>
      </c>
      <c r="J750" s="7" t="s">
        <v>7980</v>
      </c>
      <c r="K750" s="7" t="s">
        <v>8258</v>
      </c>
      <c r="L750" s="7" t="s">
        <v>8259</v>
      </c>
      <c r="M750" s="7" t="s">
        <v>8259</v>
      </c>
      <c r="N750" s="11" t="s">
        <v>9089</v>
      </c>
      <c r="O750" s="7" t="s">
        <v>9090</v>
      </c>
      <c r="P750" s="11"/>
      <c r="Q750" s="7" t="s">
        <v>9091</v>
      </c>
      <c r="R750" s="7" t="s">
        <v>9092</v>
      </c>
    </row>
    <row r="751" spans="1:18" ht="13.5" thickBot="1" x14ac:dyDescent="0.25">
      <c r="A751" s="12" t="s">
        <v>8270</v>
      </c>
      <c r="B751" s="13" t="s">
        <v>7978</v>
      </c>
      <c r="C751" s="8" t="str">
        <f>VLOOKUP(A751,'DSHS account ID to admin'!A:C,3,FALSE)</f>
        <v>Children's Administration</v>
      </c>
      <c r="D751" s="12" t="s">
        <v>299</v>
      </c>
      <c r="E751" s="14" t="s">
        <v>9080</v>
      </c>
      <c r="F751" s="12" t="s">
        <v>297</v>
      </c>
      <c r="G751" s="12" t="s">
        <v>298</v>
      </c>
      <c r="H751" s="12" t="s">
        <v>7979</v>
      </c>
      <c r="I751" s="17">
        <v>234</v>
      </c>
      <c r="J751" s="16"/>
      <c r="K751" s="12" t="s">
        <v>8258</v>
      </c>
      <c r="L751" s="12" t="s">
        <v>8259</v>
      </c>
      <c r="M751" s="12" t="s">
        <v>8259</v>
      </c>
      <c r="N751" s="16" t="s">
        <v>9089</v>
      </c>
      <c r="O751" s="12" t="s">
        <v>9090</v>
      </c>
      <c r="P751" s="16"/>
      <c r="Q751" s="12" t="s">
        <v>9091</v>
      </c>
      <c r="R751" s="12" t="s">
        <v>9092</v>
      </c>
    </row>
    <row r="752" spans="1:18" ht="13.5" thickBot="1" x14ac:dyDescent="0.25">
      <c r="A752" s="7" t="s">
        <v>8270</v>
      </c>
      <c r="B752" s="8" t="s">
        <v>7992</v>
      </c>
      <c r="C752" s="8" t="str">
        <f>VLOOKUP(A752,'DSHS account ID to admin'!A:C,3,FALSE)</f>
        <v>Children's Administration</v>
      </c>
      <c r="D752" s="7" t="s">
        <v>299</v>
      </c>
      <c r="E752" s="9" t="s">
        <v>9080</v>
      </c>
      <c r="F752" s="7" t="s">
        <v>297</v>
      </c>
      <c r="G752" s="7" t="s">
        <v>298</v>
      </c>
      <c r="H752" s="7" t="s">
        <v>7993</v>
      </c>
      <c r="I752" s="18">
        <v>96</v>
      </c>
      <c r="J752" s="7" t="s">
        <v>7992</v>
      </c>
      <c r="K752" s="7" t="s">
        <v>8258</v>
      </c>
      <c r="L752" s="7" t="s">
        <v>8259</v>
      </c>
      <c r="M752" s="7" t="s">
        <v>8259</v>
      </c>
      <c r="N752" s="11" t="s">
        <v>8271</v>
      </c>
      <c r="O752" s="7" t="s">
        <v>8272</v>
      </c>
      <c r="P752" s="11"/>
      <c r="Q752" s="7" t="s">
        <v>8273</v>
      </c>
      <c r="R752" s="7" t="s">
        <v>8274</v>
      </c>
    </row>
    <row r="753" spans="1:18" ht="21.75" thickBot="1" x14ac:dyDescent="0.25">
      <c r="A753" s="12" t="s">
        <v>8256</v>
      </c>
      <c r="B753" s="13" t="s">
        <v>2531</v>
      </c>
      <c r="C753" s="8" t="str">
        <f>VLOOKUP(A753,'DSHS account ID to admin'!A:C,3,FALSE)</f>
        <v>Aging and Disability Services Administration</v>
      </c>
      <c r="D753" s="12" t="s">
        <v>2290</v>
      </c>
      <c r="E753" s="14" t="s">
        <v>9080</v>
      </c>
      <c r="F753" s="12" t="s">
        <v>12</v>
      </c>
      <c r="G753" s="12" t="s">
        <v>2289</v>
      </c>
      <c r="H753" s="12" t="s">
        <v>2532</v>
      </c>
      <c r="I753" s="15">
        <v>2503</v>
      </c>
      <c r="J753" s="12" t="s">
        <v>2531</v>
      </c>
      <c r="K753" s="12" t="s">
        <v>8258</v>
      </c>
      <c r="L753" s="12" t="s">
        <v>8259</v>
      </c>
      <c r="M753" s="12" t="s">
        <v>8259</v>
      </c>
      <c r="N753" s="16" t="s">
        <v>9093</v>
      </c>
      <c r="O753" s="12" t="s">
        <v>9094</v>
      </c>
      <c r="P753" s="16"/>
      <c r="Q753" s="12" t="s">
        <v>9095</v>
      </c>
      <c r="R753" s="12" t="s">
        <v>9096</v>
      </c>
    </row>
    <row r="754" spans="1:18" ht="13.5" thickBot="1" x14ac:dyDescent="0.25">
      <c r="A754" s="7" t="s">
        <v>8270</v>
      </c>
      <c r="B754" s="8" t="s">
        <v>2621</v>
      </c>
      <c r="C754" s="8" t="str">
        <f>VLOOKUP(A754,'DSHS account ID to admin'!A:C,3,FALSE)</f>
        <v>Children's Administration</v>
      </c>
      <c r="D754" s="7" t="s">
        <v>2570</v>
      </c>
      <c r="E754" s="9" t="s">
        <v>9080</v>
      </c>
      <c r="F754" s="7" t="s">
        <v>297</v>
      </c>
      <c r="G754" s="7" t="s">
        <v>2622</v>
      </c>
      <c r="H754" s="7" t="s">
        <v>2623</v>
      </c>
      <c r="I754" s="18">
        <v>897</v>
      </c>
      <c r="J754" s="7" t="s">
        <v>2621</v>
      </c>
      <c r="K754" s="7" t="s">
        <v>8258</v>
      </c>
      <c r="L754" s="7" t="s">
        <v>8259</v>
      </c>
      <c r="M754" s="7" t="s">
        <v>8259</v>
      </c>
      <c r="N754" s="11" t="s">
        <v>8271</v>
      </c>
      <c r="O754" s="7" t="s">
        <v>8272</v>
      </c>
      <c r="P754" s="11"/>
      <c r="Q754" s="7" t="s">
        <v>8273</v>
      </c>
      <c r="R754" s="7" t="s">
        <v>8274</v>
      </c>
    </row>
    <row r="755" spans="1:18" ht="13.5" thickBot="1" x14ac:dyDescent="0.25">
      <c r="A755" s="12" t="s">
        <v>8270</v>
      </c>
      <c r="B755" s="13" t="s">
        <v>2969</v>
      </c>
      <c r="C755" s="8" t="str">
        <f>VLOOKUP(A755,'DSHS account ID to admin'!A:C,3,FALSE)</f>
        <v>Children's Administration</v>
      </c>
      <c r="D755" s="12" t="s">
        <v>2736</v>
      </c>
      <c r="E755" s="14" t="s">
        <v>9080</v>
      </c>
      <c r="F755" s="12" t="s">
        <v>2734</v>
      </c>
      <c r="G755" s="12" t="s">
        <v>2735</v>
      </c>
      <c r="H755" s="12" t="s">
        <v>2970</v>
      </c>
      <c r="I755" s="15">
        <v>22369</v>
      </c>
      <c r="J755" s="12" t="s">
        <v>2969</v>
      </c>
      <c r="K755" s="12" t="s">
        <v>8258</v>
      </c>
      <c r="L755" s="12" t="s">
        <v>8259</v>
      </c>
      <c r="M755" s="12" t="s">
        <v>8259</v>
      </c>
      <c r="N755" s="16" t="s">
        <v>8271</v>
      </c>
      <c r="O755" s="12" t="s">
        <v>8272</v>
      </c>
      <c r="P755" s="16"/>
      <c r="Q755" s="12" t="s">
        <v>8273</v>
      </c>
      <c r="R755" s="12" t="s">
        <v>8274</v>
      </c>
    </row>
    <row r="756" spans="1:18" ht="21.75" thickBot="1" x14ac:dyDescent="0.25">
      <c r="A756" s="7" t="s">
        <v>8256</v>
      </c>
      <c r="B756" s="8" t="s">
        <v>3363</v>
      </c>
      <c r="C756" s="8" t="str">
        <f>VLOOKUP(A756,'DSHS account ID to admin'!A:C,3,FALSE)</f>
        <v>Aging and Disability Services Administration</v>
      </c>
      <c r="D756" s="7" t="s">
        <v>2716</v>
      </c>
      <c r="E756" s="9" t="s">
        <v>9080</v>
      </c>
      <c r="F756" s="7" t="s">
        <v>297</v>
      </c>
      <c r="G756" s="7" t="s">
        <v>2994</v>
      </c>
      <c r="H756" s="7" t="s">
        <v>3364</v>
      </c>
      <c r="I756" s="10">
        <v>10649</v>
      </c>
      <c r="J756" s="7" t="s">
        <v>3363</v>
      </c>
      <c r="K756" s="7" t="s">
        <v>8258</v>
      </c>
      <c r="L756" s="7" t="s">
        <v>8259</v>
      </c>
      <c r="M756" s="7" t="s">
        <v>8259</v>
      </c>
      <c r="N756" s="11" t="s">
        <v>8685</v>
      </c>
      <c r="O756" s="7" t="s">
        <v>8686</v>
      </c>
      <c r="P756" s="11"/>
      <c r="Q756" s="7" t="s">
        <v>8687</v>
      </c>
      <c r="R756" s="7" t="s">
        <v>8688</v>
      </c>
    </row>
    <row r="757" spans="1:18" ht="21.75" thickBot="1" x14ac:dyDescent="0.25">
      <c r="A757" s="12" t="s">
        <v>8319</v>
      </c>
      <c r="B757" s="13" t="s">
        <v>1162</v>
      </c>
      <c r="C757" s="8" t="str">
        <f>VLOOKUP(A757,'DSHS account ID to admin'!A:C,3,FALSE)</f>
        <v>Aging and Disability Services Administration</v>
      </c>
      <c r="D757" s="12" t="s">
        <v>9</v>
      </c>
      <c r="E757" s="14" t="s">
        <v>9080</v>
      </c>
      <c r="F757" s="12" t="s">
        <v>64</v>
      </c>
      <c r="G757" s="12" t="s">
        <v>65</v>
      </c>
      <c r="H757" s="12" t="s">
        <v>1163</v>
      </c>
      <c r="I757" s="15">
        <v>9231</v>
      </c>
      <c r="J757" s="12" t="s">
        <v>1162</v>
      </c>
      <c r="K757" s="12" t="s">
        <v>8258</v>
      </c>
      <c r="L757" s="12" t="s">
        <v>8259</v>
      </c>
      <c r="M757" s="12" t="s">
        <v>8259</v>
      </c>
      <c r="N757" s="16" t="s">
        <v>8752</v>
      </c>
      <c r="O757" s="12" t="s">
        <v>8753</v>
      </c>
      <c r="P757" s="16"/>
      <c r="Q757" s="12" t="s">
        <v>8754</v>
      </c>
      <c r="R757" s="12" t="s">
        <v>8755</v>
      </c>
    </row>
    <row r="758" spans="1:18" ht="21.75" thickBot="1" x14ac:dyDescent="0.25">
      <c r="A758" s="7" t="s">
        <v>8275</v>
      </c>
      <c r="B758" s="8" t="s">
        <v>4465</v>
      </c>
      <c r="C758" s="8" t="str">
        <f>VLOOKUP(A758,'DSHS account ID to admin'!A:C,3,FALSE)</f>
        <v>Juvenile Justice and Rehabilitation</v>
      </c>
      <c r="D758" s="7" t="s">
        <v>4337</v>
      </c>
      <c r="E758" s="9" t="s">
        <v>9080</v>
      </c>
      <c r="F758" s="7" t="s">
        <v>2576</v>
      </c>
      <c r="G758" s="7" t="s">
        <v>4379</v>
      </c>
      <c r="H758" s="7" t="s">
        <v>4466</v>
      </c>
      <c r="I758" s="10">
        <v>26011</v>
      </c>
      <c r="J758" s="7" t="s">
        <v>4465</v>
      </c>
      <c r="K758" s="7" t="s">
        <v>8258</v>
      </c>
      <c r="L758" s="7" t="s">
        <v>8259</v>
      </c>
      <c r="M758" s="7" t="s">
        <v>8259</v>
      </c>
      <c r="N758" s="11" t="s">
        <v>8902</v>
      </c>
      <c r="O758" s="7" t="s">
        <v>8903</v>
      </c>
      <c r="P758" s="11"/>
      <c r="Q758" s="7" t="s">
        <v>8904</v>
      </c>
      <c r="R758" s="7" t="s">
        <v>8905</v>
      </c>
    </row>
    <row r="759" spans="1:18" ht="21.75" thickBot="1" x14ac:dyDescent="0.25">
      <c r="A759" s="12" t="s">
        <v>8332</v>
      </c>
      <c r="B759" s="13" t="s">
        <v>2505</v>
      </c>
      <c r="C759" s="8" t="str">
        <f>VLOOKUP(A759,'DSHS account ID to admin'!A:C,3,FALSE)</f>
        <v>Economic Services Administration</v>
      </c>
      <c r="D759" s="12" t="s">
        <v>2290</v>
      </c>
      <c r="E759" s="14" t="s">
        <v>9080</v>
      </c>
      <c r="F759" s="12" t="s">
        <v>12</v>
      </c>
      <c r="G759" s="12" t="s">
        <v>2289</v>
      </c>
      <c r="H759" s="12" t="s">
        <v>2506</v>
      </c>
      <c r="I759" s="15">
        <v>3688</v>
      </c>
      <c r="J759" s="12" t="s">
        <v>2505</v>
      </c>
      <c r="K759" s="12" t="s">
        <v>8258</v>
      </c>
      <c r="L759" s="12" t="s">
        <v>8259</v>
      </c>
      <c r="M759" s="12" t="s">
        <v>8259</v>
      </c>
      <c r="N759" s="16" t="s">
        <v>8466</v>
      </c>
      <c r="O759" s="12" t="s">
        <v>8467</v>
      </c>
      <c r="P759" s="16"/>
      <c r="Q759" s="12" t="s">
        <v>8468</v>
      </c>
      <c r="R759" s="12" t="s">
        <v>8469</v>
      </c>
    </row>
    <row r="760" spans="1:18" ht="13.5" thickBot="1" x14ac:dyDescent="0.25">
      <c r="A760" s="7" t="s">
        <v>8270</v>
      </c>
      <c r="B760" s="8" t="s">
        <v>8000</v>
      </c>
      <c r="C760" s="8" t="str">
        <f>VLOOKUP(A760,'DSHS account ID to admin'!A:C,3,FALSE)</f>
        <v>Children's Administration</v>
      </c>
      <c r="D760" s="7" t="s">
        <v>1223</v>
      </c>
      <c r="E760" s="9" t="s">
        <v>9080</v>
      </c>
      <c r="F760" s="7" t="s">
        <v>12</v>
      </c>
      <c r="G760" s="7" t="s">
        <v>13</v>
      </c>
      <c r="H760" s="7" t="s">
        <v>8001</v>
      </c>
      <c r="I760" s="18">
        <v>518</v>
      </c>
      <c r="J760" s="7" t="s">
        <v>8000</v>
      </c>
      <c r="K760" s="7" t="s">
        <v>8258</v>
      </c>
      <c r="L760" s="7" t="s">
        <v>8259</v>
      </c>
      <c r="M760" s="7" t="s">
        <v>8259</v>
      </c>
      <c r="N760" s="11" t="s">
        <v>9097</v>
      </c>
      <c r="O760" s="7" t="s">
        <v>9098</v>
      </c>
      <c r="P760" s="11"/>
      <c r="Q760" s="7" t="s">
        <v>9099</v>
      </c>
      <c r="R760" s="7" t="s">
        <v>9100</v>
      </c>
    </row>
    <row r="761" spans="1:18" ht="21.75" thickBot="1" x14ac:dyDescent="0.25">
      <c r="A761" s="12" t="s">
        <v>8256</v>
      </c>
      <c r="B761" s="13" t="s">
        <v>5668</v>
      </c>
      <c r="C761" s="8" t="str">
        <f>VLOOKUP(A761,'DSHS account ID to admin'!A:C,3,FALSE)</f>
        <v>Aging and Disability Services Administration</v>
      </c>
      <c r="D761" s="12" t="s">
        <v>4597</v>
      </c>
      <c r="E761" s="14" t="s">
        <v>9080</v>
      </c>
      <c r="F761" s="12" t="s">
        <v>3591</v>
      </c>
      <c r="G761" s="12" t="s">
        <v>5457</v>
      </c>
      <c r="H761" s="12" t="s">
        <v>5669</v>
      </c>
      <c r="I761" s="15">
        <v>3690</v>
      </c>
      <c r="J761" s="12" t="s">
        <v>5668</v>
      </c>
      <c r="K761" s="12" t="s">
        <v>8258</v>
      </c>
      <c r="L761" s="12" t="s">
        <v>8259</v>
      </c>
      <c r="M761" s="12" t="s">
        <v>8259</v>
      </c>
      <c r="N761" s="16" t="s">
        <v>8685</v>
      </c>
      <c r="O761" s="12" t="s">
        <v>8686</v>
      </c>
      <c r="P761" s="16"/>
      <c r="Q761" s="12" t="s">
        <v>8687</v>
      </c>
      <c r="R761" s="12" t="s">
        <v>8688</v>
      </c>
    </row>
    <row r="762" spans="1:18" ht="21.75" thickBot="1" x14ac:dyDescent="0.25">
      <c r="A762" s="7" t="s">
        <v>8332</v>
      </c>
      <c r="B762" s="8" t="s">
        <v>5718</v>
      </c>
      <c r="C762" s="8" t="str">
        <f>VLOOKUP(A762,'DSHS account ID to admin'!A:C,3,FALSE)</f>
        <v>Economic Services Administration</v>
      </c>
      <c r="D762" s="7" t="s">
        <v>4597</v>
      </c>
      <c r="E762" s="9" t="s">
        <v>9080</v>
      </c>
      <c r="F762" s="7" t="s">
        <v>3591</v>
      </c>
      <c r="G762" s="7" t="s">
        <v>5457</v>
      </c>
      <c r="H762" s="7" t="s">
        <v>5719</v>
      </c>
      <c r="I762" s="10">
        <v>3349</v>
      </c>
      <c r="J762" s="7" t="s">
        <v>5718</v>
      </c>
      <c r="K762" s="7" t="s">
        <v>8258</v>
      </c>
      <c r="L762" s="7" t="s">
        <v>8259</v>
      </c>
      <c r="M762" s="7" t="s">
        <v>8259</v>
      </c>
      <c r="N762" s="11" t="s">
        <v>8807</v>
      </c>
      <c r="O762" s="7" t="s">
        <v>9054</v>
      </c>
      <c r="P762" s="11"/>
      <c r="Q762" s="7" t="s">
        <v>8809</v>
      </c>
      <c r="R762" s="7" t="s">
        <v>8810</v>
      </c>
    </row>
    <row r="763" spans="1:18" ht="21.75" thickBot="1" x14ac:dyDescent="0.25">
      <c r="A763" s="12" t="s">
        <v>8332</v>
      </c>
      <c r="B763" s="13" t="s">
        <v>5720</v>
      </c>
      <c r="C763" s="8" t="str">
        <f>VLOOKUP(A763,'DSHS account ID to admin'!A:C,3,FALSE)</f>
        <v>Economic Services Administration</v>
      </c>
      <c r="D763" s="12" t="s">
        <v>4597</v>
      </c>
      <c r="E763" s="14" t="s">
        <v>9080</v>
      </c>
      <c r="F763" s="12" t="s">
        <v>3591</v>
      </c>
      <c r="G763" s="12" t="s">
        <v>5457</v>
      </c>
      <c r="H763" s="12" t="s">
        <v>5721</v>
      </c>
      <c r="I763" s="15">
        <v>3922</v>
      </c>
      <c r="J763" s="12" t="s">
        <v>5720</v>
      </c>
      <c r="K763" s="12" t="s">
        <v>8258</v>
      </c>
      <c r="L763" s="12" t="s">
        <v>8259</v>
      </c>
      <c r="M763" s="12" t="s">
        <v>8259</v>
      </c>
      <c r="N763" s="16" t="s">
        <v>9101</v>
      </c>
      <c r="O763" s="12" t="s">
        <v>9102</v>
      </c>
      <c r="P763" s="16"/>
      <c r="Q763" s="12" t="s">
        <v>9103</v>
      </c>
      <c r="R763" s="12" t="s">
        <v>9104</v>
      </c>
    </row>
    <row r="764" spans="1:18" ht="13.5" thickBot="1" x14ac:dyDescent="0.25">
      <c r="A764" s="7" t="s">
        <v>8270</v>
      </c>
      <c r="B764" s="8" t="s">
        <v>2485</v>
      </c>
      <c r="C764" s="8" t="str">
        <f>VLOOKUP(A764,'DSHS account ID to admin'!A:C,3,FALSE)</f>
        <v>Children's Administration</v>
      </c>
      <c r="D764" s="7" t="s">
        <v>2290</v>
      </c>
      <c r="E764" s="9" t="s">
        <v>9080</v>
      </c>
      <c r="F764" s="7" t="s">
        <v>12</v>
      </c>
      <c r="G764" s="7" t="s">
        <v>2289</v>
      </c>
      <c r="H764" s="7" t="s">
        <v>2486</v>
      </c>
      <c r="I764" s="10">
        <v>6061</v>
      </c>
      <c r="J764" s="7" t="s">
        <v>2485</v>
      </c>
      <c r="K764" s="7" t="s">
        <v>8258</v>
      </c>
      <c r="L764" s="7" t="s">
        <v>8259</v>
      </c>
      <c r="M764" s="7" t="s">
        <v>8259</v>
      </c>
      <c r="N764" s="11" t="s">
        <v>9105</v>
      </c>
      <c r="O764" s="7" t="s">
        <v>9106</v>
      </c>
      <c r="P764" s="11"/>
      <c r="Q764" s="7" t="s">
        <v>9107</v>
      </c>
      <c r="R764" s="7" t="s">
        <v>9108</v>
      </c>
    </row>
    <row r="765" spans="1:18" ht="13.5" thickBot="1" x14ac:dyDescent="0.25">
      <c r="A765" s="12" t="s">
        <v>8270</v>
      </c>
      <c r="B765" s="13" t="s">
        <v>5582</v>
      </c>
      <c r="C765" s="8" t="str">
        <f>VLOOKUP(A765,'DSHS account ID to admin'!A:C,3,FALSE)</f>
        <v>Children's Administration</v>
      </c>
      <c r="D765" s="12" t="s">
        <v>4597</v>
      </c>
      <c r="E765" s="14" t="s">
        <v>9080</v>
      </c>
      <c r="F765" s="12" t="s">
        <v>297</v>
      </c>
      <c r="G765" s="12" t="s">
        <v>4596</v>
      </c>
      <c r="H765" s="12" t="s">
        <v>5583</v>
      </c>
      <c r="I765" s="15">
        <v>16730</v>
      </c>
      <c r="J765" s="12" t="s">
        <v>5582</v>
      </c>
      <c r="K765" s="12" t="s">
        <v>8258</v>
      </c>
      <c r="L765" s="12" t="s">
        <v>8259</v>
      </c>
      <c r="M765" s="12" t="s">
        <v>8259</v>
      </c>
      <c r="N765" s="16" t="s">
        <v>8690</v>
      </c>
      <c r="O765" s="12" t="s">
        <v>8691</v>
      </c>
      <c r="P765" s="16"/>
      <c r="Q765" s="12" t="s">
        <v>8692</v>
      </c>
      <c r="R765" s="12" t="s">
        <v>8693</v>
      </c>
    </row>
    <row r="766" spans="1:18" ht="13.5" thickBot="1" x14ac:dyDescent="0.25">
      <c r="A766" s="7" t="s">
        <v>8270</v>
      </c>
      <c r="B766" s="8" t="s">
        <v>5562</v>
      </c>
      <c r="C766" s="8" t="str">
        <f>VLOOKUP(A766,'DSHS account ID to admin'!A:C,3,FALSE)</f>
        <v>Children's Administration</v>
      </c>
      <c r="D766" s="7" t="s">
        <v>4597</v>
      </c>
      <c r="E766" s="9" t="s">
        <v>9080</v>
      </c>
      <c r="F766" s="7" t="s">
        <v>297</v>
      </c>
      <c r="G766" s="7" t="s">
        <v>4596</v>
      </c>
      <c r="H766" s="7" t="s">
        <v>5563</v>
      </c>
      <c r="I766" s="10">
        <v>18794</v>
      </c>
      <c r="J766" s="7" t="s">
        <v>5562</v>
      </c>
      <c r="K766" s="7" t="s">
        <v>8258</v>
      </c>
      <c r="L766" s="7" t="s">
        <v>8259</v>
      </c>
      <c r="M766" s="7" t="s">
        <v>8259</v>
      </c>
      <c r="N766" s="11" t="s">
        <v>8271</v>
      </c>
      <c r="O766" s="7" t="s">
        <v>8272</v>
      </c>
      <c r="P766" s="11"/>
      <c r="Q766" s="7" t="s">
        <v>8273</v>
      </c>
      <c r="R766" s="7" t="s">
        <v>8274</v>
      </c>
    </row>
    <row r="767" spans="1:18" ht="13.5" thickBot="1" x14ac:dyDescent="0.25">
      <c r="A767" s="12" t="s">
        <v>8592</v>
      </c>
      <c r="B767" s="13" t="s">
        <v>1220</v>
      </c>
      <c r="C767" s="8" t="str">
        <f>VLOOKUP(A767,'DSHS account ID to admin'!A:C,3,FALSE)</f>
        <v>Secretaries Office</v>
      </c>
      <c r="D767" s="12" t="s">
        <v>9</v>
      </c>
      <c r="E767" s="14" t="s">
        <v>9080</v>
      </c>
      <c r="F767" s="12" t="s">
        <v>64</v>
      </c>
      <c r="G767" s="12" t="s">
        <v>65</v>
      </c>
      <c r="H767" s="12" t="s">
        <v>1221</v>
      </c>
      <c r="I767" s="15">
        <v>6525</v>
      </c>
      <c r="J767" s="12" t="s">
        <v>1220</v>
      </c>
      <c r="K767" s="12" t="s">
        <v>8258</v>
      </c>
      <c r="L767" s="12" t="s">
        <v>8259</v>
      </c>
      <c r="M767" s="12" t="s">
        <v>8259</v>
      </c>
      <c r="N767" s="16" t="s">
        <v>9109</v>
      </c>
      <c r="O767" s="12" t="s">
        <v>9110</v>
      </c>
      <c r="P767" s="16"/>
      <c r="Q767" s="12" t="s">
        <v>9111</v>
      </c>
      <c r="R767" s="12" t="s">
        <v>9112</v>
      </c>
    </row>
    <row r="768" spans="1:18" ht="13.5" thickBot="1" x14ac:dyDescent="0.25">
      <c r="A768" s="7" t="s">
        <v>8270</v>
      </c>
      <c r="B768" s="8" t="s">
        <v>1940</v>
      </c>
      <c r="C768" s="8" t="str">
        <f>VLOOKUP(A768,'DSHS account ID to admin'!A:C,3,FALSE)</f>
        <v>Children's Administration</v>
      </c>
      <c r="D768" s="7" t="s">
        <v>1573</v>
      </c>
      <c r="E768" s="9" t="s">
        <v>9080</v>
      </c>
      <c r="F768" s="7" t="s">
        <v>12</v>
      </c>
      <c r="G768" s="7" t="s">
        <v>1575</v>
      </c>
      <c r="H768" s="7" t="s">
        <v>1941</v>
      </c>
      <c r="I768" s="10">
        <v>7407</v>
      </c>
      <c r="J768" s="7" t="s">
        <v>1940</v>
      </c>
      <c r="K768" s="7" t="s">
        <v>8258</v>
      </c>
      <c r="L768" s="7" t="s">
        <v>8259</v>
      </c>
      <c r="M768" s="7" t="s">
        <v>8259</v>
      </c>
      <c r="N768" s="11" t="s">
        <v>8548</v>
      </c>
      <c r="O768" s="7" t="s">
        <v>8549</v>
      </c>
      <c r="P768" s="11"/>
      <c r="Q768" s="7" t="s">
        <v>8550</v>
      </c>
      <c r="R768" s="7" t="s">
        <v>8551</v>
      </c>
    </row>
    <row r="769" spans="1:18" ht="13.5" thickBot="1" x14ac:dyDescent="0.25">
      <c r="A769" s="12" t="s">
        <v>8270</v>
      </c>
      <c r="B769" s="13" t="s">
        <v>1938</v>
      </c>
      <c r="C769" s="8" t="str">
        <f>VLOOKUP(A769,'DSHS account ID to admin'!A:C,3,FALSE)</f>
        <v>Children's Administration</v>
      </c>
      <c r="D769" s="12" t="s">
        <v>1573</v>
      </c>
      <c r="E769" s="14" t="s">
        <v>9080</v>
      </c>
      <c r="F769" s="12" t="s">
        <v>12</v>
      </c>
      <c r="G769" s="12" t="s">
        <v>1575</v>
      </c>
      <c r="H769" s="12" t="s">
        <v>1939</v>
      </c>
      <c r="I769" s="15">
        <v>7493</v>
      </c>
      <c r="J769" s="12" t="s">
        <v>1938</v>
      </c>
      <c r="K769" s="12" t="s">
        <v>8258</v>
      </c>
      <c r="L769" s="12" t="s">
        <v>8259</v>
      </c>
      <c r="M769" s="12" t="s">
        <v>8259</v>
      </c>
      <c r="N769" s="16" t="s">
        <v>8919</v>
      </c>
      <c r="O769" s="12" t="s">
        <v>9113</v>
      </c>
      <c r="P769" s="16"/>
      <c r="Q769" s="12" t="s">
        <v>8921</v>
      </c>
      <c r="R769" s="12" t="s">
        <v>8922</v>
      </c>
    </row>
    <row r="770" spans="1:18" ht="13.5" thickBot="1" x14ac:dyDescent="0.25">
      <c r="A770" s="7" t="s">
        <v>9114</v>
      </c>
      <c r="B770" s="8" t="s">
        <v>1158</v>
      </c>
      <c r="C770" s="8" t="str">
        <f>VLOOKUP(A770,'DSHS account ID to admin'!A:C,3,FALSE)</f>
        <v>CIBS</v>
      </c>
      <c r="D770" s="7" t="s">
        <v>299</v>
      </c>
      <c r="E770" s="9" t="s">
        <v>9080</v>
      </c>
      <c r="F770" s="7" t="s">
        <v>297</v>
      </c>
      <c r="G770" s="7" t="s">
        <v>298</v>
      </c>
      <c r="H770" s="7" t="s">
        <v>1159</v>
      </c>
      <c r="I770" s="10">
        <v>10053</v>
      </c>
      <c r="J770" s="7" t="s">
        <v>1158</v>
      </c>
      <c r="K770" s="7" t="s">
        <v>8258</v>
      </c>
      <c r="L770" s="7" t="s">
        <v>8259</v>
      </c>
      <c r="M770" s="7" t="s">
        <v>8259</v>
      </c>
      <c r="N770" s="11" t="s">
        <v>9115</v>
      </c>
      <c r="O770" s="7" t="s">
        <v>9116</v>
      </c>
      <c r="P770" s="11"/>
      <c r="Q770" s="7" t="s">
        <v>9117</v>
      </c>
      <c r="R770" s="7" t="s">
        <v>9118</v>
      </c>
    </row>
    <row r="771" spans="1:18" ht="13.5" thickBot="1" x14ac:dyDescent="0.25">
      <c r="A771" s="12" t="s">
        <v>8270</v>
      </c>
      <c r="B771" s="13" t="s">
        <v>1186</v>
      </c>
      <c r="C771" s="8" t="str">
        <f>VLOOKUP(A771,'DSHS account ID to admin'!A:C,3,FALSE)</f>
        <v>Children's Administration</v>
      </c>
      <c r="D771" s="12" t="s">
        <v>9</v>
      </c>
      <c r="E771" s="14" t="s">
        <v>9080</v>
      </c>
      <c r="F771" s="12" t="s">
        <v>64</v>
      </c>
      <c r="G771" s="12" t="s">
        <v>65</v>
      </c>
      <c r="H771" s="12" t="s">
        <v>1187</v>
      </c>
      <c r="I771" s="15">
        <v>9237</v>
      </c>
      <c r="J771" s="12" t="s">
        <v>1186</v>
      </c>
      <c r="K771" s="12" t="s">
        <v>8258</v>
      </c>
      <c r="L771" s="12" t="s">
        <v>8259</v>
      </c>
      <c r="M771" s="12" t="s">
        <v>8259</v>
      </c>
      <c r="N771" s="16" t="s">
        <v>8694</v>
      </c>
      <c r="O771" s="12" t="s">
        <v>8695</v>
      </c>
      <c r="P771" s="16"/>
      <c r="Q771" s="12" t="s">
        <v>8696</v>
      </c>
      <c r="R771" s="12" t="s">
        <v>8697</v>
      </c>
    </row>
    <row r="772" spans="1:18" ht="13.5" thickBot="1" x14ac:dyDescent="0.25">
      <c r="A772" s="7" t="s">
        <v>8270</v>
      </c>
      <c r="B772" s="8" t="s">
        <v>1188</v>
      </c>
      <c r="C772" s="8" t="str">
        <f>VLOOKUP(A772,'DSHS account ID to admin'!A:C,3,FALSE)</f>
        <v>Children's Administration</v>
      </c>
      <c r="D772" s="7" t="s">
        <v>9</v>
      </c>
      <c r="E772" s="9" t="s">
        <v>9080</v>
      </c>
      <c r="F772" s="7" t="s">
        <v>64</v>
      </c>
      <c r="G772" s="7" t="s">
        <v>65</v>
      </c>
      <c r="H772" s="7" t="s">
        <v>1189</v>
      </c>
      <c r="I772" s="10">
        <v>8930</v>
      </c>
      <c r="J772" s="7" t="s">
        <v>1188</v>
      </c>
      <c r="K772" s="7" t="s">
        <v>8258</v>
      </c>
      <c r="L772" s="7" t="s">
        <v>8259</v>
      </c>
      <c r="M772" s="7" t="s">
        <v>8259</v>
      </c>
      <c r="N772" s="11" t="s">
        <v>8765</v>
      </c>
      <c r="O772" s="7" t="s">
        <v>8766</v>
      </c>
      <c r="P772" s="11"/>
      <c r="Q772" s="7" t="s">
        <v>8767</v>
      </c>
      <c r="R772" s="7" t="s">
        <v>8768</v>
      </c>
    </row>
    <row r="773" spans="1:18" ht="13.5" thickBot="1" x14ac:dyDescent="0.25">
      <c r="A773" s="12" t="s">
        <v>8270</v>
      </c>
      <c r="B773" s="13" t="s">
        <v>1184</v>
      </c>
      <c r="C773" s="8" t="str">
        <f>VLOOKUP(A773,'DSHS account ID to admin'!A:C,3,FALSE)</f>
        <v>Children's Administration</v>
      </c>
      <c r="D773" s="12" t="s">
        <v>9</v>
      </c>
      <c r="E773" s="14" t="s">
        <v>9080</v>
      </c>
      <c r="F773" s="12" t="s">
        <v>64</v>
      </c>
      <c r="G773" s="12" t="s">
        <v>65</v>
      </c>
      <c r="H773" s="12" t="s">
        <v>1185</v>
      </c>
      <c r="I773" s="15">
        <v>11101</v>
      </c>
      <c r="J773" s="12" t="s">
        <v>1184</v>
      </c>
      <c r="K773" s="12" t="s">
        <v>8258</v>
      </c>
      <c r="L773" s="12" t="s">
        <v>8259</v>
      </c>
      <c r="M773" s="12" t="s">
        <v>8259</v>
      </c>
      <c r="N773" s="16" t="s">
        <v>8429</v>
      </c>
      <c r="O773" s="12" t="s">
        <v>8430</v>
      </c>
      <c r="P773" s="16"/>
      <c r="Q773" s="12" t="s">
        <v>8431</v>
      </c>
      <c r="R773" s="12" t="s">
        <v>8432</v>
      </c>
    </row>
    <row r="774" spans="1:18" ht="13.5" thickBot="1" x14ac:dyDescent="0.25">
      <c r="A774" s="7" t="s">
        <v>8270</v>
      </c>
      <c r="B774" s="8" t="s">
        <v>1182</v>
      </c>
      <c r="C774" s="8" t="str">
        <f>VLOOKUP(A774,'DSHS account ID to admin'!A:C,3,FALSE)</f>
        <v>Children's Administration</v>
      </c>
      <c r="D774" s="7" t="s">
        <v>9</v>
      </c>
      <c r="E774" s="9" t="s">
        <v>9080</v>
      </c>
      <c r="F774" s="7" t="s">
        <v>64</v>
      </c>
      <c r="G774" s="7" t="s">
        <v>65</v>
      </c>
      <c r="H774" s="7" t="s">
        <v>1183</v>
      </c>
      <c r="I774" s="10">
        <v>7883</v>
      </c>
      <c r="J774" s="7" t="s">
        <v>1182</v>
      </c>
      <c r="K774" s="7" t="s">
        <v>8258</v>
      </c>
      <c r="L774" s="7" t="s">
        <v>8259</v>
      </c>
      <c r="M774" s="7" t="s">
        <v>8259</v>
      </c>
      <c r="N774" s="11" t="s">
        <v>8842</v>
      </c>
      <c r="O774" s="7" t="s">
        <v>8843</v>
      </c>
      <c r="P774" s="11"/>
      <c r="Q774" s="7" t="s">
        <v>8844</v>
      </c>
      <c r="R774" s="7" t="s">
        <v>8845</v>
      </c>
    </row>
    <row r="775" spans="1:18" ht="13.5" thickBot="1" x14ac:dyDescent="0.25">
      <c r="A775" s="12" t="s">
        <v>8270</v>
      </c>
      <c r="B775" s="13" t="s">
        <v>5628</v>
      </c>
      <c r="C775" s="8" t="str">
        <f>VLOOKUP(A775,'DSHS account ID to admin'!A:C,3,FALSE)</f>
        <v>Children's Administration</v>
      </c>
      <c r="D775" s="12" t="s">
        <v>4597</v>
      </c>
      <c r="E775" s="14" t="s">
        <v>9080</v>
      </c>
      <c r="F775" s="12" t="s">
        <v>297</v>
      </c>
      <c r="G775" s="12" t="s">
        <v>4596</v>
      </c>
      <c r="H775" s="12" t="s">
        <v>5629</v>
      </c>
      <c r="I775" s="15">
        <v>8875</v>
      </c>
      <c r="J775" s="12" t="s">
        <v>5628</v>
      </c>
      <c r="K775" s="12" t="s">
        <v>8258</v>
      </c>
      <c r="L775" s="12" t="s">
        <v>8259</v>
      </c>
      <c r="M775" s="12" t="s">
        <v>8259</v>
      </c>
      <c r="N775" s="16" t="s">
        <v>8271</v>
      </c>
      <c r="O775" s="12" t="s">
        <v>8272</v>
      </c>
      <c r="P775" s="16"/>
      <c r="Q775" s="12" t="s">
        <v>8273</v>
      </c>
      <c r="R775" s="12" t="s">
        <v>8274</v>
      </c>
    </row>
    <row r="776" spans="1:18" ht="13.5" thickBot="1" x14ac:dyDescent="0.25">
      <c r="A776" s="7" t="s">
        <v>8270</v>
      </c>
      <c r="B776" s="8" t="s">
        <v>5630</v>
      </c>
      <c r="C776" s="8" t="str">
        <f>VLOOKUP(A776,'DSHS account ID to admin'!A:C,3,FALSE)</f>
        <v>Children's Administration</v>
      </c>
      <c r="D776" s="7" t="s">
        <v>4597</v>
      </c>
      <c r="E776" s="9" t="s">
        <v>9080</v>
      </c>
      <c r="F776" s="7" t="s">
        <v>297</v>
      </c>
      <c r="G776" s="7" t="s">
        <v>4596</v>
      </c>
      <c r="H776" s="7" t="s">
        <v>5631</v>
      </c>
      <c r="I776" s="10">
        <v>7535</v>
      </c>
      <c r="J776" s="7" t="s">
        <v>5630</v>
      </c>
      <c r="K776" s="7" t="s">
        <v>8258</v>
      </c>
      <c r="L776" s="7" t="s">
        <v>8259</v>
      </c>
      <c r="M776" s="7" t="s">
        <v>8259</v>
      </c>
      <c r="N776" s="11" t="s">
        <v>8271</v>
      </c>
      <c r="O776" s="7" t="s">
        <v>8272</v>
      </c>
      <c r="P776" s="11"/>
      <c r="Q776" s="7" t="s">
        <v>8273</v>
      </c>
      <c r="R776" s="7" t="s">
        <v>8274</v>
      </c>
    </row>
    <row r="777" spans="1:18" ht="21.75" thickBot="1" x14ac:dyDescent="0.25">
      <c r="A777" s="12" t="s">
        <v>8256</v>
      </c>
      <c r="B777" s="13" t="s">
        <v>3307</v>
      </c>
      <c r="C777" s="8" t="str">
        <f>VLOOKUP(A777,'DSHS account ID to admin'!A:C,3,FALSE)</f>
        <v>Aging and Disability Services Administration</v>
      </c>
      <c r="D777" s="12" t="s">
        <v>3285</v>
      </c>
      <c r="E777" s="14" t="s">
        <v>9080</v>
      </c>
      <c r="F777" s="12" t="s">
        <v>2734</v>
      </c>
      <c r="G777" s="12" t="s">
        <v>2735</v>
      </c>
      <c r="H777" s="12" t="s">
        <v>3308</v>
      </c>
      <c r="I777" s="15">
        <v>6181</v>
      </c>
      <c r="J777" s="12" t="s">
        <v>3307</v>
      </c>
      <c r="K777" s="12" t="s">
        <v>8258</v>
      </c>
      <c r="L777" s="12" t="s">
        <v>8259</v>
      </c>
      <c r="M777" s="12" t="s">
        <v>8259</v>
      </c>
      <c r="N777" s="16" t="s">
        <v>9119</v>
      </c>
      <c r="O777" s="12" t="s">
        <v>9120</v>
      </c>
      <c r="P777" s="16"/>
      <c r="Q777" s="12" t="s">
        <v>9121</v>
      </c>
      <c r="R777" s="12" t="s">
        <v>9122</v>
      </c>
    </row>
    <row r="778" spans="1:18" ht="13.5" thickBot="1" x14ac:dyDescent="0.25">
      <c r="A778" s="7" t="s">
        <v>9114</v>
      </c>
      <c r="B778" s="8" t="s">
        <v>1160</v>
      </c>
      <c r="C778" s="8" t="str">
        <f>VLOOKUP(A778,'DSHS account ID to admin'!A:C,3,FALSE)</f>
        <v>CIBS</v>
      </c>
      <c r="D778" s="7" t="s">
        <v>299</v>
      </c>
      <c r="E778" s="9" t="s">
        <v>9080</v>
      </c>
      <c r="F778" s="7" t="s">
        <v>297</v>
      </c>
      <c r="G778" s="7" t="s">
        <v>298</v>
      </c>
      <c r="H778" s="7" t="s">
        <v>1161</v>
      </c>
      <c r="I778" s="10">
        <v>5407</v>
      </c>
      <c r="J778" s="7" t="s">
        <v>1160</v>
      </c>
      <c r="K778" s="7" t="s">
        <v>8258</v>
      </c>
      <c r="L778" s="7" t="s">
        <v>8259</v>
      </c>
      <c r="M778" s="7" t="s">
        <v>8259</v>
      </c>
      <c r="N778" s="11" t="s">
        <v>9115</v>
      </c>
      <c r="O778" s="7" t="s">
        <v>9116</v>
      </c>
      <c r="P778" s="11"/>
      <c r="Q778" s="7" t="s">
        <v>9117</v>
      </c>
      <c r="R778" s="7" t="s">
        <v>9118</v>
      </c>
    </row>
    <row r="779" spans="1:18" ht="13.5" thickBot="1" x14ac:dyDescent="0.25">
      <c r="A779" s="12" t="s">
        <v>8270</v>
      </c>
      <c r="B779" s="13" t="s">
        <v>1936</v>
      </c>
      <c r="C779" s="8" t="str">
        <f>VLOOKUP(A779,'DSHS account ID to admin'!A:C,3,FALSE)</f>
        <v>Children's Administration</v>
      </c>
      <c r="D779" s="12" t="s">
        <v>1573</v>
      </c>
      <c r="E779" s="14" t="s">
        <v>9080</v>
      </c>
      <c r="F779" s="12" t="s">
        <v>12</v>
      </c>
      <c r="G779" s="12" t="s">
        <v>1575</v>
      </c>
      <c r="H779" s="12" t="s">
        <v>1937</v>
      </c>
      <c r="I779" s="15">
        <v>6359</v>
      </c>
      <c r="J779" s="12" t="s">
        <v>1936</v>
      </c>
      <c r="K779" s="12" t="s">
        <v>8258</v>
      </c>
      <c r="L779" s="12" t="s">
        <v>8259</v>
      </c>
      <c r="M779" s="12" t="s">
        <v>8259</v>
      </c>
      <c r="N779" s="16" t="s">
        <v>8919</v>
      </c>
      <c r="O779" s="12" t="s">
        <v>9113</v>
      </c>
      <c r="P779" s="16"/>
      <c r="Q779" s="12" t="s">
        <v>8921</v>
      </c>
      <c r="R779" s="12" t="s">
        <v>8922</v>
      </c>
    </row>
    <row r="780" spans="1:18" ht="13.5" thickBot="1" x14ac:dyDescent="0.25">
      <c r="A780" s="7" t="s">
        <v>8270</v>
      </c>
      <c r="B780" s="8" t="s">
        <v>1129</v>
      </c>
      <c r="C780" s="8" t="str">
        <f>VLOOKUP(A780,'DSHS account ID to admin'!A:C,3,FALSE)</f>
        <v>Children's Administration</v>
      </c>
      <c r="D780" s="7" t="s">
        <v>299</v>
      </c>
      <c r="E780" s="9" t="s">
        <v>9080</v>
      </c>
      <c r="F780" s="7" t="s">
        <v>297</v>
      </c>
      <c r="G780" s="7" t="s">
        <v>298</v>
      </c>
      <c r="H780" s="7" t="s">
        <v>1130</v>
      </c>
      <c r="I780" s="10">
        <v>9605</v>
      </c>
      <c r="J780" s="7" t="s">
        <v>1129</v>
      </c>
      <c r="K780" s="7" t="s">
        <v>8258</v>
      </c>
      <c r="L780" s="7" t="s">
        <v>8259</v>
      </c>
      <c r="M780" s="7" t="s">
        <v>8259</v>
      </c>
      <c r="N780" s="11" t="s">
        <v>8445</v>
      </c>
      <c r="O780" s="7" t="s">
        <v>8446</v>
      </c>
      <c r="P780" s="11"/>
      <c r="Q780" s="7" t="s">
        <v>8447</v>
      </c>
      <c r="R780" s="7" t="s">
        <v>8448</v>
      </c>
    </row>
    <row r="781" spans="1:18" ht="13.5" thickBot="1" x14ac:dyDescent="0.25">
      <c r="A781" s="12" t="s">
        <v>8270</v>
      </c>
      <c r="B781" s="13" t="s">
        <v>3140</v>
      </c>
      <c r="C781" s="8" t="str">
        <f>VLOOKUP(A781,'DSHS account ID to admin'!A:C,3,FALSE)</f>
        <v>Children's Administration</v>
      </c>
      <c r="D781" s="12" t="s">
        <v>3142</v>
      </c>
      <c r="E781" s="14" t="s">
        <v>9080</v>
      </c>
      <c r="F781" s="12" t="s">
        <v>297</v>
      </c>
      <c r="G781" s="12" t="s">
        <v>3141</v>
      </c>
      <c r="H781" s="12" t="s">
        <v>3143</v>
      </c>
      <c r="I781" s="17">
        <v>845</v>
      </c>
      <c r="J781" s="12" t="s">
        <v>3140</v>
      </c>
      <c r="K781" s="12" t="s">
        <v>8258</v>
      </c>
      <c r="L781" s="12" t="s">
        <v>8259</v>
      </c>
      <c r="M781" s="12" t="s">
        <v>8259</v>
      </c>
      <c r="N781" s="16" t="s">
        <v>8637</v>
      </c>
      <c r="O781" s="12" t="s">
        <v>8638</v>
      </c>
      <c r="P781" s="16"/>
      <c r="Q781" s="12" t="s">
        <v>8639</v>
      </c>
      <c r="R781" s="12" t="s">
        <v>8640</v>
      </c>
    </row>
    <row r="782" spans="1:18" ht="13.5" thickBot="1" x14ac:dyDescent="0.25">
      <c r="A782" s="7" t="s">
        <v>8270</v>
      </c>
      <c r="B782" s="8" t="s">
        <v>5624</v>
      </c>
      <c r="C782" s="8" t="str">
        <f>VLOOKUP(A782,'DSHS account ID to admin'!A:C,3,FALSE)</f>
        <v>Children's Administration</v>
      </c>
      <c r="D782" s="7" t="s">
        <v>4597</v>
      </c>
      <c r="E782" s="9" t="s">
        <v>9080</v>
      </c>
      <c r="F782" s="7" t="s">
        <v>297</v>
      </c>
      <c r="G782" s="7" t="s">
        <v>4596</v>
      </c>
      <c r="H782" s="7" t="s">
        <v>5625</v>
      </c>
      <c r="I782" s="10">
        <v>9496</v>
      </c>
      <c r="J782" s="7" t="s">
        <v>5624</v>
      </c>
      <c r="K782" s="7" t="s">
        <v>8258</v>
      </c>
      <c r="L782" s="7" t="s">
        <v>8259</v>
      </c>
      <c r="M782" s="7" t="s">
        <v>8259</v>
      </c>
      <c r="N782" s="11" t="s">
        <v>8271</v>
      </c>
      <c r="O782" s="7" t="s">
        <v>8272</v>
      </c>
      <c r="P782" s="11"/>
      <c r="Q782" s="7" t="s">
        <v>8273</v>
      </c>
      <c r="R782" s="7" t="s">
        <v>8274</v>
      </c>
    </row>
    <row r="783" spans="1:18" ht="13.5" thickBot="1" x14ac:dyDescent="0.25">
      <c r="A783" s="12" t="s">
        <v>8270</v>
      </c>
      <c r="B783" s="13" t="s">
        <v>5626</v>
      </c>
      <c r="C783" s="8" t="str">
        <f>VLOOKUP(A783,'DSHS account ID to admin'!A:C,3,FALSE)</f>
        <v>Children's Administration</v>
      </c>
      <c r="D783" s="12" t="s">
        <v>4597</v>
      </c>
      <c r="E783" s="14" t="s">
        <v>9080</v>
      </c>
      <c r="F783" s="12" t="s">
        <v>297</v>
      </c>
      <c r="G783" s="12" t="s">
        <v>4596</v>
      </c>
      <c r="H783" s="12" t="s">
        <v>5627</v>
      </c>
      <c r="I783" s="15">
        <v>7852</v>
      </c>
      <c r="J783" s="12" t="s">
        <v>5626</v>
      </c>
      <c r="K783" s="12" t="s">
        <v>8258</v>
      </c>
      <c r="L783" s="12" t="s">
        <v>8259</v>
      </c>
      <c r="M783" s="12" t="s">
        <v>8259</v>
      </c>
      <c r="N783" s="16" t="s">
        <v>8271</v>
      </c>
      <c r="O783" s="12" t="s">
        <v>8272</v>
      </c>
      <c r="P783" s="16"/>
      <c r="Q783" s="12" t="s">
        <v>8273</v>
      </c>
      <c r="R783" s="12" t="s">
        <v>8274</v>
      </c>
    </row>
    <row r="784" spans="1:18" ht="21.75" thickBot="1" x14ac:dyDescent="0.25">
      <c r="A784" s="7" t="s">
        <v>8275</v>
      </c>
      <c r="B784" s="8" t="s">
        <v>1127</v>
      </c>
      <c r="C784" s="8" t="str">
        <f>VLOOKUP(A784,'DSHS account ID to admin'!A:C,3,FALSE)</f>
        <v>Juvenile Justice and Rehabilitation</v>
      </c>
      <c r="D784" s="7" t="s">
        <v>299</v>
      </c>
      <c r="E784" s="9" t="s">
        <v>9080</v>
      </c>
      <c r="F784" s="7" t="s">
        <v>297</v>
      </c>
      <c r="G784" s="7" t="s">
        <v>298</v>
      </c>
      <c r="H784" s="7" t="s">
        <v>1128</v>
      </c>
      <c r="I784" s="10">
        <v>7525</v>
      </c>
      <c r="J784" s="7" t="s">
        <v>1127</v>
      </c>
      <c r="K784" s="7" t="s">
        <v>8258</v>
      </c>
      <c r="L784" s="7" t="s">
        <v>8259</v>
      </c>
      <c r="M784" s="7" t="s">
        <v>8259</v>
      </c>
      <c r="N784" s="11" t="s">
        <v>8285</v>
      </c>
      <c r="O784" s="7" t="s">
        <v>8399</v>
      </c>
      <c r="P784" s="11"/>
      <c r="Q784" s="7" t="s">
        <v>8287</v>
      </c>
      <c r="R784" s="7" t="s">
        <v>8288</v>
      </c>
    </row>
    <row r="785" spans="1:18" ht="13.5" thickBot="1" x14ac:dyDescent="0.25">
      <c r="A785" s="12" t="s">
        <v>8270</v>
      </c>
      <c r="B785" s="13" t="s">
        <v>5568</v>
      </c>
      <c r="C785" s="8" t="str">
        <f>VLOOKUP(A785,'DSHS account ID to admin'!A:C,3,FALSE)</f>
        <v>Children's Administration</v>
      </c>
      <c r="D785" s="12" t="s">
        <v>4597</v>
      </c>
      <c r="E785" s="14" t="s">
        <v>9080</v>
      </c>
      <c r="F785" s="12" t="s">
        <v>297</v>
      </c>
      <c r="G785" s="12" t="s">
        <v>4596</v>
      </c>
      <c r="H785" s="12" t="s">
        <v>5569</v>
      </c>
      <c r="I785" s="15">
        <v>12367</v>
      </c>
      <c r="J785" s="12" t="s">
        <v>5568</v>
      </c>
      <c r="K785" s="12" t="s">
        <v>8258</v>
      </c>
      <c r="L785" s="12" t="s">
        <v>8259</v>
      </c>
      <c r="M785" s="12" t="s">
        <v>8259</v>
      </c>
      <c r="N785" s="16" t="s">
        <v>8271</v>
      </c>
      <c r="O785" s="12" t="s">
        <v>8272</v>
      </c>
      <c r="P785" s="16"/>
      <c r="Q785" s="12" t="s">
        <v>8273</v>
      </c>
      <c r="R785" s="12" t="s">
        <v>8274</v>
      </c>
    </row>
    <row r="786" spans="1:18" ht="21.75" thickBot="1" x14ac:dyDescent="0.25">
      <c r="A786" s="7" t="s">
        <v>8275</v>
      </c>
      <c r="B786" s="8" t="s">
        <v>1125</v>
      </c>
      <c r="C786" s="8" t="str">
        <f>VLOOKUP(A786,'DSHS account ID to admin'!A:C,3,FALSE)</f>
        <v>Juvenile Justice and Rehabilitation</v>
      </c>
      <c r="D786" s="7" t="s">
        <v>299</v>
      </c>
      <c r="E786" s="9" t="s">
        <v>9080</v>
      </c>
      <c r="F786" s="7" t="s">
        <v>297</v>
      </c>
      <c r="G786" s="7" t="s">
        <v>298</v>
      </c>
      <c r="H786" s="7" t="s">
        <v>1126</v>
      </c>
      <c r="I786" s="10">
        <v>14641</v>
      </c>
      <c r="J786" s="7" t="s">
        <v>1125</v>
      </c>
      <c r="K786" s="7" t="s">
        <v>8258</v>
      </c>
      <c r="L786" s="7" t="s">
        <v>8259</v>
      </c>
      <c r="M786" s="7" t="s">
        <v>8259</v>
      </c>
      <c r="N786" s="11" t="s">
        <v>8285</v>
      </c>
      <c r="O786" s="7" t="s">
        <v>8399</v>
      </c>
      <c r="P786" s="11"/>
      <c r="Q786" s="7" t="s">
        <v>8287</v>
      </c>
      <c r="R786" s="7" t="s">
        <v>8288</v>
      </c>
    </row>
    <row r="787" spans="1:18" ht="13.5" thickBot="1" x14ac:dyDescent="0.25">
      <c r="A787" s="12" t="s">
        <v>8270</v>
      </c>
      <c r="B787" s="13" t="s">
        <v>5694</v>
      </c>
      <c r="C787" s="8" t="str">
        <f>VLOOKUP(A787,'DSHS account ID to admin'!A:C,3,FALSE)</f>
        <v>Children's Administration</v>
      </c>
      <c r="D787" s="12" t="s">
        <v>4597</v>
      </c>
      <c r="E787" s="14" t="s">
        <v>9080</v>
      </c>
      <c r="F787" s="12" t="s">
        <v>297</v>
      </c>
      <c r="G787" s="12" t="s">
        <v>4596</v>
      </c>
      <c r="H787" s="12" t="s">
        <v>5695</v>
      </c>
      <c r="I787" s="15">
        <v>9997</v>
      </c>
      <c r="J787" s="12" t="s">
        <v>5694</v>
      </c>
      <c r="K787" s="12" t="s">
        <v>8258</v>
      </c>
      <c r="L787" s="12" t="s">
        <v>8259</v>
      </c>
      <c r="M787" s="12" t="s">
        <v>8259</v>
      </c>
      <c r="N787" s="16" t="s">
        <v>8765</v>
      </c>
      <c r="O787" s="12" t="s">
        <v>8766</v>
      </c>
      <c r="P787" s="16"/>
      <c r="Q787" s="12" t="s">
        <v>8767</v>
      </c>
      <c r="R787" s="12" t="s">
        <v>8768</v>
      </c>
    </row>
    <row r="788" spans="1:18" ht="13.5" thickBot="1" x14ac:dyDescent="0.25">
      <c r="A788" s="7" t="s">
        <v>8270</v>
      </c>
      <c r="B788" s="8" t="s">
        <v>5700</v>
      </c>
      <c r="C788" s="8" t="str">
        <f>VLOOKUP(A788,'DSHS account ID to admin'!A:C,3,FALSE)</f>
        <v>Children's Administration</v>
      </c>
      <c r="D788" s="7" t="s">
        <v>4597</v>
      </c>
      <c r="E788" s="9" t="s">
        <v>9080</v>
      </c>
      <c r="F788" s="7" t="s">
        <v>3591</v>
      </c>
      <c r="G788" s="7" t="s">
        <v>5457</v>
      </c>
      <c r="H788" s="7" t="s">
        <v>5701</v>
      </c>
      <c r="I788" s="10">
        <v>3735</v>
      </c>
      <c r="J788" s="7" t="s">
        <v>5700</v>
      </c>
      <c r="K788" s="7" t="s">
        <v>8258</v>
      </c>
      <c r="L788" s="7" t="s">
        <v>8259</v>
      </c>
      <c r="M788" s="7" t="s">
        <v>8259</v>
      </c>
      <c r="N788" s="11" t="s">
        <v>8544</v>
      </c>
      <c r="O788" s="7" t="s">
        <v>9123</v>
      </c>
      <c r="P788" s="11"/>
      <c r="Q788" s="7" t="s">
        <v>8546</v>
      </c>
      <c r="R788" s="7" t="s">
        <v>8547</v>
      </c>
    </row>
    <row r="789" spans="1:18" ht="13.5" thickBot="1" x14ac:dyDescent="0.25">
      <c r="A789" s="12" t="s">
        <v>9114</v>
      </c>
      <c r="B789" s="13" t="s">
        <v>2483</v>
      </c>
      <c r="C789" s="8" t="str">
        <f>VLOOKUP(A789,'DSHS account ID to admin'!A:C,3,FALSE)</f>
        <v>CIBS</v>
      </c>
      <c r="D789" s="12" t="s">
        <v>2290</v>
      </c>
      <c r="E789" s="14" t="s">
        <v>9080</v>
      </c>
      <c r="F789" s="12" t="s">
        <v>12</v>
      </c>
      <c r="G789" s="12" t="s">
        <v>2289</v>
      </c>
      <c r="H789" s="12" t="s">
        <v>2484</v>
      </c>
      <c r="I789" s="15">
        <v>5571</v>
      </c>
      <c r="J789" s="12" t="s">
        <v>2483</v>
      </c>
      <c r="K789" s="12" t="s">
        <v>8258</v>
      </c>
      <c r="L789" s="12" t="s">
        <v>8259</v>
      </c>
      <c r="M789" s="12" t="s">
        <v>8259</v>
      </c>
      <c r="N789" s="16" t="s">
        <v>9124</v>
      </c>
      <c r="O789" s="12" t="s">
        <v>9125</v>
      </c>
      <c r="P789" s="16"/>
      <c r="Q789" s="12" t="s">
        <v>9126</v>
      </c>
      <c r="R789" s="12" t="s">
        <v>9127</v>
      </c>
    </row>
    <row r="790" spans="1:18" ht="13.5" thickBot="1" x14ac:dyDescent="0.25">
      <c r="A790" s="7" t="s">
        <v>8270</v>
      </c>
      <c r="B790" s="8" t="s">
        <v>2008</v>
      </c>
      <c r="C790" s="8" t="str">
        <f>VLOOKUP(A790,'DSHS account ID to admin'!A:C,3,FALSE)</f>
        <v>Children's Administration</v>
      </c>
      <c r="D790" s="7" t="s">
        <v>1573</v>
      </c>
      <c r="E790" s="9" t="s">
        <v>9080</v>
      </c>
      <c r="F790" s="7" t="s">
        <v>12</v>
      </c>
      <c r="G790" s="7" t="s">
        <v>1575</v>
      </c>
      <c r="H790" s="7" t="s">
        <v>2009</v>
      </c>
      <c r="I790" s="10">
        <v>6029</v>
      </c>
      <c r="J790" s="7" t="s">
        <v>2008</v>
      </c>
      <c r="K790" s="7" t="s">
        <v>8258</v>
      </c>
      <c r="L790" s="7" t="s">
        <v>8259</v>
      </c>
      <c r="M790" s="7" t="s">
        <v>8259</v>
      </c>
      <c r="N790" s="11" t="s">
        <v>8588</v>
      </c>
      <c r="O790" s="7" t="s">
        <v>8589</v>
      </c>
      <c r="P790" s="11"/>
      <c r="Q790" s="7" t="s">
        <v>8590</v>
      </c>
      <c r="R790" s="7" t="s">
        <v>8591</v>
      </c>
    </row>
    <row r="791" spans="1:18" ht="21.75" thickBot="1" x14ac:dyDescent="0.25">
      <c r="A791" s="12" t="s">
        <v>8275</v>
      </c>
      <c r="B791" s="13" t="s">
        <v>2010</v>
      </c>
      <c r="C791" s="8" t="str">
        <f>VLOOKUP(A791,'DSHS account ID to admin'!A:C,3,FALSE)</f>
        <v>Juvenile Justice and Rehabilitation</v>
      </c>
      <c r="D791" s="12" t="s">
        <v>1573</v>
      </c>
      <c r="E791" s="14" t="s">
        <v>9080</v>
      </c>
      <c r="F791" s="12" t="s">
        <v>12</v>
      </c>
      <c r="G791" s="12" t="s">
        <v>1575</v>
      </c>
      <c r="H791" s="12" t="s">
        <v>2011</v>
      </c>
      <c r="I791" s="15">
        <v>6659</v>
      </c>
      <c r="J791" s="12" t="s">
        <v>2010</v>
      </c>
      <c r="K791" s="12" t="s">
        <v>8258</v>
      </c>
      <c r="L791" s="12" t="s">
        <v>8259</v>
      </c>
      <c r="M791" s="12" t="s">
        <v>8259</v>
      </c>
      <c r="N791" s="16" t="s">
        <v>8281</v>
      </c>
      <c r="O791" s="12" t="s">
        <v>8282</v>
      </c>
      <c r="P791" s="16"/>
      <c r="Q791" s="12" t="s">
        <v>8283</v>
      </c>
      <c r="R791" s="12" t="s">
        <v>8284</v>
      </c>
    </row>
    <row r="792" spans="1:18" ht="13.5" thickBot="1" x14ac:dyDescent="0.25">
      <c r="A792" s="7" t="s">
        <v>8270</v>
      </c>
      <c r="B792" s="8" t="s">
        <v>3371</v>
      </c>
      <c r="C792" s="8" t="str">
        <f>VLOOKUP(A792,'DSHS account ID to admin'!A:C,3,FALSE)</f>
        <v>Children's Administration</v>
      </c>
      <c r="D792" s="7" t="s">
        <v>2716</v>
      </c>
      <c r="E792" s="9" t="s">
        <v>9080</v>
      </c>
      <c r="F792" s="7" t="s">
        <v>297</v>
      </c>
      <c r="G792" s="7" t="s">
        <v>2994</v>
      </c>
      <c r="H792" s="7" t="s">
        <v>3372</v>
      </c>
      <c r="I792" s="18">
        <v>667</v>
      </c>
      <c r="J792" s="7" t="s">
        <v>3371</v>
      </c>
      <c r="K792" s="7" t="s">
        <v>8258</v>
      </c>
      <c r="L792" s="7" t="s">
        <v>8259</v>
      </c>
      <c r="M792" s="7" t="s">
        <v>8259</v>
      </c>
      <c r="N792" s="11" t="s">
        <v>9128</v>
      </c>
      <c r="O792" s="7" t="s">
        <v>9129</v>
      </c>
      <c r="P792" s="11"/>
      <c r="Q792" s="7" t="s">
        <v>9130</v>
      </c>
      <c r="R792" s="7" t="s">
        <v>9131</v>
      </c>
    </row>
    <row r="793" spans="1:18" ht="13.5" thickBot="1" x14ac:dyDescent="0.25">
      <c r="A793" s="12" t="s">
        <v>8270</v>
      </c>
      <c r="B793" s="13" t="s">
        <v>5674</v>
      </c>
      <c r="C793" s="8" t="str">
        <f>VLOOKUP(A793,'DSHS account ID to admin'!A:C,3,FALSE)</f>
        <v>Children's Administration</v>
      </c>
      <c r="D793" s="12" t="s">
        <v>4597</v>
      </c>
      <c r="E793" s="14" t="s">
        <v>9080</v>
      </c>
      <c r="F793" s="12" t="s">
        <v>297</v>
      </c>
      <c r="G793" s="12" t="s">
        <v>4596</v>
      </c>
      <c r="H793" s="12" t="s">
        <v>5675</v>
      </c>
      <c r="I793" s="15">
        <v>5095</v>
      </c>
      <c r="J793" s="12" t="s">
        <v>5674</v>
      </c>
      <c r="K793" s="12" t="s">
        <v>8258</v>
      </c>
      <c r="L793" s="12" t="s">
        <v>8259</v>
      </c>
      <c r="M793" s="12" t="s">
        <v>8259</v>
      </c>
      <c r="N793" s="16" t="s">
        <v>8375</v>
      </c>
      <c r="O793" s="12" t="s">
        <v>8376</v>
      </c>
      <c r="P793" s="16"/>
      <c r="Q793" s="12" t="s">
        <v>8377</v>
      </c>
      <c r="R793" s="12" t="s">
        <v>8378</v>
      </c>
    </row>
    <row r="794" spans="1:18" ht="13.5" thickBot="1" x14ac:dyDescent="0.25">
      <c r="A794" s="7" t="s">
        <v>8270</v>
      </c>
      <c r="B794" s="8" t="s">
        <v>5682</v>
      </c>
      <c r="C794" s="8" t="str">
        <f>VLOOKUP(A794,'DSHS account ID to admin'!A:C,3,FALSE)</f>
        <v>Children's Administration</v>
      </c>
      <c r="D794" s="7" t="s">
        <v>4597</v>
      </c>
      <c r="E794" s="9" t="s">
        <v>9080</v>
      </c>
      <c r="F794" s="7" t="s">
        <v>297</v>
      </c>
      <c r="G794" s="7" t="s">
        <v>4596</v>
      </c>
      <c r="H794" s="7" t="s">
        <v>5683</v>
      </c>
      <c r="I794" s="10">
        <v>4423</v>
      </c>
      <c r="J794" s="7" t="s">
        <v>5682</v>
      </c>
      <c r="K794" s="7" t="s">
        <v>8258</v>
      </c>
      <c r="L794" s="7" t="s">
        <v>8259</v>
      </c>
      <c r="M794" s="7" t="s">
        <v>8259</v>
      </c>
      <c r="N794" s="11" t="s">
        <v>8799</v>
      </c>
      <c r="O794" s="7" t="s">
        <v>8800</v>
      </c>
      <c r="P794" s="11"/>
      <c r="Q794" s="7" t="s">
        <v>8801</v>
      </c>
      <c r="R794" s="7" t="s">
        <v>8802</v>
      </c>
    </row>
    <row r="795" spans="1:18" ht="13.5" thickBot="1" x14ac:dyDescent="0.25">
      <c r="A795" s="12" t="s">
        <v>9132</v>
      </c>
      <c r="B795" s="13" t="s">
        <v>1117</v>
      </c>
      <c r="C795" s="8" t="str">
        <f>VLOOKUP(A795,'DSHS account ID to admin'!A:C,3,FALSE)</f>
        <v>Regional Business Center</v>
      </c>
      <c r="D795" s="12" t="s">
        <v>299</v>
      </c>
      <c r="E795" s="14" t="s">
        <v>9080</v>
      </c>
      <c r="F795" s="12" t="s">
        <v>297</v>
      </c>
      <c r="G795" s="12" t="s">
        <v>298</v>
      </c>
      <c r="H795" s="12" t="s">
        <v>1118</v>
      </c>
      <c r="I795" s="15">
        <v>11934</v>
      </c>
      <c r="J795" s="12" t="s">
        <v>1117</v>
      </c>
      <c r="K795" s="12" t="s">
        <v>8258</v>
      </c>
      <c r="L795" s="12" t="s">
        <v>8259</v>
      </c>
      <c r="M795" s="12" t="s">
        <v>8259</v>
      </c>
      <c r="N795" s="16" t="s">
        <v>9133</v>
      </c>
      <c r="O795" s="12" t="s">
        <v>9134</v>
      </c>
      <c r="P795" s="16"/>
      <c r="Q795" s="12" t="s">
        <v>9135</v>
      </c>
      <c r="R795" s="12" t="s">
        <v>9136</v>
      </c>
    </row>
    <row r="796" spans="1:18" ht="21.75" thickBot="1" x14ac:dyDescent="0.25">
      <c r="A796" s="7" t="s">
        <v>8275</v>
      </c>
      <c r="B796" s="8" t="s">
        <v>4660</v>
      </c>
      <c r="C796" s="8" t="str">
        <f>VLOOKUP(A796,'DSHS account ID to admin'!A:C,3,FALSE)</f>
        <v>Juvenile Justice and Rehabilitation</v>
      </c>
      <c r="D796" s="7" t="s">
        <v>4506</v>
      </c>
      <c r="E796" s="9" t="s">
        <v>9080</v>
      </c>
      <c r="F796" s="7" t="s">
        <v>297</v>
      </c>
      <c r="G796" s="7" t="s">
        <v>4508</v>
      </c>
      <c r="H796" s="7" t="s">
        <v>4661</v>
      </c>
      <c r="I796" s="10">
        <v>14600</v>
      </c>
      <c r="J796" s="7" t="s">
        <v>4660</v>
      </c>
      <c r="K796" s="7" t="s">
        <v>8258</v>
      </c>
      <c r="L796" s="7" t="s">
        <v>8259</v>
      </c>
      <c r="M796" s="7" t="s">
        <v>8259</v>
      </c>
      <c r="N796" s="11" t="s">
        <v>8412</v>
      </c>
      <c r="O796" s="7" t="s">
        <v>8413</v>
      </c>
      <c r="P796" s="11"/>
      <c r="Q796" s="7" t="s">
        <v>8414</v>
      </c>
      <c r="R796" s="7" t="s">
        <v>8415</v>
      </c>
    </row>
    <row r="797" spans="1:18" ht="21.75" thickBot="1" x14ac:dyDescent="0.25">
      <c r="A797" s="12" t="s">
        <v>8319</v>
      </c>
      <c r="B797" s="13" t="s">
        <v>2515</v>
      </c>
      <c r="C797" s="8" t="str">
        <f>VLOOKUP(A797,'DSHS account ID to admin'!A:C,3,FALSE)</f>
        <v>Aging and Disability Services Administration</v>
      </c>
      <c r="D797" s="12" t="s">
        <v>2290</v>
      </c>
      <c r="E797" s="14" t="s">
        <v>9080</v>
      </c>
      <c r="F797" s="12" t="s">
        <v>12</v>
      </c>
      <c r="G797" s="12" t="s">
        <v>2289</v>
      </c>
      <c r="H797" s="12" t="s">
        <v>2516</v>
      </c>
      <c r="I797" s="15">
        <v>2715</v>
      </c>
      <c r="J797" s="12" t="s">
        <v>2515</v>
      </c>
      <c r="K797" s="12" t="s">
        <v>8258</v>
      </c>
      <c r="L797" s="12" t="s">
        <v>8259</v>
      </c>
      <c r="M797" s="12" t="s">
        <v>8259</v>
      </c>
      <c r="N797" s="16" t="s">
        <v>9137</v>
      </c>
      <c r="O797" s="12" t="s">
        <v>9138</v>
      </c>
      <c r="P797" s="16"/>
      <c r="Q797" s="12" t="s">
        <v>9139</v>
      </c>
      <c r="R797" s="12" t="s">
        <v>9140</v>
      </c>
    </row>
    <row r="798" spans="1:18" ht="21.75" thickBot="1" x14ac:dyDescent="0.25">
      <c r="A798" s="7" t="s">
        <v>8319</v>
      </c>
      <c r="B798" s="8" t="s">
        <v>2519</v>
      </c>
      <c r="C798" s="8" t="str">
        <f>VLOOKUP(A798,'DSHS account ID to admin'!A:C,3,FALSE)</f>
        <v>Aging and Disability Services Administration</v>
      </c>
      <c r="D798" s="7" t="s">
        <v>2290</v>
      </c>
      <c r="E798" s="9" t="s">
        <v>9080</v>
      </c>
      <c r="F798" s="7" t="s">
        <v>12</v>
      </c>
      <c r="G798" s="7" t="s">
        <v>2289</v>
      </c>
      <c r="H798" s="7" t="s">
        <v>2520</v>
      </c>
      <c r="I798" s="10">
        <v>3128</v>
      </c>
      <c r="J798" s="7" t="s">
        <v>2519</v>
      </c>
      <c r="K798" s="7" t="s">
        <v>8258</v>
      </c>
      <c r="L798" s="7" t="s">
        <v>8259</v>
      </c>
      <c r="M798" s="7" t="s">
        <v>8259</v>
      </c>
      <c r="N798" s="11" t="s">
        <v>8552</v>
      </c>
      <c r="O798" s="7" t="s">
        <v>8714</v>
      </c>
      <c r="P798" s="11"/>
      <c r="Q798" s="7" t="s">
        <v>8554</v>
      </c>
      <c r="R798" s="7" t="s">
        <v>8555</v>
      </c>
    </row>
    <row r="799" spans="1:18" ht="21.75" thickBot="1" x14ac:dyDescent="0.25">
      <c r="A799" s="12" t="s">
        <v>8319</v>
      </c>
      <c r="B799" s="13" t="s">
        <v>2517</v>
      </c>
      <c r="C799" s="8" t="str">
        <f>VLOOKUP(A799,'DSHS account ID to admin'!A:C,3,FALSE)</f>
        <v>Aging and Disability Services Administration</v>
      </c>
      <c r="D799" s="12" t="s">
        <v>2290</v>
      </c>
      <c r="E799" s="14" t="s">
        <v>9080</v>
      </c>
      <c r="F799" s="12" t="s">
        <v>12</v>
      </c>
      <c r="G799" s="12" t="s">
        <v>2289</v>
      </c>
      <c r="H799" s="12" t="s">
        <v>2518</v>
      </c>
      <c r="I799" s="15">
        <v>3358</v>
      </c>
      <c r="J799" s="12" t="s">
        <v>2517</v>
      </c>
      <c r="K799" s="12" t="s">
        <v>8258</v>
      </c>
      <c r="L799" s="12" t="s">
        <v>8259</v>
      </c>
      <c r="M799" s="12" t="s">
        <v>8259</v>
      </c>
      <c r="N799" s="16" t="s">
        <v>8371</v>
      </c>
      <c r="O799" s="12" t="s">
        <v>8372</v>
      </c>
      <c r="P799" s="16"/>
      <c r="Q799" s="12" t="s">
        <v>8373</v>
      </c>
      <c r="R799" s="12" t="s">
        <v>8374</v>
      </c>
    </row>
    <row r="800" spans="1:18" ht="21.75" thickBot="1" x14ac:dyDescent="0.25">
      <c r="A800" s="7" t="s">
        <v>8319</v>
      </c>
      <c r="B800" s="8" t="s">
        <v>2521</v>
      </c>
      <c r="C800" s="8" t="str">
        <f>VLOOKUP(A800,'DSHS account ID to admin'!A:C,3,FALSE)</f>
        <v>Aging and Disability Services Administration</v>
      </c>
      <c r="D800" s="7" t="s">
        <v>2290</v>
      </c>
      <c r="E800" s="9" t="s">
        <v>9080</v>
      </c>
      <c r="F800" s="7" t="s">
        <v>12</v>
      </c>
      <c r="G800" s="7" t="s">
        <v>2289</v>
      </c>
      <c r="H800" s="7" t="s">
        <v>2522</v>
      </c>
      <c r="I800" s="10">
        <v>2667</v>
      </c>
      <c r="J800" s="7" t="s">
        <v>2521</v>
      </c>
      <c r="K800" s="7" t="s">
        <v>8258</v>
      </c>
      <c r="L800" s="7" t="s">
        <v>8259</v>
      </c>
      <c r="M800" s="7" t="s">
        <v>8259</v>
      </c>
      <c r="N800" s="11" t="s">
        <v>9141</v>
      </c>
      <c r="O800" s="7" t="s">
        <v>9142</v>
      </c>
      <c r="P800" s="11"/>
      <c r="Q800" s="7" t="s">
        <v>9143</v>
      </c>
      <c r="R800" s="7" t="s">
        <v>9144</v>
      </c>
    </row>
    <row r="801" spans="1:18" ht="13.5" thickBot="1" x14ac:dyDescent="0.25">
      <c r="A801" s="12" t="s">
        <v>8270</v>
      </c>
      <c r="B801" s="13" t="s">
        <v>2971</v>
      </c>
      <c r="C801" s="8" t="str">
        <f>VLOOKUP(A801,'DSHS account ID to admin'!A:C,3,FALSE)</f>
        <v>Children's Administration</v>
      </c>
      <c r="D801" s="12" t="s">
        <v>2736</v>
      </c>
      <c r="E801" s="14" t="s">
        <v>9080</v>
      </c>
      <c r="F801" s="12" t="s">
        <v>2734</v>
      </c>
      <c r="G801" s="12" t="s">
        <v>2735</v>
      </c>
      <c r="H801" s="12" t="s">
        <v>2972</v>
      </c>
      <c r="I801" s="15">
        <v>8433</v>
      </c>
      <c r="J801" s="12" t="s">
        <v>2971</v>
      </c>
      <c r="K801" s="12" t="s">
        <v>8258</v>
      </c>
      <c r="L801" s="12" t="s">
        <v>8259</v>
      </c>
      <c r="M801" s="12" t="s">
        <v>8259</v>
      </c>
      <c r="N801" s="16" t="s">
        <v>8271</v>
      </c>
      <c r="O801" s="12" t="s">
        <v>8272</v>
      </c>
      <c r="P801" s="16"/>
      <c r="Q801" s="12" t="s">
        <v>8273</v>
      </c>
      <c r="R801" s="12" t="s">
        <v>8274</v>
      </c>
    </row>
    <row r="802" spans="1:18" ht="21.75" thickBot="1" x14ac:dyDescent="0.25">
      <c r="A802" s="7" t="s">
        <v>8256</v>
      </c>
      <c r="B802" s="8" t="s">
        <v>2939</v>
      </c>
      <c r="C802" s="8" t="str">
        <f>VLOOKUP(A802,'DSHS account ID to admin'!A:C,3,FALSE)</f>
        <v>Aging and Disability Services Administration</v>
      </c>
      <c r="D802" s="7" t="s">
        <v>2736</v>
      </c>
      <c r="E802" s="9" t="s">
        <v>9080</v>
      </c>
      <c r="F802" s="7" t="s">
        <v>2734</v>
      </c>
      <c r="G802" s="7" t="s">
        <v>2735</v>
      </c>
      <c r="H802" s="7" t="s">
        <v>2940</v>
      </c>
      <c r="I802" s="10">
        <v>10135</v>
      </c>
      <c r="J802" s="7" t="s">
        <v>2939</v>
      </c>
      <c r="K802" s="7" t="s">
        <v>8258</v>
      </c>
      <c r="L802" s="7" t="s">
        <v>8259</v>
      </c>
      <c r="M802" s="7" t="s">
        <v>8259</v>
      </c>
      <c r="N802" s="11" t="s">
        <v>8510</v>
      </c>
      <c r="O802" s="7" t="s">
        <v>8511</v>
      </c>
      <c r="P802" s="11"/>
      <c r="Q802" s="7" t="s">
        <v>8512</v>
      </c>
      <c r="R802" s="7" t="s">
        <v>8513</v>
      </c>
    </row>
    <row r="803" spans="1:18" ht="13.5" thickBot="1" x14ac:dyDescent="0.25">
      <c r="A803" s="12" t="s">
        <v>8270</v>
      </c>
      <c r="B803" s="13" t="s">
        <v>2959</v>
      </c>
      <c r="C803" s="8" t="str">
        <f>VLOOKUP(A803,'DSHS account ID to admin'!A:C,3,FALSE)</f>
        <v>Children's Administration</v>
      </c>
      <c r="D803" s="12" t="s">
        <v>2736</v>
      </c>
      <c r="E803" s="14" t="s">
        <v>9080</v>
      </c>
      <c r="F803" s="12" t="s">
        <v>2734</v>
      </c>
      <c r="G803" s="12" t="s">
        <v>2735</v>
      </c>
      <c r="H803" s="12" t="s">
        <v>2960</v>
      </c>
      <c r="I803" s="15">
        <v>12020</v>
      </c>
      <c r="J803" s="12" t="s">
        <v>2959</v>
      </c>
      <c r="K803" s="12" t="s">
        <v>8258</v>
      </c>
      <c r="L803" s="12" t="s">
        <v>8259</v>
      </c>
      <c r="M803" s="12" t="s">
        <v>8259</v>
      </c>
      <c r="N803" s="16" t="s">
        <v>8560</v>
      </c>
      <c r="O803" s="12" t="s">
        <v>8561</v>
      </c>
      <c r="P803" s="16"/>
      <c r="Q803" s="12" t="s">
        <v>8562</v>
      </c>
      <c r="R803" s="12" t="s">
        <v>8563</v>
      </c>
    </row>
    <row r="804" spans="1:18" ht="13.5" thickBot="1" x14ac:dyDescent="0.25">
      <c r="A804" s="7" t="s">
        <v>8270</v>
      </c>
      <c r="B804" s="8" t="s">
        <v>2957</v>
      </c>
      <c r="C804" s="8" t="str">
        <f>VLOOKUP(A804,'DSHS account ID to admin'!A:C,3,FALSE)</f>
        <v>Children's Administration</v>
      </c>
      <c r="D804" s="7" t="s">
        <v>2736</v>
      </c>
      <c r="E804" s="9" t="s">
        <v>9080</v>
      </c>
      <c r="F804" s="7" t="s">
        <v>2734</v>
      </c>
      <c r="G804" s="7" t="s">
        <v>2735</v>
      </c>
      <c r="H804" s="7" t="s">
        <v>2958</v>
      </c>
      <c r="I804" s="10">
        <v>13372</v>
      </c>
      <c r="J804" s="7" t="s">
        <v>2957</v>
      </c>
      <c r="K804" s="7" t="s">
        <v>8258</v>
      </c>
      <c r="L804" s="7" t="s">
        <v>8259</v>
      </c>
      <c r="M804" s="7" t="s">
        <v>8259</v>
      </c>
      <c r="N804" s="11" t="s">
        <v>8540</v>
      </c>
      <c r="O804" s="7" t="s">
        <v>8541</v>
      </c>
      <c r="P804" s="11"/>
      <c r="Q804" s="7" t="s">
        <v>8542</v>
      </c>
      <c r="R804" s="7" t="s">
        <v>8543</v>
      </c>
    </row>
    <row r="805" spans="1:18" ht="21.75" thickBot="1" x14ac:dyDescent="0.25">
      <c r="A805" s="12" t="s">
        <v>8299</v>
      </c>
      <c r="B805" s="13" t="s">
        <v>2457</v>
      </c>
      <c r="C805" s="8" t="str">
        <f>VLOOKUP(A805,'DSHS account ID to admin'!A:C,3,FALSE)</f>
        <v>Office of Fraud Accountability</v>
      </c>
      <c r="D805" s="12" t="s">
        <v>2290</v>
      </c>
      <c r="E805" s="14" t="s">
        <v>9080</v>
      </c>
      <c r="F805" s="12" t="s">
        <v>12</v>
      </c>
      <c r="G805" s="12" t="s">
        <v>2289</v>
      </c>
      <c r="H805" s="12" t="s">
        <v>2458</v>
      </c>
      <c r="I805" s="17">
        <v>183</v>
      </c>
      <c r="J805" s="12" t="s">
        <v>2457</v>
      </c>
      <c r="K805" s="12" t="s">
        <v>8258</v>
      </c>
      <c r="L805" s="12" t="s">
        <v>8259</v>
      </c>
      <c r="M805" s="12" t="s">
        <v>8259</v>
      </c>
      <c r="N805" s="16" t="s">
        <v>8301</v>
      </c>
      <c r="O805" s="12" t="s">
        <v>8302</v>
      </c>
      <c r="P805" s="16"/>
      <c r="Q805" s="12" t="s">
        <v>8303</v>
      </c>
      <c r="R805" s="12" t="s">
        <v>8304</v>
      </c>
    </row>
    <row r="806" spans="1:18" ht="13.5" thickBot="1" x14ac:dyDescent="0.25">
      <c r="A806" s="7" t="s">
        <v>8270</v>
      </c>
      <c r="B806" s="8" t="s">
        <v>2991</v>
      </c>
      <c r="C806" s="8" t="str">
        <f>VLOOKUP(A806,'DSHS account ID to admin'!A:C,3,FALSE)</f>
        <v>Children's Administration</v>
      </c>
      <c r="D806" s="7" t="s">
        <v>2736</v>
      </c>
      <c r="E806" s="9" t="s">
        <v>9080</v>
      </c>
      <c r="F806" s="7" t="s">
        <v>2734</v>
      </c>
      <c r="G806" s="7" t="s">
        <v>2735</v>
      </c>
      <c r="H806" s="7" t="s">
        <v>2992</v>
      </c>
      <c r="I806" s="10">
        <v>8483</v>
      </c>
      <c r="J806" s="7" t="s">
        <v>2991</v>
      </c>
      <c r="K806" s="7" t="s">
        <v>8258</v>
      </c>
      <c r="L806" s="7" t="s">
        <v>8259</v>
      </c>
      <c r="M806" s="7" t="s">
        <v>8259</v>
      </c>
      <c r="N806" s="11" t="s">
        <v>8445</v>
      </c>
      <c r="O806" s="7" t="s">
        <v>8446</v>
      </c>
      <c r="P806" s="11"/>
      <c r="Q806" s="7" t="s">
        <v>8447</v>
      </c>
      <c r="R806" s="7" t="s">
        <v>8448</v>
      </c>
    </row>
    <row r="807" spans="1:18" ht="21.75" thickBot="1" x14ac:dyDescent="0.25">
      <c r="A807" s="12" t="s">
        <v>8275</v>
      </c>
      <c r="B807" s="13" t="s">
        <v>4469</v>
      </c>
      <c r="C807" s="8" t="str">
        <f>VLOOKUP(A807,'DSHS account ID to admin'!A:C,3,FALSE)</f>
        <v>Juvenile Justice and Rehabilitation</v>
      </c>
      <c r="D807" s="12" t="s">
        <v>4337</v>
      </c>
      <c r="E807" s="14" t="s">
        <v>9080</v>
      </c>
      <c r="F807" s="12" t="s">
        <v>2576</v>
      </c>
      <c r="G807" s="12" t="s">
        <v>4379</v>
      </c>
      <c r="H807" s="12" t="s">
        <v>4470</v>
      </c>
      <c r="I807" s="15">
        <v>23829</v>
      </c>
      <c r="J807" s="12" t="s">
        <v>4469</v>
      </c>
      <c r="K807" s="12" t="s">
        <v>8258</v>
      </c>
      <c r="L807" s="12" t="s">
        <v>8259</v>
      </c>
      <c r="M807" s="12" t="s">
        <v>8259</v>
      </c>
      <c r="N807" s="16" t="s">
        <v>8902</v>
      </c>
      <c r="O807" s="12" t="s">
        <v>8903</v>
      </c>
      <c r="P807" s="16"/>
      <c r="Q807" s="12" t="s">
        <v>8904</v>
      </c>
      <c r="R807" s="12" t="s">
        <v>8905</v>
      </c>
    </row>
    <row r="808" spans="1:18" ht="21.75" thickBot="1" x14ac:dyDescent="0.25">
      <c r="A808" s="7" t="s">
        <v>8275</v>
      </c>
      <c r="B808" s="8" t="s">
        <v>4467</v>
      </c>
      <c r="C808" s="8" t="str">
        <f>VLOOKUP(A808,'DSHS account ID to admin'!A:C,3,FALSE)</f>
        <v>Juvenile Justice and Rehabilitation</v>
      </c>
      <c r="D808" s="7" t="s">
        <v>4337</v>
      </c>
      <c r="E808" s="9" t="s">
        <v>9080</v>
      </c>
      <c r="F808" s="7" t="s">
        <v>2576</v>
      </c>
      <c r="G808" s="7" t="s">
        <v>4379</v>
      </c>
      <c r="H808" s="7" t="s">
        <v>4468</v>
      </c>
      <c r="I808" s="10">
        <v>23422</v>
      </c>
      <c r="J808" s="7" t="s">
        <v>4467</v>
      </c>
      <c r="K808" s="7" t="s">
        <v>8258</v>
      </c>
      <c r="L808" s="7" t="s">
        <v>8259</v>
      </c>
      <c r="M808" s="7" t="s">
        <v>8259</v>
      </c>
      <c r="N808" s="11" t="s">
        <v>8902</v>
      </c>
      <c r="O808" s="7" t="s">
        <v>8903</v>
      </c>
      <c r="P808" s="11"/>
      <c r="Q808" s="7" t="s">
        <v>8904</v>
      </c>
      <c r="R808" s="7" t="s">
        <v>8905</v>
      </c>
    </row>
    <row r="809" spans="1:18" ht="13.5" thickBot="1" x14ac:dyDescent="0.25">
      <c r="A809" s="12" t="s">
        <v>8270</v>
      </c>
      <c r="B809" s="13" t="s">
        <v>2473</v>
      </c>
      <c r="C809" s="8" t="str">
        <f>VLOOKUP(A809,'DSHS account ID to admin'!A:C,3,FALSE)</f>
        <v>Children's Administration</v>
      </c>
      <c r="D809" s="12" t="s">
        <v>2290</v>
      </c>
      <c r="E809" s="14" t="s">
        <v>9080</v>
      </c>
      <c r="F809" s="12" t="s">
        <v>12</v>
      </c>
      <c r="G809" s="12" t="s">
        <v>2289</v>
      </c>
      <c r="H809" s="12" t="s">
        <v>2474</v>
      </c>
      <c r="I809" s="15">
        <v>6941</v>
      </c>
      <c r="J809" s="12" t="s">
        <v>2473</v>
      </c>
      <c r="K809" s="12" t="s">
        <v>8258</v>
      </c>
      <c r="L809" s="12" t="s">
        <v>8259</v>
      </c>
      <c r="M809" s="12" t="s">
        <v>8259</v>
      </c>
      <c r="N809" s="16" t="s">
        <v>8842</v>
      </c>
      <c r="O809" s="12" t="s">
        <v>8843</v>
      </c>
      <c r="P809" s="16"/>
      <c r="Q809" s="12" t="s">
        <v>8844</v>
      </c>
      <c r="R809" s="12" t="s">
        <v>8845</v>
      </c>
    </row>
    <row r="810" spans="1:18" ht="21.75" thickBot="1" x14ac:dyDescent="0.25">
      <c r="A810" s="7" t="s">
        <v>8332</v>
      </c>
      <c r="B810" s="8" t="s">
        <v>5482</v>
      </c>
      <c r="C810" s="8" t="str">
        <f>VLOOKUP(A810,'DSHS account ID to admin'!A:C,3,FALSE)</f>
        <v>Economic Services Administration</v>
      </c>
      <c r="D810" s="7" t="s">
        <v>4597</v>
      </c>
      <c r="E810" s="9" t="s">
        <v>9080</v>
      </c>
      <c r="F810" s="7" t="s">
        <v>4552</v>
      </c>
      <c r="G810" s="7" t="s">
        <v>5460</v>
      </c>
      <c r="H810" s="7" t="s">
        <v>5483</v>
      </c>
      <c r="I810" s="10">
        <v>12035</v>
      </c>
      <c r="J810" s="7" t="s">
        <v>5482</v>
      </c>
      <c r="K810" s="7" t="s">
        <v>8258</v>
      </c>
      <c r="L810" s="7" t="s">
        <v>8259</v>
      </c>
      <c r="M810" s="7" t="s">
        <v>8259</v>
      </c>
      <c r="N810" s="11" t="s">
        <v>9145</v>
      </c>
      <c r="O810" s="7" t="s">
        <v>9146</v>
      </c>
      <c r="P810" s="11"/>
      <c r="Q810" s="7" t="s">
        <v>9147</v>
      </c>
      <c r="R810" s="7" t="s">
        <v>9148</v>
      </c>
    </row>
    <row r="811" spans="1:18" ht="13.5" thickBot="1" x14ac:dyDescent="0.25">
      <c r="A811" s="12" t="s">
        <v>8592</v>
      </c>
      <c r="B811" s="13" t="s">
        <v>5472</v>
      </c>
      <c r="C811" s="8" t="str">
        <f>VLOOKUP(A811,'DSHS account ID to admin'!A:C,3,FALSE)</f>
        <v>Secretaries Office</v>
      </c>
      <c r="D811" s="12" t="s">
        <v>4597</v>
      </c>
      <c r="E811" s="14" t="s">
        <v>9080</v>
      </c>
      <c r="F811" s="12" t="s">
        <v>4552</v>
      </c>
      <c r="G811" s="12" t="s">
        <v>5460</v>
      </c>
      <c r="H811" s="12" t="s">
        <v>5473</v>
      </c>
      <c r="I811" s="15">
        <v>18993</v>
      </c>
      <c r="J811" s="12" t="s">
        <v>5472</v>
      </c>
      <c r="K811" s="12" t="s">
        <v>8258</v>
      </c>
      <c r="L811" s="12" t="s">
        <v>8259</v>
      </c>
      <c r="M811" s="12" t="s">
        <v>8259</v>
      </c>
      <c r="N811" s="16" t="s">
        <v>9149</v>
      </c>
      <c r="O811" s="12" t="s">
        <v>9150</v>
      </c>
      <c r="P811" s="16"/>
      <c r="Q811" s="12" t="s">
        <v>9151</v>
      </c>
      <c r="R811" s="12" t="s">
        <v>9152</v>
      </c>
    </row>
    <row r="812" spans="1:18" ht="21.75" thickBot="1" x14ac:dyDescent="0.25">
      <c r="A812" s="7" t="s">
        <v>8332</v>
      </c>
      <c r="B812" s="8" t="s">
        <v>1164</v>
      </c>
      <c r="C812" s="8" t="str">
        <f>VLOOKUP(A812,'DSHS account ID to admin'!A:C,3,FALSE)</f>
        <v>Economic Services Administration</v>
      </c>
      <c r="D812" s="7" t="s">
        <v>299</v>
      </c>
      <c r="E812" s="9" t="s">
        <v>9080</v>
      </c>
      <c r="F812" s="7" t="s">
        <v>297</v>
      </c>
      <c r="G812" s="7" t="s">
        <v>298</v>
      </c>
      <c r="H812" s="7" t="s">
        <v>1165</v>
      </c>
      <c r="I812" s="10">
        <v>4670</v>
      </c>
      <c r="J812" s="7" t="s">
        <v>1164</v>
      </c>
      <c r="K812" s="7" t="s">
        <v>8258</v>
      </c>
      <c r="L812" s="7" t="s">
        <v>8259</v>
      </c>
      <c r="M812" s="7" t="s">
        <v>8259</v>
      </c>
      <c r="N812" s="11" t="s">
        <v>8466</v>
      </c>
      <c r="O812" s="7" t="s">
        <v>8467</v>
      </c>
      <c r="P812" s="11"/>
      <c r="Q812" s="7" t="s">
        <v>8468</v>
      </c>
      <c r="R812" s="7" t="s">
        <v>8469</v>
      </c>
    </row>
    <row r="813" spans="1:18" ht="21.75" thickBot="1" x14ac:dyDescent="0.25">
      <c r="A813" s="12" t="s">
        <v>8319</v>
      </c>
      <c r="B813" s="13" t="s">
        <v>1166</v>
      </c>
      <c r="C813" s="8" t="str">
        <f>VLOOKUP(A813,'DSHS account ID to admin'!A:C,3,FALSE)</f>
        <v>Aging and Disability Services Administration</v>
      </c>
      <c r="D813" s="12" t="s">
        <v>299</v>
      </c>
      <c r="E813" s="14" t="s">
        <v>9080</v>
      </c>
      <c r="F813" s="12" t="s">
        <v>297</v>
      </c>
      <c r="G813" s="12" t="s">
        <v>298</v>
      </c>
      <c r="H813" s="12" t="s">
        <v>1167</v>
      </c>
      <c r="I813" s="15">
        <v>3890</v>
      </c>
      <c r="J813" s="12" t="s">
        <v>1166</v>
      </c>
      <c r="K813" s="12" t="s">
        <v>8258</v>
      </c>
      <c r="L813" s="12" t="s">
        <v>8259</v>
      </c>
      <c r="M813" s="12" t="s">
        <v>8259</v>
      </c>
      <c r="N813" s="16" t="s">
        <v>9153</v>
      </c>
      <c r="O813" s="12" t="s">
        <v>9154</v>
      </c>
      <c r="P813" s="16"/>
      <c r="Q813" s="12" t="s">
        <v>9155</v>
      </c>
      <c r="R813" s="12" t="s">
        <v>9156</v>
      </c>
    </row>
    <row r="814" spans="1:18" ht="21.75" thickBot="1" x14ac:dyDescent="0.25">
      <c r="A814" s="7" t="s">
        <v>8256</v>
      </c>
      <c r="B814" s="8" t="s">
        <v>1218</v>
      </c>
      <c r="C814" s="8" t="str">
        <f>VLOOKUP(A814,'DSHS account ID to admin'!A:C,3,FALSE)</f>
        <v>Aging and Disability Services Administration</v>
      </c>
      <c r="D814" s="7" t="s">
        <v>9</v>
      </c>
      <c r="E814" s="9" t="s">
        <v>9080</v>
      </c>
      <c r="F814" s="7" t="s">
        <v>64</v>
      </c>
      <c r="G814" s="7" t="s">
        <v>65</v>
      </c>
      <c r="H814" s="7" t="s">
        <v>1219</v>
      </c>
      <c r="I814" s="10">
        <v>5954</v>
      </c>
      <c r="J814" s="7" t="s">
        <v>1218</v>
      </c>
      <c r="K814" s="7" t="s">
        <v>8258</v>
      </c>
      <c r="L814" s="7" t="s">
        <v>8259</v>
      </c>
      <c r="M814" s="7" t="s">
        <v>8259</v>
      </c>
      <c r="N814" s="11" t="s">
        <v>8685</v>
      </c>
      <c r="O814" s="7" t="s">
        <v>8686</v>
      </c>
      <c r="P814" s="11"/>
      <c r="Q814" s="7" t="s">
        <v>8687</v>
      </c>
      <c r="R814" s="7" t="s">
        <v>8688</v>
      </c>
    </row>
    <row r="815" spans="1:18" ht="13.5" thickBot="1" x14ac:dyDescent="0.25">
      <c r="A815" s="12" t="s">
        <v>8270</v>
      </c>
      <c r="B815" s="13" t="s">
        <v>1916</v>
      </c>
      <c r="C815" s="8" t="str">
        <f>VLOOKUP(A815,'DSHS account ID to admin'!A:C,3,FALSE)</f>
        <v>Children's Administration</v>
      </c>
      <c r="D815" s="12" t="s">
        <v>1573</v>
      </c>
      <c r="E815" s="14" t="s">
        <v>9080</v>
      </c>
      <c r="F815" s="12" t="s">
        <v>297</v>
      </c>
      <c r="G815" s="12" t="s">
        <v>1626</v>
      </c>
      <c r="H815" s="12" t="s">
        <v>1917</v>
      </c>
      <c r="I815" s="15">
        <v>15322</v>
      </c>
      <c r="J815" s="12" t="s">
        <v>1916</v>
      </c>
      <c r="K815" s="12" t="s">
        <v>8258</v>
      </c>
      <c r="L815" s="12" t="s">
        <v>8259</v>
      </c>
      <c r="M815" s="12" t="s">
        <v>8259</v>
      </c>
      <c r="N815" s="16" t="s">
        <v>8271</v>
      </c>
      <c r="O815" s="12" t="s">
        <v>8272</v>
      </c>
      <c r="P815" s="16"/>
      <c r="Q815" s="12" t="s">
        <v>8273</v>
      </c>
      <c r="R815" s="12" t="s">
        <v>8274</v>
      </c>
    </row>
    <row r="816" spans="1:18" ht="21.75" thickBot="1" x14ac:dyDescent="0.25">
      <c r="A816" s="7" t="s">
        <v>8319</v>
      </c>
      <c r="B816" s="8" t="s">
        <v>1214</v>
      </c>
      <c r="C816" s="8" t="str">
        <f>VLOOKUP(A816,'DSHS account ID to admin'!A:C,3,FALSE)</f>
        <v>Aging and Disability Services Administration</v>
      </c>
      <c r="D816" s="7" t="s">
        <v>9</v>
      </c>
      <c r="E816" s="9" t="s">
        <v>9080</v>
      </c>
      <c r="F816" s="7" t="s">
        <v>64</v>
      </c>
      <c r="G816" s="7" t="s">
        <v>65</v>
      </c>
      <c r="H816" s="7" t="s">
        <v>1215</v>
      </c>
      <c r="I816" s="10">
        <v>3003</v>
      </c>
      <c r="J816" s="7" t="s">
        <v>1214</v>
      </c>
      <c r="K816" s="7" t="s">
        <v>8258</v>
      </c>
      <c r="L816" s="7" t="s">
        <v>8259</v>
      </c>
      <c r="M816" s="7" t="s">
        <v>8259</v>
      </c>
      <c r="N816" s="11" t="s">
        <v>9157</v>
      </c>
      <c r="O816" s="7" t="s">
        <v>9158</v>
      </c>
      <c r="P816" s="11"/>
      <c r="Q816" s="7" t="s">
        <v>9159</v>
      </c>
      <c r="R816" s="7" t="s">
        <v>9160</v>
      </c>
    </row>
    <row r="817" spans="1:18" ht="21.75" thickBot="1" x14ac:dyDescent="0.25">
      <c r="A817" s="12" t="s">
        <v>8319</v>
      </c>
      <c r="B817" s="13" t="s">
        <v>1212</v>
      </c>
      <c r="C817" s="8" t="str">
        <f>VLOOKUP(A817,'DSHS account ID to admin'!A:C,3,FALSE)</f>
        <v>Aging and Disability Services Administration</v>
      </c>
      <c r="D817" s="12" t="s">
        <v>9</v>
      </c>
      <c r="E817" s="14" t="s">
        <v>9080</v>
      </c>
      <c r="F817" s="12" t="s">
        <v>64</v>
      </c>
      <c r="G817" s="12" t="s">
        <v>65</v>
      </c>
      <c r="H817" s="12" t="s">
        <v>1213</v>
      </c>
      <c r="I817" s="15">
        <v>4110</v>
      </c>
      <c r="J817" s="12" t="s">
        <v>1212</v>
      </c>
      <c r="K817" s="12" t="s">
        <v>8258</v>
      </c>
      <c r="L817" s="12" t="s">
        <v>8259</v>
      </c>
      <c r="M817" s="12" t="s">
        <v>8259</v>
      </c>
      <c r="N817" s="16" t="s">
        <v>9157</v>
      </c>
      <c r="O817" s="12" t="s">
        <v>9158</v>
      </c>
      <c r="P817" s="16"/>
      <c r="Q817" s="12" t="s">
        <v>9159</v>
      </c>
      <c r="R817" s="12" t="s">
        <v>9160</v>
      </c>
    </row>
    <row r="818" spans="1:18" ht="21.75" thickBot="1" x14ac:dyDescent="0.25">
      <c r="A818" s="7" t="s">
        <v>8299</v>
      </c>
      <c r="B818" s="8" t="s">
        <v>2463</v>
      </c>
      <c r="C818" s="8" t="str">
        <f>VLOOKUP(A818,'DSHS account ID to admin'!A:C,3,FALSE)</f>
        <v>Office of Fraud Accountability</v>
      </c>
      <c r="D818" s="7" t="s">
        <v>1223</v>
      </c>
      <c r="E818" s="9" t="s">
        <v>9080</v>
      </c>
      <c r="F818" s="7" t="s">
        <v>12</v>
      </c>
      <c r="G818" s="7" t="s">
        <v>13</v>
      </c>
      <c r="H818" s="7" t="s">
        <v>2464</v>
      </c>
      <c r="I818" s="10">
        <v>1163</v>
      </c>
      <c r="J818" s="7" t="s">
        <v>2463</v>
      </c>
      <c r="K818" s="7" t="s">
        <v>8258</v>
      </c>
      <c r="L818" s="7" t="s">
        <v>8259</v>
      </c>
      <c r="M818" s="7" t="s">
        <v>8259</v>
      </c>
      <c r="N818" s="11" t="s">
        <v>8301</v>
      </c>
      <c r="O818" s="7" t="s">
        <v>8302</v>
      </c>
      <c r="P818" s="11"/>
      <c r="Q818" s="7" t="s">
        <v>8303</v>
      </c>
      <c r="R818" s="7" t="s">
        <v>8304</v>
      </c>
    </row>
    <row r="819" spans="1:18" ht="21.75" thickBot="1" x14ac:dyDescent="0.25">
      <c r="A819" s="12" t="s">
        <v>8299</v>
      </c>
      <c r="B819" s="13" t="s">
        <v>2461</v>
      </c>
      <c r="C819" s="8" t="str">
        <f>VLOOKUP(A819,'DSHS account ID to admin'!A:C,3,FALSE)</f>
        <v>Office of Fraud Accountability</v>
      </c>
      <c r="D819" s="12" t="s">
        <v>2290</v>
      </c>
      <c r="E819" s="14" t="s">
        <v>9080</v>
      </c>
      <c r="F819" s="12" t="s">
        <v>12</v>
      </c>
      <c r="G819" s="12" t="s">
        <v>2289</v>
      </c>
      <c r="H819" s="12" t="s">
        <v>2462</v>
      </c>
      <c r="I819" s="15">
        <v>1431</v>
      </c>
      <c r="J819" s="12" t="s">
        <v>2461</v>
      </c>
      <c r="K819" s="12" t="s">
        <v>8258</v>
      </c>
      <c r="L819" s="12" t="s">
        <v>8259</v>
      </c>
      <c r="M819" s="12" t="s">
        <v>8259</v>
      </c>
      <c r="N819" s="16" t="s">
        <v>8301</v>
      </c>
      <c r="O819" s="12" t="s">
        <v>8302</v>
      </c>
      <c r="P819" s="16"/>
      <c r="Q819" s="12" t="s">
        <v>8303</v>
      </c>
      <c r="R819" s="12" t="s">
        <v>8304</v>
      </c>
    </row>
    <row r="820" spans="1:18" ht="21.75" thickBot="1" x14ac:dyDescent="0.25">
      <c r="A820" s="7" t="s">
        <v>8299</v>
      </c>
      <c r="B820" s="8" t="s">
        <v>2459</v>
      </c>
      <c r="C820" s="8" t="str">
        <f>VLOOKUP(A820,'DSHS account ID to admin'!A:C,3,FALSE)</f>
        <v>Office of Fraud Accountability</v>
      </c>
      <c r="D820" s="7" t="s">
        <v>2290</v>
      </c>
      <c r="E820" s="9" t="s">
        <v>9080</v>
      </c>
      <c r="F820" s="7" t="s">
        <v>12</v>
      </c>
      <c r="G820" s="7" t="s">
        <v>2289</v>
      </c>
      <c r="H820" s="7" t="s">
        <v>2460</v>
      </c>
      <c r="I820" s="18">
        <v>367</v>
      </c>
      <c r="J820" s="7" t="s">
        <v>2459</v>
      </c>
      <c r="K820" s="7" t="s">
        <v>8258</v>
      </c>
      <c r="L820" s="7" t="s">
        <v>8259</v>
      </c>
      <c r="M820" s="7" t="s">
        <v>8259</v>
      </c>
      <c r="N820" s="11" t="s">
        <v>8301</v>
      </c>
      <c r="O820" s="7" t="s">
        <v>8302</v>
      </c>
      <c r="P820" s="11"/>
      <c r="Q820" s="7" t="s">
        <v>8303</v>
      </c>
      <c r="R820" s="7" t="s">
        <v>8304</v>
      </c>
    </row>
    <row r="821" spans="1:18" ht="13.5" thickBot="1" x14ac:dyDescent="0.25">
      <c r="A821" s="12" t="s">
        <v>8270</v>
      </c>
      <c r="B821" s="13" t="s">
        <v>5578</v>
      </c>
      <c r="C821" s="8" t="str">
        <f>VLOOKUP(A821,'DSHS account ID to admin'!A:C,3,FALSE)</f>
        <v>Children's Administration</v>
      </c>
      <c r="D821" s="12" t="s">
        <v>4597</v>
      </c>
      <c r="E821" s="14" t="s">
        <v>9080</v>
      </c>
      <c r="F821" s="12" t="s">
        <v>297</v>
      </c>
      <c r="G821" s="12" t="s">
        <v>4596</v>
      </c>
      <c r="H821" s="12" t="s">
        <v>5579</v>
      </c>
      <c r="I821" s="15">
        <v>7893</v>
      </c>
      <c r="J821" s="12" t="s">
        <v>5578</v>
      </c>
      <c r="K821" s="12" t="s">
        <v>8258</v>
      </c>
      <c r="L821" s="12" t="s">
        <v>8259</v>
      </c>
      <c r="M821" s="12" t="s">
        <v>8259</v>
      </c>
      <c r="N821" s="16" t="s">
        <v>8490</v>
      </c>
      <c r="O821" s="12" t="s">
        <v>8491</v>
      </c>
      <c r="P821" s="16"/>
      <c r="Q821" s="12" t="s">
        <v>8492</v>
      </c>
      <c r="R821" s="12" t="s">
        <v>8493</v>
      </c>
    </row>
    <row r="822" spans="1:18" ht="13.5" thickBot="1" x14ac:dyDescent="0.25">
      <c r="A822" s="7" t="s">
        <v>8270</v>
      </c>
      <c r="B822" s="8" t="s">
        <v>5560</v>
      </c>
      <c r="C822" s="8" t="str">
        <f>VLOOKUP(A822,'DSHS account ID to admin'!A:C,3,FALSE)</f>
        <v>Children's Administration</v>
      </c>
      <c r="D822" s="7" t="s">
        <v>4597</v>
      </c>
      <c r="E822" s="9" t="s">
        <v>9080</v>
      </c>
      <c r="F822" s="7" t="s">
        <v>297</v>
      </c>
      <c r="G822" s="7" t="s">
        <v>4596</v>
      </c>
      <c r="H822" s="7" t="s">
        <v>5561</v>
      </c>
      <c r="I822" s="10">
        <v>11717</v>
      </c>
      <c r="J822" s="7" t="s">
        <v>5560</v>
      </c>
      <c r="K822" s="7" t="s">
        <v>8258</v>
      </c>
      <c r="L822" s="7" t="s">
        <v>8259</v>
      </c>
      <c r="M822" s="7" t="s">
        <v>8259</v>
      </c>
      <c r="N822" s="11" t="s">
        <v>8271</v>
      </c>
      <c r="O822" s="7" t="s">
        <v>8272</v>
      </c>
      <c r="P822" s="11"/>
      <c r="Q822" s="7" t="s">
        <v>8273</v>
      </c>
      <c r="R822" s="7" t="s">
        <v>8274</v>
      </c>
    </row>
    <row r="823" spans="1:18" ht="13.5" thickBot="1" x14ac:dyDescent="0.25">
      <c r="A823" s="12" t="s">
        <v>8270</v>
      </c>
      <c r="B823" s="13" t="s">
        <v>1138</v>
      </c>
      <c r="C823" s="8" t="str">
        <f>VLOOKUP(A823,'DSHS account ID to admin'!A:C,3,FALSE)</f>
        <v>Children's Administration</v>
      </c>
      <c r="D823" s="12" t="s">
        <v>299</v>
      </c>
      <c r="E823" s="14" t="s">
        <v>9080</v>
      </c>
      <c r="F823" s="12" t="s">
        <v>297</v>
      </c>
      <c r="G823" s="12" t="s">
        <v>298</v>
      </c>
      <c r="H823" s="12" t="s">
        <v>1139</v>
      </c>
      <c r="I823" s="15">
        <v>15077</v>
      </c>
      <c r="J823" s="12" t="s">
        <v>1138</v>
      </c>
      <c r="K823" s="12" t="s">
        <v>8258</v>
      </c>
      <c r="L823" s="12" t="s">
        <v>8259</v>
      </c>
      <c r="M823" s="12" t="s">
        <v>8259</v>
      </c>
      <c r="N823" s="16" t="s">
        <v>8271</v>
      </c>
      <c r="O823" s="12" t="s">
        <v>8272</v>
      </c>
      <c r="P823" s="16"/>
      <c r="Q823" s="12" t="s">
        <v>8273</v>
      </c>
      <c r="R823" s="12" t="s">
        <v>8274</v>
      </c>
    </row>
    <row r="824" spans="1:18" ht="13.5" thickBot="1" x14ac:dyDescent="0.25">
      <c r="A824" s="7" t="s">
        <v>8270</v>
      </c>
      <c r="B824" s="8" t="s">
        <v>2989</v>
      </c>
      <c r="C824" s="8" t="str">
        <f>VLOOKUP(A824,'DSHS account ID to admin'!A:C,3,FALSE)</f>
        <v>Children's Administration</v>
      </c>
      <c r="D824" s="7" t="s">
        <v>2736</v>
      </c>
      <c r="E824" s="9" t="s">
        <v>9080</v>
      </c>
      <c r="F824" s="7" t="s">
        <v>2734</v>
      </c>
      <c r="G824" s="7" t="s">
        <v>2735</v>
      </c>
      <c r="H824" s="7" t="s">
        <v>2990</v>
      </c>
      <c r="I824" s="10">
        <v>20060</v>
      </c>
      <c r="J824" s="7" t="s">
        <v>2989</v>
      </c>
      <c r="K824" s="7" t="s">
        <v>8258</v>
      </c>
      <c r="L824" s="7" t="s">
        <v>8259</v>
      </c>
      <c r="M824" s="7" t="s">
        <v>8259</v>
      </c>
      <c r="N824" s="11" t="s">
        <v>8842</v>
      </c>
      <c r="O824" s="7" t="s">
        <v>8843</v>
      </c>
      <c r="P824" s="11"/>
      <c r="Q824" s="7" t="s">
        <v>8844</v>
      </c>
      <c r="R824" s="7" t="s">
        <v>8845</v>
      </c>
    </row>
    <row r="825" spans="1:18" ht="21.75" thickBot="1" x14ac:dyDescent="0.25">
      <c r="A825" s="12" t="s">
        <v>8275</v>
      </c>
      <c r="B825" s="13" t="s">
        <v>2981</v>
      </c>
      <c r="C825" s="8" t="str">
        <f>VLOOKUP(A825,'DSHS account ID to admin'!A:C,3,FALSE)</f>
        <v>Juvenile Justice and Rehabilitation</v>
      </c>
      <c r="D825" s="12" t="s">
        <v>2736</v>
      </c>
      <c r="E825" s="14" t="s">
        <v>9080</v>
      </c>
      <c r="F825" s="12" t="s">
        <v>2734</v>
      </c>
      <c r="G825" s="12" t="s">
        <v>2735</v>
      </c>
      <c r="H825" s="12" t="s">
        <v>2982</v>
      </c>
      <c r="I825" s="15">
        <v>12604</v>
      </c>
      <c r="J825" s="12" t="s">
        <v>2981</v>
      </c>
      <c r="K825" s="12" t="s">
        <v>8258</v>
      </c>
      <c r="L825" s="12" t="s">
        <v>8259</v>
      </c>
      <c r="M825" s="12" t="s">
        <v>8259</v>
      </c>
      <c r="N825" s="16" t="s">
        <v>8307</v>
      </c>
      <c r="O825" s="12" t="s">
        <v>8308</v>
      </c>
      <c r="P825" s="16"/>
      <c r="Q825" s="12" t="s">
        <v>8309</v>
      </c>
      <c r="R825" s="12" t="s">
        <v>8310</v>
      </c>
    </row>
    <row r="826" spans="1:18" ht="13.5" thickBot="1" x14ac:dyDescent="0.25">
      <c r="A826" s="7" t="s">
        <v>8270</v>
      </c>
      <c r="B826" s="8" t="s">
        <v>8058</v>
      </c>
      <c r="C826" s="8" t="str">
        <f>VLOOKUP(A826,'DSHS account ID to admin'!A:C,3,FALSE)</f>
        <v>Children's Administration</v>
      </c>
      <c r="D826" s="7" t="s">
        <v>2570</v>
      </c>
      <c r="E826" s="9" t="s">
        <v>9080</v>
      </c>
      <c r="F826" s="7" t="s">
        <v>297</v>
      </c>
      <c r="G826" s="7" t="s">
        <v>2622</v>
      </c>
      <c r="H826" s="7" t="s">
        <v>8059</v>
      </c>
      <c r="I826" s="10">
        <v>1924</v>
      </c>
      <c r="J826" s="7" t="s">
        <v>8058</v>
      </c>
      <c r="K826" s="7" t="s">
        <v>8258</v>
      </c>
      <c r="L826" s="7" t="s">
        <v>8259</v>
      </c>
      <c r="M826" s="7" t="s">
        <v>8259</v>
      </c>
      <c r="N826" s="11" t="s">
        <v>8765</v>
      </c>
      <c r="O826" s="7" t="s">
        <v>8766</v>
      </c>
      <c r="P826" s="11"/>
      <c r="Q826" s="7" t="s">
        <v>8767</v>
      </c>
      <c r="R826" s="7" t="s">
        <v>8768</v>
      </c>
    </row>
    <row r="827" spans="1:18" ht="13.5" thickBot="1" x14ac:dyDescent="0.25">
      <c r="A827" s="12" t="s">
        <v>8270</v>
      </c>
      <c r="B827" s="13" t="s">
        <v>5632</v>
      </c>
      <c r="C827" s="8" t="str">
        <f>VLOOKUP(A827,'DSHS account ID to admin'!A:C,3,FALSE)</f>
        <v>Children's Administration</v>
      </c>
      <c r="D827" s="12" t="s">
        <v>4597</v>
      </c>
      <c r="E827" s="14" t="s">
        <v>9080</v>
      </c>
      <c r="F827" s="12" t="s">
        <v>297</v>
      </c>
      <c r="G827" s="12" t="s">
        <v>4596</v>
      </c>
      <c r="H827" s="12" t="s">
        <v>5633</v>
      </c>
      <c r="I827" s="15">
        <v>9761</v>
      </c>
      <c r="J827" s="12" t="s">
        <v>5632</v>
      </c>
      <c r="K827" s="12" t="s">
        <v>8258</v>
      </c>
      <c r="L827" s="12" t="s">
        <v>8259</v>
      </c>
      <c r="M827" s="12" t="s">
        <v>8259</v>
      </c>
      <c r="N827" s="16" t="s">
        <v>8271</v>
      </c>
      <c r="O827" s="12" t="s">
        <v>8272</v>
      </c>
      <c r="P827" s="16"/>
      <c r="Q827" s="12" t="s">
        <v>8273</v>
      </c>
      <c r="R827" s="12" t="s">
        <v>8274</v>
      </c>
    </row>
    <row r="828" spans="1:18" ht="21.75" thickBot="1" x14ac:dyDescent="0.25">
      <c r="A828" s="7" t="s">
        <v>8332</v>
      </c>
      <c r="B828" s="8" t="s">
        <v>1200</v>
      </c>
      <c r="C828" s="8" t="str">
        <f>VLOOKUP(A828,'DSHS account ID to admin'!A:C,3,FALSE)</f>
        <v>Economic Services Administration</v>
      </c>
      <c r="D828" s="7" t="s">
        <v>9</v>
      </c>
      <c r="E828" s="9" t="s">
        <v>9080</v>
      </c>
      <c r="F828" s="7" t="s">
        <v>64</v>
      </c>
      <c r="G828" s="7" t="s">
        <v>65</v>
      </c>
      <c r="H828" s="7" t="s">
        <v>1201</v>
      </c>
      <c r="I828" s="10">
        <v>3284</v>
      </c>
      <c r="J828" s="7" t="s">
        <v>1200</v>
      </c>
      <c r="K828" s="7" t="s">
        <v>8258</v>
      </c>
      <c r="L828" s="7" t="s">
        <v>8259</v>
      </c>
      <c r="M828" s="7" t="s">
        <v>8259</v>
      </c>
      <c r="N828" s="11" t="s">
        <v>9161</v>
      </c>
      <c r="O828" s="7" t="s">
        <v>9162</v>
      </c>
      <c r="P828" s="11"/>
      <c r="Q828" s="7" t="s">
        <v>9163</v>
      </c>
      <c r="R828" s="7" t="s">
        <v>9164</v>
      </c>
    </row>
    <row r="829" spans="1:18" ht="21.75" thickBot="1" x14ac:dyDescent="0.25">
      <c r="A829" s="12" t="s">
        <v>8332</v>
      </c>
      <c r="B829" s="13" t="s">
        <v>1202</v>
      </c>
      <c r="C829" s="8" t="str">
        <f>VLOOKUP(A829,'DSHS account ID to admin'!A:C,3,FALSE)</f>
        <v>Economic Services Administration</v>
      </c>
      <c r="D829" s="12" t="s">
        <v>9</v>
      </c>
      <c r="E829" s="14" t="s">
        <v>9080</v>
      </c>
      <c r="F829" s="12" t="s">
        <v>64</v>
      </c>
      <c r="G829" s="12" t="s">
        <v>65</v>
      </c>
      <c r="H829" s="12" t="s">
        <v>1203</v>
      </c>
      <c r="I829" s="15">
        <v>8109</v>
      </c>
      <c r="J829" s="12" t="s">
        <v>1202</v>
      </c>
      <c r="K829" s="12" t="s">
        <v>8258</v>
      </c>
      <c r="L829" s="12" t="s">
        <v>8259</v>
      </c>
      <c r="M829" s="12" t="s">
        <v>8259</v>
      </c>
      <c r="N829" s="16" t="s">
        <v>8807</v>
      </c>
      <c r="O829" s="12" t="s">
        <v>9054</v>
      </c>
      <c r="P829" s="16"/>
      <c r="Q829" s="12" t="s">
        <v>8809</v>
      </c>
      <c r="R829" s="12" t="s">
        <v>8810</v>
      </c>
    </row>
    <row r="830" spans="1:18" ht="13.5" thickBot="1" x14ac:dyDescent="0.25">
      <c r="A830" s="7" t="s">
        <v>8270</v>
      </c>
      <c r="B830" s="8" t="s">
        <v>2551</v>
      </c>
      <c r="C830" s="8" t="str">
        <f>VLOOKUP(A830,'DSHS account ID to admin'!A:C,3,FALSE)</f>
        <v>Children's Administration</v>
      </c>
      <c r="D830" s="7" t="s">
        <v>2290</v>
      </c>
      <c r="E830" s="9" t="s">
        <v>9080</v>
      </c>
      <c r="F830" s="7" t="s">
        <v>12</v>
      </c>
      <c r="G830" s="7" t="s">
        <v>2289</v>
      </c>
      <c r="H830" s="7" t="s">
        <v>2552</v>
      </c>
      <c r="I830" s="10">
        <v>3112</v>
      </c>
      <c r="J830" s="7" t="s">
        <v>2551</v>
      </c>
      <c r="K830" s="7" t="s">
        <v>8258</v>
      </c>
      <c r="L830" s="7" t="s">
        <v>8259</v>
      </c>
      <c r="M830" s="7" t="s">
        <v>8259</v>
      </c>
      <c r="N830" s="11" t="s">
        <v>8588</v>
      </c>
      <c r="O830" s="7" t="s">
        <v>8589</v>
      </c>
      <c r="P830" s="11"/>
      <c r="Q830" s="7" t="s">
        <v>8590</v>
      </c>
      <c r="R830" s="7" t="s">
        <v>8591</v>
      </c>
    </row>
    <row r="831" spans="1:18" ht="13.5" thickBot="1" x14ac:dyDescent="0.25">
      <c r="A831" s="12" t="s">
        <v>8270</v>
      </c>
      <c r="B831" s="13" t="s">
        <v>8044</v>
      </c>
      <c r="C831" s="8" t="str">
        <f>VLOOKUP(A831,'DSHS account ID to admin'!A:C,3,FALSE)</f>
        <v>Children's Administration</v>
      </c>
      <c r="D831" s="12" t="s">
        <v>2290</v>
      </c>
      <c r="E831" s="14" t="s">
        <v>9080</v>
      </c>
      <c r="F831" s="12" t="s">
        <v>12</v>
      </c>
      <c r="G831" s="12" t="s">
        <v>2289</v>
      </c>
      <c r="H831" s="12" t="s">
        <v>8045</v>
      </c>
      <c r="I831" s="17">
        <v>249</v>
      </c>
      <c r="J831" s="12" t="s">
        <v>8044</v>
      </c>
      <c r="K831" s="12" t="s">
        <v>8258</v>
      </c>
      <c r="L831" s="12" t="s">
        <v>8259</v>
      </c>
      <c r="M831" s="12" t="s">
        <v>8259</v>
      </c>
      <c r="N831" s="16" t="s">
        <v>9165</v>
      </c>
      <c r="O831" s="12" t="s">
        <v>9166</v>
      </c>
      <c r="P831" s="16"/>
      <c r="Q831" s="12" t="s">
        <v>9167</v>
      </c>
      <c r="R831" s="12" t="s">
        <v>9168</v>
      </c>
    </row>
    <row r="832" spans="1:18" ht="13.5" thickBot="1" x14ac:dyDescent="0.25">
      <c r="A832" s="7" t="s">
        <v>8270</v>
      </c>
      <c r="B832" s="8" t="s">
        <v>5684</v>
      </c>
      <c r="C832" s="8" t="str">
        <f>VLOOKUP(A832,'DSHS account ID to admin'!A:C,3,FALSE)</f>
        <v>Children's Administration</v>
      </c>
      <c r="D832" s="7" t="s">
        <v>4597</v>
      </c>
      <c r="E832" s="9" t="s">
        <v>9080</v>
      </c>
      <c r="F832" s="7" t="s">
        <v>297</v>
      </c>
      <c r="G832" s="7" t="s">
        <v>4596</v>
      </c>
      <c r="H832" s="7" t="s">
        <v>5685</v>
      </c>
      <c r="I832" s="10">
        <v>6519</v>
      </c>
      <c r="J832" s="7" t="s">
        <v>5684</v>
      </c>
      <c r="K832" s="7" t="s">
        <v>8258</v>
      </c>
      <c r="L832" s="7" t="s">
        <v>8259</v>
      </c>
      <c r="M832" s="7" t="s">
        <v>8259</v>
      </c>
      <c r="N832" s="11" t="s">
        <v>8560</v>
      </c>
      <c r="O832" s="7" t="s">
        <v>8561</v>
      </c>
      <c r="P832" s="11"/>
      <c r="Q832" s="7" t="s">
        <v>8562</v>
      </c>
      <c r="R832" s="7" t="s">
        <v>8563</v>
      </c>
    </row>
    <row r="833" spans="1:18" ht="13.5" thickBot="1" x14ac:dyDescent="0.25">
      <c r="A833" s="12" t="s">
        <v>8270</v>
      </c>
      <c r="B833" s="13" t="s">
        <v>5686</v>
      </c>
      <c r="C833" s="8" t="str">
        <f>VLOOKUP(A833,'DSHS account ID to admin'!A:C,3,FALSE)</f>
        <v>Children's Administration</v>
      </c>
      <c r="D833" s="12" t="s">
        <v>4597</v>
      </c>
      <c r="E833" s="14" t="s">
        <v>9080</v>
      </c>
      <c r="F833" s="12" t="s">
        <v>297</v>
      </c>
      <c r="G833" s="12" t="s">
        <v>4596</v>
      </c>
      <c r="H833" s="12" t="s">
        <v>5687</v>
      </c>
      <c r="I833" s="15">
        <v>3818</v>
      </c>
      <c r="J833" s="12" t="s">
        <v>5686</v>
      </c>
      <c r="K833" s="12" t="s">
        <v>8258</v>
      </c>
      <c r="L833" s="12" t="s">
        <v>8259</v>
      </c>
      <c r="M833" s="12" t="s">
        <v>8259</v>
      </c>
      <c r="N833" s="16" t="s">
        <v>8271</v>
      </c>
      <c r="O833" s="12" t="s">
        <v>8272</v>
      </c>
      <c r="P833" s="16"/>
      <c r="Q833" s="12" t="s">
        <v>8273</v>
      </c>
      <c r="R833" s="12" t="s">
        <v>8274</v>
      </c>
    </row>
    <row r="834" spans="1:18" ht="13.5" thickBot="1" x14ac:dyDescent="0.25">
      <c r="A834" s="7" t="s">
        <v>8270</v>
      </c>
      <c r="B834" s="8" t="s">
        <v>5688</v>
      </c>
      <c r="C834" s="8" t="str">
        <f>VLOOKUP(A834,'DSHS account ID to admin'!A:C,3,FALSE)</f>
        <v>Children's Administration</v>
      </c>
      <c r="D834" s="7" t="s">
        <v>4597</v>
      </c>
      <c r="E834" s="9" t="s">
        <v>9080</v>
      </c>
      <c r="F834" s="7" t="s">
        <v>297</v>
      </c>
      <c r="G834" s="7" t="s">
        <v>4596</v>
      </c>
      <c r="H834" s="7" t="s">
        <v>5689</v>
      </c>
      <c r="I834" s="10">
        <v>5083</v>
      </c>
      <c r="J834" s="7" t="s">
        <v>5688</v>
      </c>
      <c r="K834" s="7" t="s">
        <v>8258</v>
      </c>
      <c r="L834" s="7" t="s">
        <v>8259</v>
      </c>
      <c r="M834" s="7" t="s">
        <v>8259</v>
      </c>
      <c r="N834" s="11" t="s">
        <v>8271</v>
      </c>
      <c r="O834" s="7" t="s">
        <v>8272</v>
      </c>
      <c r="P834" s="11"/>
      <c r="Q834" s="7" t="s">
        <v>8273</v>
      </c>
      <c r="R834" s="7" t="s">
        <v>8274</v>
      </c>
    </row>
    <row r="835" spans="1:18" ht="13.5" thickBot="1" x14ac:dyDescent="0.25">
      <c r="A835" s="12" t="s">
        <v>8270</v>
      </c>
      <c r="B835" s="13" t="s">
        <v>5690</v>
      </c>
      <c r="C835" s="8" t="str">
        <f>VLOOKUP(A835,'DSHS account ID to admin'!A:C,3,FALSE)</f>
        <v>Children's Administration</v>
      </c>
      <c r="D835" s="12" t="s">
        <v>4597</v>
      </c>
      <c r="E835" s="14" t="s">
        <v>9080</v>
      </c>
      <c r="F835" s="12" t="s">
        <v>297</v>
      </c>
      <c r="G835" s="12" t="s">
        <v>4596</v>
      </c>
      <c r="H835" s="12" t="s">
        <v>5691</v>
      </c>
      <c r="I835" s="15">
        <v>5134</v>
      </c>
      <c r="J835" s="12" t="s">
        <v>5690</v>
      </c>
      <c r="K835" s="12" t="s">
        <v>8258</v>
      </c>
      <c r="L835" s="12" t="s">
        <v>8259</v>
      </c>
      <c r="M835" s="12" t="s">
        <v>8259</v>
      </c>
      <c r="N835" s="16" t="s">
        <v>8799</v>
      </c>
      <c r="O835" s="12" t="s">
        <v>8800</v>
      </c>
      <c r="P835" s="16"/>
      <c r="Q835" s="12" t="s">
        <v>8801</v>
      </c>
      <c r="R835" s="12" t="s">
        <v>8802</v>
      </c>
    </row>
    <row r="836" spans="1:18" ht="13.5" thickBot="1" x14ac:dyDescent="0.25">
      <c r="A836" s="7" t="s">
        <v>8270</v>
      </c>
      <c r="B836" s="8" t="s">
        <v>5692</v>
      </c>
      <c r="C836" s="8" t="str">
        <f>VLOOKUP(A836,'DSHS account ID to admin'!A:C,3,FALSE)</f>
        <v>Children's Administration</v>
      </c>
      <c r="D836" s="7" t="s">
        <v>4597</v>
      </c>
      <c r="E836" s="9" t="s">
        <v>9080</v>
      </c>
      <c r="F836" s="7" t="s">
        <v>297</v>
      </c>
      <c r="G836" s="7" t="s">
        <v>4596</v>
      </c>
      <c r="H836" s="7" t="s">
        <v>5693</v>
      </c>
      <c r="I836" s="10">
        <v>2701</v>
      </c>
      <c r="J836" s="7" t="s">
        <v>5692</v>
      </c>
      <c r="K836" s="7" t="s">
        <v>8258</v>
      </c>
      <c r="L836" s="7" t="s">
        <v>8259</v>
      </c>
      <c r="M836" s="7" t="s">
        <v>8259</v>
      </c>
      <c r="N836" s="11" t="s">
        <v>8271</v>
      </c>
      <c r="O836" s="7" t="s">
        <v>8272</v>
      </c>
      <c r="P836" s="11"/>
      <c r="Q836" s="7" t="s">
        <v>8273</v>
      </c>
      <c r="R836" s="7" t="s">
        <v>8274</v>
      </c>
    </row>
    <row r="837" spans="1:18" ht="13.5" thickBot="1" x14ac:dyDescent="0.25">
      <c r="A837" s="12" t="s">
        <v>8270</v>
      </c>
      <c r="B837" s="13" t="s">
        <v>2475</v>
      </c>
      <c r="C837" s="8" t="str">
        <f>VLOOKUP(A837,'DSHS account ID to admin'!A:C,3,FALSE)</f>
        <v>Children's Administration</v>
      </c>
      <c r="D837" s="12" t="s">
        <v>2290</v>
      </c>
      <c r="E837" s="14" t="s">
        <v>9080</v>
      </c>
      <c r="F837" s="12" t="s">
        <v>12</v>
      </c>
      <c r="G837" s="12" t="s">
        <v>2289</v>
      </c>
      <c r="H837" s="12" t="s">
        <v>2476</v>
      </c>
      <c r="I837" s="15">
        <v>7213</v>
      </c>
      <c r="J837" s="12" t="s">
        <v>2475</v>
      </c>
      <c r="K837" s="12" t="s">
        <v>8258</v>
      </c>
      <c r="L837" s="12" t="s">
        <v>8259</v>
      </c>
      <c r="M837" s="12" t="s">
        <v>8259</v>
      </c>
      <c r="N837" s="16" t="s">
        <v>8842</v>
      </c>
      <c r="O837" s="12" t="s">
        <v>8843</v>
      </c>
      <c r="P837" s="16"/>
      <c r="Q837" s="12" t="s">
        <v>8844</v>
      </c>
      <c r="R837" s="12" t="s">
        <v>8845</v>
      </c>
    </row>
    <row r="838" spans="1:18" ht="13.5" thickBot="1" x14ac:dyDescent="0.25">
      <c r="A838" s="7" t="s">
        <v>8270</v>
      </c>
      <c r="B838" s="8" t="s">
        <v>2477</v>
      </c>
      <c r="C838" s="8" t="str">
        <f>VLOOKUP(A838,'DSHS account ID to admin'!A:C,3,FALSE)</f>
        <v>Children's Administration</v>
      </c>
      <c r="D838" s="7" t="s">
        <v>2290</v>
      </c>
      <c r="E838" s="9" t="s">
        <v>9080</v>
      </c>
      <c r="F838" s="7" t="s">
        <v>12</v>
      </c>
      <c r="G838" s="7" t="s">
        <v>2289</v>
      </c>
      <c r="H838" s="7" t="s">
        <v>2478</v>
      </c>
      <c r="I838" s="10">
        <v>2829</v>
      </c>
      <c r="J838" s="7" t="s">
        <v>2477</v>
      </c>
      <c r="K838" s="7" t="s">
        <v>8258</v>
      </c>
      <c r="L838" s="7" t="s">
        <v>8259</v>
      </c>
      <c r="M838" s="7" t="s">
        <v>8259</v>
      </c>
      <c r="N838" s="11" t="s">
        <v>9169</v>
      </c>
      <c r="O838" s="7" t="s">
        <v>9170</v>
      </c>
      <c r="P838" s="11"/>
      <c r="Q838" s="7" t="s">
        <v>9171</v>
      </c>
      <c r="R838" s="7" t="s">
        <v>9172</v>
      </c>
    </row>
    <row r="839" spans="1:18" ht="13.5" thickBot="1" x14ac:dyDescent="0.25">
      <c r="A839" s="12" t="s">
        <v>8270</v>
      </c>
      <c r="B839" s="13" t="s">
        <v>5678</v>
      </c>
      <c r="C839" s="8" t="str">
        <f>VLOOKUP(A839,'DSHS account ID to admin'!A:C,3,FALSE)</f>
        <v>Children's Administration</v>
      </c>
      <c r="D839" s="12" t="s">
        <v>4597</v>
      </c>
      <c r="E839" s="14" t="s">
        <v>9080</v>
      </c>
      <c r="F839" s="12" t="s">
        <v>297</v>
      </c>
      <c r="G839" s="12" t="s">
        <v>4596</v>
      </c>
      <c r="H839" s="12" t="s">
        <v>5679</v>
      </c>
      <c r="I839" s="15">
        <v>5239</v>
      </c>
      <c r="J839" s="12" t="s">
        <v>5678</v>
      </c>
      <c r="K839" s="12" t="s">
        <v>8258</v>
      </c>
      <c r="L839" s="12" t="s">
        <v>8259</v>
      </c>
      <c r="M839" s="12" t="s">
        <v>8259</v>
      </c>
      <c r="N839" s="16" t="s">
        <v>8548</v>
      </c>
      <c r="O839" s="12" t="s">
        <v>8549</v>
      </c>
      <c r="P839" s="16"/>
      <c r="Q839" s="12" t="s">
        <v>8550</v>
      </c>
      <c r="R839" s="12" t="s">
        <v>8551</v>
      </c>
    </row>
    <row r="840" spans="1:18" ht="13.5" thickBot="1" x14ac:dyDescent="0.25">
      <c r="A840" s="7" t="s">
        <v>8270</v>
      </c>
      <c r="B840" s="8" t="s">
        <v>5680</v>
      </c>
      <c r="C840" s="8" t="str">
        <f>VLOOKUP(A840,'DSHS account ID to admin'!A:C,3,FALSE)</f>
        <v>Children's Administration</v>
      </c>
      <c r="D840" s="7" t="s">
        <v>4597</v>
      </c>
      <c r="E840" s="9" t="s">
        <v>9080</v>
      </c>
      <c r="F840" s="7" t="s">
        <v>297</v>
      </c>
      <c r="G840" s="7" t="s">
        <v>4596</v>
      </c>
      <c r="H840" s="7" t="s">
        <v>5681</v>
      </c>
      <c r="I840" s="10">
        <v>1523</v>
      </c>
      <c r="J840" s="7" t="s">
        <v>5680</v>
      </c>
      <c r="K840" s="7" t="s">
        <v>8258</v>
      </c>
      <c r="L840" s="7" t="s">
        <v>8259</v>
      </c>
      <c r="M840" s="7" t="s">
        <v>8259</v>
      </c>
      <c r="N840" s="11" t="s">
        <v>8799</v>
      </c>
      <c r="O840" s="7" t="s">
        <v>8800</v>
      </c>
      <c r="P840" s="11"/>
      <c r="Q840" s="7" t="s">
        <v>8801</v>
      </c>
      <c r="R840" s="7" t="s">
        <v>8802</v>
      </c>
    </row>
    <row r="841" spans="1:18" ht="13.5" thickBot="1" x14ac:dyDescent="0.25">
      <c r="A841" s="12" t="s">
        <v>8270</v>
      </c>
      <c r="B841" s="13" t="s">
        <v>5698</v>
      </c>
      <c r="C841" s="8" t="str">
        <f>VLOOKUP(A841,'DSHS account ID to admin'!A:C,3,FALSE)</f>
        <v>Children's Administration</v>
      </c>
      <c r="D841" s="12" t="s">
        <v>4597</v>
      </c>
      <c r="E841" s="14" t="s">
        <v>9080</v>
      </c>
      <c r="F841" s="12" t="s">
        <v>297</v>
      </c>
      <c r="G841" s="12" t="s">
        <v>4596</v>
      </c>
      <c r="H841" s="12" t="s">
        <v>5699</v>
      </c>
      <c r="I841" s="15">
        <v>1487</v>
      </c>
      <c r="J841" s="12" t="s">
        <v>5698</v>
      </c>
      <c r="K841" s="12" t="s">
        <v>8258</v>
      </c>
      <c r="L841" s="12" t="s">
        <v>8259</v>
      </c>
      <c r="M841" s="12" t="s">
        <v>8259</v>
      </c>
      <c r="N841" s="16" t="s">
        <v>8535</v>
      </c>
      <c r="O841" s="12" t="s">
        <v>8536</v>
      </c>
      <c r="P841" s="16"/>
      <c r="Q841" s="12" t="s">
        <v>8537</v>
      </c>
      <c r="R841" s="12" t="s">
        <v>8538</v>
      </c>
    </row>
    <row r="842" spans="1:18" ht="13.5" thickBot="1" x14ac:dyDescent="0.25">
      <c r="A842" s="7" t="s">
        <v>8270</v>
      </c>
      <c r="B842" s="8" t="s">
        <v>5676</v>
      </c>
      <c r="C842" s="8" t="str">
        <f>VLOOKUP(A842,'DSHS account ID to admin'!A:C,3,FALSE)</f>
        <v>Children's Administration</v>
      </c>
      <c r="D842" s="7" t="s">
        <v>4597</v>
      </c>
      <c r="E842" s="9" t="s">
        <v>9080</v>
      </c>
      <c r="F842" s="7" t="s">
        <v>297</v>
      </c>
      <c r="G842" s="7" t="s">
        <v>4596</v>
      </c>
      <c r="H842" s="7" t="s">
        <v>5677</v>
      </c>
      <c r="I842" s="10">
        <v>2766</v>
      </c>
      <c r="J842" s="7" t="s">
        <v>5676</v>
      </c>
      <c r="K842" s="7" t="s">
        <v>8258</v>
      </c>
      <c r="L842" s="7" t="s">
        <v>8259</v>
      </c>
      <c r="M842" s="7" t="s">
        <v>8259</v>
      </c>
      <c r="N842" s="11" t="s">
        <v>9173</v>
      </c>
      <c r="O842" s="7" t="s">
        <v>9174</v>
      </c>
      <c r="P842" s="11"/>
      <c r="Q842" s="7" t="s">
        <v>9175</v>
      </c>
      <c r="R842" s="7" t="s">
        <v>8378</v>
      </c>
    </row>
    <row r="843" spans="1:18" ht="13.5" thickBot="1" x14ac:dyDescent="0.25">
      <c r="A843" s="12" t="s">
        <v>8270</v>
      </c>
      <c r="B843" s="13" t="s">
        <v>5696</v>
      </c>
      <c r="C843" s="8" t="str">
        <f>VLOOKUP(A843,'DSHS account ID to admin'!A:C,3,FALSE)</f>
        <v>Children's Administration</v>
      </c>
      <c r="D843" s="12" t="s">
        <v>4597</v>
      </c>
      <c r="E843" s="14" t="s">
        <v>9080</v>
      </c>
      <c r="F843" s="12" t="s">
        <v>297</v>
      </c>
      <c r="G843" s="12" t="s">
        <v>4596</v>
      </c>
      <c r="H843" s="12" t="s">
        <v>5697</v>
      </c>
      <c r="I843" s="15">
        <v>4562</v>
      </c>
      <c r="J843" s="12" t="s">
        <v>5696</v>
      </c>
      <c r="K843" s="12" t="s">
        <v>8258</v>
      </c>
      <c r="L843" s="12" t="s">
        <v>8259</v>
      </c>
      <c r="M843" s="12" t="s">
        <v>8259</v>
      </c>
      <c r="N843" s="16" t="s">
        <v>8271</v>
      </c>
      <c r="O843" s="12" t="s">
        <v>8272</v>
      </c>
      <c r="P843" s="16"/>
      <c r="Q843" s="12" t="s">
        <v>8273</v>
      </c>
      <c r="R843" s="12" t="s">
        <v>8274</v>
      </c>
    </row>
    <row r="844" spans="1:18" ht="21.75" thickBot="1" x14ac:dyDescent="0.25">
      <c r="A844" s="7" t="s">
        <v>8256</v>
      </c>
      <c r="B844" s="8" t="s">
        <v>2983</v>
      </c>
      <c r="C844" s="8" t="str">
        <f>VLOOKUP(A844,'DSHS account ID to admin'!A:C,3,FALSE)</f>
        <v>Aging and Disability Services Administration</v>
      </c>
      <c r="D844" s="7" t="s">
        <v>2736</v>
      </c>
      <c r="E844" s="9" t="s">
        <v>9080</v>
      </c>
      <c r="F844" s="7" t="s">
        <v>2734</v>
      </c>
      <c r="G844" s="7" t="s">
        <v>2735</v>
      </c>
      <c r="H844" s="7" t="s">
        <v>2984</v>
      </c>
      <c r="I844" s="10">
        <v>11057</v>
      </c>
      <c r="J844" s="7" t="s">
        <v>2983</v>
      </c>
      <c r="K844" s="7" t="s">
        <v>8258</v>
      </c>
      <c r="L844" s="7" t="s">
        <v>8259</v>
      </c>
      <c r="M844" s="7" t="s">
        <v>8259</v>
      </c>
      <c r="N844" s="11" t="s">
        <v>9176</v>
      </c>
      <c r="O844" s="7" t="s">
        <v>9177</v>
      </c>
      <c r="P844" s="11"/>
      <c r="Q844" s="7" t="s">
        <v>9178</v>
      </c>
      <c r="R844" s="7" t="s">
        <v>9179</v>
      </c>
    </row>
    <row r="845" spans="1:18" ht="13.5" thickBot="1" x14ac:dyDescent="0.25">
      <c r="A845" s="12" t="s">
        <v>8270</v>
      </c>
      <c r="B845" s="13" t="s">
        <v>5558</v>
      </c>
      <c r="C845" s="8" t="str">
        <f>VLOOKUP(A845,'DSHS account ID to admin'!A:C,3,FALSE)</f>
        <v>Children's Administration</v>
      </c>
      <c r="D845" s="12" t="s">
        <v>4597</v>
      </c>
      <c r="E845" s="14" t="s">
        <v>9080</v>
      </c>
      <c r="F845" s="12" t="s">
        <v>297</v>
      </c>
      <c r="G845" s="12" t="s">
        <v>4596</v>
      </c>
      <c r="H845" s="12" t="s">
        <v>5559</v>
      </c>
      <c r="I845" s="15">
        <v>12842</v>
      </c>
      <c r="J845" s="12" t="s">
        <v>5558</v>
      </c>
      <c r="K845" s="12" t="s">
        <v>8258</v>
      </c>
      <c r="L845" s="12" t="s">
        <v>8259</v>
      </c>
      <c r="M845" s="12" t="s">
        <v>8259</v>
      </c>
      <c r="N845" s="16" t="s">
        <v>8271</v>
      </c>
      <c r="O845" s="12" t="s">
        <v>8272</v>
      </c>
      <c r="P845" s="16"/>
      <c r="Q845" s="12" t="s">
        <v>8273</v>
      </c>
      <c r="R845" s="12" t="s">
        <v>8274</v>
      </c>
    </row>
    <row r="846" spans="1:18" ht="13.5" thickBot="1" x14ac:dyDescent="0.25">
      <c r="A846" s="7" t="s">
        <v>8270</v>
      </c>
      <c r="B846" s="8" t="s">
        <v>5576</v>
      </c>
      <c r="C846" s="8" t="str">
        <f>VLOOKUP(A846,'DSHS account ID to admin'!A:C,3,FALSE)</f>
        <v>Children's Administration</v>
      </c>
      <c r="D846" s="7" t="s">
        <v>4597</v>
      </c>
      <c r="E846" s="9" t="s">
        <v>9080</v>
      </c>
      <c r="F846" s="7" t="s">
        <v>297</v>
      </c>
      <c r="G846" s="7" t="s">
        <v>4596</v>
      </c>
      <c r="H846" s="7" t="s">
        <v>5577</v>
      </c>
      <c r="I846" s="10">
        <v>8032</v>
      </c>
      <c r="J846" s="7" t="s">
        <v>5576</v>
      </c>
      <c r="K846" s="7" t="s">
        <v>8258</v>
      </c>
      <c r="L846" s="7" t="s">
        <v>8259</v>
      </c>
      <c r="M846" s="7" t="s">
        <v>8259</v>
      </c>
      <c r="N846" s="11" t="s">
        <v>8748</v>
      </c>
      <c r="O846" s="7" t="s">
        <v>8749</v>
      </c>
      <c r="P846" s="11"/>
      <c r="Q846" s="7" t="s">
        <v>8750</v>
      </c>
      <c r="R846" s="7" t="s">
        <v>8751</v>
      </c>
    </row>
    <row r="847" spans="1:18" ht="13.5" thickBot="1" x14ac:dyDescent="0.25">
      <c r="A847" s="12" t="s">
        <v>8270</v>
      </c>
      <c r="B847" s="13" t="s">
        <v>5586</v>
      </c>
      <c r="C847" s="8" t="str">
        <f>VLOOKUP(A847,'DSHS account ID to admin'!A:C,3,FALSE)</f>
        <v>Children's Administration</v>
      </c>
      <c r="D847" s="12" t="s">
        <v>4597</v>
      </c>
      <c r="E847" s="14" t="s">
        <v>9080</v>
      </c>
      <c r="F847" s="12" t="s">
        <v>297</v>
      </c>
      <c r="G847" s="12" t="s">
        <v>4596</v>
      </c>
      <c r="H847" s="12" t="s">
        <v>5587</v>
      </c>
      <c r="I847" s="15">
        <v>23042</v>
      </c>
      <c r="J847" s="12" t="s">
        <v>5586</v>
      </c>
      <c r="K847" s="12" t="s">
        <v>8258</v>
      </c>
      <c r="L847" s="12" t="s">
        <v>8259</v>
      </c>
      <c r="M847" s="12" t="s">
        <v>8259</v>
      </c>
      <c r="N847" s="16" t="s">
        <v>8694</v>
      </c>
      <c r="O847" s="12" t="s">
        <v>8695</v>
      </c>
      <c r="P847" s="16"/>
      <c r="Q847" s="12" t="s">
        <v>8696</v>
      </c>
      <c r="R847" s="12" t="s">
        <v>8697</v>
      </c>
    </row>
    <row r="848" spans="1:18" ht="13.5" thickBot="1" x14ac:dyDescent="0.25">
      <c r="A848" s="7" t="s">
        <v>8270</v>
      </c>
      <c r="B848" s="8" t="s">
        <v>5584</v>
      </c>
      <c r="C848" s="8" t="str">
        <f>VLOOKUP(A848,'DSHS account ID to admin'!A:C,3,FALSE)</f>
        <v>Children's Administration</v>
      </c>
      <c r="D848" s="7" t="s">
        <v>4597</v>
      </c>
      <c r="E848" s="9" t="s">
        <v>9080</v>
      </c>
      <c r="F848" s="7" t="s">
        <v>297</v>
      </c>
      <c r="G848" s="7" t="s">
        <v>4596</v>
      </c>
      <c r="H848" s="7" t="s">
        <v>5585</v>
      </c>
      <c r="I848" s="10">
        <v>8940</v>
      </c>
      <c r="J848" s="7" t="s">
        <v>5584</v>
      </c>
      <c r="K848" s="7" t="s">
        <v>8258</v>
      </c>
      <c r="L848" s="7" t="s">
        <v>8259</v>
      </c>
      <c r="M848" s="7" t="s">
        <v>8259</v>
      </c>
      <c r="N848" s="11" t="s">
        <v>8568</v>
      </c>
      <c r="O848" s="7" t="s">
        <v>8569</v>
      </c>
      <c r="P848" s="11"/>
      <c r="Q848" s="7" t="s">
        <v>8570</v>
      </c>
      <c r="R848" s="7" t="s">
        <v>8571</v>
      </c>
    </row>
    <row r="849" spans="1:18" ht="13.5" thickBot="1" x14ac:dyDescent="0.25">
      <c r="A849" s="12" t="s">
        <v>8270</v>
      </c>
      <c r="B849" s="13" t="s">
        <v>5564</v>
      </c>
      <c r="C849" s="8" t="str">
        <f>VLOOKUP(A849,'DSHS account ID to admin'!A:C,3,FALSE)</f>
        <v>Children's Administration</v>
      </c>
      <c r="D849" s="12" t="s">
        <v>4597</v>
      </c>
      <c r="E849" s="14" t="s">
        <v>9080</v>
      </c>
      <c r="F849" s="12" t="s">
        <v>297</v>
      </c>
      <c r="G849" s="12" t="s">
        <v>4596</v>
      </c>
      <c r="H849" s="12" t="s">
        <v>5565</v>
      </c>
      <c r="I849" s="15">
        <v>13078</v>
      </c>
      <c r="J849" s="12" t="s">
        <v>5564</v>
      </c>
      <c r="K849" s="12" t="s">
        <v>8258</v>
      </c>
      <c r="L849" s="12" t="s">
        <v>8259</v>
      </c>
      <c r="M849" s="12" t="s">
        <v>8259</v>
      </c>
      <c r="N849" s="16" t="s">
        <v>8271</v>
      </c>
      <c r="O849" s="12" t="s">
        <v>8272</v>
      </c>
      <c r="P849" s="16"/>
      <c r="Q849" s="12" t="s">
        <v>8273</v>
      </c>
      <c r="R849" s="12" t="s">
        <v>8274</v>
      </c>
    </row>
    <row r="850" spans="1:18" ht="13.5" thickBot="1" x14ac:dyDescent="0.25">
      <c r="A850" s="7" t="s">
        <v>8270</v>
      </c>
      <c r="B850" s="8" t="s">
        <v>5580</v>
      </c>
      <c r="C850" s="8" t="str">
        <f>VLOOKUP(A850,'DSHS account ID to admin'!A:C,3,FALSE)</f>
        <v>Children's Administration</v>
      </c>
      <c r="D850" s="7" t="s">
        <v>4597</v>
      </c>
      <c r="E850" s="9" t="s">
        <v>9080</v>
      </c>
      <c r="F850" s="7" t="s">
        <v>297</v>
      </c>
      <c r="G850" s="7" t="s">
        <v>4596</v>
      </c>
      <c r="H850" s="7" t="s">
        <v>5581</v>
      </c>
      <c r="I850" s="10">
        <v>8828</v>
      </c>
      <c r="J850" s="7" t="s">
        <v>5580</v>
      </c>
      <c r="K850" s="7" t="s">
        <v>8258</v>
      </c>
      <c r="L850" s="7" t="s">
        <v>8259</v>
      </c>
      <c r="M850" s="7" t="s">
        <v>8259</v>
      </c>
      <c r="N850" s="11" t="s">
        <v>8799</v>
      </c>
      <c r="O850" s="7" t="s">
        <v>8800</v>
      </c>
      <c r="P850" s="11"/>
      <c r="Q850" s="7" t="s">
        <v>8801</v>
      </c>
      <c r="R850" s="7" t="s">
        <v>8802</v>
      </c>
    </row>
    <row r="851" spans="1:18" ht="13.5" thickBot="1" x14ac:dyDescent="0.25">
      <c r="A851" s="12" t="s">
        <v>8270</v>
      </c>
      <c r="B851" s="13" t="s">
        <v>5566</v>
      </c>
      <c r="C851" s="8" t="str">
        <f>VLOOKUP(A851,'DSHS account ID to admin'!A:C,3,FALSE)</f>
        <v>Children's Administration</v>
      </c>
      <c r="D851" s="12" t="s">
        <v>4597</v>
      </c>
      <c r="E851" s="14" t="s">
        <v>9080</v>
      </c>
      <c r="F851" s="12" t="s">
        <v>297</v>
      </c>
      <c r="G851" s="12" t="s">
        <v>4596</v>
      </c>
      <c r="H851" s="12" t="s">
        <v>5567</v>
      </c>
      <c r="I851" s="15">
        <v>12341</v>
      </c>
      <c r="J851" s="12" t="s">
        <v>5566</v>
      </c>
      <c r="K851" s="12" t="s">
        <v>8258</v>
      </c>
      <c r="L851" s="12" t="s">
        <v>8259</v>
      </c>
      <c r="M851" s="12" t="s">
        <v>8259</v>
      </c>
      <c r="N851" s="16" t="s">
        <v>8271</v>
      </c>
      <c r="O851" s="12" t="s">
        <v>8272</v>
      </c>
      <c r="P851" s="16"/>
      <c r="Q851" s="12" t="s">
        <v>8273</v>
      </c>
      <c r="R851" s="12" t="s">
        <v>8274</v>
      </c>
    </row>
    <row r="852" spans="1:18" ht="13.5" thickBot="1" x14ac:dyDescent="0.25">
      <c r="A852" s="7" t="s">
        <v>8270</v>
      </c>
      <c r="B852" s="8" t="s">
        <v>5590</v>
      </c>
      <c r="C852" s="8" t="str">
        <f>VLOOKUP(A852,'DSHS account ID to admin'!A:C,3,FALSE)</f>
        <v>Children's Administration</v>
      </c>
      <c r="D852" s="7" t="s">
        <v>4597</v>
      </c>
      <c r="E852" s="9" t="s">
        <v>9080</v>
      </c>
      <c r="F852" s="7" t="s">
        <v>297</v>
      </c>
      <c r="G852" s="7" t="s">
        <v>4596</v>
      </c>
      <c r="H852" s="7" t="s">
        <v>5591</v>
      </c>
      <c r="I852" s="10">
        <v>14107</v>
      </c>
      <c r="J852" s="7" t="s">
        <v>5590</v>
      </c>
      <c r="K852" s="7" t="s">
        <v>8258</v>
      </c>
      <c r="L852" s="7" t="s">
        <v>8259</v>
      </c>
      <c r="M852" s="7" t="s">
        <v>8259</v>
      </c>
      <c r="N852" s="11" t="s">
        <v>8271</v>
      </c>
      <c r="O852" s="7" t="s">
        <v>8272</v>
      </c>
      <c r="P852" s="11"/>
      <c r="Q852" s="7" t="s">
        <v>8273</v>
      </c>
      <c r="R852" s="7" t="s">
        <v>8274</v>
      </c>
    </row>
    <row r="853" spans="1:18" ht="13.5" thickBot="1" x14ac:dyDescent="0.25">
      <c r="A853" s="12" t="s">
        <v>8270</v>
      </c>
      <c r="B853" s="13" t="s">
        <v>5588</v>
      </c>
      <c r="C853" s="8" t="str">
        <f>VLOOKUP(A853,'DSHS account ID to admin'!A:C,3,FALSE)</f>
        <v>Children's Administration</v>
      </c>
      <c r="D853" s="12" t="s">
        <v>4597</v>
      </c>
      <c r="E853" s="14" t="s">
        <v>9080</v>
      </c>
      <c r="F853" s="12" t="s">
        <v>297</v>
      </c>
      <c r="G853" s="12" t="s">
        <v>4596</v>
      </c>
      <c r="H853" s="12" t="s">
        <v>5589</v>
      </c>
      <c r="I853" s="15">
        <v>12912</v>
      </c>
      <c r="J853" s="12" t="s">
        <v>5588</v>
      </c>
      <c r="K853" s="12" t="s">
        <v>8258</v>
      </c>
      <c r="L853" s="12" t="s">
        <v>8259</v>
      </c>
      <c r="M853" s="12" t="s">
        <v>8259</v>
      </c>
      <c r="N853" s="16" t="s">
        <v>8271</v>
      </c>
      <c r="O853" s="12" t="s">
        <v>8272</v>
      </c>
      <c r="P853" s="16"/>
      <c r="Q853" s="12" t="s">
        <v>8273</v>
      </c>
      <c r="R853" s="12" t="s">
        <v>8274</v>
      </c>
    </row>
    <row r="854" spans="1:18" ht="13.5" thickBot="1" x14ac:dyDescent="0.25">
      <c r="A854" s="7" t="s">
        <v>8270</v>
      </c>
      <c r="B854" s="8" t="s">
        <v>5570</v>
      </c>
      <c r="C854" s="8" t="str">
        <f>VLOOKUP(A854,'DSHS account ID to admin'!A:C,3,FALSE)</f>
        <v>Children's Administration</v>
      </c>
      <c r="D854" s="7" t="s">
        <v>4597</v>
      </c>
      <c r="E854" s="9" t="s">
        <v>9080</v>
      </c>
      <c r="F854" s="7" t="s">
        <v>297</v>
      </c>
      <c r="G854" s="7" t="s">
        <v>4596</v>
      </c>
      <c r="H854" s="7" t="s">
        <v>5571</v>
      </c>
      <c r="I854" s="10">
        <v>15191</v>
      </c>
      <c r="J854" s="7" t="s">
        <v>5570</v>
      </c>
      <c r="K854" s="7" t="s">
        <v>8258</v>
      </c>
      <c r="L854" s="7" t="s">
        <v>8259</v>
      </c>
      <c r="M854" s="7" t="s">
        <v>8259</v>
      </c>
      <c r="N854" s="11" t="s">
        <v>8765</v>
      </c>
      <c r="O854" s="7" t="s">
        <v>8766</v>
      </c>
      <c r="P854" s="11"/>
      <c r="Q854" s="7" t="s">
        <v>8767</v>
      </c>
      <c r="R854" s="7" t="s">
        <v>8768</v>
      </c>
    </row>
    <row r="855" spans="1:18" ht="13.5" thickBot="1" x14ac:dyDescent="0.25">
      <c r="A855" s="12" t="s">
        <v>8270</v>
      </c>
      <c r="B855" s="13" t="s">
        <v>5572</v>
      </c>
      <c r="C855" s="8" t="str">
        <f>VLOOKUP(A855,'DSHS account ID to admin'!A:C,3,FALSE)</f>
        <v>Children's Administration</v>
      </c>
      <c r="D855" s="12" t="s">
        <v>4597</v>
      </c>
      <c r="E855" s="14" t="s">
        <v>9080</v>
      </c>
      <c r="F855" s="12" t="s">
        <v>297</v>
      </c>
      <c r="G855" s="12" t="s">
        <v>4596</v>
      </c>
      <c r="H855" s="12" t="s">
        <v>5573</v>
      </c>
      <c r="I855" s="15">
        <v>19610</v>
      </c>
      <c r="J855" s="12" t="s">
        <v>5572</v>
      </c>
      <c r="K855" s="12" t="s">
        <v>8258</v>
      </c>
      <c r="L855" s="12" t="s">
        <v>8259</v>
      </c>
      <c r="M855" s="12" t="s">
        <v>8259</v>
      </c>
      <c r="N855" s="16" t="s">
        <v>8842</v>
      </c>
      <c r="O855" s="12" t="s">
        <v>8843</v>
      </c>
      <c r="P855" s="16"/>
      <c r="Q855" s="12" t="s">
        <v>8844</v>
      </c>
      <c r="R855" s="12" t="s">
        <v>8845</v>
      </c>
    </row>
    <row r="856" spans="1:18" ht="21.75" thickBot="1" x14ac:dyDescent="0.25">
      <c r="A856" s="7" t="s">
        <v>8299</v>
      </c>
      <c r="B856" s="8" t="s">
        <v>1119</v>
      </c>
      <c r="C856" s="8" t="str">
        <f>VLOOKUP(A856,'DSHS account ID to admin'!A:C,3,FALSE)</f>
        <v>Office of Fraud Accountability</v>
      </c>
      <c r="D856" s="7" t="s">
        <v>299</v>
      </c>
      <c r="E856" s="9" t="s">
        <v>9080</v>
      </c>
      <c r="F856" s="7" t="s">
        <v>297</v>
      </c>
      <c r="G856" s="7" t="s">
        <v>298</v>
      </c>
      <c r="H856" s="7" t="s">
        <v>1120</v>
      </c>
      <c r="I856" s="10">
        <v>1791</v>
      </c>
      <c r="J856" s="7" t="s">
        <v>1119</v>
      </c>
      <c r="K856" s="7" t="s">
        <v>8258</v>
      </c>
      <c r="L856" s="7" t="s">
        <v>8259</v>
      </c>
      <c r="M856" s="7" t="s">
        <v>8259</v>
      </c>
      <c r="N856" s="11" t="s">
        <v>8301</v>
      </c>
      <c r="O856" s="7" t="s">
        <v>8302</v>
      </c>
      <c r="P856" s="11"/>
      <c r="Q856" s="7" t="s">
        <v>8303</v>
      </c>
      <c r="R856" s="7" t="s">
        <v>8304</v>
      </c>
    </row>
    <row r="857" spans="1:18" ht="13.5" thickBot="1" x14ac:dyDescent="0.25">
      <c r="A857" s="12" t="s">
        <v>8270</v>
      </c>
      <c r="B857" s="13" t="s">
        <v>1140</v>
      </c>
      <c r="C857" s="8" t="str">
        <f>VLOOKUP(A857,'DSHS account ID to admin'!A:C,3,FALSE)</f>
        <v>Children's Administration</v>
      </c>
      <c r="D857" s="12" t="s">
        <v>299</v>
      </c>
      <c r="E857" s="14" t="s">
        <v>9080</v>
      </c>
      <c r="F857" s="12" t="s">
        <v>297</v>
      </c>
      <c r="G857" s="12" t="s">
        <v>298</v>
      </c>
      <c r="H857" s="12" t="s">
        <v>1141</v>
      </c>
      <c r="I857" s="15">
        <v>7353</v>
      </c>
      <c r="J857" s="12" t="s">
        <v>1140</v>
      </c>
      <c r="K857" s="12" t="s">
        <v>8258</v>
      </c>
      <c r="L857" s="12" t="s">
        <v>8259</v>
      </c>
      <c r="M857" s="12" t="s">
        <v>8259</v>
      </c>
      <c r="N857" s="16" t="s">
        <v>8271</v>
      </c>
      <c r="O857" s="12" t="s">
        <v>8272</v>
      </c>
      <c r="P857" s="16"/>
      <c r="Q857" s="12" t="s">
        <v>8273</v>
      </c>
      <c r="R857" s="12" t="s">
        <v>8274</v>
      </c>
    </row>
    <row r="858" spans="1:18" ht="13.5" thickBot="1" x14ac:dyDescent="0.25">
      <c r="A858" s="7" t="s">
        <v>8270</v>
      </c>
      <c r="B858" s="8" t="s">
        <v>1142</v>
      </c>
      <c r="C858" s="8" t="str">
        <f>VLOOKUP(A858,'DSHS account ID to admin'!A:C,3,FALSE)</f>
        <v>Children's Administration</v>
      </c>
      <c r="D858" s="7" t="s">
        <v>299</v>
      </c>
      <c r="E858" s="9" t="s">
        <v>9080</v>
      </c>
      <c r="F858" s="7" t="s">
        <v>297</v>
      </c>
      <c r="G858" s="7" t="s">
        <v>298</v>
      </c>
      <c r="H858" s="7" t="s">
        <v>1143</v>
      </c>
      <c r="I858" s="10">
        <v>10648</v>
      </c>
      <c r="J858" s="7" t="s">
        <v>1142</v>
      </c>
      <c r="K858" s="7" t="s">
        <v>8258</v>
      </c>
      <c r="L858" s="7" t="s">
        <v>8259</v>
      </c>
      <c r="M858" s="7" t="s">
        <v>8259</v>
      </c>
      <c r="N858" s="11" t="s">
        <v>8271</v>
      </c>
      <c r="O858" s="7" t="s">
        <v>8272</v>
      </c>
      <c r="P858" s="11"/>
      <c r="Q858" s="7" t="s">
        <v>8273</v>
      </c>
      <c r="R858" s="7" t="s">
        <v>8274</v>
      </c>
    </row>
    <row r="859" spans="1:18" ht="21.75" thickBot="1" x14ac:dyDescent="0.25">
      <c r="A859" s="12" t="s">
        <v>8275</v>
      </c>
      <c r="B859" s="13" t="s">
        <v>4658</v>
      </c>
      <c r="C859" s="8" t="str">
        <f>VLOOKUP(A859,'DSHS account ID to admin'!A:C,3,FALSE)</f>
        <v>Juvenile Justice and Rehabilitation</v>
      </c>
      <c r="D859" s="12" t="s">
        <v>4506</v>
      </c>
      <c r="E859" s="14" t="s">
        <v>9080</v>
      </c>
      <c r="F859" s="12" t="s">
        <v>297</v>
      </c>
      <c r="G859" s="12" t="s">
        <v>4508</v>
      </c>
      <c r="H859" s="12" t="s">
        <v>4659</v>
      </c>
      <c r="I859" s="15">
        <v>9744</v>
      </c>
      <c r="J859" s="12" t="s">
        <v>4658</v>
      </c>
      <c r="K859" s="12" t="s">
        <v>8258</v>
      </c>
      <c r="L859" s="12" t="s">
        <v>8259</v>
      </c>
      <c r="M859" s="12" t="s">
        <v>8259</v>
      </c>
      <c r="N859" s="16" t="s">
        <v>8898</v>
      </c>
      <c r="O859" s="12" t="s">
        <v>8899</v>
      </c>
      <c r="P859" s="16"/>
      <c r="Q859" s="12" t="s">
        <v>8900</v>
      </c>
      <c r="R859" s="12" t="s">
        <v>8901</v>
      </c>
    </row>
    <row r="860" spans="1:18" ht="21.75" thickBot="1" x14ac:dyDescent="0.25">
      <c r="A860" s="7" t="s">
        <v>8256</v>
      </c>
      <c r="B860" s="8" t="s">
        <v>1198</v>
      </c>
      <c r="C860" s="8" t="str">
        <f>VLOOKUP(A860,'DSHS account ID to admin'!A:C,3,FALSE)</f>
        <v>Aging and Disability Services Administration</v>
      </c>
      <c r="D860" s="7" t="s">
        <v>9</v>
      </c>
      <c r="E860" s="9" t="s">
        <v>9080</v>
      </c>
      <c r="F860" s="7" t="s">
        <v>64</v>
      </c>
      <c r="G860" s="7" t="s">
        <v>65</v>
      </c>
      <c r="H860" s="7" t="s">
        <v>1199</v>
      </c>
      <c r="I860" s="10">
        <v>3988</v>
      </c>
      <c r="J860" s="7" t="s">
        <v>1198</v>
      </c>
      <c r="K860" s="7" t="s">
        <v>8258</v>
      </c>
      <c r="L860" s="7" t="s">
        <v>8259</v>
      </c>
      <c r="M860" s="7" t="s">
        <v>8259</v>
      </c>
      <c r="N860" s="11" t="s">
        <v>9119</v>
      </c>
      <c r="O860" s="7" t="s">
        <v>9120</v>
      </c>
      <c r="P860" s="11"/>
      <c r="Q860" s="7" t="s">
        <v>9121</v>
      </c>
      <c r="R860" s="7" t="s">
        <v>9122</v>
      </c>
    </row>
    <row r="861" spans="1:18" ht="13.5" thickBot="1" x14ac:dyDescent="0.25">
      <c r="A861" s="12" t="s">
        <v>8270</v>
      </c>
      <c r="B861" s="13" t="s">
        <v>1976</v>
      </c>
      <c r="C861" s="8" t="str">
        <f>VLOOKUP(A861,'DSHS account ID to admin'!A:C,3,FALSE)</f>
        <v>Children's Administration</v>
      </c>
      <c r="D861" s="12" t="s">
        <v>1573</v>
      </c>
      <c r="E861" s="14" t="s">
        <v>9080</v>
      </c>
      <c r="F861" s="12" t="s">
        <v>12</v>
      </c>
      <c r="G861" s="12" t="s">
        <v>1575</v>
      </c>
      <c r="H861" s="12" t="s">
        <v>1977</v>
      </c>
      <c r="I861" s="15">
        <v>6428</v>
      </c>
      <c r="J861" s="12" t="s">
        <v>1976</v>
      </c>
      <c r="K861" s="12" t="s">
        <v>8258</v>
      </c>
      <c r="L861" s="12" t="s">
        <v>8259</v>
      </c>
      <c r="M861" s="12" t="s">
        <v>8259</v>
      </c>
      <c r="N861" s="16" t="s">
        <v>8271</v>
      </c>
      <c r="O861" s="12" t="s">
        <v>8272</v>
      </c>
      <c r="P861" s="16"/>
      <c r="Q861" s="12" t="s">
        <v>8273</v>
      </c>
      <c r="R861" s="12" t="s">
        <v>8274</v>
      </c>
    </row>
    <row r="862" spans="1:18" ht="13.5" thickBot="1" x14ac:dyDescent="0.25">
      <c r="A862" s="7" t="s">
        <v>8270</v>
      </c>
      <c r="B862" s="8" t="s">
        <v>1972</v>
      </c>
      <c r="C862" s="8" t="str">
        <f>VLOOKUP(A862,'DSHS account ID to admin'!A:C,3,FALSE)</f>
        <v>Children's Administration</v>
      </c>
      <c r="D862" s="7" t="s">
        <v>1573</v>
      </c>
      <c r="E862" s="9" t="s">
        <v>9080</v>
      </c>
      <c r="F862" s="7" t="s">
        <v>12</v>
      </c>
      <c r="G862" s="7" t="s">
        <v>1575</v>
      </c>
      <c r="H862" s="7" t="s">
        <v>1973</v>
      </c>
      <c r="I862" s="10">
        <v>5741</v>
      </c>
      <c r="J862" s="7" t="s">
        <v>1972</v>
      </c>
      <c r="K862" s="7" t="s">
        <v>8258</v>
      </c>
      <c r="L862" s="7" t="s">
        <v>8259</v>
      </c>
      <c r="M862" s="7" t="s">
        <v>8259</v>
      </c>
      <c r="N862" s="11" t="s">
        <v>8433</v>
      </c>
      <c r="O862" s="7" t="s">
        <v>8434</v>
      </c>
      <c r="P862" s="11"/>
      <c r="Q862" s="7" t="s">
        <v>8435</v>
      </c>
      <c r="R862" s="7" t="s">
        <v>8436</v>
      </c>
    </row>
    <row r="863" spans="1:18" ht="13.5" thickBot="1" x14ac:dyDescent="0.25">
      <c r="A863" s="12" t="s">
        <v>8270</v>
      </c>
      <c r="B863" s="13" t="s">
        <v>1974</v>
      </c>
      <c r="C863" s="8" t="str">
        <f>VLOOKUP(A863,'DSHS account ID to admin'!A:C,3,FALSE)</f>
        <v>Children's Administration</v>
      </c>
      <c r="D863" s="12" t="s">
        <v>1573</v>
      </c>
      <c r="E863" s="14" t="s">
        <v>9080</v>
      </c>
      <c r="F863" s="12" t="s">
        <v>12</v>
      </c>
      <c r="G863" s="12" t="s">
        <v>1575</v>
      </c>
      <c r="H863" s="12" t="s">
        <v>1975</v>
      </c>
      <c r="I863" s="15">
        <v>4776</v>
      </c>
      <c r="J863" s="12" t="s">
        <v>1974</v>
      </c>
      <c r="K863" s="12" t="s">
        <v>8258</v>
      </c>
      <c r="L863" s="12" t="s">
        <v>8259</v>
      </c>
      <c r="M863" s="12" t="s">
        <v>8259</v>
      </c>
      <c r="N863" s="16" t="s">
        <v>8433</v>
      </c>
      <c r="O863" s="12" t="s">
        <v>8434</v>
      </c>
      <c r="P863" s="16"/>
      <c r="Q863" s="12" t="s">
        <v>8435</v>
      </c>
      <c r="R863" s="12" t="s">
        <v>8436</v>
      </c>
    </row>
    <row r="864" spans="1:18" ht="21.75" thickBot="1" x14ac:dyDescent="0.25">
      <c r="A864" s="7" t="s">
        <v>8256</v>
      </c>
      <c r="B864" s="8" t="s">
        <v>5504</v>
      </c>
      <c r="C864" s="8" t="str">
        <f>VLOOKUP(A864,'DSHS account ID to admin'!A:C,3,FALSE)</f>
        <v>Aging and Disability Services Administration</v>
      </c>
      <c r="D864" s="7" t="s">
        <v>4597</v>
      </c>
      <c r="E864" s="9" t="s">
        <v>9080</v>
      </c>
      <c r="F864" s="7" t="s">
        <v>4552</v>
      </c>
      <c r="G864" s="7" t="s">
        <v>5460</v>
      </c>
      <c r="H864" s="7" t="s">
        <v>5505</v>
      </c>
      <c r="I864" s="10">
        <v>7407</v>
      </c>
      <c r="J864" s="7" t="s">
        <v>5504</v>
      </c>
      <c r="K864" s="7" t="s">
        <v>8258</v>
      </c>
      <c r="L864" s="7" t="s">
        <v>8259</v>
      </c>
      <c r="M864" s="7" t="s">
        <v>8259</v>
      </c>
      <c r="N864" s="11" t="s">
        <v>8685</v>
      </c>
      <c r="O864" s="7" t="s">
        <v>8686</v>
      </c>
      <c r="P864" s="11"/>
      <c r="Q864" s="7" t="s">
        <v>8687</v>
      </c>
      <c r="R864" s="7" t="s">
        <v>8688</v>
      </c>
    </row>
    <row r="865" spans="1:18" ht="13.5" thickBot="1" x14ac:dyDescent="0.25">
      <c r="A865" s="12" t="s">
        <v>8270</v>
      </c>
      <c r="B865" s="13" t="s">
        <v>1918</v>
      </c>
      <c r="C865" s="8" t="str">
        <f>VLOOKUP(A865,'DSHS account ID to admin'!A:C,3,FALSE)</f>
        <v>Children's Administration</v>
      </c>
      <c r="D865" s="12" t="s">
        <v>1573</v>
      </c>
      <c r="E865" s="14" t="s">
        <v>9080</v>
      </c>
      <c r="F865" s="12" t="s">
        <v>297</v>
      </c>
      <c r="G865" s="12" t="s">
        <v>1626</v>
      </c>
      <c r="H865" s="12" t="s">
        <v>1919</v>
      </c>
      <c r="I865" s="15">
        <v>16039</v>
      </c>
      <c r="J865" s="12" t="s">
        <v>1918</v>
      </c>
      <c r="K865" s="12" t="s">
        <v>8258</v>
      </c>
      <c r="L865" s="12" t="s">
        <v>8259</v>
      </c>
      <c r="M865" s="12" t="s">
        <v>8259</v>
      </c>
      <c r="N865" s="16" t="s">
        <v>8271</v>
      </c>
      <c r="O865" s="12" t="s">
        <v>8272</v>
      </c>
      <c r="P865" s="16"/>
      <c r="Q865" s="12" t="s">
        <v>8273</v>
      </c>
      <c r="R865" s="12" t="s">
        <v>8274</v>
      </c>
    </row>
    <row r="866" spans="1:18" ht="13.5" thickBot="1" x14ac:dyDescent="0.25">
      <c r="A866" s="7" t="s">
        <v>8270</v>
      </c>
      <c r="B866" s="8" t="s">
        <v>7976</v>
      </c>
      <c r="C866" s="8" t="str">
        <f>VLOOKUP(A866,'DSHS account ID to admin'!A:C,3,FALSE)</f>
        <v>Children's Administration</v>
      </c>
      <c r="D866" s="7" t="s">
        <v>299</v>
      </c>
      <c r="E866" s="9" t="s">
        <v>9080</v>
      </c>
      <c r="F866" s="7" t="s">
        <v>297</v>
      </c>
      <c r="G866" s="7" t="s">
        <v>298</v>
      </c>
      <c r="H866" s="7" t="s">
        <v>7977</v>
      </c>
      <c r="I866" s="18">
        <v>99</v>
      </c>
      <c r="J866" s="7" t="s">
        <v>7976</v>
      </c>
      <c r="K866" s="7" t="s">
        <v>8258</v>
      </c>
      <c r="L866" s="7" t="s">
        <v>8259</v>
      </c>
      <c r="M866" s="7" t="s">
        <v>8259</v>
      </c>
      <c r="N866" s="11" t="s">
        <v>9180</v>
      </c>
      <c r="O866" s="7" t="s">
        <v>9181</v>
      </c>
      <c r="P866" s="11"/>
      <c r="Q866" s="7" t="s">
        <v>9182</v>
      </c>
      <c r="R866" s="7" t="s">
        <v>9183</v>
      </c>
    </row>
    <row r="867" spans="1:18" ht="13.5" thickBot="1" x14ac:dyDescent="0.25">
      <c r="A867" s="12" t="s">
        <v>8270</v>
      </c>
      <c r="B867" s="13" t="s">
        <v>8008</v>
      </c>
      <c r="C867" s="8" t="str">
        <f>VLOOKUP(A867,'DSHS account ID to admin'!A:C,3,FALSE)</f>
        <v>Children's Administration</v>
      </c>
      <c r="D867" s="12" t="s">
        <v>1223</v>
      </c>
      <c r="E867" s="14" t="s">
        <v>9080</v>
      </c>
      <c r="F867" s="12" t="s">
        <v>12</v>
      </c>
      <c r="G867" s="12" t="s">
        <v>13</v>
      </c>
      <c r="H867" s="12" t="s">
        <v>8009</v>
      </c>
      <c r="I867" s="17">
        <v>180</v>
      </c>
      <c r="J867" s="12" t="s">
        <v>8008</v>
      </c>
      <c r="K867" s="12" t="s">
        <v>8258</v>
      </c>
      <c r="L867" s="12" t="s">
        <v>8259</v>
      </c>
      <c r="M867" s="12" t="s">
        <v>8259</v>
      </c>
      <c r="N867" s="16" t="s">
        <v>9184</v>
      </c>
      <c r="O867" s="12" t="s">
        <v>9185</v>
      </c>
      <c r="P867" s="16"/>
      <c r="Q867" s="12" t="s">
        <v>9186</v>
      </c>
      <c r="R867" s="12" t="s">
        <v>9187</v>
      </c>
    </row>
    <row r="868" spans="1:18" ht="13.5" thickBot="1" x14ac:dyDescent="0.25">
      <c r="A868" s="7" t="s">
        <v>8270</v>
      </c>
      <c r="B868" s="8" t="s">
        <v>8052</v>
      </c>
      <c r="C868" s="8" t="str">
        <f>VLOOKUP(A868,'DSHS account ID to admin'!A:C,3,FALSE)</f>
        <v>Children's Administration</v>
      </c>
      <c r="D868" s="7" t="s">
        <v>2290</v>
      </c>
      <c r="E868" s="9" t="s">
        <v>9080</v>
      </c>
      <c r="F868" s="7" t="s">
        <v>12</v>
      </c>
      <c r="G868" s="7" t="s">
        <v>2289</v>
      </c>
      <c r="H868" s="7" t="s">
        <v>8053</v>
      </c>
      <c r="I868" s="10">
        <v>1870</v>
      </c>
      <c r="J868" s="7" t="s">
        <v>8052</v>
      </c>
      <c r="K868" s="7" t="s">
        <v>8258</v>
      </c>
      <c r="L868" s="7" t="s">
        <v>8259</v>
      </c>
      <c r="M868" s="7" t="s">
        <v>8259</v>
      </c>
      <c r="N868" s="11" t="s">
        <v>9188</v>
      </c>
      <c r="O868" s="7" t="s">
        <v>9189</v>
      </c>
      <c r="P868" s="11"/>
      <c r="Q868" s="7" t="s">
        <v>9190</v>
      </c>
      <c r="R868" s="7" t="s">
        <v>9191</v>
      </c>
    </row>
    <row r="869" spans="1:18" ht="13.5" thickBot="1" x14ac:dyDescent="0.25">
      <c r="A869" s="12" t="s">
        <v>8270</v>
      </c>
      <c r="B869" s="13" t="s">
        <v>8042</v>
      </c>
      <c r="C869" s="8" t="str">
        <f>VLOOKUP(A869,'DSHS account ID to admin'!A:C,3,FALSE)</f>
        <v>Children's Administration</v>
      </c>
      <c r="D869" s="12" t="s">
        <v>2290</v>
      </c>
      <c r="E869" s="14" t="s">
        <v>9080</v>
      </c>
      <c r="F869" s="12" t="s">
        <v>12</v>
      </c>
      <c r="G869" s="12" t="s">
        <v>2289</v>
      </c>
      <c r="H869" s="12" t="s">
        <v>8043</v>
      </c>
      <c r="I869" s="17">
        <v>680</v>
      </c>
      <c r="J869" s="12" t="s">
        <v>8042</v>
      </c>
      <c r="K869" s="12" t="s">
        <v>8258</v>
      </c>
      <c r="L869" s="12" t="s">
        <v>8259</v>
      </c>
      <c r="M869" s="12" t="s">
        <v>8259</v>
      </c>
      <c r="N869" s="16" t="s">
        <v>8588</v>
      </c>
      <c r="O869" s="12" t="s">
        <v>8589</v>
      </c>
      <c r="P869" s="16"/>
      <c r="Q869" s="12" t="s">
        <v>8590</v>
      </c>
      <c r="R869" s="12" t="s">
        <v>8591</v>
      </c>
    </row>
    <row r="870" spans="1:18" ht="13.5" thickBot="1" x14ac:dyDescent="0.25">
      <c r="A870" s="7" t="s">
        <v>8270</v>
      </c>
      <c r="B870" s="8" t="s">
        <v>2993</v>
      </c>
      <c r="C870" s="8" t="str">
        <f>VLOOKUP(A870,'DSHS account ID to admin'!A:C,3,FALSE)</f>
        <v>Children's Administration</v>
      </c>
      <c r="D870" s="7" t="s">
        <v>2570</v>
      </c>
      <c r="E870" s="9" t="s">
        <v>9080</v>
      </c>
      <c r="F870" s="7" t="s">
        <v>297</v>
      </c>
      <c r="G870" s="7" t="s">
        <v>2994</v>
      </c>
      <c r="H870" s="7" t="s">
        <v>2995</v>
      </c>
      <c r="I870" s="10">
        <v>3400</v>
      </c>
      <c r="J870" s="7" t="s">
        <v>2993</v>
      </c>
      <c r="K870" s="7" t="s">
        <v>8258</v>
      </c>
      <c r="L870" s="7" t="s">
        <v>8259</v>
      </c>
      <c r="M870" s="7" t="s">
        <v>8259</v>
      </c>
      <c r="N870" s="11" t="s">
        <v>8690</v>
      </c>
      <c r="O870" s="7" t="s">
        <v>8691</v>
      </c>
      <c r="P870" s="11"/>
      <c r="Q870" s="7" t="s">
        <v>8692</v>
      </c>
      <c r="R870" s="7" t="s">
        <v>8693</v>
      </c>
    </row>
    <row r="871" spans="1:18" ht="13.5" thickBot="1" x14ac:dyDescent="0.25">
      <c r="A871" s="12" t="s">
        <v>8270</v>
      </c>
      <c r="B871" s="13" t="s">
        <v>8071</v>
      </c>
      <c r="C871" s="8" t="str">
        <f>VLOOKUP(A871,'DSHS account ID to admin'!A:C,3,FALSE)</f>
        <v>Children's Administration</v>
      </c>
      <c r="D871" s="12" t="s">
        <v>2570</v>
      </c>
      <c r="E871" s="14" t="s">
        <v>9080</v>
      </c>
      <c r="F871" s="12" t="s">
        <v>297</v>
      </c>
      <c r="G871" s="12" t="s">
        <v>2994</v>
      </c>
      <c r="H871" s="12" t="s">
        <v>8072</v>
      </c>
      <c r="I871" s="15">
        <v>3148</v>
      </c>
      <c r="J871" s="12" t="s">
        <v>8071</v>
      </c>
      <c r="K871" s="12" t="s">
        <v>8258</v>
      </c>
      <c r="L871" s="12" t="s">
        <v>8259</v>
      </c>
      <c r="M871" s="12" t="s">
        <v>8259</v>
      </c>
      <c r="N871" s="16" t="s">
        <v>8690</v>
      </c>
      <c r="O871" s="12" t="s">
        <v>8691</v>
      </c>
      <c r="P871" s="16"/>
      <c r="Q871" s="12" t="s">
        <v>8692</v>
      </c>
      <c r="R871" s="12" t="s">
        <v>8693</v>
      </c>
    </row>
    <row r="872" spans="1:18" ht="21.75" thickBot="1" x14ac:dyDescent="0.25">
      <c r="A872" s="7" t="s">
        <v>8275</v>
      </c>
      <c r="B872" s="8" t="s">
        <v>8069</v>
      </c>
      <c r="C872" s="8" t="str">
        <f>VLOOKUP(A872,'DSHS account ID to admin'!A:C,3,FALSE)</f>
        <v>Juvenile Justice and Rehabilitation</v>
      </c>
      <c r="D872" s="7" t="s">
        <v>2570</v>
      </c>
      <c r="E872" s="9" t="s">
        <v>9080</v>
      </c>
      <c r="F872" s="7" t="s">
        <v>297</v>
      </c>
      <c r="G872" s="7" t="s">
        <v>2994</v>
      </c>
      <c r="H872" s="7" t="s">
        <v>8070</v>
      </c>
      <c r="I872" s="18">
        <v>767</v>
      </c>
      <c r="J872" s="7" t="s">
        <v>8069</v>
      </c>
      <c r="K872" s="7" t="s">
        <v>8258</v>
      </c>
      <c r="L872" s="7" t="s">
        <v>8259</v>
      </c>
      <c r="M872" s="7" t="s">
        <v>8259</v>
      </c>
      <c r="N872" s="11" t="s">
        <v>8400</v>
      </c>
      <c r="O872" s="7" t="s">
        <v>8401</v>
      </c>
      <c r="P872" s="11"/>
      <c r="Q872" s="7" t="s">
        <v>8402</v>
      </c>
      <c r="R872" s="7" t="s">
        <v>8403</v>
      </c>
    </row>
    <row r="873" spans="1:18" ht="21.75" thickBot="1" x14ac:dyDescent="0.25">
      <c r="A873" s="12" t="s">
        <v>8332</v>
      </c>
      <c r="B873" s="13" t="s">
        <v>5716</v>
      </c>
      <c r="C873" s="8" t="str">
        <f>VLOOKUP(A873,'DSHS account ID to admin'!A:C,3,FALSE)</f>
        <v>Economic Services Administration</v>
      </c>
      <c r="D873" s="12" t="s">
        <v>4597</v>
      </c>
      <c r="E873" s="14" t="s">
        <v>9080</v>
      </c>
      <c r="F873" s="12" t="s">
        <v>3591</v>
      </c>
      <c r="G873" s="12" t="s">
        <v>5457</v>
      </c>
      <c r="H873" s="12" t="s">
        <v>5717</v>
      </c>
      <c r="I873" s="15">
        <v>3788</v>
      </c>
      <c r="J873" s="12" t="s">
        <v>5716</v>
      </c>
      <c r="K873" s="12" t="s">
        <v>8258</v>
      </c>
      <c r="L873" s="12" t="s">
        <v>8259</v>
      </c>
      <c r="M873" s="12" t="s">
        <v>8259</v>
      </c>
      <c r="N873" s="16" t="s">
        <v>9161</v>
      </c>
      <c r="O873" s="12" t="s">
        <v>9162</v>
      </c>
      <c r="P873" s="16"/>
      <c r="Q873" s="12" t="s">
        <v>9163</v>
      </c>
      <c r="R873" s="12" t="s">
        <v>9164</v>
      </c>
    </row>
    <row r="874" spans="1:18" ht="13.5" thickBot="1" x14ac:dyDescent="0.25">
      <c r="A874" s="7" t="s">
        <v>8270</v>
      </c>
      <c r="B874" s="8" t="s">
        <v>2533</v>
      </c>
      <c r="C874" s="8" t="str">
        <f>VLOOKUP(A874,'DSHS account ID to admin'!A:C,3,FALSE)</f>
        <v>Children's Administration</v>
      </c>
      <c r="D874" s="7" t="s">
        <v>2290</v>
      </c>
      <c r="E874" s="9" t="s">
        <v>9080</v>
      </c>
      <c r="F874" s="7" t="s">
        <v>12</v>
      </c>
      <c r="G874" s="7" t="s">
        <v>2289</v>
      </c>
      <c r="H874" s="7" t="s">
        <v>2534</v>
      </c>
      <c r="I874" s="10">
        <v>4144</v>
      </c>
      <c r="J874" s="7" t="s">
        <v>2533</v>
      </c>
      <c r="K874" s="7" t="s">
        <v>8258</v>
      </c>
      <c r="L874" s="7" t="s">
        <v>8259</v>
      </c>
      <c r="M874" s="7" t="s">
        <v>8259</v>
      </c>
      <c r="N874" s="11" t="s">
        <v>9173</v>
      </c>
      <c r="O874" s="7" t="s">
        <v>9174</v>
      </c>
      <c r="P874" s="11"/>
      <c r="Q874" s="7" t="s">
        <v>9175</v>
      </c>
      <c r="R874" s="7" t="s">
        <v>8378</v>
      </c>
    </row>
    <row r="875" spans="1:18" ht="13.5" thickBot="1" x14ac:dyDescent="0.25">
      <c r="A875" s="12" t="s">
        <v>8270</v>
      </c>
      <c r="B875" s="13" t="s">
        <v>2541</v>
      </c>
      <c r="C875" s="8" t="str">
        <f>VLOOKUP(A875,'DSHS account ID to admin'!A:C,3,FALSE)</f>
        <v>Children's Administration</v>
      </c>
      <c r="D875" s="12" t="s">
        <v>2290</v>
      </c>
      <c r="E875" s="14" t="s">
        <v>9080</v>
      </c>
      <c r="F875" s="12" t="s">
        <v>12</v>
      </c>
      <c r="G875" s="12" t="s">
        <v>2289</v>
      </c>
      <c r="H875" s="12" t="s">
        <v>2542</v>
      </c>
      <c r="I875" s="15">
        <v>5843</v>
      </c>
      <c r="J875" s="12" t="s">
        <v>2541</v>
      </c>
      <c r="K875" s="12" t="s">
        <v>8258</v>
      </c>
      <c r="L875" s="12" t="s">
        <v>8259</v>
      </c>
      <c r="M875" s="12" t="s">
        <v>8259</v>
      </c>
      <c r="N875" s="16" t="s">
        <v>8535</v>
      </c>
      <c r="O875" s="12" t="s">
        <v>8536</v>
      </c>
      <c r="P875" s="16"/>
      <c r="Q875" s="12" t="s">
        <v>8537</v>
      </c>
      <c r="R875" s="12" t="s">
        <v>8538</v>
      </c>
    </row>
    <row r="876" spans="1:18" ht="13.5" thickBot="1" x14ac:dyDescent="0.25">
      <c r="A876" s="7" t="s">
        <v>8270</v>
      </c>
      <c r="B876" s="8" t="s">
        <v>2537</v>
      </c>
      <c r="C876" s="8" t="str">
        <f>VLOOKUP(A876,'DSHS account ID to admin'!A:C,3,FALSE)</f>
        <v>Children's Administration</v>
      </c>
      <c r="D876" s="7" t="s">
        <v>2290</v>
      </c>
      <c r="E876" s="9" t="s">
        <v>9080</v>
      </c>
      <c r="F876" s="7" t="s">
        <v>12</v>
      </c>
      <c r="G876" s="7" t="s">
        <v>2289</v>
      </c>
      <c r="H876" s="7" t="s">
        <v>2538</v>
      </c>
      <c r="I876" s="10">
        <v>2210</v>
      </c>
      <c r="J876" s="7" t="s">
        <v>2537</v>
      </c>
      <c r="K876" s="7" t="s">
        <v>8258</v>
      </c>
      <c r="L876" s="7" t="s">
        <v>8259</v>
      </c>
      <c r="M876" s="7" t="s">
        <v>8259</v>
      </c>
      <c r="N876" s="11" t="s">
        <v>8799</v>
      </c>
      <c r="O876" s="7" t="s">
        <v>8800</v>
      </c>
      <c r="P876" s="11"/>
      <c r="Q876" s="7" t="s">
        <v>8801</v>
      </c>
      <c r="R876" s="7" t="s">
        <v>8802</v>
      </c>
    </row>
    <row r="877" spans="1:18" ht="13.5" thickBot="1" x14ac:dyDescent="0.25">
      <c r="A877" s="12" t="s">
        <v>8270</v>
      </c>
      <c r="B877" s="13" t="s">
        <v>2539</v>
      </c>
      <c r="C877" s="8" t="str">
        <f>VLOOKUP(A877,'DSHS account ID to admin'!A:C,3,FALSE)</f>
        <v>Children's Administration</v>
      </c>
      <c r="D877" s="12" t="s">
        <v>2290</v>
      </c>
      <c r="E877" s="14" t="s">
        <v>9080</v>
      </c>
      <c r="F877" s="12" t="s">
        <v>12</v>
      </c>
      <c r="G877" s="12" t="s">
        <v>2289</v>
      </c>
      <c r="H877" s="12" t="s">
        <v>2540</v>
      </c>
      <c r="I877" s="15">
        <v>2680</v>
      </c>
      <c r="J877" s="12" t="s">
        <v>2539</v>
      </c>
      <c r="K877" s="12" t="s">
        <v>8258</v>
      </c>
      <c r="L877" s="12" t="s">
        <v>8259</v>
      </c>
      <c r="M877" s="12" t="s">
        <v>8259</v>
      </c>
      <c r="N877" s="16" t="s">
        <v>8799</v>
      </c>
      <c r="O877" s="12" t="s">
        <v>8800</v>
      </c>
      <c r="P877" s="16"/>
      <c r="Q877" s="12" t="s">
        <v>8801</v>
      </c>
      <c r="R877" s="12" t="s">
        <v>8802</v>
      </c>
    </row>
    <row r="878" spans="1:18" ht="13.5" thickBot="1" x14ac:dyDescent="0.25">
      <c r="A878" s="7" t="s">
        <v>8270</v>
      </c>
      <c r="B878" s="8" t="s">
        <v>2535</v>
      </c>
      <c r="C878" s="8" t="str">
        <f>VLOOKUP(A878,'DSHS account ID to admin'!A:C,3,FALSE)</f>
        <v>Children's Administration</v>
      </c>
      <c r="D878" s="7" t="s">
        <v>2290</v>
      </c>
      <c r="E878" s="9" t="s">
        <v>9080</v>
      </c>
      <c r="F878" s="7" t="s">
        <v>12</v>
      </c>
      <c r="G878" s="7" t="s">
        <v>2289</v>
      </c>
      <c r="H878" s="7" t="s">
        <v>2536</v>
      </c>
      <c r="I878" s="10">
        <v>4478</v>
      </c>
      <c r="J878" s="7" t="s">
        <v>2535</v>
      </c>
      <c r="K878" s="7" t="s">
        <v>8258</v>
      </c>
      <c r="L878" s="7" t="s">
        <v>8259</v>
      </c>
      <c r="M878" s="7" t="s">
        <v>8259</v>
      </c>
      <c r="N878" s="11" t="s">
        <v>9173</v>
      </c>
      <c r="O878" s="7" t="s">
        <v>9174</v>
      </c>
      <c r="P878" s="11"/>
      <c r="Q878" s="7" t="s">
        <v>9175</v>
      </c>
      <c r="R878" s="7" t="s">
        <v>8378</v>
      </c>
    </row>
    <row r="879" spans="1:18" ht="13.5" thickBot="1" x14ac:dyDescent="0.25">
      <c r="A879" s="12" t="s">
        <v>8270</v>
      </c>
      <c r="B879" s="13" t="s">
        <v>8040</v>
      </c>
      <c r="C879" s="8" t="str">
        <f>VLOOKUP(A879,'DSHS account ID to admin'!A:C,3,FALSE)</f>
        <v>Children's Administration</v>
      </c>
      <c r="D879" s="12" t="s">
        <v>8038</v>
      </c>
      <c r="E879" s="14" t="s">
        <v>9080</v>
      </c>
      <c r="F879" s="12" t="s">
        <v>12</v>
      </c>
      <c r="G879" s="12" t="s">
        <v>2289</v>
      </c>
      <c r="H879" s="12" t="s">
        <v>8041</v>
      </c>
      <c r="I879" s="15">
        <v>1139</v>
      </c>
      <c r="J879" s="12" t="s">
        <v>8040</v>
      </c>
      <c r="K879" s="12" t="s">
        <v>8258</v>
      </c>
      <c r="L879" s="12" t="s">
        <v>8259</v>
      </c>
      <c r="M879" s="12" t="s">
        <v>8259</v>
      </c>
      <c r="N879" s="16" t="s">
        <v>8424</v>
      </c>
      <c r="O879" s="12" t="s">
        <v>8425</v>
      </c>
      <c r="P879" s="16"/>
      <c r="Q879" s="12" t="s">
        <v>8426</v>
      </c>
      <c r="R879" s="12" t="s">
        <v>8427</v>
      </c>
    </row>
    <row r="880" spans="1:18" ht="21.75" thickBot="1" x14ac:dyDescent="0.25">
      <c r="A880" s="7" t="s">
        <v>8256</v>
      </c>
      <c r="B880" s="8" t="s">
        <v>9192</v>
      </c>
      <c r="C880" s="8" t="str">
        <f>VLOOKUP(A880,'DSHS account ID to admin'!A:C,3,FALSE)</f>
        <v>Aging and Disability Services Administration</v>
      </c>
      <c r="D880" s="7" t="s">
        <v>1223</v>
      </c>
      <c r="E880" s="9" t="s">
        <v>9080</v>
      </c>
      <c r="F880" s="7" t="s">
        <v>12</v>
      </c>
      <c r="G880" s="7" t="s">
        <v>13</v>
      </c>
      <c r="H880" s="7" t="s">
        <v>9193</v>
      </c>
      <c r="I880" s="18">
        <v>176</v>
      </c>
      <c r="J880" s="7" t="s">
        <v>9192</v>
      </c>
      <c r="K880" s="7" t="s">
        <v>9194</v>
      </c>
      <c r="L880" s="7" t="s">
        <v>8259</v>
      </c>
      <c r="M880" s="7" t="s">
        <v>8259</v>
      </c>
      <c r="N880" s="11" t="s">
        <v>8395</v>
      </c>
      <c r="O880" s="7" t="s">
        <v>8396</v>
      </c>
      <c r="P880" s="11"/>
      <c r="Q880" s="7" t="s">
        <v>8397</v>
      </c>
      <c r="R880" s="7" t="s">
        <v>8398</v>
      </c>
    </row>
    <row r="881" spans="1:18" ht="13.5" thickBot="1" x14ac:dyDescent="0.25">
      <c r="A881" s="12" t="s">
        <v>8270</v>
      </c>
      <c r="B881" s="13" t="s">
        <v>9195</v>
      </c>
      <c r="C881" s="8" t="str">
        <f>VLOOKUP(A881,'DSHS account ID to admin'!A:C,3,FALSE)</f>
        <v>Children's Administration</v>
      </c>
      <c r="D881" s="12" t="s">
        <v>1223</v>
      </c>
      <c r="E881" s="14" t="s">
        <v>9080</v>
      </c>
      <c r="F881" s="12" t="s">
        <v>12</v>
      </c>
      <c r="G881" s="12" t="s">
        <v>13</v>
      </c>
      <c r="H881" s="12" t="s">
        <v>9196</v>
      </c>
      <c r="I881" s="17">
        <v>175</v>
      </c>
      <c r="J881" s="12" t="s">
        <v>9195</v>
      </c>
      <c r="K881" s="12" t="s">
        <v>9194</v>
      </c>
      <c r="L881" s="12" t="s">
        <v>8259</v>
      </c>
      <c r="M881" s="12" t="s">
        <v>8259</v>
      </c>
      <c r="N881" s="16" t="s">
        <v>8387</v>
      </c>
      <c r="O881" s="12" t="s">
        <v>8388</v>
      </c>
      <c r="P881" s="16"/>
      <c r="Q881" s="12" t="s">
        <v>8389</v>
      </c>
      <c r="R881" s="12" t="s">
        <v>8390</v>
      </c>
    </row>
    <row r="882" spans="1:18" ht="13.5" thickBot="1" x14ac:dyDescent="0.25">
      <c r="A882" s="7" t="s">
        <v>8270</v>
      </c>
      <c r="B882" s="8" t="s">
        <v>9197</v>
      </c>
      <c r="C882" s="8" t="str">
        <f>VLOOKUP(A882,'DSHS account ID to admin'!A:C,3,FALSE)</f>
        <v>Children's Administration</v>
      </c>
      <c r="D882" s="7" t="s">
        <v>1223</v>
      </c>
      <c r="E882" s="9" t="s">
        <v>9080</v>
      </c>
      <c r="F882" s="7" t="s">
        <v>12</v>
      </c>
      <c r="G882" s="7" t="s">
        <v>13</v>
      </c>
      <c r="H882" s="7" t="s">
        <v>9198</v>
      </c>
      <c r="I882" s="18">
        <v>175</v>
      </c>
      <c r="J882" s="7" t="s">
        <v>9197</v>
      </c>
      <c r="K882" s="7" t="s">
        <v>9194</v>
      </c>
      <c r="L882" s="7" t="s">
        <v>8259</v>
      </c>
      <c r="M882" s="7" t="s">
        <v>8259</v>
      </c>
      <c r="N882" s="11" t="s">
        <v>8343</v>
      </c>
      <c r="O882" s="7" t="s">
        <v>8344</v>
      </c>
      <c r="P882" s="11"/>
      <c r="Q882" s="7" t="s">
        <v>8345</v>
      </c>
      <c r="R882" s="7" t="s">
        <v>8346</v>
      </c>
    </row>
    <row r="883" spans="1:18" ht="13.5" thickBot="1" x14ac:dyDescent="0.25">
      <c r="A883" s="12" t="s">
        <v>8270</v>
      </c>
      <c r="B883" s="13" t="s">
        <v>9199</v>
      </c>
      <c r="C883" s="8" t="str">
        <f>VLOOKUP(A883,'DSHS account ID to admin'!A:C,3,FALSE)</f>
        <v>Children's Administration</v>
      </c>
      <c r="D883" s="12" t="s">
        <v>1223</v>
      </c>
      <c r="E883" s="14" t="s">
        <v>9080</v>
      </c>
      <c r="F883" s="12" t="s">
        <v>12</v>
      </c>
      <c r="G883" s="12" t="s">
        <v>13</v>
      </c>
      <c r="H883" s="12" t="s">
        <v>9200</v>
      </c>
      <c r="I883" s="17">
        <v>175</v>
      </c>
      <c r="J883" s="12" t="s">
        <v>9199</v>
      </c>
      <c r="K883" s="12" t="s">
        <v>9194</v>
      </c>
      <c r="L883" s="12" t="s">
        <v>8259</v>
      </c>
      <c r="M883" s="12" t="s">
        <v>8259</v>
      </c>
      <c r="N883" s="16" t="s">
        <v>8765</v>
      </c>
      <c r="O883" s="12" t="s">
        <v>8766</v>
      </c>
      <c r="P883" s="16"/>
      <c r="Q883" s="12" t="s">
        <v>8767</v>
      </c>
      <c r="R883" s="12" t="s">
        <v>8768</v>
      </c>
    </row>
    <row r="884" spans="1:18" ht="21.75" thickBot="1" x14ac:dyDescent="0.25">
      <c r="A884" s="7" t="s">
        <v>8332</v>
      </c>
      <c r="B884" s="8" t="s">
        <v>9201</v>
      </c>
      <c r="C884" s="8" t="str">
        <f>VLOOKUP(A884,'DSHS account ID to admin'!A:C,3,FALSE)</f>
        <v>Economic Services Administration</v>
      </c>
      <c r="D884" s="7" t="s">
        <v>1223</v>
      </c>
      <c r="E884" s="9" t="s">
        <v>9080</v>
      </c>
      <c r="F884" s="7" t="s">
        <v>12</v>
      </c>
      <c r="G884" s="7" t="s">
        <v>13</v>
      </c>
      <c r="H884" s="7" t="s">
        <v>9202</v>
      </c>
      <c r="I884" s="18">
        <v>175</v>
      </c>
      <c r="J884" s="7" t="s">
        <v>9201</v>
      </c>
      <c r="K884" s="7" t="s">
        <v>9194</v>
      </c>
      <c r="L884" s="7" t="s">
        <v>8259</v>
      </c>
      <c r="M884" s="7" t="s">
        <v>8259</v>
      </c>
      <c r="N884" s="7" t="s">
        <v>9203</v>
      </c>
      <c r="O884" s="7" t="s">
        <v>9204</v>
      </c>
      <c r="P884" s="11"/>
      <c r="Q884" s="7" t="s">
        <v>9205</v>
      </c>
      <c r="R884" s="11"/>
    </row>
    <row r="885" spans="1:18" ht="21.75" thickBot="1" x14ac:dyDescent="0.25">
      <c r="A885" s="12" t="s">
        <v>8256</v>
      </c>
      <c r="B885" s="13" t="s">
        <v>8014</v>
      </c>
      <c r="C885" s="8" t="str">
        <f>VLOOKUP(A885,'DSHS account ID to admin'!A:C,3,FALSE)</f>
        <v>Aging and Disability Services Administration</v>
      </c>
      <c r="D885" s="12" t="s">
        <v>9</v>
      </c>
      <c r="E885" s="14" t="s">
        <v>9080</v>
      </c>
      <c r="F885" s="12" t="s">
        <v>64</v>
      </c>
      <c r="G885" s="12" t="s">
        <v>65</v>
      </c>
      <c r="H885" s="12" t="s">
        <v>8015</v>
      </c>
      <c r="I885" s="17">
        <v>186</v>
      </c>
      <c r="J885" s="12" t="s">
        <v>8014</v>
      </c>
      <c r="K885" s="12" t="s">
        <v>8258</v>
      </c>
      <c r="L885" s="12" t="s">
        <v>8259</v>
      </c>
      <c r="M885" s="12" t="s">
        <v>8259</v>
      </c>
      <c r="N885" s="16" t="s">
        <v>8882</v>
      </c>
      <c r="O885" s="12" t="s">
        <v>9206</v>
      </c>
      <c r="P885" s="16"/>
      <c r="Q885" s="12" t="s">
        <v>8884</v>
      </c>
      <c r="R885" s="12" t="s">
        <v>8885</v>
      </c>
    </row>
    <row r="886" spans="1:18" ht="13.5" thickBot="1" x14ac:dyDescent="0.25">
      <c r="A886" s="7" t="s">
        <v>8270</v>
      </c>
      <c r="B886" s="8" t="s">
        <v>8033</v>
      </c>
      <c r="C886" s="8" t="str">
        <f>VLOOKUP(A886,'DSHS account ID to admin'!A:C,3,FALSE)</f>
        <v>Children's Administration</v>
      </c>
      <c r="D886" s="7" t="s">
        <v>1573</v>
      </c>
      <c r="E886" s="9" t="s">
        <v>9207</v>
      </c>
      <c r="F886" s="7" t="s">
        <v>12</v>
      </c>
      <c r="G886" s="7" t="s">
        <v>1575</v>
      </c>
      <c r="H886" s="7" t="s">
        <v>8034</v>
      </c>
      <c r="I886" s="18">
        <v>682</v>
      </c>
      <c r="J886" s="7" t="s">
        <v>8033</v>
      </c>
      <c r="K886" s="7" t="s">
        <v>8258</v>
      </c>
      <c r="L886" s="7" t="s">
        <v>8259</v>
      </c>
      <c r="M886" s="7" t="s">
        <v>8259</v>
      </c>
      <c r="N886" s="11" t="s">
        <v>8694</v>
      </c>
      <c r="O886" s="7" t="s">
        <v>8695</v>
      </c>
      <c r="P886" s="11"/>
      <c r="Q886" s="7" t="s">
        <v>8696</v>
      </c>
      <c r="R886" s="7" t="s">
        <v>8697</v>
      </c>
    </row>
    <row r="887" spans="1:18" ht="13.5" thickBot="1" x14ac:dyDescent="0.25">
      <c r="A887" s="12" t="s">
        <v>8270</v>
      </c>
      <c r="B887" s="13" t="s">
        <v>8035</v>
      </c>
      <c r="C887" s="8" t="str">
        <f>VLOOKUP(A887,'DSHS account ID to admin'!A:C,3,FALSE)</f>
        <v>Children's Administration</v>
      </c>
      <c r="D887" s="12" t="s">
        <v>1573</v>
      </c>
      <c r="E887" s="14" t="s">
        <v>9207</v>
      </c>
      <c r="F887" s="12" t="s">
        <v>12</v>
      </c>
      <c r="G887" s="12" t="s">
        <v>1575</v>
      </c>
      <c r="H887" s="12" t="s">
        <v>8036</v>
      </c>
      <c r="I887" s="17">
        <v>176</v>
      </c>
      <c r="J887" s="12" t="s">
        <v>8035</v>
      </c>
      <c r="K887" s="12" t="s">
        <v>8258</v>
      </c>
      <c r="L887" s="12" t="s">
        <v>8259</v>
      </c>
      <c r="M887" s="12" t="s">
        <v>8259</v>
      </c>
      <c r="N887" s="16" t="s">
        <v>8560</v>
      </c>
      <c r="O887" s="12" t="s">
        <v>8561</v>
      </c>
      <c r="P887" s="16"/>
      <c r="Q887" s="12" t="s">
        <v>8562</v>
      </c>
      <c r="R887" s="12" t="s">
        <v>8563</v>
      </c>
    </row>
    <row r="888" spans="1:18" ht="13.5" thickBot="1" x14ac:dyDescent="0.25">
      <c r="A888" s="7" t="s">
        <v>8270</v>
      </c>
      <c r="B888" s="8" t="s">
        <v>4683</v>
      </c>
      <c r="C888" s="8" t="str">
        <f>VLOOKUP(A888,'DSHS account ID to admin'!A:C,3,FALSE)</f>
        <v>Children's Administration</v>
      </c>
      <c r="D888" s="7" t="s">
        <v>4506</v>
      </c>
      <c r="E888" s="9" t="s">
        <v>9207</v>
      </c>
      <c r="F888" s="7" t="s">
        <v>297</v>
      </c>
      <c r="G888" s="7" t="s">
        <v>4508</v>
      </c>
      <c r="H888" s="7" t="s">
        <v>4684</v>
      </c>
      <c r="I888" s="10">
        <v>3750</v>
      </c>
      <c r="J888" s="7" t="s">
        <v>4683</v>
      </c>
      <c r="K888" s="7" t="s">
        <v>8258</v>
      </c>
      <c r="L888" s="7" t="s">
        <v>8259</v>
      </c>
      <c r="M888" s="7" t="s">
        <v>8259</v>
      </c>
      <c r="N888" s="11" t="s">
        <v>8271</v>
      </c>
      <c r="O888" s="7" t="s">
        <v>8272</v>
      </c>
      <c r="P888" s="11"/>
      <c r="Q888" s="7" t="s">
        <v>8273</v>
      </c>
      <c r="R888" s="7" t="s">
        <v>8274</v>
      </c>
    </row>
    <row r="889" spans="1:18" ht="13.5" thickBot="1" x14ac:dyDescent="0.25">
      <c r="A889" s="12" t="s">
        <v>8270</v>
      </c>
      <c r="B889" s="13" t="s">
        <v>4681</v>
      </c>
      <c r="C889" s="8" t="str">
        <f>VLOOKUP(A889,'DSHS account ID to admin'!A:C,3,FALSE)</f>
        <v>Children's Administration</v>
      </c>
      <c r="D889" s="12" t="s">
        <v>4506</v>
      </c>
      <c r="E889" s="14" t="s">
        <v>9207</v>
      </c>
      <c r="F889" s="12" t="s">
        <v>297</v>
      </c>
      <c r="G889" s="12" t="s">
        <v>4508</v>
      </c>
      <c r="H889" s="12" t="s">
        <v>4682</v>
      </c>
      <c r="I889" s="15">
        <v>3628</v>
      </c>
      <c r="J889" s="12" t="s">
        <v>4681</v>
      </c>
      <c r="K889" s="12" t="s">
        <v>8258</v>
      </c>
      <c r="L889" s="12" t="s">
        <v>8259</v>
      </c>
      <c r="M889" s="12" t="s">
        <v>8259</v>
      </c>
      <c r="N889" s="16" t="s">
        <v>8271</v>
      </c>
      <c r="O889" s="12" t="s">
        <v>8272</v>
      </c>
      <c r="P889" s="16"/>
      <c r="Q889" s="12" t="s">
        <v>8273</v>
      </c>
      <c r="R889" s="12" t="s">
        <v>8274</v>
      </c>
    </row>
    <row r="890" spans="1:18" ht="21.75" thickBot="1" x14ac:dyDescent="0.25">
      <c r="A890" s="7" t="s">
        <v>8256</v>
      </c>
      <c r="B890" s="8" t="s">
        <v>8127</v>
      </c>
      <c r="C890" s="8" t="str">
        <f>VLOOKUP(A890,'DSHS account ID to admin'!A:C,3,FALSE)</f>
        <v>Aging and Disability Services Administration</v>
      </c>
      <c r="D890" s="7" t="s">
        <v>4597</v>
      </c>
      <c r="E890" s="9" t="s">
        <v>9207</v>
      </c>
      <c r="F890" s="7" t="s">
        <v>297</v>
      </c>
      <c r="G890" s="7" t="s">
        <v>4596</v>
      </c>
      <c r="H890" s="7" t="s">
        <v>8128</v>
      </c>
      <c r="I890" s="18">
        <v>84</v>
      </c>
      <c r="J890" s="7" t="s">
        <v>8127</v>
      </c>
      <c r="K890" s="7" t="s">
        <v>8258</v>
      </c>
      <c r="L890" s="7" t="s">
        <v>8259</v>
      </c>
      <c r="M890" s="7" t="s">
        <v>8259</v>
      </c>
      <c r="N890" s="11" t="s">
        <v>8685</v>
      </c>
      <c r="O890" s="7" t="s">
        <v>8686</v>
      </c>
      <c r="P890" s="11"/>
      <c r="Q890" s="7" t="s">
        <v>8687</v>
      </c>
      <c r="R890" s="7" t="s">
        <v>8688</v>
      </c>
    </row>
    <row r="891" spans="1:18" ht="13.5" thickBot="1" x14ac:dyDescent="0.25">
      <c r="A891" s="12" t="s">
        <v>8270</v>
      </c>
      <c r="B891" s="13" t="s">
        <v>8096</v>
      </c>
      <c r="C891" s="8" t="str">
        <f>VLOOKUP(A891,'DSHS account ID to admin'!A:C,3,FALSE)</f>
        <v>Children's Administration</v>
      </c>
      <c r="D891" s="12" t="s">
        <v>4337</v>
      </c>
      <c r="E891" s="14" t="s">
        <v>9207</v>
      </c>
      <c r="F891" s="12" t="s">
        <v>2576</v>
      </c>
      <c r="G891" s="12" t="s">
        <v>4349</v>
      </c>
      <c r="H891" s="12" t="s">
        <v>8097</v>
      </c>
      <c r="I891" s="17">
        <v>702</v>
      </c>
      <c r="J891" s="12" t="s">
        <v>8096</v>
      </c>
      <c r="K891" s="12" t="s">
        <v>8258</v>
      </c>
      <c r="L891" s="12" t="s">
        <v>8259</v>
      </c>
      <c r="M891" s="12" t="s">
        <v>8259</v>
      </c>
      <c r="N891" s="16" t="s">
        <v>8271</v>
      </c>
      <c r="O891" s="12" t="s">
        <v>8272</v>
      </c>
      <c r="P891" s="16"/>
      <c r="Q891" s="12" t="s">
        <v>8273</v>
      </c>
      <c r="R891" s="12" t="s">
        <v>8274</v>
      </c>
    </row>
    <row r="892" spans="1:18" ht="21.75" thickBot="1" x14ac:dyDescent="0.25">
      <c r="A892" s="7" t="s">
        <v>8332</v>
      </c>
      <c r="B892" s="8" t="s">
        <v>8048</v>
      </c>
      <c r="C892" s="8" t="str">
        <f>VLOOKUP(A892,'DSHS account ID to admin'!A:C,3,FALSE)</f>
        <v>Economic Services Administration</v>
      </c>
      <c r="D892" s="7" t="s">
        <v>2290</v>
      </c>
      <c r="E892" s="9" t="s">
        <v>9207</v>
      </c>
      <c r="F892" s="7" t="s">
        <v>12</v>
      </c>
      <c r="G892" s="7" t="s">
        <v>2289</v>
      </c>
      <c r="H892" s="7" t="s">
        <v>8049</v>
      </c>
      <c r="I892" s="18">
        <v>180</v>
      </c>
      <c r="J892" s="7" t="s">
        <v>8048</v>
      </c>
      <c r="K892" s="7" t="s">
        <v>8258</v>
      </c>
      <c r="L892" s="7" t="s">
        <v>8259</v>
      </c>
      <c r="M892" s="7" t="s">
        <v>8259</v>
      </c>
      <c r="N892" s="11" t="s">
        <v>8621</v>
      </c>
      <c r="O892" s="7" t="s">
        <v>8622</v>
      </c>
      <c r="P892" s="11"/>
      <c r="Q892" s="7" t="s">
        <v>8623</v>
      </c>
      <c r="R892" s="7" t="s">
        <v>8624</v>
      </c>
    </row>
    <row r="893" spans="1:18" ht="21.75" thickBot="1" x14ac:dyDescent="0.25">
      <c r="A893" s="12" t="s">
        <v>8256</v>
      </c>
      <c r="B893" s="13" t="s">
        <v>8046</v>
      </c>
      <c r="C893" s="8" t="str">
        <f>VLOOKUP(A893,'DSHS account ID to admin'!A:C,3,FALSE)</f>
        <v>Aging and Disability Services Administration</v>
      </c>
      <c r="D893" s="12" t="s">
        <v>2290</v>
      </c>
      <c r="E893" s="14" t="s">
        <v>9207</v>
      </c>
      <c r="F893" s="12" t="s">
        <v>12</v>
      </c>
      <c r="G893" s="12" t="s">
        <v>2289</v>
      </c>
      <c r="H893" s="12" t="s">
        <v>8047</v>
      </c>
      <c r="I893" s="17">
        <v>178</v>
      </c>
      <c r="J893" s="12" t="s">
        <v>8046</v>
      </c>
      <c r="K893" s="12" t="s">
        <v>8258</v>
      </c>
      <c r="L893" s="12" t="s">
        <v>8259</v>
      </c>
      <c r="M893" s="12" t="s">
        <v>8259</v>
      </c>
      <c r="N893" s="16" t="s">
        <v>8964</v>
      </c>
      <c r="O893" s="12" t="s">
        <v>8965</v>
      </c>
      <c r="P893" s="16"/>
      <c r="Q893" s="12" t="s">
        <v>8966</v>
      </c>
      <c r="R893" s="12" t="s">
        <v>8967</v>
      </c>
    </row>
    <row r="894" spans="1:18" ht="21.75" thickBot="1" x14ac:dyDescent="0.25">
      <c r="A894" s="7" t="s">
        <v>8256</v>
      </c>
      <c r="B894" s="8" t="s">
        <v>8129</v>
      </c>
      <c r="C894" s="8" t="str">
        <f>VLOOKUP(A894,'DSHS account ID to admin'!A:C,3,FALSE)</f>
        <v>Aging and Disability Services Administration</v>
      </c>
      <c r="D894" s="7" t="s">
        <v>4597</v>
      </c>
      <c r="E894" s="9" t="s">
        <v>9207</v>
      </c>
      <c r="F894" s="7" t="s">
        <v>297</v>
      </c>
      <c r="G894" s="7" t="s">
        <v>4596</v>
      </c>
      <c r="H894" s="7" t="s">
        <v>8130</v>
      </c>
      <c r="I894" s="18">
        <v>74</v>
      </c>
      <c r="J894" s="7" t="s">
        <v>8129</v>
      </c>
      <c r="K894" s="7" t="s">
        <v>8258</v>
      </c>
      <c r="L894" s="7" t="s">
        <v>8259</v>
      </c>
      <c r="M894" s="7" t="s">
        <v>8259</v>
      </c>
      <c r="N894" s="11" t="s">
        <v>9208</v>
      </c>
      <c r="O894" s="7" t="s">
        <v>9209</v>
      </c>
      <c r="P894" s="11"/>
      <c r="Q894" s="7" t="s">
        <v>9210</v>
      </c>
      <c r="R894" s="7" t="s">
        <v>9211</v>
      </c>
    </row>
    <row r="895" spans="1:18" ht="21.75" thickBot="1" x14ac:dyDescent="0.25">
      <c r="A895" s="12" t="s">
        <v>8256</v>
      </c>
      <c r="B895" s="13" t="s">
        <v>8105</v>
      </c>
      <c r="C895" s="8" t="str">
        <f>VLOOKUP(A895,'DSHS account ID to admin'!A:C,3,FALSE)</f>
        <v>Aging and Disability Services Administration</v>
      </c>
      <c r="D895" s="12" t="s">
        <v>4506</v>
      </c>
      <c r="E895" s="14" t="s">
        <v>9207</v>
      </c>
      <c r="F895" s="12" t="s">
        <v>297</v>
      </c>
      <c r="G895" s="12" t="s">
        <v>4508</v>
      </c>
      <c r="H895" s="12" t="s">
        <v>8106</v>
      </c>
      <c r="I895" s="17">
        <v>173</v>
      </c>
      <c r="J895" s="12" t="s">
        <v>8105</v>
      </c>
      <c r="K895" s="12" t="s">
        <v>8258</v>
      </c>
      <c r="L895" s="12" t="s">
        <v>8259</v>
      </c>
      <c r="M895" s="12" t="s">
        <v>8259</v>
      </c>
      <c r="N895" s="16" t="s">
        <v>8260</v>
      </c>
      <c r="O895" s="12" t="s">
        <v>8261</v>
      </c>
      <c r="P895" s="16"/>
      <c r="Q895" s="12" t="s">
        <v>8262</v>
      </c>
      <c r="R895" s="12" t="s">
        <v>8263</v>
      </c>
    </row>
    <row r="896" spans="1:18" ht="21.75" thickBot="1" x14ac:dyDescent="0.25">
      <c r="A896" s="7" t="s">
        <v>8518</v>
      </c>
      <c r="B896" s="8" t="s">
        <v>4707</v>
      </c>
      <c r="C896" s="8" t="str">
        <f>VLOOKUP(A896,'DSHS account ID to admin'!A:C,3,FALSE)</f>
        <v>Division of Vocational Rehabilitation</v>
      </c>
      <c r="D896" s="7" t="s">
        <v>4506</v>
      </c>
      <c r="E896" s="9" t="s">
        <v>9207</v>
      </c>
      <c r="F896" s="7" t="s">
        <v>297</v>
      </c>
      <c r="G896" s="7" t="s">
        <v>4508</v>
      </c>
      <c r="H896" s="7" t="s">
        <v>4708</v>
      </c>
      <c r="I896" s="10">
        <v>2458</v>
      </c>
      <c r="J896" s="7" t="s">
        <v>4707</v>
      </c>
      <c r="K896" s="7" t="s">
        <v>8258</v>
      </c>
      <c r="L896" s="7" t="s">
        <v>8259</v>
      </c>
      <c r="M896" s="7" t="s">
        <v>8259</v>
      </c>
      <c r="N896" s="11" t="s">
        <v>8601</v>
      </c>
      <c r="O896" s="7" t="s">
        <v>8602</v>
      </c>
      <c r="P896" s="11"/>
      <c r="Q896" s="7" t="s">
        <v>8603</v>
      </c>
      <c r="R896" s="7" t="s">
        <v>8604</v>
      </c>
    </row>
    <row r="897" spans="1:18" ht="13.5" thickBot="1" x14ac:dyDescent="0.25">
      <c r="A897" s="12" t="s">
        <v>8270</v>
      </c>
      <c r="B897" s="13" t="s">
        <v>4685</v>
      </c>
      <c r="C897" s="8" t="str">
        <f>VLOOKUP(A897,'DSHS account ID to admin'!A:C,3,FALSE)</f>
        <v>Children's Administration</v>
      </c>
      <c r="D897" s="12" t="s">
        <v>4506</v>
      </c>
      <c r="E897" s="14" t="s">
        <v>9207</v>
      </c>
      <c r="F897" s="12" t="s">
        <v>297</v>
      </c>
      <c r="G897" s="12" t="s">
        <v>4508</v>
      </c>
      <c r="H897" s="12" t="s">
        <v>4686</v>
      </c>
      <c r="I897" s="15">
        <v>3397</v>
      </c>
      <c r="J897" s="12" t="s">
        <v>4685</v>
      </c>
      <c r="K897" s="12" t="s">
        <v>8258</v>
      </c>
      <c r="L897" s="12" t="s">
        <v>8259</v>
      </c>
      <c r="M897" s="12" t="s">
        <v>8259</v>
      </c>
      <c r="N897" s="16" t="s">
        <v>8271</v>
      </c>
      <c r="O897" s="12" t="s">
        <v>8272</v>
      </c>
      <c r="P897" s="16"/>
      <c r="Q897" s="12" t="s">
        <v>8273</v>
      </c>
      <c r="R897" s="12" t="s">
        <v>8274</v>
      </c>
    </row>
    <row r="898" spans="1:18" ht="13.5" thickBot="1" x14ac:dyDescent="0.25">
      <c r="A898" s="19"/>
      <c r="B898" s="20" t="s">
        <v>9212</v>
      </c>
      <c r="C898" s="8" t="e">
        <f>VLOOKUP(A898,'DSHS account ID to admin'!A:C,3,FALSE)</f>
        <v>#N/A</v>
      </c>
      <c r="D898" s="19"/>
      <c r="E898" s="21"/>
      <c r="F898" s="19"/>
      <c r="G898" s="19"/>
      <c r="H898" s="19"/>
      <c r="I898" s="22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1:18" x14ac:dyDescent="0.2">
      <c r="A899" s="23"/>
    </row>
    <row r="900" spans="1:18" ht="26.25" customHeight="1" x14ac:dyDescent="0.4">
      <c r="A900" s="157" t="s">
        <v>9213</v>
      </c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</row>
    <row r="901" spans="1:18" x14ac:dyDescent="0.2">
      <c r="A901" s="24" t="s">
        <v>9214</v>
      </c>
      <c r="B901" s="25" t="s">
        <v>9212</v>
      </c>
      <c r="C901" s="25"/>
      <c r="D901" s="26"/>
      <c r="E901" s="27"/>
      <c r="F901" s="28"/>
    </row>
    <row r="902" spans="1:18" x14ac:dyDescent="0.2">
      <c r="A902" s="23"/>
    </row>
  </sheetData>
  <mergeCells count="1">
    <mergeCell ref="A900:R90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05"/>
  <sheetViews>
    <sheetView workbookViewId="0">
      <selection activeCell="D33" sqref="D33"/>
    </sheetView>
  </sheetViews>
  <sheetFormatPr defaultRowHeight="12.75" x14ac:dyDescent="0.2"/>
  <cols>
    <col min="1" max="1" width="19.28515625" style="1" bestFit="1" customWidth="1"/>
    <col min="3" max="3" width="50.5703125" customWidth="1"/>
  </cols>
  <sheetData>
    <row r="1" spans="1:3" ht="13.5" thickBot="1" x14ac:dyDescent="0.25">
      <c r="A1" s="6" t="s">
        <v>8240</v>
      </c>
    </row>
    <row r="2" spans="1:3" ht="13.5" thickBot="1" x14ac:dyDescent="0.25">
      <c r="A2" s="7" t="s">
        <v>8256</v>
      </c>
      <c r="B2" t="s">
        <v>9215</v>
      </c>
      <c r="C2" t="s">
        <v>9234</v>
      </c>
    </row>
    <row r="3" spans="1:3" ht="13.5" thickBot="1" x14ac:dyDescent="0.25">
      <c r="A3" s="12" t="s">
        <v>8264</v>
      </c>
      <c r="B3" t="s">
        <v>9218</v>
      </c>
      <c r="C3" t="s">
        <v>9235</v>
      </c>
    </row>
    <row r="4" spans="1:3" ht="13.5" thickBot="1" x14ac:dyDescent="0.25">
      <c r="A4" s="7" t="s">
        <v>8270</v>
      </c>
      <c r="B4" t="s">
        <v>9216</v>
      </c>
      <c r="C4" t="s">
        <v>9226</v>
      </c>
    </row>
    <row r="5" spans="1:3" ht="13.5" thickBot="1" x14ac:dyDescent="0.25">
      <c r="A5" s="12" t="s">
        <v>8275</v>
      </c>
      <c r="B5" t="s">
        <v>9219</v>
      </c>
      <c r="C5" t="s">
        <v>9228</v>
      </c>
    </row>
    <row r="6" spans="1:3" ht="13.5" thickBot="1" x14ac:dyDescent="0.25">
      <c r="A6" s="7" t="s">
        <v>8299</v>
      </c>
      <c r="B6" t="s">
        <v>9220</v>
      </c>
      <c r="C6" t="s">
        <v>9233</v>
      </c>
    </row>
    <row r="7" spans="1:3" ht="13.5" thickBot="1" x14ac:dyDescent="0.25">
      <c r="A7" s="7" t="s">
        <v>8319</v>
      </c>
      <c r="B7" t="s">
        <v>9215</v>
      </c>
      <c r="C7" s="1" t="s">
        <v>9234</v>
      </c>
    </row>
    <row r="8" spans="1:3" ht="13.5" thickBot="1" x14ac:dyDescent="0.25">
      <c r="A8" s="7" t="s">
        <v>8332</v>
      </c>
      <c r="B8" t="s">
        <v>9217</v>
      </c>
      <c r="C8" t="s">
        <v>9229</v>
      </c>
    </row>
    <row r="9" spans="1:3" ht="13.5" thickBot="1" x14ac:dyDescent="0.25">
      <c r="A9" s="7" t="s">
        <v>8518</v>
      </c>
      <c r="B9" t="s">
        <v>9221</v>
      </c>
      <c r="C9" t="s">
        <v>9227</v>
      </c>
    </row>
    <row r="10" spans="1:3" ht="13.5" thickBot="1" x14ac:dyDescent="0.25">
      <c r="A10" s="12" t="s">
        <v>8592</v>
      </c>
      <c r="B10" t="s">
        <v>9222</v>
      </c>
      <c r="C10" t="s">
        <v>9230</v>
      </c>
    </row>
    <row r="11" spans="1:3" ht="13.5" thickBot="1" x14ac:dyDescent="0.25">
      <c r="A11" s="12" t="s">
        <v>8715</v>
      </c>
      <c r="B11" t="s">
        <v>9217</v>
      </c>
      <c r="C11" t="s">
        <v>9229</v>
      </c>
    </row>
    <row r="12" spans="1:3" ht="13.5" thickBot="1" x14ac:dyDescent="0.25">
      <c r="A12" s="12" t="s">
        <v>8823</v>
      </c>
      <c r="B12" t="s">
        <v>9223</v>
      </c>
      <c r="C12" t="s">
        <v>9232</v>
      </c>
    </row>
    <row r="13" spans="1:3" ht="13.5" thickBot="1" x14ac:dyDescent="0.25">
      <c r="A13" s="12" t="s">
        <v>8923</v>
      </c>
      <c r="B13" t="s">
        <v>9217</v>
      </c>
      <c r="C13" t="s">
        <v>9229</v>
      </c>
    </row>
    <row r="14" spans="1:3" ht="13.5" thickBot="1" x14ac:dyDescent="0.25">
      <c r="A14" s="12" t="s">
        <v>9011</v>
      </c>
      <c r="B14" t="s">
        <v>9222</v>
      </c>
      <c r="C14" s="1" t="s">
        <v>9230</v>
      </c>
    </row>
    <row r="15" spans="1:3" ht="13.5" thickBot="1" x14ac:dyDescent="0.25">
      <c r="A15" s="7" t="s">
        <v>9063</v>
      </c>
      <c r="B15" t="s">
        <v>9222</v>
      </c>
      <c r="C15" s="1" t="s">
        <v>9230</v>
      </c>
    </row>
    <row r="16" spans="1:3" ht="13.5" thickBot="1" x14ac:dyDescent="0.25">
      <c r="A16" s="7" t="s">
        <v>9114</v>
      </c>
      <c r="B16" t="s">
        <v>9224</v>
      </c>
      <c r="C16" t="s">
        <v>9224</v>
      </c>
    </row>
    <row r="17" spans="1:3" ht="13.5" thickBot="1" x14ac:dyDescent="0.25">
      <c r="A17" s="12" t="s">
        <v>9132</v>
      </c>
      <c r="B17" t="s">
        <v>9225</v>
      </c>
      <c r="C17" t="s">
        <v>9231</v>
      </c>
    </row>
    <row r="18" spans="1:3" x14ac:dyDescent="0.2">
      <c r="A18"/>
    </row>
    <row r="19" spans="1:3" x14ac:dyDescent="0.2">
      <c r="A19"/>
    </row>
    <row r="20" spans="1:3" x14ac:dyDescent="0.2">
      <c r="A20"/>
    </row>
    <row r="21" spans="1:3" x14ac:dyDescent="0.2">
      <c r="A21"/>
    </row>
    <row r="22" spans="1:3" x14ac:dyDescent="0.2">
      <c r="A22"/>
    </row>
    <row r="23" spans="1:3" x14ac:dyDescent="0.2">
      <c r="A23"/>
    </row>
    <row r="24" spans="1:3" x14ac:dyDescent="0.2">
      <c r="A24"/>
    </row>
    <row r="25" spans="1:3" x14ac:dyDescent="0.2">
      <c r="A25"/>
    </row>
    <row r="26" spans="1:3" x14ac:dyDescent="0.2">
      <c r="A26"/>
    </row>
    <row r="27" spans="1:3" x14ac:dyDescent="0.2">
      <c r="A27"/>
    </row>
    <row r="28" spans="1:3" x14ac:dyDescent="0.2">
      <c r="A28"/>
    </row>
    <row r="29" spans="1:3" x14ac:dyDescent="0.2">
      <c r="A29"/>
    </row>
    <row r="30" spans="1:3" x14ac:dyDescent="0.2">
      <c r="A30"/>
    </row>
    <row r="31" spans="1:3" x14ac:dyDescent="0.2">
      <c r="A31"/>
    </row>
    <row r="32" spans="1:3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25"/>
  <sheetViews>
    <sheetView workbookViewId="0">
      <selection activeCell="B14" sqref="B14"/>
    </sheetView>
  </sheetViews>
  <sheetFormatPr defaultRowHeight="12.75" x14ac:dyDescent="0.2"/>
  <cols>
    <col min="1" max="1" width="17.7109375" style="1" bestFit="1" customWidth="1"/>
    <col min="2" max="2" width="17.7109375" style="1" customWidth="1"/>
    <col min="3" max="3" width="19.28515625" style="1" bestFit="1" customWidth="1"/>
    <col min="4" max="4" width="22.42578125" style="1" bestFit="1" customWidth="1"/>
    <col min="5" max="5" width="10.5703125" style="1" bestFit="1" customWidth="1"/>
    <col min="6" max="6" width="15.5703125" style="1" bestFit="1" customWidth="1"/>
    <col min="7" max="7" width="10.42578125" style="1" bestFit="1" customWidth="1"/>
    <col min="8" max="8" width="17.42578125" style="1" bestFit="1" customWidth="1"/>
    <col min="9" max="9" width="16.140625" style="1" bestFit="1" customWidth="1"/>
    <col min="10" max="10" width="9.140625" style="1"/>
    <col min="11" max="11" width="23.5703125" style="1" bestFit="1" customWidth="1"/>
    <col min="12" max="12" width="6.7109375" style="1" customWidth="1"/>
    <col min="13" max="13" width="10.140625" style="1" bestFit="1" customWidth="1"/>
    <col min="14" max="14" width="11.42578125" style="1" bestFit="1" customWidth="1"/>
    <col min="15" max="15" width="21.7109375" style="1" bestFit="1" customWidth="1"/>
    <col min="16" max="16" width="13.42578125" style="1" bestFit="1" customWidth="1"/>
    <col min="17" max="17" width="28.28515625" style="1" bestFit="1" customWidth="1"/>
    <col min="18" max="18" width="18" style="1" bestFit="1" customWidth="1"/>
    <col min="19" max="16384" width="9.140625" style="1"/>
  </cols>
  <sheetData>
    <row r="1" spans="1:18" ht="13.5" thickBot="1" x14ac:dyDescent="0.25">
      <c r="A1" s="6" t="s">
        <v>8241</v>
      </c>
      <c r="B1" s="6" t="s">
        <v>10590</v>
      </c>
      <c r="C1" s="6" t="s">
        <v>8240</v>
      </c>
      <c r="D1" s="6" t="s">
        <v>8242</v>
      </c>
      <c r="E1" s="6" t="s">
        <v>8243</v>
      </c>
      <c r="F1" s="6" t="s">
        <v>8244</v>
      </c>
      <c r="G1" s="6" t="s">
        <v>8245</v>
      </c>
      <c r="H1" s="6" t="s">
        <v>7861</v>
      </c>
      <c r="I1" s="6" t="s">
        <v>8246</v>
      </c>
      <c r="J1" s="6" t="s">
        <v>8247</v>
      </c>
      <c r="K1" s="6" t="s">
        <v>8248</v>
      </c>
      <c r="L1" s="6" t="s">
        <v>8249</v>
      </c>
      <c r="M1" s="6" t="s">
        <v>8250</v>
      </c>
      <c r="N1" s="6" t="s">
        <v>8251</v>
      </c>
      <c r="O1" s="6" t="s">
        <v>8252</v>
      </c>
      <c r="P1" s="6" t="s">
        <v>8253</v>
      </c>
      <c r="Q1" s="6" t="s">
        <v>8254</v>
      </c>
      <c r="R1" s="6" t="s">
        <v>8255</v>
      </c>
    </row>
    <row r="2" spans="1:18" ht="13.5" thickBot="1" x14ac:dyDescent="0.25">
      <c r="A2" s="8" t="s">
        <v>6978</v>
      </c>
      <c r="B2" s="8" t="str">
        <f>VLOOKUP(C2,'DFW account code to admin'!A:B,2,FALSE)</f>
        <v>Wildlife</v>
      </c>
      <c r="C2" s="7" t="s">
        <v>9265</v>
      </c>
      <c r="D2" s="7" t="s">
        <v>6785</v>
      </c>
      <c r="E2" s="9" t="s">
        <v>8306</v>
      </c>
      <c r="F2" s="7" t="s">
        <v>297</v>
      </c>
      <c r="G2" s="7" t="s">
        <v>4178</v>
      </c>
      <c r="H2" s="7" t="s">
        <v>6979</v>
      </c>
      <c r="I2" s="10">
        <v>124244</v>
      </c>
      <c r="J2" s="7" t="s">
        <v>6978</v>
      </c>
      <c r="K2" s="7" t="s">
        <v>8258</v>
      </c>
      <c r="L2" s="7" t="s">
        <v>8259</v>
      </c>
      <c r="M2" s="7" t="s">
        <v>8259</v>
      </c>
      <c r="N2" s="11" t="s">
        <v>9266</v>
      </c>
      <c r="O2" s="7" t="s">
        <v>9267</v>
      </c>
      <c r="P2" s="7" t="s">
        <v>9268</v>
      </c>
      <c r="Q2" s="7" t="s">
        <v>9269</v>
      </c>
      <c r="R2" s="7" t="s">
        <v>9270</v>
      </c>
    </row>
    <row r="3" spans="1:18" ht="13.5" thickBot="1" x14ac:dyDescent="0.25">
      <c r="A3" s="13" t="s">
        <v>6980</v>
      </c>
      <c r="B3" s="8" t="str">
        <f>VLOOKUP(C3,'DFW account code to admin'!A:B,2,FALSE)</f>
        <v>Wildlife</v>
      </c>
      <c r="C3" s="12" t="s">
        <v>9265</v>
      </c>
      <c r="D3" s="12" t="s">
        <v>6785</v>
      </c>
      <c r="E3" s="14" t="s">
        <v>8306</v>
      </c>
      <c r="F3" s="12" t="s">
        <v>297</v>
      </c>
      <c r="G3" s="12" t="s">
        <v>4178</v>
      </c>
      <c r="H3" s="12" t="s">
        <v>6981</v>
      </c>
      <c r="I3" s="15">
        <v>130400</v>
      </c>
      <c r="J3" s="12" t="s">
        <v>6980</v>
      </c>
      <c r="K3" s="12" t="s">
        <v>8258</v>
      </c>
      <c r="L3" s="12" t="s">
        <v>8259</v>
      </c>
      <c r="M3" s="12" t="s">
        <v>8259</v>
      </c>
      <c r="N3" s="16" t="s">
        <v>9271</v>
      </c>
      <c r="O3" s="12" t="s">
        <v>9272</v>
      </c>
      <c r="P3" s="12" t="s">
        <v>9268</v>
      </c>
      <c r="Q3" s="12" t="s">
        <v>9273</v>
      </c>
      <c r="R3" s="12" t="s">
        <v>9274</v>
      </c>
    </row>
    <row r="4" spans="1:18" ht="13.5" thickBot="1" x14ac:dyDescent="0.25">
      <c r="A4" s="8" t="s">
        <v>1266</v>
      </c>
      <c r="B4" s="8" t="str">
        <f>VLOOKUP(C4,'DFW account code to admin'!A:B,2,FALSE)</f>
        <v>Fish</v>
      </c>
      <c r="C4" s="7" t="s">
        <v>9275</v>
      </c>
      <c r="D4" s="7" t="s">
        <v>9</v>
      </c>
      <c r="E4" s="9" t="s">
        <v>8306</v>
      </c>
      <c r="F4" s="7" t="s">
        <v>12</v>
      </c>
      <c r="G4" s="7" t="s">
        <v>13</v>
      </c>
      <c r="H4" s="7" t="s">
        <v>1267</v>
      </c>
      <c r="I4" s="10">
        <v>123958</v>
      </c>
      <c r="J4" s="7" t="s">
        <v>1266</v>
      </c>
      <c r="K4" s="7" t="s">
        <v>8333</v>
      </c>
      <c r="L4" s="7" t="s">
        <v>8259</v>
      </c>
      <c r="M4" s="7" t="s">
        <v>8259</v>
      </c>
      <c r="N4" s="11" t="s">
        <v>9276</v>
      </c>
      <c r="O4" s="7" t="s">
        <v>9277</v>
      </c>
      <c r="P4" s="7" t="s">
        <v>9278</v>
      </c>
      <c r="Q4" s="7" t="s">
        <v>9279</v>
      </c>
      <c r="R4" s="7" t="s">
        <v>9280</v>
      </c>
    </row>
    <row r="5" spans="1:18" ht="13.5" thickBot="1" x14ac:dyDescent="0.25">
      <c r="A5" s="13" t="s">
        <v>7480</v>
      </c>
      <c r="B5" s="8" t="e">
        <f>VLOOKUP(C5,'DFW account code to admin'!A:B,2,FALSE)</f>
        <v>#N/A</v>
      </c>
      <c r="C5" s="12" t="s">
        <v>9281</v>
      </c>
      <c r="D5" s="12" t="s">
        <v>7472</v>
      </c>
      <c r="E5" s="14" t="s">
        <v>8306</v>
      </c>
      <c r="F5" s="12" t="s">
        <v>297</v>
      </c>
      <c r="G5" s="12" t="s">
        <v>3312</v>
      </c>
      <c r="H5" s="12" t="s">
        <v>7481</v>
      </c>
      <c r="I5" s="15">
        <v>120493</v>
      </c>
      <c r="J5" s="12" t="s">
        <v>7480</v>
      </c>
      <c r="K5" s="12" t="s">
        <v>9194</v>
      </c>
      <c r="L5" s="12" t="s">
        <v>8259</v>
      </c>
      <c r="M5" s="12" t="s">
        <v>8259</v>
      </c>
      <c r="N5" s="16" t="s">
        <v>9282</v>
      </c>
      <c r="O5" s="12" t="s">
        <v>9283</v>
      </c>
      <c r="P5" s="12" t="s">
        <v>9278</v>
      </c>
      <c r="Q5" s="12" t="s">
        <v>9284</v>
      </c>
      <c r="R5" s="12" t="s">
        <v>9285</v>
      </c>
    </row>
    <row r="6" spans="1:18" ht="13.5" thickBot="1" x14ac:dyDescent="0.25">
      <c r="A6" s="8" t="s">
        <v>2275</v>
      </c>
      <c r="B6" s="8" t="str">
        <f>VLOOKUP(C6,'DFW account code to admin'!A:B,2,FALSE)</f>
        <v>Fish</v>
      </c>
      <c r="C6" s="7" t="s">
        <v>9275</v>
      </c>
      <c r="D6" s="7" t="s">
        <v>9</v>
      </c>
      <c r="E6" s="9" t="s">
        <v>8338</v>
      </c>
      <c r="F6" s="7" t="s">
        <v>64</v>
      </c>
      <c r="G6" s="7" t="s">
        <v>65</v>
      </c>
      <c r="H6" s="7" t="s">
        <v>2276</v>
      </c>
      <c r="I6" s="10">
        <v>90618</v>
      </c>
      <c r="J6" s="7" t="s">
        <v>2275</v>
      </c>
      <c r="K6" s="7" t="s">
        <v>8333</v>
      </c>
      <c r="L6" s="7" t="s">
        <v>8259</v>
      </c>
      <c r="M6" s="7" t="s">
        <v>8259</v>
      </c>
      <c r="N6" s="11" t="s">
        <v>9276</v>
      </c>
      <c r="O6" s="7" t="s">
        <v>9277</v>
      </c>
      <c r="P6" s="7" t="s">
        <v>9278</v>
      </c>
      <c r="Q6" s="7" t="s">
        <v>9279</v>
      </c>
      <c r="R6" s="7" t="s">
        <v>9280</v>
      </c>
    </row>
    <row r="7" spans="1:18" ht="13.5" thickBot="1" x14ac:dyDescent="0.25">
      <c r="A7" s="13" t="s">
        <v>6956</v>
      </c>
      <c r="B7" s="8" t="str">
        <f>VLOOKUP(C7,'DFW account code to admin'!A:B,2,FALSE)</f>
        <v>Wildlife</v>
      </c>
      <c r="C7" s="12" t="s">
        <v>9265</v>
      </c>
      <c r="D7" s="12" t="s">
        <v>6785</v>
      </c>
      <c r="E7" s="14" t="s">
        <v>8338</v>
      </c>
      <c r="F7" s="12" t="s">
        <v>297</v>
      </c>
      <c r="G7" s="12" t="s">
        <v>4178</v>
      </c>
      <c r="H7" s="12" t="s">
        <v>6957</v>
      </c>
      <c r="I7" s="15">
        <v>80234</v>
      </c>
      <c r="J7" s="12" t="s">
        <v>6956</v>
      </c>
      <c r="K7" s="12" t="s">
        <v>8258</v>
      </c>
      <c r="L7" s="12" t="s">
        <v>8259</v>
      </c>
      <c r="M7" s="12" t="s">
        <v>8259</v>
      </c>
      <c r="N7" s="16" t="s">
        <v>9286</v>
      </c>
      <c r="O7" s="12" t="s">
        <v>9287</v>
      </c>
      <c r="P7" s="12" t="s">
        <v>9268</v>
      </c>
      <c r="Q7" s="12" t="s">
        <v>9288</v>
      </c>
      <c r="R7" s="12" t="s">
        <v>9289</v>
      </c>
    </row>
    <row r="8" spans="1:18" ht="13.5" thickBot="1" x14ac:dyDescent="0.25">
      <c r="A8" s="8" t="s">
        <v>3929</v>
      </c>
      <c r="B8" s="8" t="str">
        <f>VLOOKUP(C8,'DFW account code to admin'!A:B,2,FALSE)</f>
        <v>Fish</v>
      </c>
      <c r="C8" s="7" t="s">
        <v>9275</v>
      </c>
      <c r="D8" s="7" t="s">
        <v>3692</v>
      </c>
      <c r="E8" s="9" t="s">
        <v>8338</v>
      </c>
      <c r="F8" s="7" t="s">
        <v>2734</v>
      </c>
      <c r="G8" s="7" t="s">
        <v>3697</v>
      </c>
      <c r="H8" s="7" t="s">
        <v>3930</v>
      </c>
      <c r="I8" s="10">
        <v>92437</v>
      </c>
      <c r="J8" s="7" t="s">
        <v>3929</v>
      </c>
      <c r="K8" s="7" t="s">
        <v>8258</v>
      </c>
      <c r="L8" s="7" t="s">
        <v>8259</v>
      </c>
      <c r="M8" s="7" t="s">
        <v>8259</v>
      </c>
      <c r="N8" s="11" t="s">
        <v>9290</v>
      </c>
      <c r="O8" s="7" t="s">
        <v>9291</v>
      </c>
      <c r="P8" s="7" t="s">
        <v>9278</v>
      </c>
      <c r="Q8" s="7" t="s">
        <v>9292</v>
      </c>
      <c r="R8" s="7" t="s">
        <v>9293</v>
      </c>
    </row>
    <row r="9" spans="1:18" ht="13.5" thickBot="1" x14ac:dyDescent="0.25">
      <c r="A9" s="13" t="s">
        <v>3760</v>
      </c>
      <c r="B9" s="8" t="str">
        <f>VLOOKUP(C9,'DFW account code to admin'!A:B,2,FALSE)</f>
        <v>Wildlife</v>
      </c>
      <c r="C9" s="12" t="s">
        <v>9265</v>
      </c>
      <c r="D9" s="12" t="s">
        <v>3692</v>
      </c>
      <c r="E9" s="14" t="s">
        <v>8338</v>
      </c>
      <c r="F9" s="12" t="s">
        <v>2734</v>
      </c>
      <c r="G9" s="12" t="s">
        <v>3697</v>
      </c>
      <c r="H9" s="12" t="s">
        <v>3761</v>
      </c>
      <c r="I9" s="15">
        <v>81491</v>
      </c>
      <c r="J9" s="12" t="s">
        <v>3760</v>
      </c>
      <c r="K9" s="12" t="s">
        <v>8258</v>
      </c>
      <c r="L9" s="12" t="s">
        <v>8259</v>
      </c>
      <c r="M9" s="12" t="s">
        <v>8259</v>
      </c>
      <c r="N9" s="16" t="s">
        <v>9294</v>
      </c>
      <c r="O9" s="12" t="s">
        <v>9295</v>
      </c>
      <c r="P9" s="12" t="s">
        <v>9268</v>
      </c>
      <c r="Q9" s="12" t="s">
        <v>9296</v>
      </c>
      <c r="R9" s="12" t="s">
        <v>9297</v>
      </c>
    </row>
    <row r="10" spans="1:18" ht="13.5" thickBot="1" x14ac:dyDescent="0.25">
      <c r="A10" s="8" t="s">
        <v>6857</v>
      </c>
      <c r="B10" s="8" t="str">
        <f>VLOOKUP(C10,'DFW account code to admin'!A:B,2,FALSE)</f>
        <v>Wildlife</v>
      </c>
      <c r="C10" s="7" t="s">
        <v>9265</v>
      </c>
      <c r="D10" s="7" t="s">
        <v>6853</v>
      </c>
      <c r="E10" s="9" t="s">
        <v>8428</v>
      </c>
      <c r="F10" s="7" t="s">
        <v>297</v>
      </c>
      <c r="G10" s="7" t="s">
        <v>4260</v>
      </c>
      <c r="H10" s="7" t="s">
        <v>6858</v>
      </c>
      <c r="I10" s="10">
        <v>57890</v>
      </c>
      <c r="J10" s="7" t="s">
        <v>6857</v>
      </c>
      <c r="K10" s="7" t="s">
        <v>8258</v>
      </c>
      <c r="L10" s="7" t="s">
        <v>8259</v>
      </c>
      <c r="M10" s="7" t="s">
        <v>8259</v>
      </c>
      <c r="N10" s="11" t="s">
        <v>9298</v>
      </c>
      <c r="O10" s="7" t="s">
        <v>9299</v>
      </c>
      <c r="P10" s="7" t="s">
        <v>9268</v>
      </c>
      <c r="Q10" s="7" t="s">
        <v>9300</v>
      </c>
      <c r="R10" s="7" t="s">
        <v>9301</v>
      </c>
    </row>
    <row r="11" spans="1:18" ht="13.5" thickBot="1" x14ac:dyDescent="0.25">
      <c r="A11" s="13" t="s">
        <v>6958</v>
      </c>
      <c r="B11" s="8" t="str">
        <f>VLOOKUP(C11,'DFW account code to admin'!A:B,2,FALSE)</f>
        <v>Fish</v>
      </c>
      <c r="C11" s="12" t="s">
        <v>9275</v>
      </c>
      <c r="D11" s="12" t="s">
        <v>6785</v>
      </c>
      <c r="E11" s="14" t="s">
        <v>8428</v>
      </c>
      <c r="F11" s="12" t="s">
        <v>2576</v>
      </c>
      <c r="G11" s="12" t="s">
        <v>4170</v>
      </c>
      <c r="H11" s="12" t="s">
        <v>6959</v>
      </c>
      <c r="I11" s="15">
        <v>105128</v>
      </c>
      <c r="J11" s="12" t="s">
        <v>6958</v>
      </c>
      <c r="K11" s="12" t="s">
        <v>8258</v>
      </c>
      <c r="L11" s="12" t="s">
        <v>8259</v>
      </c>
      <c r="M11" s="12" t="s">
        <v>8259</v>
      </c>
      <c r="N11" s="16" t="s">
        <v>9302</v>
      </c>
      <c r="O11" s="12" t="s">
        <v>9303</v>
      </c>
      <c r="P11" s="12" t="s">
        <v>9278</v>
      </c>
      <c r="Q11" s="12" t="s">
        <v>9304</v>
      </c>
      <c r="R11" s="12" t="s">
        <v>9305</v>
      </c>
    </row>
    <row r="12" spans="1:18" ht="13.5" thickBot="1" x14ac:dyDescent="0.25">
      <c r="A12" s="8" t="s">
        <v>6962</v>
      </c>
      <c r="B12" s="8" t="str">
        <f>VLOOKUP(C12,'DFW account code to admin'!A:B,2,FALSE)</f>
        <v>Fish</v>
      </c>
      <c r="C12" s="7" t="s">
        <v>9275</v>
      </c>
      <c r="D12" s="7" t="s">
        <v>6785</v>
      </c>
      <c r="E12" s="9" t="s">
        <v>8457</v>
      </c>
      <c r="F12" s="7" t="s">
        <v>2576</v>
      </c>
      <c r="G12" s="7" t="s">
        <v>4170</v>
      </c>
      <c r="H12" s="7" t="s">
        <v>6963</v>
      </c>
      <c r="I12" s="10">
        <v>118562</v>
      </c>
      <c r="J12" s="7" t="s">
        <v>6962</v>
      </c>
      <c r="K12" s="7" t="s">
        <v>8258</v>
      </c>
      <c r="L12" s="7" t="s">
        <v>8259</v>
      </c>
      <c r="M12" s="7" t="s">
        <v>8259</v>
      </c>
      <c r="N12" s="11" t="s">
        <v>9306</v>
      </c>
      <c r="O12" s="7" t="s">
        <v>9307</v>
      </c>
      <c r="P12" s="7" t="s">
        <v>9278</v>
      </c>
      <c r="Q12" s="7" t="s">
        <v>9308</v>
      </c>
      <c r="R12" s="7" t="s">
        <v>9309</v>
      </c>
    </row>
    <row r="13" spans="1:18" ht="13.5" thickBot="1" x14ac:dyDescent="0.25">
      <c r="A13" s="13" t="s">
        <v>6964</v>
      </c>
      <c r="B13" s="8" t="str">
        <f>VLOOKUP(C13,'DFW account code to admin'!A:B,2,FALSE)</f>
        <v>Fish</v>
      </c>
      <c r="C13" s="12" t="s">
        <v>9275</v>
      </c>
      <c r="D13" s="12" t="s">
        <v>6785</v>
      </c>
      <c r="E13" s="14" t="s">
        <v>8457</v>
      </c>
      <c r="F13" s="12" t="s">
        <v>2576</v>
      </c>
      <c r="G13" s="12" t="s">
        <v>4170</v>
      </c>
      <c r="H13" s="12" t="s">
        <v>6965</v>
      </c>
      <c r="I13" s="15">
        <v>118552</v>
      </c>
      <c r="J13" s="12" t="s">
        <v>6964</v>
      </c>
      <c r="K13" s="12" t="s">
        <v>8258</v>
      </c>
      <c r="L13" s="12" t="s">
        <v>8259</v>
      </c>
      <c r="M13" s="12" t="s">
        <v>8259</v>
      </c>
      <c r="N13" s="16" t="s">
        <v>9282</v>
      </c>
      <c r="O13" s="12" t="s">
        <v>9283</v>
      </c>
      <c r="P13" s="12" t="s">
        <v>9278</v>
      </c>
      <c r="Q13" s="12" t="s">
        <v>9284</v>
      </c>
      <c r="R13" s="12" t="s">
        <v>9285</v>
      </c>
    </row>
    <row r="14" spans="1:18" ht="13.5" thickBot="1" x14ac:dyDescent="0.25">
      <c r="A14" s="8" t="s">
        <v>6976</v>
      </c>
      <c r="B14" s="8" t="str">
        <f>VLOOKUP(C14,'DFW account code to admin'!A:B,2,FALSE)</f>
        <v>Fish</v>
      </c>
      <c r="C14" s="7" t="s">
        <v>9275</v>
      </c>
      <c r="D14" s="7" t="s">
        <v>6785</v>
      </c>
      <c r="E14" s="9" t="s">
        <v>8457</v>
      </c>
      <c r="F14" s="7" t="s">
        <v>2576</v>
      </c>
      <c r="G14" s="7" t="s">
        <v>4170</v>
      </c>
      <c r="H14" s="7" t="s">
        <v>6977</v>
      </c>
      <c r="I14" s="10">
        <v>72943</v>
      </c>
      <c r="J14" s="7" t="s">
        <v>6976</v>
      </c>
      <c r="K14" s="7" t="s">
        <v>8258</v>
      </c>
      <c r="L14" s="7" t="s">
        <v>8259</v>
      </c>
      <c r="M14" s="7" t="s">
        <v>8259</v>
      </c>
      <c r="N14" s="11" t="s">
        <v>9310</v>
      </c>
      <c r="O14" s="7" t="s">
        <v>9311</v>
      </c>
      <c r="P14" s="7" t="s">
        <v>9278</v>
      </c>
      <c r="Q14" s="7" t="s">
        <v>9312</v>
      </c>
      <c r="R14" s="7" t="s">
        <v>9313</v>
      </c>
    </row>
    <row r="15" spans="1:18" ht="13.5" thickBot="1" x14ac:dyDescent="0.25">
      <c r="A15" s="13" t="s">
        <v>134</v>
      </c>
      <c r="B15" s="8" t="str">
        <f>VLOOKUP(C15,'DFW account code to admin'!A:B,2,FALSE)</f>
        <v>Wildlife</v>
      </c>
      <c r="C15" s="12" t="s">
        <v>9265</v>
      </c>
      <c r="D15" s="12" t="s">
        <v>9</v>
      </c>
      <c r="E15" s="14" t="s">
        <v>8457</v>
      </c>
      <c r="F15" s="12" t="s">
        <v>12</v>
      </c>
      <c r="G15" s="12" t="s">
        <v>13</v>
      </c>
      <c r="H15" s="12" t="s">
        <v>135</v>
      </c>
      <c r="I15" s="15">
        <v>74396</v>
      </c>
      <c r="J15" s="12" t="s">
        <v>134</v>
      </c>
      <c r="K15" s="12" t="s">
        <v>8258</v>
      </c>
      <c r="L15" s="12" t="s">
        <v>8259</v>
      </c>
      <c r="M15" s="12" t="s">
        <v>8259</v>
      </c>
      <c r="N15" s="16" t="s">
        <v>9314</v>
      </c>
      <c r="O15" s="12" t="s">
        <v>9315</v>
      </c>
      <c r="P15" s="12" t="s">
        <v>9268</v>
      </c>
      <c r="Q15" s="12" t="s">
        <v>9316</v>
      </c>
      <c r="R15" s="12" t="s">
        <v>9317</v>
      </c>
    </row>
    <row r="16" spans="1:18" ht="13.5" thickBot="1" x14ac:dyDescent="0.25">
      <c r="A16" s="8" t="s">
        <v>6324</v>
      </c>
      <c r="B16" s="8" t="str">
        <f>VLOOKUP(C16,'DFW account code to admin'!A:B,2,FALSE)</f>
        <v>Fish</v>
      </c>
      <c r="C16" s="7" t="s">
        <v>9275</v>
      </c>
      <c r="D16" s="7" t="s">
        <v>5772</v>
      </c>
      <c r="E16" s="9" t="s">
        <v>8457</v>
      </c>
      <c r="F16" s="7" t="s">
        <v>297</v>
      </c>
      <c r="G16" s="7" t="s">
        <v>4596</v>
      </c>
      <c r="H16" s="7" t="s">
        <v>6325</v>
      </c>
      <c r="I16" s="10">
        <v>102987</v>
      </c>
      <c r="J16" s="7" t="s">
        <v>6324</v>
      </c>
      <c r="K16" s="7" t="s">
        <v>8333</v>
      </c>
      <c r="L16" s="7" t="s">
        <v>8259</v>
      </c>
      <c r="M16" s="7" t="s">
        <v>8259</v>
      </c>
      <c r="N16" s="11" t="s">
        <v>9318</v>
      </c>
      <c r="O16" s="7" t="s">
        <v>9319</v>
      </c>
      <c r="P16" s="7" t="s">
        <v>9278</v>
      </c>
      <c r="Q16" s="7" t="s">
        <v>9320</v>
      </c>
      <c r="R16" s="7" t="s">
        <v>9321</v>
      </c>
    </row>
    <row r="17" spans="1:18" ht="13.5" thickBot="1" x14ac:dyDescent="0.25">
      <c r="A17" s="13" t="s">
        <v>6322</v>
      </c>
      <c r="B17" s="8" t="str">
        <f>VLOOKUP(C17,'DFW account code to admin'!A:B,2,FALSE)</f>
        <v>Fish</v>
      </c>
      <c r="C17" s="12" t="s">
        <v>9275</v>
      </c>
      <c r="D17" s="12" t="s">
        <v>5772</v>
      </c>
      <c r="E17" s="14" t="s">
        <v>8457</v>
      </c>
      <c r="F17" s="12" t="s">
        <v>297</v>
      </c>
      <c r="G17" s="12" t="s">
        <v>4596</v>
      </c>
      <c r="H17" s="12" t="s">
        <v>6323</v>
      </c>
      <c r="I17" s="15">
        <v>136638</v>
      </c>
      <c r="J17" s="12" t="s">
        <v>6322</v>
      </c>
      <c r="K17" s="12" t="s">
        <v>8333</v>
      </c>
      <c r="L17" s="12" t="s">
        <v>8259</v>
      </c>
      <c r="M17" s="12" t="s">
        <v>8259</v>
      </c>
      <c r="N17" s="16" t="s">
        <v>9322</v>
      </c>
      <c r="O17" s="12" t="s">
        <v>9323</v>
      </c>
      <c r="P17" s="12" t="s">
        <v>9278</v>
      </c>
      <c r="Q17" s="12" t="s">
        <v>9324</v>
      </c>
      <c r="R17" s="12" t="s">
        <v>9325</v>
      </c>
    </row>
    <row r="18" spans="1:18" ht="13.5" thickBot="1" x14ac:dyDescent="0.25">
      <c r="A18" s="8" t="s">
        <v>6342</v>
      </c>
      <c r="B18" s="8" t="str">
        <f>VLOOKUP(C18,'DFW account code to admin'!A:B,2,FALSE)</f>
        <v>Fish</v>
      </c>
      <c r="C18" s="7" t="s">
        <v>9275</v>
      </c>
      <c r="D18" s="7" t="s">
        <v>5772</v>
      </c>
      <c r="E18" s="9" t="s">
        <v>8457</v>
      </c>
      <c r="F18" s="7" t="s">
        <v>297</v>
      </c>
      <c r="G18" s="7" t="s">
        <v>4596</v>
      </c>
      <c r="H18" s="7" t="s">
        <v>6343</v>
      </c>
      <c r="I18" s="10">
        <v>119912</v>
      </c>
      <c r="J18" s="7" t="s">
        <v>6342</v>
      </c>
      <c r="K18" s="7" t="s">
        <v>8333</v>
      </c>
      <c r="L18" s="7" t="s">
        <v>8259</v>
      </c>
      <c r="M18" s="7" t="s">
        <v>8259</v>
      </c>
      <c r="N18" s="11" t="s">
        <v>9326</v>
      </c>
      <c r="O18" s="7" t="s">
        <v>9327</v>
      </c>
      <c r="P18" s="7" t="s">
        <v>9278</v>
      </c>
      <c r="Q18" s="7" t="s">
        <v>9328</v>
      </c>
      <c r="R18" s="7" t="s">
        <v>9329</v>
      </c>
    </row>
    <row r="19" spans="1:18" ht="13.5" thickBot="1" x14ac:dyDescent="0.25">
      <c r="A19" s="13" t="s">
        <v>6328</v>
      </c>
      <c r="B19" s="8" t="str">
        <f>VLOOKUP(C19,'DFW account code to admin'!A:B,2,FALSE)</f>
        <v>Fish</v>
      </c>
      <c r="C19" s="12" t="s">
        <v>9275</v>
      </c>
      <c r="D19" s="12" t="s">
        <v>5772</v>
      </c>
      <c r="E19" s="14" t="s">
        <v>8539</v>
      </c>
      <c r="F19" s="12" t="s">
        <v>297</v>
      </c>
      <c r="G19" s="12" t="s">
        <v>4596</v>
      </c>
      <c r="H19" s="12" t="s">
        <v>6329</v>
      </c>
      <c r="I19" s="15">
        <v>133695</v>
      </c>
      <c r="J19" s="12" t="s">
        <v>6328</v>
      </c>
      <c r="K19" s="12" t="s">
        <v>8333</v>
      </c>
      <c r="L19" s="12" t="s">
        <v>8259</v>
      </c>
      <c r="M19" s="12" t="s">
        <v>8259</v>
      </c>
      <c r="N19" s="16" t="s">
        <v>9330</v>
      </c>
      <c r="O19" s="12" t="s">
        <v>9331</v>
      </c>
      <c r="P19" s="12" t="s">
        <v>9278</v>
      </c>
      <c r="Q19" s="12" t="s">
        <v>9332</v>
      </c>
      <c r="R19" s="12" t="s">
        <v>9333</v>
      </c>
    </row>
    <row r="20" spans="1:18" ht="13.5" thickBot="1" x14ac:dyDescent="0.25">
      <c r="A20" s="8" t="s">
        <v>4184</v>
      </c>
      <c r="B20" s="8" t="str">
        <f>VLOOKUP(C20,'DFW account code to admin'!A:B,2,FALSE)</f>
        <v>Accounts Payable</v>
      </c>
      <c r="C20" s="7" t="s">
        <v>9334</v>
      </c>
      <c r="D20" s="7" t="s">
        <v>4171</v>
      </c>
      <c r="E20" s="9" t="s">
        <v>8539</v>
      </c>
      <c r="F20" s="7" t="s">
        <v>2576</v>
      </c>
      <c r="G20" s="7" t="s">
        <v>4170</v>
      </c>
      <c r="H20" s="7" t="s">
        <v>4185</v>
      </c>
      <c r="I20" s="10">
        <v>100418</v>
      </c>
      <c r="J20" s="7" t="s">
        <v>4184</v>
      </c>
      <c r="K20" s="7" t="s">
        <v>8333</v>
      </c>
      <c r="L20" s="7" t="s">
        <v>8259</v>
      </c>
      <c r="M20" s="7" t="s">
        <v>8259</v>
      </c>
      <c r="N20" s="11" t="s">
        <v>9335</v>
      </c>
      <c r="O20" s="7" t="s">
        <v>9336</v>
      </c>
      <c r="P20" s="7" t="s">
        <v>9278</v>
      </c>
      <c r="Q20" s="7" t="s">
        <v>9337</v>
      </c>
      <c r="R20" s="7" t="s">
        <v>9338</v>
      </c>
    </row>
    <row r="21" spans="1:18" ht="13.5" thickBot="1" x14ac:dyDescent="0.25">
      <c r="A21" s="13" t="s">
        <v>1285</v>
      </c>
      <c r="B21" s="8" t="str">
        <f>VLOOKUP(C21,'DFW account code to admin'!A:B,2,FALSE)</f>
        <v>Fish</v>
      </c>
      <c r="C21" s="12" t="s">
        <v>9275</v>
      </c>
      <c r="D21" s="12" t="s">
        <v>9</v>
      </c>
      <c r="E21" s="14" t="s">
        <v>8539</v>
      </c>
      <c r="F21" s="12" t="s">
        <v>64</v>
      </c>
      <c r="G21" s="12" t="s">
        <v>65</v>
      </c>
      <c r="H21" s="12" t="s">
        <v>1286</v>
      </c>
      <c r="I21" s="15">
        <v>123401</v>
      </c>
      <c r="J21" s="12" t="s">
        <v>1285</v>
      </c>
      <c r="K21" s="12" t="s">
        <v>8333</v>
      </c>
      <c r="L21" s="12" t="s">
        <v>8259</v>
      </c>
      <c r="M21" s="12" t="s">
        <v>8259</v>
      </c>
      <c r="N21" s="16" t="s">
        <v>9276</v>
      </c>
      <c r="O21" s="12" t="s">
        <v>9277</v>
      </c>
      <c r="P21" s="12" t="s">
        <v>9278</v>
      </c>
      <c r="Q21" s="12" t="s">
        <v>9279</v>
      </c>
      <c r="R21" s="12" t="s">
        <v>9280</v>
      </c>
    </row>
    <row r="22" spans="1:18" ht="13.5" thickBot="1" x14ac:dyDescent="0.25">
      <c r="A22" s="8" t="s">
        <v>7468</v>
      </c>
      <c r="B22" s="8" t="str">
        <f>VLOOKUP(C22,'DFW account code to admin'!A:B,2,FALSE)</f>
        <v>Fish</v>
      </c>
      <c r="C22" s="7" t="s">
        <v>9275</v>
      </c>
      <c r="D22" s="7" t="s">
        <v>7469</v>
      </c>
      <c r="E22" s="9" t="s">
        <v>8539</v>
      </c>
      <c r="F22" s="7" t="s">
        <v>297</v>
      </c>
      <c r="G22" s="7" t="s">
        <v>4245</v>
      </c>
      <c r="H22" s="7" t="s">
        <v>7470</v>
      </c>
      <c r="I22" s="10">
        <v>87402</v>
      </c>
      <c r="J22" s="7" t="s">
        <v>7468</v>
      </c>
      <c r="K22" s="7" t="s">
        <v>8258</v>
      </c>
      <c r="L22" s="7" t="s">
        <v>8259</v>
      </c>
      <c r="M22" s="7" t="s">
        <v>8259</v>
      </c>
      <c r="N22" s="11" t="s">
        <v>9282</v>
      </c>
      <c r="O22" s="7" t="s">
        <v>9283</v>
      </c>
      <c r="P22" s="7" t="s">
        <v>9278</v>
      </c>
      <c r="Q22" s="7" t="s">
        <v>9284</v>
      </c>
      <c r="R22" s="7" t="s">
        <v>9285</v>
      </c>
    </row>
    <row r="23" spans="1:18" ht="13.5" thickBot="1" x14ac:dyDescent="0.25">
      <c r="A23" s="13" t="s">
        <v>5857</v>
      </c>
      <c r="B23" s="8" t="str">
        <f>VLOOKUP(C23,'DFW account code to admin'!A:B,2,FALSE)</f>
        <v>Admin</v>
      </c>
      <c r="C23" s="12" t="s">
        <v>9339</v>
      </c>
      <c r="D23" s="12" t="s">
        <v>5772</v>
      </c>
      <c r="E23" s="14" t="s">
        <v>8539</v>
      </c>
      <c r="F23" s="12" t="s">
        <v>297</v>
      </c>
      <c r="G23" s="12" t="s">
        <v>4596</v>
      </c>
      <c r="H23" s="12" t="s">
        <v>5858</v>
      </c>
      <c r="I23" s="15">
        <v>96810</v>
      </c>
      <c r="J23" s="12" t="s">
        <v>5857</v>
      </c>
      <c r="K23" s="12" t="s">
        <v>8258</v>
      </c>
      <c r="L23" s="12" t="s">
        <v>8259</v>
      </c>
      <c r="M23" s="12" t="s">
        <v>8259</v>
      </c>
      <c r="N23" s="16" t="s">
        <v>9340</v>
      </c>
      <c r="O23" s="12" t="s">
        <v>9341</v>
      </c>
      <c r="P23" s="12" t="s">
        <v>9342</v>
      </c>
      <c r="Q23" s="12" t="s">
        <v>9343</v>
      </c>
      <c r="R23" s="12" t="s">
        <v>9344</v>
      </c>
    </row>
    <row r="24" spans="1:18" ht="13.5" thickBot="1" x14ac:dyDescent="0.25">
      <c r="A24" s="8" t="s">
        <v>7488</v>
      </c>
      <c r="B24" s="8" t="str">
        <f>VLOOKUP(C24,'DFW account code to admin'!A:B,2,FALSE)</f>
        <v>Wildlife</v>
      </c>
      <c r="C24" s="7" t="s">
        <v>9265</v>
      </c>
      <c r="D24" s="7" t="s">
        <v>7472</v>
      </c>
      <c r="E24" s="9" t="s">
        <v>8539</v>
      </c>
      <c r="F24" s="7" t="s">
        <v>297</v>
      </c>
      <c r="G24" s="7" t="s">
        <v>3312</v>
      </c>
      <c r="H24" s="7" t="s">
        <v>7489</v>
      </c>
      <c r="I24" s="10">
        <v>81785</v>
      </c>
      <c r="J24" s="7" t="s">
        <v>7488</v>
      </c>
      <c r="K24" s="7" t="s">
        <v>8258</v>
      </c>
      <c r="L24" s="7" t="s">
        <v>8259</v>
      </c>
      <c r="M24" s="7" t="s">
        <v>8259</v>
      </c>
      <c r="N24" s="11" t="s">
        <v>9345</v>
      </c>
      <c r="O24" s="7" t="s">
        <v>9346</v>
      </c>
      <c r="P24" s="7" t="s">
        <v>9268</v>
      </c>
      <c r="Q24" s="7" t="s">
        <v>9347</v>
      </c>
      <c r="R24" s="7" t="s">
        <v>9348</v>
      </c>
    </row>
    <row r="25" spans="1:18" ht="13.5" thickBot="1" x14ac:dyDescent="0.25">
      <c r="A25" s="13" t="s">
        <v>4528</v>
      </c>
      <c r="B25" s="8" t="str">
        <f>VLOOKUP(C25,'DFW account code to admin'!A:B,2,FALSE)</f>
        <v>Fish</v>
      </c>
      <c r="C25" s="12" t="s">
        <v>9275</v>
      </c>
      <c r="D25" s="12" t="s">
        <v>4506</v>
      </c>
      <c r="E25" s="14" t="s">
        <v>8539</v>
      </c>
      <c r="F25" s="12" t="s">
        <v>2576</v>
      </c>
      <c r="G25" s="12" t="s">
        <v>4529</v>
      </c>
      <c r="H25" s="12" t="s">
        <v>4530</v>
      </c>
      <c r="I25" s="15">
        <v>119505</v>
      </c>
      <c r="J25" s="12" t="s">
        <v>4528</v>
      </c>
      <c r="K25" s="12" t="s">
        <v>8258</v>
      </c>
      <c r="L25" s="12" t="s">
        <v>8259</v>
      </c>
      <c r="M25" s="12" t="s">
        <v>8259</v>
      </c>
      <c r="N25" s="16" t="s">
        <v>9282</v>
      </c>
      <c r="O25" s="12" t="s">
        <v>9283</v>
      </c>
      <c r="P25" s="12" t="s">
        <v>9278</v>
      </c>
      <c r="Q25" s="12" t="s">
        <v>9284</v>
      </c>
      <c r="R25" s="12" t="s">
        <v>9285</v>
      </c>
    </row>
    <row r="26" spans="1:18" ht="13.5" thickBot="1" x14ac:dyDescent="0.25">
      <c r="A26" s="8" t="s">
        <v>5939</v>
      </c>
      <c r="B26" s="8" t="str">
        <f>VLOOKUP(C26,'DFW account code to admin'!A:B,2,FALSE)</f>
        <v>Habitat</v>
      </c>
      <c r="C26" s="7" t="s">
        <v>9349</v>
      </c>
      <c r="D26" s="7" t="s">
        <v>5772</v>
      </c>
      <c r="E26" s="9" t="s">
        <v>8539</v>
      </c>
      <c r="F26" s="7" t="s">
        <v>297</v>
      </c>
      <c r="G26" s="7" t="s">
        <v>4596</v>
      </c>
      <c r="H26" s="7" t="s">
        <v>5940</v>
      </c>
      <c r="I26" s="10">
        <v>90230</v>
      </c>
      <c r="J26" s="7" t="s">
        <v>5939</v>
      </c>
      <c r="K26" s="7" t="s">
        <v>8258</v>
      </c>
      <c r="L26" s="7" t="s">
        <v>8259</v>
      </c>
      <c r="M26" s="7" t="s">
        <v>8259</v>
      </c>
      <c r="N26" s="11" t="s">
        <v>9350</v>
      </c>
      <c r="O26" s="7" t="s">
        <v>9351</v>
      </c>
      <c r="P26" s="7" t="s">
        <v>9352</v>
      </c>
      <c r="Q26" s="7" t="s">
        <v>9353</v>
      </c>
      <c r="R26" s="7" t="s">
        <v>9354</v>
      </c>
    </row>
    <row r="27" spans="1:18" ht="13.5" thickBot="1" x14ac:dyDescent="0.25">
      <c r="A27" s="13" t="s">
        <v>5859</v>
      </c>
      <c r="B27" s="8" t="str">
        <f>VLOOKUP(C27,'DFW account code to admin'!A:B,2,FALSE)</f>
        <v>Fish</v>
      </c>
      <c r="C27" s="12" t="s">
        <v>9275</v>
      </c>
      <c r="D27" s="12" t="s">
        <v>5772</v>
      </c>
      <c r="E27" s="14" t="s">
        <v>8539</v>
      </c>
      <c r="F27" s="12" t="s">
        <v>297</v>
      </c>
      <c r="G27" s="12" t="s">
        <v>4596</v>
      </c>
      <c r="H27" s="12" t="s">
        <v>5860</v>
      </c>
      <c r="I27" s="15">
        <v>139514</v>
      </c>
      <c r="J27" s="12" t="s">
        <v>5859</v>
      </c>
      <c r="K27" s="12" t="s">
        <v>8258</v>
      </c>
      <c r="L27" s="12" t="s">
        <v>8259</v>
      </c>
      <c r="M27" s="12" t="s">
        <v>8259</v>
      </c>
      <c r="N27" s="16" t="s">
        <v>9355</v>
      </c>
      <c r="O27" s="12" t="s">
        <v>9356</v>
      </c>
      <c r="P27" s="12" t="s">
        <v>9278</v>
      </c>
      <c r="Q27" s="12" t="s">
        <v>9357</v>
      </c>
      <c r="R27" s="12" t="s">
        <v>9358</v>
      </c>
    </row>
    <row r="28" spans="1:18" ht="13.5" thickBot="1" x14ac:dyDescent="0.25">
      <c r="A28" s="8" t="s">
        <v>5861</v>
      </c>
      <c r="B28" s="8" t="str">
        <f>VLOOKUP(C28,'DFW account code to admin'!A:B,2,FALSE)</f>
        <v>Habitat</v>
      </c>
      <c r="C28" s="7" t="s">
        <v>9349</v>
      </c>
      <c r="D28" s="7" t="s">
        <v>5772</v>
      </c>
      <c r="E28" s="9" t="s">
        <v>8539</v>
      </c>
      <c r="F28" s="7" t="s">
        <v>297</v>
      </c>
      <c r="G28" s="7" t="s">
        <v>4596</v>
      </c>
      <c r="H28" s="7" t="s">
        <v>5862</v>
      </c>
      <c r="I28" s="10">
        <v>70673</v>
      </c>
      <c r="J28" s="7" t="s">
        <v>5861</v>
      </c>
      <c r="K28" s="7" t="s">
        <v>8258</v>
      </c>
      <c r="L28" s="7" t="s">
        <v>8259</v>
      </c>
      <c r="M28" s="7" t="s">
        <v>8259</v>
      </c>
      <c r="N28" s="11" t="s">
        <v>9359</v>
      </c>
      <c r="O28" s="7" t="s">
        <v>9360</v>
      </c>
      <c r="P28" s="7" t="s">
        <v>9352</v>
      </c>
      <c r="Q28" s="7" t="s">
        <v>9361</v>
      </c>
      <c r="R28" s="7" t="s">
        <v>9362</v>
      </c>
    </row>
    <row r="29" spans="1:18" ht="13.5" thickBot="1" x14ac:dyDescent="0.25">
      <c r="A29" s="13" t="s">
        <v>153</v>
      </c>
      <c r="B29" s="8" t="str">
        <f>VLOOKUP(C29,'DFW account code to admin'!A:B,2,FALSE)</f>
        <v>Fish</v>
      </c>
      <c r="C29" s="12" t="s">
        <v>9275</v>
      </c>
      <c r="D29" s="12" t="s">
        <v>9</v>
      </c>
      <c r="E29" s="14" t="s">
        <v>8539</v>
      </c>
      <c r="F29" s="12" t="s">
        <v>12</v>
      </c>
      <c r="G29" s="12" t="s">
        <v>13</v>
      </c>
      <c r="H29" s="12" t="s">
        <v>154</v>
      </c>
      <c r="I29" s="15">
        <v>97004</v>
      </c>
      <c r="J29" s="12" t="s">
        <v>153</v>
      </c>
      <c r="K29" s="12" t="s">
        <v>8258</v>
      </c>
      <c r="L29" s="12" t="s">
        <v>8259</v>
      </c>
      <c r="M29" s="12" t="s">
        <v>8259</v>
      </c>
      <c r="N29" s="16" t="s">
        <v>9363</v>
      </c>
      <c r="O29" s="12" t="s">
        <v>9364</v>
      </c>
      <c r="P29" s="12" t="s">
        <v>9278</v>
      </c>
      <c r="Q29" s="12" t="s">
        <v>9365</v>
      </c>
      <c r="R29" s="12" t="s">
        <v>9366</v>
      </c>
    </row>
    <row r="30" spans="1:18" ht="13.5" thickBot="1" x14ac:dyDescent="0.25">
      <c r="A30" s="8" t="s">
        <v>159</v>
      </c>
      <c r="B30" s="8" t="str">
        <f>VLOOKUP(C30,'DFW account code to admin'!A:B,2,FALSE)</f>
        <v>Fish</v>
      </c>
      <c r="C30" s="7" t="s">
        <v>9275</v>
      </c>
      <c r="D30" s="7" t="s">
        <v>9</v>
      </c>
      <c r="E30" s="9" t="s">
        <v>8539</v>
      </c>
      <c r="F30" s="7" t="s">
        <v>12</v>
      </c>
      <c r="G30" s="7" t="s">
        <v>13</v>
      </c>
      <c r="H30" s="7" t="s">
        <v>160</v>
      </c>
      <c r="I30" s="10">
        <v>115873</v>
      </c>
      <c r="J30" s="7" t="s">
        <v>159</v>
      </c>
      <c r="K30" s="7" t="s">
        <v>8258</v>
      </c>
      <c r="L30" s="7" t="s">
        <v>8259</v>
      </c>
      <c r="M30" s="7" t="s">
        <v>8259</v>
      </c>
      <c r="N30" s="11" t="s">
        <v>9367</v>
      </c>
      <c r="O30" s="7" t="s">
        <v>9368</v>
      </c>
      <c r="P30" s="7" t="s">
        <v>9278</v>
      </c>
      <c r="Q30" s="7" t="s">
        <v>9369</v>
      </c>
      <c r="R30" s="7" t="s">
        <v>9370</v>
      </c>
    </row>
    <row r="31" spans="1:18" ht="13.5" thickBot="1" x14ac:dyDescent="0.25">
      <c r="A31" s="13" t="s">
        <v>7486</v>
      </c>
      <c r="B31" s="8" t="str">
        <f>VLOOKUP(C31,'DFW account code to admin'!A:B,2,FALSE)</f>
        <v>Wildlife</v>
      </c>
      <c r="C31" s="12" t="s">
        <v>9265</v>
      </c>
      <c r="D31" s="12" t="s">
        <v>7472</v>
      </c>
      <c r="E31" s="14" t="s">
        <v>8539</v>
      </c>
      <c r="F31" s="12" t="s">
        <v>297</v>
      </c>
      <c r="G31" s="12" t="s">
        <v>3312</v>
      </c>
      <c r="H31" s="12" t="s">
        <v>7487</v>
      </c>
      <c r="I31" s="15">
        <v>96534</v>
      </c>
      <c r="J31" s="12" t="s">
        <v>7486</v>
      </c>
      <c r="K31" s="12" t="s">
        <v>8258</v>
      </c>
      <c r="L31" s="12" t="s">
        <v>8259</v>
      </c>
      <c r="M31" s="12" t="s">
        <v>8259</v>
      </c>
      <c r="N31" s="16" t="s">
        <v>9371</v>
      </c>
      <c r="O31" s="12" t="s">
        <v>9372</v>
      </c>
      <c r="P31" s="12" t="s">
        <v>9268</v>
      </c>
      <c r="Q31" s="12" t="s">
        <v>9373</v>
      </c>
      <c r="R31" s="12" t="s">
        <v>9374</v>
      </c>
    </row>
    <row r="32" spans="1:18" ht="13.5" thickBot="1" x14ac:dyDescent="0.25">
      <c r="A32" s="8" t="s">
        <v>6654</v>
      </c>
      <c r="B32" s="8" t="str">
        <f>VLOOKUP(C32,'DFW account code to admin'!A:B,2,FALSE)</f>
        <v>Fish</v>
      </c>
      <c r="C32" s="7" t="s">
        <v>9275</v>
      </c>
      <c r="D32" s="7" t="s">
        <v>6487</v>
      </c>
      <c r="E32" s="9" t="s">
        <v>8744</v>
      </c>
      <c r="F32" s="7" t="s">
        <v>297</v>
      </c>
      <c r="G32" s="7" t="s">
        <v>4596</v>
      </c>
      <c r="H32" s="7" t="s">
        <v>6655</v>
      </c>
      <c r="I32" s="10">
        <v>102456</v>
      </c>
      <c r="J32" s="7" t="s">
        <v>6654</v>
      </c>
      <c r="K32" s="7" t="s">
        <v>8258</v>
      </c>
      <c r="L32" s="7" t="s">
        <v>8259</v>
      </c>
      <c r="M32" s="7" t="s">
        <v>8259</v>
      </c>
      <c r="N32" s="11" t="s">
        <v>9375</v>
      </c>
      <c r="O32" s="7" t="s">
        <v>9376</v>
      </c>
      <c r="P32" s="7" t="s">
        <v>9278</v>
      </c>
      <c r="Q32" s="7" t="s">
        <v>9377</v>
      </c>
      <c r="R32" s="7" t="s">
        <v>9378</v>
      </c>
    </row>
    <row r="33" spans="1:18" ht="13.5" thickBot="1" x14ac:dyDescent="0.25">
      <c r="A33" s="13" t="s">
        <v>6332</v>
      </c>
      <c r="B33" s="8" t="str">
        <f>VLOOKUP(C33,'DFW account code to admin'!A:B,2,FALSE)</f>
        <v>Fish</v>
      </c>
      <c r="C33" s="12" t="s">
        <v>9275</v>
      </c>
      <c r="D33" s="12" t="s">
        <v>5772</v>
      </c>
      <c r="E33" s="14" t="s">
        <v>8744</v>
      </c>
      <c r="F33" s="12" t="s">
        <v>297</v>
      </c>
      <c r="G33" s="12" t="s">
        <v>4596</v>
      </c>
      <c r="H33" s="12" t="s">
        <v>6333</v>
      </c>
      <c r="I33" s="15">
        <v>101786</v>
      </c>
      <c r="J33" s="12" t="s">
        <v>6332</v>
      </c>
      <c r="K33" s="12" t="s">
        <v>8333</v>
      </c>
      <c r="L33" s="12" t="s">
        <v>8259</v>
      </c>
      <c r="M33" s="12" t="s">
        <v>8259</v>
      </c>
      <c r="N33" s="16" t="s">
        <v>9379</v>
      </c>
      <c r="O33" s="12" t="s">
        <v>9380</v>
      </c>
      <c r="P33" s="12" t="s">
        <v>9278</v>
      </c>
      <c r="Q33" s="12" t="s">
        <v>9381</v>
      </c>
      <c r="R33" s="12" t="s">
        <v>9382</v>
      </c>
    </row>
    <row r="34" spans="1:18" ht="13.5" thickBot="1" x14ac:dyDescent="0.25">
      <c r="A34" s="8" t="s">
        <v>6865</v>
      </c>
      <c r="B34" s="8" t="str">
        <f>VLOOKUP(C34,'DFW account code to admin'!A:B,2,FALSE)</f>
        <v>Fish</v>
      </c>
      <c r="C34" s="7" t="s">
        <v>9275</v>
      </c>
      <c r="D34" s="7" t="s">
        <v>6853</v>
      </c>
      <c r="E34" s="9" t="s">
        <v>8789</v>
      </c>
      <c r="F34" s="7" t="s">
        <v>2576</v>
      </c>
      <c r="G34" s="7" t="s">
        <v>4255</v>
      </c>
      <c r="H34" s="7" t="s">
        <v>6866</v>
      </c>
      <c r="I34" s="10">
        <v>98748</v>
      </c>
      <c r="J34" s="7" t="s">
        <v>6865</v>
      </c>
      <c r="K34" s="7" t="s">
        <v>8258</v>
      </c>
      <c r="L34" s="7" t="s">
        <v>8259</v>
      </c>
      <c r="M34" s="7" t="s">
        <v>8259</v>
      </c>
      <c r="N34" s="11" t="s">
        <v>9383</v>
      </c>
      <c r="O34" s="7" t="s">
        <v>9384</v>
      </c>
      <c r="P34" s="7" t="s">
        <v>9278</v>
      </c>
      <c r="Q34" s="7" t="s">
        <v>9385</v>
      </c>
      <c r="R34" s="7" t="s">
        <v>9386</v>
      </c>
    </row>
    <row r="35" spans="1:18" ht="13.5" thickBot="1" x14ac:dyDescent="0.25">
      <c r="A35" s="13" t="s">
        <v>6966</v>
      </c>
      <c r="B35" s="8" t="str">
        <f>VLOOKUP(C35,'DFW account code to admin'!A:B,2,FALSE)</f>
        <v>Fish</v>
      </c>
      <c r="C35" s="12" t="s">
        <v>9275</v>
      </c>
      <c r="D35" s="12" t="s">
        <v>6785</v>
      </c>
      <c r="E35" s="14" t="s">
        <v>8789</v>
      </c>
      <c r="F35" s="12" t="s">
        <v>297</v>
      </c>
      <c r="G35" s="12" t="s">
        <v>4178</v>
      </c>
      <c r="H35" s="12" t="s">
        <v>6967</v>
      </c>
      <c r="I35" s="15">
        <v>84440</v>
      </c>
      <c r="J35" s="12" t="s">
        <v>6966</v>
      </c>
      <c r="K35" s="12" t="s">
        <v>8258</v>
      </c>
      <c r="L35" s="12" t="s">
        <v>8259</v>
      </c>
      <c r="M35" s="12" t="s">
        <v>8259</v>
      </c>
      <c r="N35" s="16" t="s">
        <v>9387</v>
      </c>
      <c r="O35" s="12" t="s">
        <v>9388</v>
      </c>
      <c r="P35" s="12" t="s">
        <v>9278</v>
      </c>
      <c r="Q35" s="12" t="s">
        <v>9389</v>
      </c>
      <c r="R35" s="12" t="s">
        <v>9390</v>
      </c>
    </row>
    <row r="36" spans="1:18" ht="13.5" thickBot="1" x14ac:dyDescent="0.25">
      <c r="A36" s="8" t="s">
        <v>6138</v>
      </c>
      <c r="B36" s="8" t="str">
        <f>VLOOKUP(C36,'DFW account code to admin'!A:B,2,FALSE)</f>
        <v>Fish</v>
      </c>
      <c r="C36" s="7" t="s">
        <v>9275</v>
      </c>
      <c r="D36" s="7" t="s">
        <v>5772</v>
      </c>
      <c r="E36" s="9" t="s">
        <v>8789</v>
      </c>
      <c r="F36" s="7" t="s">
        <v>297</v>
      </c>
      <c r="G36" s="7" t="s">
        <v>4596</v>
      </c>
      <c r="H36" s="7" t="s">
        <v>6139</v>
      </c>
      <c r="I36" s="10">
        <v>81421</v>
      </c>
      <c r="J36" s="7" t="s">
        <v>6138</v>
      </c>
      <c r="K36" s="7" t="s">
        <v>8258</v>
      </c>
      <c r="L36" s="7" t="s">
        <v>8259</v>
      </c>
      <c r="M36" s="7" t="s">
        <v>8259</v>
      </c>
      <c r="N36" s="11" t="s">
        <v>9391</v>
      </c>
      <c r="O36" s="7" t="s">
        <v>9392</v>
      </c>
      <c r="P36" s="7" t="s">
        <v>9278</v>
      </c>
      <c r="Q36" s="7" t="s">
        <v>9393</v>
      </c>
      <c r="R36" s="7" t="s">
        <v>9394</v>
      </c>
    </row>
    <row r="37" spans="1:18" ht="13.5" thickBot="1" x14ac:dyDescent="0.25">
      <c r="A37" s="13" t="s">
        <v>6134</v>
      </c>
      <c r="B37" s="8" t="str">
        <f>VLOOKUP(C37,'DFW account code to admin'!A:B,2,FALSE)</f>
        <v>Admin</v>
      </c>
      <c r="C37" s="12" t="s">
        <v>9339</v>
      </c>
      <c r="D37" s="12" t="s">
        <v>5772</v>
      </c>
      <c r="E37" s="14" t="s">
        <v>8789</v>
      </c>
      <c r="F37" s="12" t="s">
        <v>297</v>
      </c>
      <c r="G37" s="12" t="s">
        <v>4596</v>
      </c>
      <c r="H37" s="12" t="s">
        <v>6135</v>
      </c>
      <c r="I37" s="15">
        <v>64054</v>
      </c>
      <c r="J37" s="12" t="s">
        <v>6134</v>
      </c>
      <c r="K37" s="12" t="s">
        <v>8258</v>
      </c>
      <c r="L37" s="12" t="s">
        <v>8259</v>
      </c>
      <c r="M37" s="12" t="s">
        <v>8259</v>
      </c>
      <c r="N37" s="16" t="s">
        <v>9395</v>
      </c>
      <c r="O37" s="12" t="s">
        <v>9396</v>
      </c>
      <c r="P37" s="12" t="s">
        <v>9342</v>
      </c>
      <c r="Q37" s="12" t="s">
        <v>9397</v>
      </c>
      <c r="R37" s="12" t="s">
        <v>9398</v>
      </c>
    </row>
    <row r="38" spans="1:18" ht="13.5" thickBot="1" x14ac:dyDescent="0.25">
      <c r="A38" s="8" t="s">
        <v>6128</v>
      </c>
      <c r="B38" s="8" t="str">
        <f>VLOOKUP(C38,'DFW account code to admin'!A:B,2,FALSE)</f>
        <v>Wildlife</v>
      </c>
      <c r="C38" s="7" t="s">
        <v>9265</v>
      </c>
      <c r="D38" s="7" t="s">
        <v>5772</v>
      </c>
      <c r="E38" s="9" t="s">
        <v>8789</v>
      </c>
      <c r="F38" s="7" t="s">
        <v>297</v>
      </c>
      <c r="G38" s="7" t="s">
        <v>4596</v>
      </c>
      <c r="H38" s="7" t="s">
        <v>6129</v>
      </c>
      <c r="I38" s="10">
        <v>67817</v>
      </c>
      <c r="J38" s="7" t="s">
        <v>6128</v>
      </c>
      <c r="K38" s="7" t="s">
        <v>8258</v>
      </c>
      <c r="L38" s="7" t="s">
        <v>8259</v>
      </c>
      <c r="M38" s="7" t="s">
        <v>8259</v>
      </c>
      <c r="N38" s="11" t="s">
        <v>9399</v>
      </c>
      <c r="O38" s="7" t="s">
        <v>9400</v>
      </c>
      <c r="P38" s="7" t="s">
        <v>9268</v>
      </c>
      <c r="Q38" s="7" t="s">
        <v>9401</v>
      </c>
      <c r="R38" s="7" t="s">
        <v>9402</v>
      </c>
    </row>
    <row r="39" spans="1:18" ht="13.5" thickBot="1" x14ac:dyDescent="0.25">
      <c r="A39" s="13" t="s">
        <v>6736</v>
      </c>
      <c r="B39" s="8" t="str">
        <f>VLOOKUP(C39,'DFW account code to admin'!A:B,2,FALSE)</f>
        <v>Wildlife</v>
      </c>
      <c r="C39" s="12" t="s">
        <v>9265</v>
      </c>
      <c r="D39" s="12" t="s">
        <v>6735</v>
      </c>
      <c r="E39" s="14" t="s">
        <v>8789</v>
      </c>
      <c r="F39" s="12" t="s">
        <v>297</v>
      </c>
      <c r="G39" s="12" t="s">
        <v>4178</v>
      </c>
      <c r="H39" s="12" t="s">
        <v>6737</v>
      </c>
      <c r="I39" s="15">
        <v>90911</v>
      </c>
      <c r="J39" s="12" t="s">
        <v>6736</v>
      </c>
      <c r="K39" s="12" t="s">
        <v>8258</v>
      </c>
      <c r="L39" s="12" t="s">
        <v>8259</v>
      </c>
      <c r="M39" s="12" t="s">
        <v>8259</v>
      </c>
      <c r="N39" s="16" t="s">
        <v>9403</v>
      </c>
      <c r="O39" s="12" t="s">
        <v>9404</v>
      </c>
      <c r="P39" s="12" t="s">
        <v>9268</v>
      </c>
      <c r="Q39" s="12" t="s">
        <v>9405</v>
      </c>
      <c r="R39" s="16"/>
    </row>
    <row r="40" spans="1:18" ht="13.5" thickBot="1" x14ac:dyDescent="0.25">
      <c r="A40" s="8" t="s">
        <v>6970</v>
      </c>
      <c r="B40" s="8" t="str">
        <f>VLOOKUP(C40,'DFW account code to admin'!A:B,2,FALSE)</f>
        <v>Wildlife</v>
      </c>
      <c r="C40" s="7" t="s">
        <v>9265</v>
      </c>
      <c r="D40" s="7" t="s">
        <v>6785</v>
      </c>
      <c r="E40" s="9" t="s">
        <v>8789</v>
      </c>
      <c r="F40" s="7" t="s">
        <v>297</v>
      </c>
      <c r="G40" s="7" t="s">
        <v>4178</v>
      </c>
      <c r="H40" s="7" t="s">
        <v>6971</v>
      </c>
      <c r="I40" s="10">
        <v>85300</v>
      </c>
      <c r="J40" s="7" t="s">
        <v>6970</v>
      </c>
      <c r="K40" s="7" t="s">
        <v>8258</v>
      </c>
      <c r="L40" s="7" t="s">
        <v>8259</v>
      </c>
      <c r="M40" s="7" t="s">
        <v>8259</v>
      </c>
      <c r="N40" s="11" t="s">
        <v>9406</v>
      </c>
      <c r="O40" s="7" t="s">
        <v>9407</v>
      </c>
      <c r="P40" s="7" t="s">
        <v>9268</v>
      </c>
      <c r="Q40" s="7" t="s">
        <v>9408</v>
      </c>
      <c r="R40" s="7" t="s">
        <v>9409</v>
      </c>
    </row>
    <row r="41" spans="1:18" ht="13.5" thickBot="1" x14ac:dyDescent="0.25">
      <c r="A41" s="13" t="s">
        <v>6130</v>
      </c>
      <c r="B41" s="8" t="str">
        <f>VLOOKUP(C41,'DFW account code to admin'!A:B,2,FALSE)</f>
        <v>Wildlife</v>
      </c>
      <c r="C41" s="12" t="s">
        <v>9265</v>
      </c>
      <c r="D41" s="12" t="s">
        <v>5772</v>
      </c>
      <c r="E41" s="14" t="s">
        <v>8789</v>
      </c>
      <c r="F41" s="12" t="s">
        <v>297</v>
      </c>
      <c r="G41" s="12" t="s">
        <v>4596</v>
      </c>
      <c r="H41" s="12" t="s">
        <v>6131</v>
      </c>
      <c r="I41" s="15">
        <v>84790</v>
      </c>
      <c r="J41" s="12" t="s">
        <v>6130</v>
      </c>
      <c r="K41" s="12" t="s">
        <v>8258</v>
      </c>
      <c r="L41" s="12" t="s">
        <v>8259</v>
      </c>
      <c r="M41" s="12" t="s">
        <v>8259</v>
      </c>
      <c r="N41" s="16" t="s">
        <v>9410</v>
      </c>
      <c r="O41" s="12" t="s">
        <v>9411</v>
      </c>
      <c r="P41" s="12" t="s">
        <v>9268</v>
      </c>
      <c r="Q41" s="12" t="s">
        <v>9412</v>
      </c>
      <c r="R41" s="12" t="s">
        <v>9413</v>
      </c>
    </row>
    <row r="42" spans="1:18" ht="13.5" thickBot="1" x14ac:dyDescent="0.25">
      <c r="A42" s="8" t="s">
        <v>7033</v>
      </c>
      <c r="B42" s="8" t="str">
        <f>VLOOKUP(C42,'DFW account code to admin'!A:B,2,FALSE)</f>
        <v>Habitat</v>
      </c>
      <c r="C42" s="7" t="s">
        <v>9349</v>
      </c>
      <c r="D42" s="7" t="s">
        <v>6785</v>
      </c>
      <c r="E42" s="9" t="s">
        <v>8828</v>
      </c>
      <c r="F42" s="7" t="s">
        <v>297</v>
      </c>
      <c r="G42" s="7" t="s">
        <v>4178</v>
      </c>
      <c r="H42" s="7" t="s">
        <v>7034</v>
      </c>
      <c r="I42" s="10">
        <v>48931</v>
      </c>
      <c r="J42" s="7" t="s">
        <v>7033</v>
      </c>
      <c r="K42" s="7" t="s">
        <v>8258</v>
      </c>
      <c r="L42" s="7" t="s">
        <v>8259</v>
      </c>
      <c r="M42" s="7" t="s">
        <v>8259</v>
      </c>
      <c r="N42" s="11" t="s">
        <v>9414</v>
      </c>
      <c r="O42" s="7" t="s">
        <v>9415</v>
      </c>
      <c r="P42" s="7" t="s">
        <v>9352</v>
      </c>
      <c r="Q42" s="7" t="s">
        <v>9416</v>
      </c>
      <c r="R42" s="7" t="s">
        <v>9417</v>
      </c>
    </row>
    <row r="43" spans="1:18" ht="13.5" thickBot="1" x14ac:dyDescent="0.25">
      <c r="A43" s="13" t="s">
        <v>7029</v>
      </c>
      <c r="B43" s="8" t="str">
        <f>VLOOKUP(C43,'DFW account code to admin'!A:B,2,FALSE)</f>
        <v>Fish</v>
      </c>
      <c r="C43" s="12" t="s">
        <v>9275</v>
      </c>
      <c r="D43" s="12" t="s">
        <v>6785</v>
      </c>
      <c r="E43" s="14" t="s">
        <v>8828</v>
      </c>
      <c r="F43" s="12" t="s">
        <v>297</v>
      </c>
      <c r="G43" s="12" t="s">
        <v>4178</v>
      </c>
      <c r="H43" s="12" t="s">
        <v>7030</v>
      </c>
      <c r="I43" s="15">
        <v>47967</v>
      </c>
      <c r="J43" s="12" t="s">
        <v>7029</v>
      </c>
      <c r="K43" s="12" t="s">
        <v>8258</v>
      </c>
      <c r="L43" s="12" t="s">
        <v>8259</v>
      </c>
      <c r="M43" s="12" t="s">
        <v>8259</v>
      </c>
      <c r="N43" s="16" t="s">
        <v>9391</v>
      </c>
      <c r="O43" s="12" t="s">
        <v>9392</v>
      </c>
      <c r="P43" s="12" t="s">
        <v>9278</v>
      </c>
      <c r="Q43" s="12" t="s">
        <v>9393</v>
      </c>
      <c r="R43" s="12" t="s">
        <v>9394</v>
      </c>
    </row>
    <row r="44" spans="1:18" ht="13.5" thickBot="1" x14ac:dyDescent="0.25">
      <c r="A44" s="8" t="s">
        <v>7527</v>
      </c>
      <c r="B44" s="8" t="str">
        <f>VLOOKUP(C44,'DFW account code to admin'!A:B,2,FALSE)</f>
        <v>Wildlife</v>
      </c>
      <c r="C44" s="7" t="s">
        <v>9265</v>
      </c>
      <c r="D44" s="7" t="s">
        <v>7505</v>
      </c>
      <c r="E44" s="9" t="s">
        <v>8828</v>
      </c>
      <c r="F44" s="7" t="s">
        <v>297</v>
      </c>
      <c r="G44" s="7" t="s">
        <v>3312</v>
      </c>
      <c r="H44" s="7" t="s">
        <v>7528</v>
      </c>
      <c r="I44" s="10">
        <v>60338</v>
      </c>
      <c r="J44" s="7" t="s">
        <v>7527</v>
      </c>
      <c r="K44" s="7" t="s">
        <v>8258</v>
      </c>
      <c r="L44" s="7" t="s">
        <v>8259</v>
      </c>
      <c r="M44" s="7" t="s">
        <v>8259</v>
      </c>
      <c r="N44" s="11" t="s">
        <v>9418</v>
      </c>
      <c r="O44" s="7" t="s">
        <v>9419</v>
      </c>
      <c r="P44" s="7" t="s">
        <v>9268</v>
      </c>
      <c r="Q44" s="7" t="s">
        <v>9420</v>
      </c>
      <c r="R44" s="7" t="s">
        <v>9421</v>
      </c>
    </row>
    <row r="45" spans="1:18" ht="13.5" thickBot="1" x14ac:dyDescent="0.25">
      <c r="A45" s="13" t="s">
        <v>6859</v>
      </c>
      <c r="B45" s="8" t="str">
        <f>VLOOKUP(C45,'DFW account code to admin'!A:B,2,FALSE)</f>
        <v>Fish</v>
      </c>
      <c r="C45" s="12" t="s">
        <v>9275</v>
      </c>
      <c r="D45" s="12" t="s">
        <v>6853</v>
      </c>
      <c r="E45" s="14" t="s">
        <v>8828</v>
      </c>
      <c r="F45" s="12" t="s">
        <v>2576</v>
      </c>
      <c r="G45" s="12" t="s">
        <v>4255</v>
      </c>
      <c r="H45" s="12" t="s">
        <v>6860</v>
      </c>
      <c r="I45" s="15">
        <v>87359</v>
      </c>
      <c r="J45" s="12" t="s">
        <v>6859</v>
      </c>
      <c r="K45" s="12" t="s">
        <v>8258</v>
      </c>
      <c r="L45" s="12" t="s">
        <v>8259</v>
      </c>
      <c r="M45" s="12" t="s">
        <v>8259</v>
      </c>
      <c r="N45" s="16" t="s">
        <v>9422</v>
      </c>
      <c r="O45" s="12" t="s">
        <v>9423</v>
      </c>
      <c r="P45" s="12" t="s">
        <v>9278</v>
      </c>
      <c r="Q45" s="12" t="s">
        <v>9424</v>
      </c>
      <c r="R45" s="12" t="s">
        <v>9425</v>
      </c>
    </row>
    <row r="46" spans="1:18" ht="13.5" thickBot="1" x14ac:dyDescent="0.25">
      <c r="A46" s="8" t="s">
        <v>7490</v>
      </c>
      <c r="B46" s="8" t="str">
        <f>VLOOKUP(C46,'DFW account code to admin'!A:B,2,FALSE)</f>
        <v>Fish</v>
      </c>
      <c r="C46" s="7" t="s">
        <v>9275</v>
      </c>
      <c r="D46" s="7" t="s">
        <v>7469</v>
      </c>
      <c r="E46" s="9" t="s">
        <v>8828</v>
      </c>
      <c r="F46" s="7" t="s">
        <v>297</v>
      </c>
      <c r="G46" s="7" t="s">
        <v>4245</v>
      </c>
      <c r="H46" s="7" t="s">
        <v>7491</v>
      </c>
      <c r="I46" s="10">
        <v>48489</v>
      </c>
      <c r="J46" s="7" t="s">
        <v>7490</v>
      </c>
      <c r="K46" s="7" t="s">
        <v>8258</v>
      </c>
      <c r="L46" s="7" t="s">
        <v>8259</v>
      </c>
      <c r="M46" s="7" t="s">
        <v>8259</v>
      </c>
      <c r="N46" s="11" t="s">
        <v>9426</v>
      </c>
      <c r="O46" s="7" t="s">
        <v>9427</v>
      </c>
      <c r="P46" s="7" t="s">
        <v>9278</v>
      </c>
      <c r="Q46" s="7" t="s">
        <v>9428</v>
      </c>
      <c r="R46" s="7" t="s">
        <v>9429</v>
      </c>
    </row>
    <row r="47" spans="1:18" ht="13.5" thickBot="1" x14ac:dyDescent="0.25">
      <c r="A47" s="13" t="s">
        <v>6861</v>
      </c>
      <c r="B47" s="8" t="str">
        <f>VLOOKUP(C47,'DFW account code to admin'!A:B,2,FALSE)</f>
        <v>Fish</v>
      </c>
      <c r="C47" s="12" t="s">
        <v>9275</v>
      </c>
      <c r="D47" s="12" t="s">
        <v>6853</v>
      </c>
      <c r="E47" s="14" t="s">
        <v>8828</v>
      </c>
      <c r="F47" s="12" t="s">
        <v>2576</v>
      </c>
      <c r="G47" s="12" t="s">
        <v>4255</v>
      </c>
      <c r="H47" s="12" t="s">
        <v>6862</v>
      </c>
      <c r="I47" s="15">
        <v>64991</v>
      </c>
      <c r="J47" s="12" t="s">
        <v>6861</v>
      </c>
      <c r="K47" s="12" t="s">
        <v>8258</v>
      </c>
      <c r="L47" s="12" t="s">
        <v>8259</v>
      </c>
      <c r="M47" s="12" t="s">
        <v>8259</v>
      </c>
      <c r="N47" s="16" t="s">
        <v>9391</v>
      </c>
      <c r="O47" s="12" t="s">
        <v>9392</v>
      </c>
      <c r="P47" s="12" t="s">
        <v>9278</v>
      </c>
      <c r="Q47" s="12" t="s">
        <v>9393</v>
      </c>
      <c r="R47" s="12" t="s">
        <v>9394</v>
      </c>
    </row>
    <row r="48" spans="1:18" ht="13.5" thickBot="1" x14ac:dyDescent="0.25">
      <c r="A48" s="8" t="s">
        <v>9430</v>
      </c>
      <c r="B48" s="8" t="str">
        <f>VLOOKUP(C48,'DFW account code to admin'!A:B,2,FALSE)</f>
        <v>Wildlife Enforcement</v>
      </c>
      <c r="C48" s="7" t="s">
        <v>9431</v>
      </c>
      <c r="D48" s="7" t="s">
        <v>6735</v>
      </c>
      <c r="E48" s="9" t="s">
        <v>8841</v>
      </c>
      <c r="F48" s="7" t="s">
        <v>297</v>
      </c>
      <c r="G48" s="7" t="s">
        <v>4178</v>
      </c>
      <c r="H48" s="7" t="s">
        <v>9432</v>
      </c>
      <c r="I48" s="10">
        <v>4074</v>
      </c>
      <c r="J48" s="7" t="s">
        <v>9430</v>
      </c>
      <c r="K48" s="7" t="s">
        <v>9433</v>
      </c>
      <c r="L48" s="7" t="s">
        <v>8259</v>
      </c>
      <c r="M48" s="7" t="s">
        <v>8259</v>
      </c>
      <c r="N48" s="11" t="s">
        <v>9434</v>
      </c>
      <c r="O48" s="7" t="s">
        <v>9435</v>
      </c>
      <c r="P48" s="7" t="s">
        <v>9436</v>
      </c>
      <c r="Q48" s="7" t="s">
        <v>9437</v>
      </c>
      <c r="R48" s="7" t="s">
        <v>9438</v>
      </c>
    </row>
    <row r="49" spans="1:18" ht="13.5" thickBot="1" x14ac:dyDescent="0.25">
      <c r="A49" s="13" t="s">
        <v>9439</v>
      </c>
      <c r="B49" s="8" t="str">
        <f>VLOOKUP(C49,'DFW account code to admin'!A:B,2,FALSE)</f>
        <v>Wildlife Enforcement</v>
      </c>
      <c r="C49" s="12" t="s">
        <v>9431</v>
      </c>
      <c r="D49" s="12" t="s">
        <v>6735</v>
      </c>
      <c r="E49" s="14" t="s">
        <v>8841</v>
      </c>
      <c r="F49" s="12" t="s">
        <v>297</v>
      </c>
      <c r="G49" s="12" t="s">
        <v>4178</v>
      </c>
      <c r="H49" s="12" t="s">
        <v>9440</v>
      </c>
      <c r="I49" s="15">
        <v>3910</v>
      </c>
      <c r="J49" s="12" t="s">
        <v>9439</v>
      </c>
      <c r="K49" s="12" t="s">
        <v>9433</v>
      </c>
      <c r="L49" s="12" t="s">
        <v>8259</v>
      </c>
      <c r="M49" s="12" t="s">
        <v>8259</v>
      </c>
      <c r="N49" s="16" t="s">
        <v>9441</v>
      </c>
      <c r="O49" s="12" t="s">
        <v>9442</v>
      </c>
      <c r="P49" s="12" t="s">
        <v>9436</v>
      </c>
      <c r="Q49" s="12" t="s">
        <v>9443</v>
      </c>
      <c r="R49" s="12" t="s">
        <v>9444</v>
      </c>
    </row>
    <row r="50" spans="1:18" ht="13.5" thickBot="1" x14ac:dyDescent="0.25">
      <c r="A50" s="8" t="s">
        <v>9445</v>
      </c>
      <c r="B50" s="8" t="str">
        <f>VLOOKUP(C50,'DFW account code to admin'!A:B,2,FALSE)</f>
        <v>Wildlife Enforcement</v>
      </c>
      <c r="C50" s="7" t="s">
        <v>9431</v>
      </c>
      <c r="D50" s="7" t="s">
        <v>6735</v>
      </c>
      <c r="E50" s="9" t="s">
        <v>8841</v>
      </c>
      <c r="F50" s="7" t="s">
        <v>297</v>
      </c>
      <c r="G50" s="7" t="s">
        <v>4178</v>
      </c>
      <c r="H50" s="7" t="s">
        <v>9446</v>
      </c>
      <c r="I50" s="10">
        <v>4504</v>
      </c>
      <c r="J50" s="7" t="s">
        <v>9445</v>
      </c>
      <c r="K50" s="7" t="s">
        <v>9433</v>
      </c>
      <c r="L50" s="7" t="s">
        <v>8259</v>
      </c>
      <c r="M50" s="7" t="s">
        <v>8259</v>
      </c>
      <c r="N50" s="11" t="s">
        <v>9447</v>
      </c>
      <c r="O50" s="7" t="s">
        <v>9448</v>
      </c>
      <c r="P50" s="7" t="s">
        <v>9436</v>
      </c>
      <c r="Q50" s="7" t="s">
        <v>9449</v>
      </c>
      <c r="R50" s="7" t="s">
        <v>9450</v>
      </c>
    </row>
    <row r="51" spans="1:18" ht="13.5" thickBot="1" x14ac:dyDescent="0.25">
      <c r="A51" s="13" t="s">
        <v>9451</v>
      </c>
      <c r="B51" s="8" t="str">
        <f>VLOOKUP(C51,'DFW account code to admin'!A:B,2,FALSE)</f>
        <v>Wildlife Enforcement</v>
      </c>
      <c r="C51" s="12" t="s">
        <v>9431</v>
      </c>
      <c r="D51" s="12" t="s">
        <v>6735</v>
      </c>
      <c r="E51" s="14" t="s">
        <v>8841</v>
      </c>
      <c r="F51" s="12" t="s">
        <v>297</v>
      </c>
      <c r="G51" s="12" t="s">
        <v>4178</v>
      </c>
      <c r="H51" s="12" t="s">
        <v>9452</v>
      </c>
      <c r="I51" s="15">
        <v>8575</v>
      </c>
      <c r="J51" s="12" t="s">
        <v>9451</v>
      </c>
      <c r="K51" s="12" t="s">
        <v>9433</v>
      </c>
      <c r="L51" s="12" t="s">
        <v>8259</v>
      </c>
      <c r="M51" s="12" t="s">
        <v>8259</v>
      </c>
      <c r="N51" s="16" t="s">
        <v>9453</v>
      </c>
      <c r="O51" s="12" t="s">
        <v>9454</v>
      </c>
      <c r="P51" s="12" t="s">
        <v>9436</v>
      </c>
      <c r="Q51" s="12" t="s">
        <v>9455</v>
      </c>
      <c r="R51" s="12" t="s">
        <v>9456</v>
      </c>
    </row>
    <row r="52" spans="1:18" ht="13.5" thickBot="1" x14ac:dyDescent="0.25">
      <c r="A52" s="8" t="s">
        <v>9457</v>
      </c>
      <c r="B52" s="8" t="str">
        <f>VLOOKUP(C52,'DFW account code to admin'!A:B,2,FALSE)</f>
        <v>Wildlife Enforcement</v>
      </c>
      <c r="C52" s="7" t="s">
        <v>9431</v>
      </c>
      <c r="D52" s="7" t="s">
        <v>6735</v>
      </c>
      <c r="E52" s="9" t="s">
        <v>8841</v>
      </c>
      <c r="F52" s="7" t="s">
        <v>297</v>
      </c>
      <c r="G52" s="7" t="s">
        <v>4178</v>
      </c>
      <c r="H52" s="7" t="s">
        <v>9458</v>
      </c>
      <c r="I52" s="10">
        <v>10763</v>
      </c>
      <c r="J52" s="7" t="s">
        <v>9457</v>
      </c>
      <c r="K52" s="7" t="s">
        <v>9433</v>
      </c>
      <c r="L52" s="7" t="s">
        <v>8259</v>
      </c>
      <c r="M52" s="7" t="s">
        <v>8259</v>
      </c>
      <c r="N52" s="11" t="s">
        <v>9459</v>
      </c>
      <c r="O52" s="7" t="s">
        <v>9460</v>
      </c>
      <c r="P52" s="7" t="s">
        <v>9436</v>
      </c>
      <c r="Q52" s="7" t="s">
        <v>9461</v>
      </c>
      <c r="R52" s="7" t="s">
        <v>9462</v>
      </c>
    </row>
    <row r="53" spans="1:18" ht="13.5" thickBot="1" x14ac:dyDescent="0.25">
      <c r="A53" s="13" t="s">
        <v>9463</v>
      </c>
      <c r="B53" s="8" t="str">
        <f>VLOOKUP(C53,'DFW account code to admin'!A:B,2,FALSE)</f>
        <v>Wildlife Enforcement</v>
      </c>
      <c r="C53" s="12" t="s">
        <v>9431</v>
      </c>
      <c r="D53" s="12" t="s">
        <v>6735</v>
      </c>
      <c r="E53" s="14" t="s">
        <v>8841</v>
      </c>
      <c r="F53" s="12" t="s">
        <v>297</v>
      </c>
      <c r="G53" s="12" t="s">
        <v>4178</v>
      </c>
      <c r="H53" s="12" t="s">
        <v>9464</v>
      </c>
      <c r="I53" s="15">
        <v>3099</v>
      </c>
      <c r="J53" s="12" t="s">
        <v>9463</v>
      </c>
      <c r="K53" s="12" t="s">
        <v>9433</v>
      </c>
      <c r="L53" s="12" t="s">
        <v>8259</v>
      </c>
      <c r="M53" s="12" t="s">
        <v>8259</v>
      </c>
      <c r="N53" s="16" t="s">
        <v>9465</v>
      </c>
      <c r="O53" s="12" t="s">
        <v>9466</v>
      </c>
      <c r="P53" s="12" t="s">
        <v>9436</v>
      </c>
      <c r="Q53" s="12" t="s">
        <v>9467</v>
      </c>
      <c r="R53" s="12" t="s">
        <v>9468</v>
      </c>
    </row>
    <row r="54" spans="1:18" ht="13.5" thickBot="1" x14ac:dyDescent="0.25">
      <c r="A54" s="8" t="s">
        <v>9469</v>
      </c>
      <c r="B54" s="8" t="str">
        <f>VLOOKUP(C54,'DFW account code to admin'!A:B,2,FALSE)</f>
        <v>Wildlife Enforcement</v>
      </c>
      <c r="C54" s="7" t="s">
        <v>9431</v>
      </c>
      <c r="D54" s="7" t="s">
        <v>6735</v>
      </c>
      <c r="E54" s="9" t="s">
        <v>8841</v>
      </c>
      <c r="F54" s="7" t="s">
        <v>297</v>
      </c>
      <c r="G54" s="7" t="s">
        <v>4178</v>
      </c>
      <c r="H54" s="7" t="s">
        <v>9470</v>
      </c>
      <c r="I54" s="10">
        <v>12706</v>
      </c>
      <c r="J54" s="7" t="s">
        <v>9469</v>
      </c>
      <c r="K54" s="7" t="s">
        <v>9433</v>
      </c>
      <c r="L54" s="7" t="s">
        <v>8259</v>
      </c>
      <c r="M54" s="7" t="s">
        <v>8259</v>
      </c>
      <c r="N54" s="11" t="s">
        <v>9471</v>
      </c>
      <c r="O54" s="7" t="s">
        <v>9472</v>
      </c>
      <c r="P54" s="7" t="s">
        <v>9436</v>
      </c>
      <c r="Q54" s="7" t="s">
        <v>9473</v>
      </c>
      <c r="R54" s="7" t="s">
        <v>9474</v>
      </c>
    </row>
    <row r="55" spans="1:18" ht="13.5" thickBot="1" x14ac:dyDescent="0.25">
      <c r="A55" s="13" t="s">
        <v>9475</v>
      </c>
      <c r="B55" s="8" t="str">
        <f>VLOOKUP(C55,'DFW account code to admin'!A:B,2,FALSE)</f>
        <v>Wildlife Enforcement</v>
      </c>
      <c r="C55" s="12" t="s">
        <v>9431</v>
      </c>
      <c r="D55" s="12" t="s">
        <v>6735</v>
      </c>
      <c r="E55" s="14" t="s">
        <v>8841</v>
      </c>
      <c r="F55" s="12" t="s">
        <v>297</v>
      </c>
      <c r="G55" s="12" t="s">
        <v>4178</v>
      </c>
      <c r="H55" s="12" t="s">
        <v>9476</v>
      </c>
      <c r="I55" s="15">
        <v>12099</v>
      </c>
      <c r="J55" s="12" t="s">
        <v>9475</v>
      </c>
      <c r="K55" s="12" t="s">
        <v>9433</v>
      </c>
      <c r="L55" s="12" t="s">
        <v>8259</v>
      </c>
      <c r="M55" s="12" t="s">
        <v>8259</v>
      </c>
      <c r="N55" s="16" t="s">
        <v>9477</v>
      </c>
      <c r="O55" s="12" t="s">
        <v>9478</v>
      </c>
      <c r="P55" s="12" t="s">
        <v>9436</v>
      </c>
      <c r="Q55" s="12" t="s">
        <v>9479</v>
      </c>
      <c r="R55" s="12" t="s">
        <v>9480</v>
      </c>
    </row>
    <row r="56" spans="1:18" ht="13.5" thickBot="1" x14ac:dyDescent="0.25">
      <c r="A56" s="8" t="s">
        <v>9481</v>
      </c>
      <c r="B56" s="8" t="str">
        <f>VLOOKUP(C56,'DFW account code to admin'!A:B,2,FALSE)</f>
        <v>Wildlife Enforcement</v>
      </c>
      <c r="C56" s="7" t="s">
        <v>9431</v>
      </c>
      <c r="D56" s="7" t="s">
        <v>6735</v>
      </c>
      <c r="E56" s="9" t="s">
        <v>8841</v>
      </c>
      <c r="F56" s="7" t="s">
        <v>297</v>
      </c>
      <c r="G56" s="7" t="s">
        <v>4178</v>
      </c>
      <c r="H56" s="7" t="s">
        <v>9482</v>
      </c>
      <c r="I56" s="10">
        <v>8102</v>
      </c>
      <c r="J56" s="7" t="s">
        <v>9481</v>
      </c>
      <c r="K56" s="7" t="s">
        <v>9433</v>
      </c>
      <c r="L56" s="7" t="s">
        <v>8259</v>
      </c>
      <c r="M56" s="7" t="s">
        <v>8259</v>
      </c>
      <c r="N56" s="11" t="s">
        <v>9483</v>
      </c>
      <c r="O56" s="7" t="s">
        <v>9484</v>
      </c>
      <c r="P56" s="7" t="s">
        <v>9436</v>
      </c>
      <c r="Q56" s="7" t="s">
        <v>9485</v>
      </c>
      <c r="R56" s="7" t="s">
        <v>9486</v>
      </c>
    </row>
    <row r="57" spans="1:18" ht="13.5" thickBot="1" x14ac:dyDescent="0.25">
      <c r="A57" s="13" t="s">
        <v>9487</v>
      </c>
      <c r="B57" s="8" t="str">
        <f>VLOOKUP(C57,'DFW account code to admin'!A:B,2,FALSE)</f>
        <v>Wildlife Enforcement</v>
      </c>
      <c r="C57" s="12" t="s">
        <v>9431</v>
      </c>
      <c r="D57" s="12" t="s">
        <v>6735</v>
      </c>
      <c r="E57" s="14" t="s">
        <v>8841</v>
      </c>
      <c r="F57" s="12" t="s">
        <v>297</v>
      </c>
      <c r="G57" s="12" t="s">
        <v>4178</v>
      </c>
      <c r="H57" s="12" t="s">
        <v>9488</v>
      </c>
      <c r="I57" s="15">
        <v>10774</v>
      </c>
      <c r="J57" s="12" t="s">
        <v>9487</v>
      </c>
      <c r="K57" s="12" t="s">
        <v>9433</v>
      </c>
      <c r="L57" s="12" t="s">
        <v>8259</v>
      </c>
      <c r="M57" s="12" t="s">
        <v>8259</v>
      </c>
      <c r="N57" s="16" t="s">
        <v>9489</v>
      </c>
      <c r="O57" s="12" t="s">
        <v>9490</v>
      </c>
      <c r="P57" s="12" t="s">
        <v>9436</v>
      </c>
      <c r="Q57" s="12" t="s">
        <v>9491</v>
      </c>
      <c r="R57" s="12" t="s">
        <v>9492</v>
      </c>
    </row>
    <row r="58" spans="1:18" ht="13.5" thickBot="1" x14ac:dyDescent="0.25">
      <c r="A58" s="8" t="s">
        <v>9493</v>
      </c>
      <c r="B58" s="8" t="e">
        <f>VLOOKUP(C58,'DFW account code to admin'!A:B,2,FALSE)</f>
        <v>#N/A</v>
      </c>
      <c r="C58" s="7" t="s">
        <v>9281</v>
      </c>
      <c r="D58" s="7" t="s">
        <v>6735</v>
      </c>
      <c r="E58" s="9" t="s">
        <v>8841</v>
      </c>
      <c r="F58" s="7" t="s">
        <v>297</v>
      </c>
      <c r="G58" s="7" t="s">
        <v>4178</v>
      </c>
      <c r="H58" s="7" t="s">
        <v>9494</v>
      </c>
      <c r="I58" s="10">
        <v>5311</v>
      </c>
      <c r="J58" s="7" t="s">
        <v>9493</v>
      </c>
      <c r="K58" s="7" t="s">
        <v>9433</v>
      </c>
      <c r="L58" s="7" t="s">
        <v>8259</v>
      </c>
      <c r="M58" s="7" t="s">
        <v>8259</v>
      </c>
      <c r="N58" s="11" t="s">
        <v>9495</v>
      </c>
      <c r="O58" s="7" t="s">
        <v>9496</v>
      </c>
      <c r="P58" s="7" t="s">
        <v>9436</v>
      </c>
      <c r="Q58" s="7" t="s">
        <v>9497</v>
      </c>
      <c r="R58" s="7" t="s">
        <v>9498</v>
      </c>
    </row>
    <row r="59" spans="1:18" ht="13.5" thickBot="1" x14ac:dyDescent="0.25">
      <c r="A59" s="13" t="s">
        <v>9499</v>
      </c>
      <c r="B59" s="8" t="str">
        <f>VLOOKUP(C59,'DFW account code to admin'!A:B,2,FALSE)</f>
        <v>Wildlife Enforcement</v>
      </c>
      <c r="C59" s="12" t="s">
        <v>9431</v>
      </c>
      <c r="D59" s="12" t="s">
        <v>6735</v>
      </c>
      <c r="E59" s="14" t="s">
        <v>8841</v>
      </c>
      <c r="F59" s="12" t="s">
        <v>297</v>
      </c>
      <c r="G59" s="12" t="s">
        <v>4178</v>
      </c>
      <c r="H59" s="12" t="s">
        <v>9500</v>
      </c>
      <c r="I59" s="15">
        <v>8801</v>
      </c>
      <c r="J59" s="12" t="s">
        <v>9499</v>
      </c>
      <c r="K59" s="12" t="s">
        <v>9433</v>
      </c>
      <c r="L59" s="12" t="s">
        <v>8259</v>
      </c>
      <c r="M59" s="12" t="s">
        <v>8259</v>
      </c>
      <c r="N59" s="16" t="s">
        <v>9501</v>
      </c>
      <c r="O59" s="12" t="s">
        <v>9502</v>
      </c>
      <c r="P59" s="12" t="s">
        <v>9436</v>
      </c>
      <c r="Q59" s="12" t="s">
        <v>9503</v>
      </c>
      <c r="R59" s="12" t="s">
        <v>9504</v>
      </c>
    </row>
    <row r="60" spans="1:18" ht="13.5" thickBot="1" x14ac:dyDescent="0.25">
      <c r="A60" s="8" t="s">
        <v>9505</v>
      </c>
      <c r="B60" s="8" t="str">
        <f>VLOOKUP(C60,'DFW account code to admin'!A:B,2,FALSE)</f>
        <v>Wildlife Enforcement</v>
      </c>
      <c r="C60" s="7" t="s">
        <v>9431</v>
      </c>
      <c r="D60" s="7" t="s">
        <v>6735</v>
      </c>
      <c r="E60" s="9" t="s">
        <v>8841</v>
      </c>
      <c r="F60" s="7" t="s">
        <v>297</v>
      </c>
      <c r="G60" s="7" t="s">
        <v>4178</v>
      </c>
      <c r="H60" s="7" t="s">
        <v>9506</v>
      </c>
      <c r="I60" s="10">
        <v>13251</v>
      </c>
      <c r="J60" s="7" t="s">
        <v>9505</v>
      </c>
      <c r="K60" s="7" t="s">
        <v>9433</v>
      </c>
      <c r="L60" s="7" t="s">
        <v>8259</v>
      </c>
      <c r="M60" s="7" t="s">
        <v>8259</v>
      </c>
      <c r="N60" s="11" t="s">
        <v>9507</v>
      </c>
      <c r="O60" s="7" t="s">
        <v>9508</v>
      </c>
      <c r="P60" s="7" t="s">
        <v>9436</v>
      </c>
      <c r="Q60" s="7" t="s">
        <v>9509</v>
      </c>
      <c r="R60" s="7" t="s">
        <v>9510</v>
      </c>
    </row>
    <row r="61" spans="1:18" ht="13.5" thickBot="1" x14ac:dyDescent="0.25">
      <c r="A61" s="13" t="s">
        <v>9511</v>
      </c>
      <c r="B61" s="8" t="str">
        <f>VLOOKUP(C61,'DFW account code to admin'!A:B,2,FALSE)</f>
        <v>Wildlife Enforcement</v>
      </c>
      <c r="C61" s="12" t="s">
        <v>9431</v>
      </c>
      <c r="D61" s="12" t="s">
        <v>6735</v>
      </c>
      <c r="E61" s="14" t="s">
        <v>8841</v>
      </c>
      <c r="F61" s="12" t="s">
        <v>297</v>
      </c>
      <c r="G61" s="12" t="s">
        <v>4178</v>
      </c>
      <c r="H61" s="12" t="s">
        <v>9512</v>
      </c>
      <c r="I61" s="15">
        <v>13660</v>
      </c>
      <c r="J61" s="12" t="s">
        <v>9511</v>
      </c>
      <c r="K61" s="12" t="s">
        <v>9433</v>
      </c>
      <c r="L61" s="12" t="s">
        <v>8259</v>
      </c>
      <c r="M61" s="12" t="s">
        <v>8259</v>
      </c>
      <c r="N61" s="16" t="s">
        <v>9513</v>
      </c>
      <c r="O61" s="12" t="s">
        <v>9514</v>
      </c>
      <c r="P61" s="12" t="s">
        <v>9436</v>
      </c>
      <c r="Q61" s="12" t="s">
        <v>9515</v>
      </c>
      <c r="R61" s="12" t="s">
        <v>9516</v>
      </c>
    </row>
    <row r="62" spans="1:18" ht="13.5" thickBot="1" x14ac:dyDescent="0.25">
      <c r="A62" s="8" t="s">
        <v>9517</v>
      </c>
      <c r="B62" s="8" t="str">
        <f>VLOOKUP(C62,'DFW account code to admin'!A:B,2,FALSE)</f>
        <v>Wildlife Enforcement</v>
      </c>
      <c r="C62" s="7" t="s">
        <v>9431</v>
      </c>
      <c r="D62" s="7" t="s">
        <v>6735</v>
      </c>
      <c r="E62" s="9" t="s">
        <v>8841</v>
      </c>
      <c r="F62" s="7" t="s">
        <v>297</v>
      </c>
      <c r="G62" s="7" t="s">
        <v>4178</v>
      </c>
      <c r="H62" s="7" t="s">
        <v>9518</v>
      </c>
      <c r="I62" s="10">
        <v>15493</v>
      </c>
      <c r="J62" s="7" t="s">
        <v>9517</v>
      </c>
      <c r="K62" s="7" t="s">
        <v>9433</v>
      </c>
      <c r="L62" s="7" t="s">
        <v>8259</v>
      </c>
      <c r="M62" s="7" t="s">
        <v>8259</v>
      </c>
      <c r="N62" s="11" t="s">
        <v>9519</v>
      </c>
      <c r="O62" s="7" t="s">
        <v>9520</v>
      </c>
      <c r="P62" s="7" t="s">
        <v>9436</v>
      </c>
      <c r="Q62" s="7" t="s">
        <v>9521</v>
      </c>
      <c r="R62" s="7" t="s">
        <v>9522</v>
      </c>
    </row>
    <row r="63" spans="1:18" ht="13.5" thickBot="1" x14ac:dyDescent="0.25">
      <c r="A63" s="13" t="s">
        <v>9523</v>
      </c>
      <c r="B63" s="8" t="str">
        <f>VLOOKUP(C63,'DFW account code to admin'!A:B,2,FALSE)</f>
        <v>Wildlife Enforcement</v>
      </c>
      <c r="C63" s="12" t="s">
        <v>9431</v>
      </c>
      <c r="D63" s="12" t="s">
        <v>6735</v>
      </c>
      <c r="E63" s="14" t="s">
        <v>8841</v>
      </c>
      <c r="F63" s="12" t="s">
        <v>297</v>
      </c>
      <c r="G63" s="12" t="s">
        <v>4178</v>
      </c>
      <c r="H63" s="12" t="s">
        <v>9524</v>
      </c>
      <c r="I63" s="15">
        <v>11250</v>
      </c>
      <c r="J63" s="12" t="s">
        <v>9523</v>
      </c>
      <c r="K63" s="12" t="s">
        <v>9433</v>
      </c>
      <c r="L63" s="12" t="s">
        <v>8259</v>
      </c>
      <c r="M63" s="12" t="s">
        <v>8259</v>
      </c>
      <c r="N63" s="16" t="s">
        <v>9525</v>
      </c>
      <c r="O63" s="12" t="s">
        <v>9526</v>
      </c>
      <c r="P63" s="12" t="s">
        <v>9436</v>
      </c>
      <c r="Q63" s="12" t="s">
        <v>9527</v>
      </c>
      <c r="R63" s="12" t="s">
        <v>9528</v>
      </c>
    </row>
    <row r="64" spans="1:18" ht="13.5" thickBot="1" x14ac:dyDescent="0.25">
      <c r="A64" s="8" t="s">
        <v>9529</v>
      </c>
      <c r="B64" s="8" t="str">
        <f>VLOOKUP(C64,'DFW account code to admin'!A:B,2,FALSE)</f>
        <v>Wildlife Enforcement</v>
      </c>
      <c r="C64" s="7" t="s">
        <v>9431</v>
      </c>
      <c r="D64" s="7" t="s">
        <v>6735</v>
      </c>
      <c r="E64" s="9" t="s">
        <v>8841</v>
      </c>
      <c r="F64" s="7" t="s">
        <v>297</v>
      </c>
      <c r="G64" s="7" t="s">
        <v>4178</v>
      </c>
      <c r="H64" s="7" t="s">
        <v>9530</v>
      </c>
      <c r="I64" s="10">
        <v>20357</v>
      </c>
      <c r="J64" s="7" t="s">
        <v>9529</v>
      </c>
      <c r="K64" s="7" t="s">
        <v>9433</v>
      </c>
      <c r="L64" s="7" t="s">
        <v>8259</v>
      </c>
      <c r="M64" s="7" t="s">
        <v>8259</v>
      </c>
      <c r="N64" s="11" t="s">
        <v>9531</v>
      </c>
      <c r="O64" s="7" t="s">
        <v>9532</v>
      </c>
      <c r="P64" s="7" t="s">
        <v>9436</v>
      </c>
      <c r="Q64" s="7" t="s">
        <v>9533</v>
      </c>
      <c r="R64" s="7" t="s">
        <v>9534</v>
      </c>
    </row>
    <row r="65" spans="1:18" ht="13.5" thickBot="1" x14ac:dyDescent="0.25">
      <c r="A65" s="13" t="s">
        <v>9535</v>
      </c>
      <c r="B65" s="8" t="str">
        <f>VLOOKUP(C65,'DFW account code to admin'!A:B,2,FALSE)</f>
        <v>Wildlife Enforcement</v>
      </c>
      <c r="C65" s="12" t="s">
        <v>9431</v>
      </c>
      <c r="D65" s="12" t="s">
        <v>6735</v>
      </c>
      <c r="E65" s="14" t="s">
        <v>8841</v>
      </c>
      <c r="F65" s="12" t="s">
        <v>297</v>
      </c>
      <c r="G65" s="12" t="s">
        <v>4178</v>
      </c>
      <c r="H65" s="12" t="s">
        <v>9536</v>
      </c>
      <c r="I65" s="15">
        <v>2033</v>
      </c>
      <c r="J65" s="12" t="s">
        <v>9535</v>
      </c>
      <c r="K65" s="12" t="s">
        <v>9433</v>
      </c>
      <c r="L65" s="12" t="s">
        <v>8259</v>
      </c>
      <c r="M65" s="12" t="s">
        <v>8259</v>
      </c>
      <c r="N65" s="16" t="s">
        <v>9537</v>
      </c>
      <c r="O65" s="12" t="s">
        <v>9538</v>
      </c>
      <c r="P65" s="12" t="s">
        <v>9436</v>
      </c>
      <c r="Q65" s="12" t="s">
        <v>9539</v>
      </c>
      <c r="R65" s="12" t="s">
        <v>9540</v>
      </c>
    </row>
    <row r="66" spans="1:18" ht="13.5" thickBot="1" x14ac:dyDescent="0.25">
      <c r="A66" s="8" t="s">
        <v>9541</v>
      </c>
      <c r="B66" s="8" t="str">
        <f>VLOOKUP(C66,'DFW account code to admin'!A:B,2,FALSE)</f>
        <v>Wildlife Enforcement</v>
      </c>
      <c r="C66" s="7" t="s">
        <v>9431</v>
      </c>
      <c r="D66" s="7" t="s">
        <v>6735</v>
      </c>
      <c r="E66" s="9" t="s">
        <v>8841</v>
      </c>
      <c r="F66" s="7" t="s">
        <v>297</v>
      </c>
      <c r="G66" s="7" t="s">
        <v>4178</v>
      </c>
      <c r="H66" s="7" t="s">
        <v>9542</v>
      </c>
      <c r="I66" s="10">
        <v>14309</v>
      </c>
      <c r="J66" s="7" t="s">
        <v>9541</v>
      </c>
      <c r="K66" s="7" t="s">
        <v>9433</v>
      </c>
      <c r="L66" s="7" t="s">
        <v>8259</v>
      </c>
      <c r="M66" s="7" t="s">
        <v>8259</v>
      </c>
      <c r="N66" s="11" t="s">
        <v>9543</v>
      </c>
      <c r="O66" s="7" t="s">
        <v>9544</v>
      </c>
      <c r="P66" s="7" t="s">
        <v>9436</v>
      </c>
      <c r="Q66" s="7" t="s">
        <v>9545</v>
      </c>
      <c r="R66" s="7" t="s">
        <v>9546</v>
      </c>
    </row>
    <row r="67" spans="1:18" ht="13.5" thickBot="1" x14ac:dyDescent="0.25">
      <c r="A67" s="13" t="s">
        <v>9547</v>
      </c>
      <c r="B67" s="8" t="str">
        <f>VLOOKUP(C67,'DFW account code to admin'!A:B,2,FALSE)</f>
        <v>Wildlife Enforcement</v>
      </c>
      <c r="C67" s="12" t="s">
        <v>9431</v>
      </c>
      <c r="D67" s="12" t="s">
        <v>6735</v>
      </c>
      <c r="E67" s="14" t="s">
        <v>8841</v>
      </c>
      <c r="F67" s="12" t="s">
        <v>297</v>
      </c>
      <c r="G67" s="12" t="s">
        <v>4178</v>
      </c>
      <c r="H67" s="12" t="s">
        <v>9548</v>
      </c>
      <c r="I67" s="15">
        <v>4040</v>
      </c>
      <c r="J67" s="12" t="s">
        <v>9547</v>
      </c>
      <c r="K67" s="12" t="s">
        <v>9433</v>
      </c>
      <c r="L67" s="12" t="s">
        <v>8259</v>
      </c>
      <c r="M67" s="12" t="s">
        <v>8259</v>
      </c>
      <c r="N67" s="16" t="s">
        <v>9549</v>
      </c>
      <c r="O67" s="12" t="s">
        <v>9550</v>
      </c>
      <c r="P67" s="12" t="s">
        <v>9436</v>
      </c>
      <c r="Q67" s="12" t="s">
        <v>9551</v>
      </c>
      <c r="R67" s="12" t="s">
        <v>9552</v>
      </c>
    </row>
    <row r="68" spans="1:18" ht="13.5" thickBot="1" x14ac:dyDescent="0.25">
      <c r="A68" s="8" t="s">
        <v>6738</v>
      </c>
      <c r="B68" s="8" t="str">
        <f>VLOOKUP(C68,'DFW account code to admin'!A:B,2,FALSE)</f>
        <v>Fish</v>
      </c>
      <c r="C68" s="7" t="s">
        <v>9275</v>
      </c>
      <c r="D68" s="7" t="s">
        <v>6735</v>
      </c>
      <c r="E68" s="9" t="s">
        <v>8841</v>
      </c>
      <c r="F68" s="7" t="s">
        <v>2734</v>
      </c>
      <c r="G68" s="7" t="s">
        <v>6739</v>
      </c>
      <c r="H68" s="7" t="s">
        <v>6740</v>
      </c>
      <c r="I68" s="10">
        <v>52652</v>
      </c>
      <c r="J68" s="7" t="s">
        <v>6738</v>
      </c>
      <c r="K68" s="7" t="s">
        <v>8258</v>
      </c>
      <c r="L68" s="7" t="s">
        <v>8259</v>
      </c>
      <c r="M68" s="7" t="s">
        <v>8259</v>
      </c>
      <c r="N68" s="11" t="s">
        <v>9282</v>
      </c>
      <c r="O68" s="7" t="s">
        <v>9283</v>
      </c>
      <c r="P68" s="7" t="s">
        <v>9278</v>
      </c>
      <c r="Q68" s="7" t="s">
        <v>9284</v>
      </c>
      <c r="R68" s="7" t="s">
        <v>9285</v>
      </c>
    </row>
    <row r="69" spans="1:18" ht="13.5" thickBot="1" x14ac:dyDescent="0.25">
      <c r="A69" s="13" t="s">
        <v>7025</v>
      </c>
      <c r="B69" s="8" t="str">
        <f>VLOOKUP(C69,'DFW account code to admin'!A:B,2,FALSE)</f>
        <v>Fish</v>
      </c>
      <c r="C69" s="12" t="s">
        <v>9275</v>
      </c>
      <c r="D69" s="12" t="s">
        <v>6735</v>
      </c>
      <c r="E69" s="14" t="s">
        <v>8841</v>
      </c>
      <c r="F69" s="12" t="s">
        <v>2734</v>
      </c>
      <c r="G69" s="12" t="s">
        <v>6739</v>
      </c>
      <c r="H69" s="12" t="s">
        <v>7026</v>
      </c>
      <c r="I69" s="15">
        <v>50529</v>
      </c>
      <c r="J69" s="12" t="s">
        <v>7025</v>
      </c>
      <c r="K69" s="12" t="s">
        <v>8258</v>
      </c>
      <c r="L69" s="12" t="s">
        <v>8259</v>
      </c>
      <c r="M69" s="12" t="s">
        <v>8259</v>
      </c>
      <c r="N69" s="16" t="s">
        <v>9330</v>
      </c>
      <c r="O69" s="12" t="s">
        <v>9331</v>
      </c>
      <c r="P69" s="12" t="s">
        <v>9278</v>
      </c>
      <c r="Q69" s="12" t="s">
        <v>9332</v>
      </c>
      <c r="R69" s="12" t="s">
        <v>9333</v>
      </c>
    </row>
    <row r="70" spans="1:18" ht="13.5" thickBot="1" x14ac:dyDescent="0.25">
      <c r="A70" s="8" t="s">
        <v>7321</v>
      </c>
      <c r="B70" s="8" t="str">
        <f>VLOOKUP(C70,'DFW account code to admin'!A:B,2,FALSE)</f>
        <v>Wildlife</v>
      </c>
      <c r="C70" s="7" t="s">
        <v>9265</v>
      </c>
      <c r="D70" s="7" t="s">
        <v>6785</v>
      </c>
      <c r="E70" s="9" t="s">
        <v>8841</v>
      </c>
      <c r="F70" s="7" t="s">
        <v>2734</v>
      </c>
      <c r="G70" s="7" t="s">
        <v>6739</v>
      </c>
      <c r="H70" s="7" t="s">
        <v>7322</v>
      </c>
      <c r="I70" s="10">
        <v>52538</v>
      </c>
      <c r="J70" s="7" t="s">
        <v>7321</v>
      </c>
      <c r="K70" s="7" t="s">
        <v>8258</v>
      </c>
      <c r="L70" s="7" t="s">
        <v>8259</v>
      </c>
      <c r="M70" s="7" t="s">
        <v>8259</v>
      </c>
      <c r="N70" s="11" t="s">
        <v>9553</v>
      </c>
      <c r="O70" s="7" t="s">
        <v>9554</v>
      </c>
      <c r="P70" s="7" t="s">
        <v>9268</v>
      </c>
      <c r="Q70" s="7" t="s">
        <v>9555</v>
      </c>
      <c r="R70" s="7" t="s">
        <v>9556</v>
      </c>
    </row>
    <row r="71" spans="1:18" ht="13.5" thickBot="1" x14ac:dyDescent="0.25">
      <c r="A71" s="13" t="s">
        <v>7511</v>
      </c>
      <c r="B71" s="8" t="str">
        <f>VLOOKUP(C71,'DFW account code to admin'!A:B,2,FALSE)</f>
        <v>Wildlife</v>
      </c>
      <c r="C71" s="12" t="s">
        <v>9265</v>
      </c>
      <c r="D71" s="12" t="s">
        <v>7505</v>
      </c>
      <c r="E71" s="14" t="s">
        <v>8841</v>
      </c>
      <c r="F71" s="12" t="s">
        <v>297</v>
      </c>
      <c r="G71" s="12" t="s">
        <v>3312</v>
      </c>
      <c r="H71" s="12" t="s">
        <v>7512</v>
      </c>
      <c r="I71" s="15">
        <v>51641</v>
      </c>
      <c r="J71" s="12" t="s">
        <v>7511</v>
      </c>
      <c r="K71" s="12" t="s">
        <v>8258</v>
      </c>
      <c r="L71" s="12" t="s">
        <v>8259</v>
      </c>
      <c r="M71" s="12" t="s">
        <v>8259</v>
      </c>
      <c r="N71" s="16" t="s">
        <v>9557</v>
      </c>
      <c r="O71" s="12" t="s">
        <v>9558</v>
      </c>
      <c r="P71" s="12" t="s">
        <v>9268</v>
      </c>
      <c r="Q71" s="12" t="s">
        <v>9559</v>
      </c>
      <c r="R71" s="12" t="s">
        <v>9560</v>
      </c>
    </row>
    <row r="72" spans="1:18" ht="13.5" thickBot="1" x14ac:dyDescent="0.25">
      <c r="A72" s="8" t="s">
        <v>7504</v>
      </c>
      <c r="B72" s="8" t="str">
        <f>VLOOKUP(C72,'DFW account code to admin'!A:B,2,FALSE)</f>
        <v>Wildlife</v>
      </c>
      <c r="C72" s="7" t="s">
        <v>9265</v>
      </c>
      <c r="D72" s="7" t="s">
        <v>7505</v>
      </c>
      <c r="E72" s="9" t="s">
        <v>8841</v>
      </c>
      <c r="F72" s="7" t="s">
        <v>297</v>
      </c>
      <c r="G72" s="7" t="s">
        <v>3312</v>
      </c>
      <c r="H72" s="7" t="s">
        <v>7506</v>
      </c>
      <c r="I72" s="10">
        <v>57121</v>
      </c>
      <c r="J72" s="7" t="s">
        <v>7504</v>
      </c>
      <c r="K72" s="7" t="s">
        <v>8258</v>
      </c>
      <c r="L72" s="7" t="s">
        <v>8259</v>
      </c>
      <c r="M72" s="7" t="s">
        <v>8259</v>
      </c>
      <c r="N72" s="11" t="s">
        <v>9561</v>
      </c>
      <c r="O72" s="7" t="s">
        <v>9562</v>
      </c>
      <c r="P72" s="7" t="s">
        <v>9268</v>
      </c>
      <c r="Q72" s="7" t="s">
        <v>9563</v>
      </c>
      <c r="R72" s="7" t="s">
        <v>9564</v>
      </c>
    </row>
    <row r="73" spans="1:18" ht="13.5" thickBot="1" x14ac:dyDescent="0.25">
      <c r="A73" s="13" t="s">
        <v>7507</v>
      </c>
      <c r="B73" s="8" t="str">
        <f>VLOOKUP(C73,'DFW account code to admin'!A:B,2,FALSE)</f>
        <v>Wildlife</v>
      </c>
      <c r="C73" s="12" t="s">
        <v>9265</v>
      </c>
      <c r="D73" s="12" t="s">
        <v>7505</v>
      </c>
      <c r="E73" s="14" t="s">
        <v>8841</v>
      </c>
      <c r="F73" s="12" t="s">
        <v>297</v>
      </c>
      <c r="G73" s="12" t="s">
        <v>3312</v>
      </c>
      <c r="H73" s="12" t="s">
        <v>7508</v>
      </c>
      <c r="I73" s="15">
        <v>42030</v>
      </c>
      <c r="J73" s="12" t="s">
        <v>7507</v>
      </c>
      <c r="K73" s="12" t="s">
        <v>8258</v>
      </c>
      <c r="L73" s="12" t="s">
        <v>8259</v>
      </c>
      <c r="M73" s="12" t="s">
        <v>8259</v>
      </c>
      <c r="N73" s="16" t="s">
        <v>9565</v>
      </c>
      <c r="O73" s="12" t="s">
        <v>9566</v>
      </c>
      <c r="P73" s="12" t="s">
        <v>9268</v>
      </c>
      <c r="Q73" s="12" t="s">
        <v>9567</v>
      </c>
      <c r="R73" s="12" t="s">
        <v>9568</v>
      </c>
    </row>
    <row r="74" spans="1:18" ht="13.5" thickBot="1" x14ac:dyDescent="0.25">
      <c r="A74" s="8" t="s">
        <v>7509</v>
      </c>
      <c r="B74" s="8" t="str">
        <f>VLOOKUP(C74,'DFW account code to admin'!A:B,2,FALSE)</f>
        <v>Wildlife</v>
      </c>
      <c r="C74" s="7" t="s">
        <v>9265</v>
      </c>
      <c r="D74" s="7" t="s">
        <v>7505</v>
      </c>
      <c r="E74" s="9" t="s">
        <v>8841</v>
      </c>
      <c r="F74" s="7" t="s">
        <v>297</v>
      </c>
      <c r="G74" s="7" t="s">
        <v>3312</v>
      </c>
      <c r="H74" s="7" t="s">
        <v>7510</v>
      </c>
      <c r="I74" s="10">
        <v>75442</v>
      </c>
      <c r="J74" s="7" t="s">
        <v>7509</v>
      </c>
      <c r="K74" s="7" t="s">
        <v>8258</v>
      </c>
      <c r="L74" s="7" t="s">
        <v>8259</v>
      </c>
      <c r="M74" s="7" t="s">
        <v>8259</v>
      </c>
      <c r="N74" s="11" t="s">
        <v>9569</v>
      </c>
      <c r="O74" s="7" t="s">
        <v>9570</v>
      </c>
      <c r="P74" s="7" t="s">
        <v>9268</v>
      </c>
      <c r="Q74" s="7" t="s">
        <v>9571</v>
      </c>
      <c r="R74" s="7" t="s">
        <v>9572</v>
      </c>
    </row>
    <row r="75" spans="1:18" ht="13.5" thickBot="1" x14ac:dyDescent="0.25">
      <c r="A75" s="13" t="s">
        <v>7492</v>
      </c>
      <c r="B75" s="8" t="str">
        <f>VLOOKUP(C75,'DFW account code to admin'!A:B,2,FALSE)</f>
        <v>Wildlife</v>
      </c>
      <c r="C75" s="12" t="s">
        <v>9265</v>
      </c>
      <c r="D75" s="12" t="s">
        <v>7472</v>
      </c>
      <c r="E75" s="14" t="s">
        <v>8841</v>
      </c>
      <c r="F75" s="12" t="s">
        <v>297</v>
      </c>
      <c r="G75" s="12" t="s">
        <v>3312</v>
      </c>
      <c r="H75" s="12" t="s">
        <v>7493</v>
      </c>
      <c r="I75" s="15">
        <v>51566</v>
      </c>
      <c r="J75" s="12" t="s">
        <v>7492</v>
      </c>
      <c r="K75" s="12" t="s">
        <v>8258</v>
      </c>
      <c r="L75" s="12" t="s">
        <v>8259</v>
      </c>
      <c r="M75" s="12" t="s">
        <v>8259</v>
      </c>
      <c r="N75" s="16" t="s">
        <v>9573</v>
      </c>
      <c r="O75" s="12" t="s">
        <v>9574</v>
      </c>
      <c r="P75" s="12" t="s">
        <v>9268</v>
      </c>
      <c r="Q75" s="12" t="s">
        <v>9575</v>
      </c>
      <c r="R75" s="12" t="s">
        <v>9576</v>
      </c>
    </row>
    <row r="76" spans="1:18" ht="13.5" thickBot="1" x14ac:dyDescent="0.25">
      <c r="A76" s="8" t="s">
        <v>7455</v>
      </c>
      <c r="B76" s="8" t="str">
        <f>VLOOKUP(C76,'DFW account code to admin'!A:B,2,FALSE)</f>
        <v>Wildlife</v>
      </c>
      <c r="C76" s="7" t="s">
        <v>9265</v>
      </c>
      <c r="D76" s="7" t="s">
        <v>7449</v>
      </c>
      <c r="E76" s="9" t="s">
        <v>8841</v>
      </c>
      <c r="F76" s="7" t="s">
        <v>297</v>
      </c>
      <c r="G76" s="7" t="s">
        <v>4245</v>
      </c>
      <c r="H76" s="7" t="s">
        <v>7456</v>
      </c>
      <c r="I76" s="10">
        <v>60676</v>
      </c>
      <c r="J76" s="7" t="s">
        <v>7455</v>
      </c>
      <c r="K76" s="7" t="s">
        <v>8258</v>
      </c>
      <c r="L76" s="7" t="s">
        <v>8259</v>
      </c>
      <c r="M76" s="7" t="s">
        <v>8259</v>
      </c>
      <c r="N76" s="11" t="s">
        <v>9577</v>
      </c>
      <c r="O76" s="7" t="s">
        <v>9578</v>
      </c>
      <c r="P76" s="7" t="s">
        <v>9268</v>
      </c>
      <c r="Q76" s="7" t="s">
        <v>9579</v>
      </c>
      <c r="R76" s="7" t="s">
        <v>9580</v>
      </c>
    </row>
    <row r="77" spans="1:18" ht="13.5" thickBot="1" x14ac:dyDescent="0.25">
      <c r="A77" s="13" t="s">
        <v>7453</v>
      </c>
      <c r="B77" s="8" t="str">
        <f>VLOOKUP(C77,'DFW account code to admin'!A:B,2,FALSE)</f>
        <v>Wildlife</v>
      </c>
      <c r="C77" s="12" t="s">
        <v>9265</v>
      </c>
      <c r="D77" s="12" t="s">
        <v>7449</v>
      </c>
      <c r="E77" s="14" t="s">
        <v>8841</v>
      </c>
      <c r="F77" s="12" t="s">
        <v>297</v>
      </c>
      <c r="G77" s="12" t="s">
        <v>4245</v>
      </c>
      <c r="H77" s="12" t="s">
        <v>7454</v>
      </c>
      <c r="I77" s="15">
        <v>72468</v>
      </c>
      <c r="J77" s="12" t="s">
        <v>7453</v>
      </c>
      <c r="K77" s="12" t="s">
        <v>8258</v>
      </c>
      <c r="L77" s="12" t="s">
        <v>8259</v>
      </c>
      <c r="M77" s="12" t="s">
        <v>8259</v>
      </c>
      <c r="N77" s="16" t="s">
        <v>9581</v>
      </c>
      <c r="O77" s="12" t="s">
        <v>9582</v>
      </c>
      <c r="P77" s="12" t="s">
        <v>9268</v>
      </c>
      <c r="Q77" s="12" t="s">
        <v>9583</v>
      </c>
      <c r="R77" s="12" t="s">
        <v>9444</v>
      </c>
    </row>
    <row r="78" spans="1:18" ht="13.5" thickBot="1" x14ac:dyDescent="0.25">
      <c r="A78" s="8" t="s">
        <v>7451</v>
      </c>
      <c r="B78" s="8" t="str">
        <f>VLOOKUP(C78,'DFW account code to admin'!A:B,2,FALSE)</f>
        <v>Wildlife</v>
      </c>
      <c r="C78" s="7" t="s">
        <v>9265</v>
      </c>
      <c r="D78" s="7" t="s">
        <v>7449</v>
      </c>
      <c r="E78" s="9" t="s">
        <v>8841</v>
      </c>
      <c r="F78" s="7" t="s">
        <v>297</v>
      </c>
      <c r="G78" s="7" t="s">
        <v>4245</v>
      </c>
      <c r="H78" s="7" t="s">
        <v>7452</v>
      </c>
      <c r="I78" s="10">
        <v>59281</v>
      </c>
      <c r="J78" s="7" t="s">
        <v>7451</v>
      </c>
      <c r="K78" s="7" t="s">
        <v>8258</v>
      </c>
      <c r="L78" s="7" t="s">
        <v>8259</v>
      </c>
      <c r="M78" s="7" t="s">
        <v>8259</v>
      </c>
      <c r="N78" s="11" t="s">
        <v>9584</v>
      </c>
      <c r="O78" s="7" t="s">
        <v>9585</v>
      </c>
      <c r="P78" s="7" t="s">
        <v>9268</v>
      </c>
      <c r="Q78" s="7" t="s">
        <v>9586</v>
      </c>
      <c r="R78" s="7" t="s">
        <v>9587</v>
      </c>
    </row>
    <row r="79" spans="1:18" ht="13.5" thickBot="1" x14ac:dyDescent="0.25">
      <c r="A79" s="13" t="s">
        <v>7448</v>
      </c>
      <c r="B79" s="8" t="str">
        <f>VLOOKUP(C79,'DFW account code to admin'!A:B,2,FALSE)</f>
        <v>Wildlife</v>
      </c>
      <c r="C79" s="12" t="s">
        <v>9265</v>
      </c>
      <c r="D79" s="12" t="s">
        <v>7449</v>
      </c>
      <c r="E79" s="14" t="s">
        <v>8841</v>
      </c>
      <c r="F79" s="12" t="s">
        <v>297</v>
      </c>
      <c r="G79" s="12" t="s">
        <v>4245</v>
      </c>
      <c r="H79" s="12" t="s">
        <v>7450</v>
      </c>
      <c r="I79" s="15">
        <v>87785</v>
      </c>
      <c r="J79" s="12" t="s">
        <v>7448</v>
      </c>
      <c r="K79" s="12" t="s">
        <v>8258</v>
      </c>
      <c r="L79" s="12" t="s">
        <v>8259</v>
      </c>
      <c r="M79" s="12" t="s">
        <v>8259</v>
      </c>
      <c r="N79" s="16" t="s">
        <v>9588</v>
      </c>
      <c r="O79" s="12" t="s">
        <v>9589</v>
      </c>
      <c r="P79" s="12" t="s">
        <v>9268</v>
      </c>
      <c r="Q79" s="12" t="s">
        <v>9590</v>
      </c>
      <c r="R79" s="12" t="s">
        <v>9591</v>
      </c>
    </row>
    <row r="80" spans="1:18" ht="13.5" thickBot="1" x14ac:dyDescent="0.25">
      <c r="A80" s="8" t="s">
        <v>7457</v>
      </c>
      <c r="B80" s="8" t="str">
        <f>VLOOKUP(C80,'DFW account code to admin'!A:B,2,FALSE)</f>
        <v>Wildlife</v>
      </c>
      <c r="C80" s="7" t="s">
        <v>9265</v>
      </c>
      <c r="D80" s="7" t="s">
        <v>7449</v>
      </c>
      <c r="E80" s="9" t="s">
        <v>8841</v>
      </c>
      <c r="F80" s="7" t="s">
        <v>297</v>
      </c>
      <c r="G80" s="7" t="s">
        <v>4245</v>
      </c>
      <c r="H80" s="7" t="s">
        <v>7458</v>
      </c>
      <c r="I80" s="10">
        <v>71622</v>
      </c>
      <c r="J80" s="7" t="s">
        <v>7457</v>
      </c>
      <c r="K80" s="7" t="s">
        <v>8258</v>
      </c>
      <c r="L80" s="7" t="s">
        <v>8259</v>
      </c>
      <c r="M80" s="7" t="s">
        <v>8259</v>
      </c>
      <c r="N80" s="11" t="s">
        <v>9592</v>
      </c>
      <c r="O80" s="7" t="s">
        <v>9593</v>
      </c>
      <c r="P80" s="7" t="s">
        <v>9268</v>
      </c>
      <c r="Q80" s="7" t="s">
        <v>9594</v>
      </c>
      <c r="R80" s="7" t="s">
        <v>9595</v>
      </c>
    </row>
    <row r="81" spans="1:18" ht="13.5" thickBot="1" x14ac:dyDescent="0.25">
      <c r="A81" s="13" t="s">
        <v>7521</v>
      </c>
      <c r="B81" s="8" t="str">
        <f>VLOOKUP(C81,'DFW account code to admin'!A:B,2,FALSE)</f>
        <v>Wildlife</v>
      </c>
      <c r="C81" s="12" t="s">
        <v>9265</v>
      </c>
      <c r="D81" s="12" t="s">
        <v>7505</v>
      </c>
      <c r="E81" s="14" t="s">
        <v>8841</v>
      </c>
      <c r="F81" s="12" t="s">
        <v>297</v>
      </c>
      <c r="G81" s="12" t="s">
        <v>3312</v>
      </c>
      <c r="H81" s="12" t="s">
        <v>7522</v>
      </c>
      <c r="I81" s="15">
        <v>33606</v>
      </c>
      <c r="J81" s="12" t="s">
        <v>7521</v>
      </c>
      <c r="K81" s="12" t="s">
        <v>8258</v>
      </c>
      <c r="L81" s="12" t="s">
        <v>8259</v>
      </c>
      <c r="M81" s="12" t="s">
        <v>8259</v>
      </c>
      <c r="N81" s="16" t="s">
        <v>9345</v>
      </c>
      <c r="O81" s="12" t="s">
        <v>9346</v>
      </c>
      <c r="P81" s="12" t="s">
        <v>9268</v>
      </c>
      <c r="Q81" s="12" t="s">
        <v>9347</v>
      </c>
      <c r="R81" s="12" t="s">
        <v>9348</v>
      </c>
    </row>
    <row r="82" spans="1:18" ht="13.5" thickBot="1" x14ac:dyDescent="0.25">
      <c r="A82" s="8" t="s">
        <v>6867</v>
      </c>
      <c r="B82" s="8" t="str">
        <f>VLOOKUP(C82,'DFW account code to admin'!A:B,2,FALSE)</f>
        <v>Fish</v>
      </c>
      <c r="C82" s="7" t="s">
        <v>9275</v>
      </c>
      <c r="D82" s="7" t="s">
        <v>6853</v>
      </c>
      <c r="E82" s="9" t="s">
        <v>8841</v>
      </c>
      <c r="F82" s="7" t="s">
        <v>2576</v>
      </c>
      <c r="G82" s="7" t="s">
        <v>4255</v>
      </c>
      <c r="H82" s="7" t="s">
        <v>6868</v>
      </c>
      <c r="I82" s="10">
        <v>54879</v>
      </c>
      <c r="J82" s="7" t="s">
        <v>6867</v>
      </c>
      <c r="K82" s="7" t="s">
        <v>8258</v>
      </c>
      <c r="L82" s="7" t="s">
        <v>8259</v>
      </c>
      <c r="M82" s="7" t="s">
        <v>8259</v>
      </c>
      <c r="N82" s="11" t="s">
        <v>9596</v>
      </c>
      <c r="O82" s="7" t="s">
        <v>9597</v>
      </c>
      <c r="P82" s="7" t="s">
        <v>9278</v>
      </c>
      <c r="Q82" s="7" t="s">
        <v>9598</v>
      </c>
      <c r="R82" s="7" t="s">
        <v>9599</v>
      </c>
    </row>
    <row r="83" spans="1:18" ht="13.5" thickBot="1" x14ac:dyDescent="0.25">
      <c r="A83" s="13" t="s">
        <v>6869</v>
      </c>
      <c r="B83" s="8" t="str">
        <f>VLOOKUP(C83,'DFW account code to admin'!A:B,2,FALSE)</f>
        <v>Habitat</v>
      </c>
      <c r="C83" s="12" t="s">
        <v>9349</v>
      </c>
      <c r="D83" s="12" t="s">
        <v>6853</v>
      </c>
      <c r="E83" s="14" t="s">
        <v>8841</v>
      </c>
      <c r="F83" s="12" t="s">
        <v>2576</v>
      </c>
      <c r="G83" s="12" t="s">
        <v>4255</v>
      </c>
      <c r="H83" s="12" t="s">
        <v>6870</v>
      </c>
      <c r="I83" s="15">
        <v>52556</v>
      </c>
      <c r="J83" s="12" t="s">
        <v>6869</v>
      </c>
      <c r="K83" s="12" t="s">
        <v>8258</v>
      </c>
      <c r="L83" s="12" t="s">
        <v>8259</v>
      </c>
      <c r="M83" s="12" t="s">
        <v>8259</v>
      </c>
      <c r="N83" s="16" t="s">
        <v>9600</v>
      </c>
      <c r="O83" s="12" t="s">
        <v>9601</v>
      </c>
      <c r="P83" s="12" t="s">
        <v>9352</v>
      </c>
      <c r="Q83" s="12" t="s">
        <v>9602</v>
      </c>
      <c r="R83" s="12" t="s">
        <v>9603</v>
      </c>
    </row>
    <row r="84" spans="1:18" ht="13.5" thickBot="1" x14ac:dyDescent="0.25">
      <c r="A84" s="8" t="s">
        <v>4254</v>
      </c>
      <c r="B84" s="8" t="str">
        <f>VLOOKUP(C84,'DFW account code to admin'!A:B,2,FALSE)</f>
        <v>Fish</v>
      </c>
      <c r="C84" s="7" t="s">
        <v>9275</v>
      </c>
      <c r="D84" s="7" t="s">
        <v>4252</v>
      </c>
      <c r="E84" s="9" t="s">
        <v>8841</v>
      </c>
      <c r="F84" s="7" t="s">
        <v>2576</v>
      </c>
      <c r="G84" s="7" t="s">
        <v>4255</v>
      </c>
      <c r="H84" s="7" t="s">
        <v>4256</v>
      </c>
      <c r="I84" s="10">
        <v>74087</v>
      </c>
      <c r="J84" s="7" t="s">
        <v>4254</v>
      </c>
      <c r="K84" s="7" t="s">
        <v>8258</v>
      </c>
      <c r="L84" s="7" t="s">
        <v>8259</v>
      </c>
      <c r="M84" s="7" t="s">
        <v>8259</v>
      </c>
      <c r="N84" s="11" t="s">
        <v>9604</v>
      </c>
      <c r="O84" s="7" t="s">
        <v>9605</v>
      </c>
      <c r="P84" s="7" t="s">
        <v>9278</v>
      </c>
      <c r="Q84" s="7" t="s">
        <v>9606</v>
      </c>
      <c r="R84" s="7" t="s">
        <v>9607</v>
      </c>
    </row>
    <row r="85" spans="1:18" ht="13.5" thickBot="1" x14ac:dyDescent="0.25">
      <c r="A85" s="13" t="s">
        <v>5099</v>
      </c>
      <c r="B85" s="8" t="str">
        <f>VLOOKUP(C85,'DFW account code to admin'!A:B,2,FALSE)</f>
        <v>Fish</v>
      </c>
      <c r="C85" s="12" t="s">
        <v>9275</v>
      </c>
      <c r="D85" s="12" t="s">
        <v>4597</v>
      </c>
      <c r="E85" s="14" t="s">
        <v>8841</v>
      </c>
      <c r="F85" s="12" t="s">
        <v>297</v>
      </c>
      <c r="G85" s="12" t="s">
        <v>4596</v>
      </c>
      <c r="H85" s="12" t="s">
        <v>5100</v>
      </c>
      <c r="I85" s="15">
        <v>90839</v>
      </c>
      <c r="J85" s="12" t="s">
        <v>5099</v>
      </c>
      <c r="K85" s="12" t="s">
        <v>8258</v>
      </c>
      <c r="L85" s="12" t="s">
        <v>8259</v>
      </c>
      <c r="M85" s="12" t="s">
        <v>8259</v>
      </c>
      <c r="N85" s="16" t="s">
        <v>9330</v>
      </c>
      <c r="O85" s="12" t="s">
        <v>9331</v>
      </c>
      <c r="P85" s="12" t="s">
        <v>9278</v>
      </c>
      <c r="Q85" s="12" t="s">
        <v>9332</v>
      </c>
      <c r="R85" s="12" t="s">
        <v>9333</v>
      </c>
    </row>
    <row r="86" spans="1:18" ht="13.5" thickBot="1" x14ac:dyDescent="0.25">
      <c r="A86" s="8" t="s">
        <v>7476</v>
      </c>
      <c r="B86" s="8" t="str">
        <f>VLOOKUP(C86,'DFW account code to admin'!A:B,2,FALSE)</f>
        <v>Wildlife</v>
      </c>
      <c r="C86" s="7" t="s">
        <v>9265</v>
      </c>
      <c r="D86" s="7" t="s">
        <v>7472</v>
      </c>
      <c r="E86" s="9" t="s">
        <v>8841</v>
      </c>
      <c r="F86" s="7" t="s">
        <v>297</v>
      </c>
      <c r="G86" s="7" t="s">
        <v>3312</v>
      </c>
      <c r="H86" s="7" t="s">
        <v>7477</v>
      </c>
      <c r="I86" s="10">
        <v>44330</v>
      </c>
      <c r="J86" s="7" t="s">
        <v>7476</v>
      </c>
      <c r="K86" s="7" t="s">
        <v>8258</v>
      </c>
      <c r="L86" s="7" t="s">
        <v>8259</v>
      </c>
      <c r="M86" s="7" t="s">
        <v>8259</v>
      </c>
      <c r="N86" s="11" t="s">
        <v>9608</v>
      </c>
      <c r="O86" s="7" t="s">
        <v>9609</v>
      </c>
      <c r="P86" s="7" t="s">
        <v>9268</v>
      </c>
      <c r="Q86" s="7" t="s">
        <v>9610</v>
      </c>
      <c r="R86" s="7" t="s">
        <v>9611</v>
      </c>
    </row>
    <row r="87" spans="1:18" ht="13.5" thickBot="1" x14ac:dyDescent="0.25">
      <c r="A87" s="13" t="s">
        <v>6300</v>
      </c>
      <c r="B87" s="8" t="str">
        <f>VLOOKUP(C87,'DFW account code to admin'!A:B,2,FALSE)</f>
        <v>Fish</v>
      </c>
      <c r="C87" s="12" t="s">
        <v>9275</v>
      </c>
      <c r="D87" s="12" t="s">
        <v>5772</v>
      </c>
      <c r="E87" s="14" t="s">
        <v>8841</v>
      </c>
      <c r="F87" s="12" t="s">
        <v>297</v>
      </c>
      <c r="G87" s="12" t="s">
        <v>4596</v>
      </c>
      <c r="H87" s="12" t="s">
        <v>6301</v>
      </c>
      <c r="I87" s="15">
        <v>67757</v>
      </c>
      <c r="J87" s="12" t="s">
        <v>6300</v>
      </c>
      <c r="K87" s="12" t="s">
        <v>8258</v>
      </c>
      <c r="L87" s="12" t="s">
        <v>8259</v>
      </c>
      <c r="M87" s="12" t="s">
        <v>8259</v>
      </c>
      <c r="N87" s="16" t="s">
        <v>9612</v>
      </c>
      <c r="O87" s="12" t="s">
        <v>9613</v>
      </c>
      <c r="P87" s="12" t="s">
        <v>9278</v>
      </c>
      <c r="Q87" s="12" t="s">
        <v>9614</v>
      </c>
      <c r="R87" s="12" t="s">
        <v>9615</v>
      </c>
    </row>
    <row r="88" spans="1:18" ht="13.5" thickBot="1" x14ac:dyDescent="0.25">
      <c r="A88" s="8" t="s">
        <v>5979</v>
      </c>
      <c r="B88" s="8" t="str">
        <f>VLOOKUP(C88,'DFW account code to admin'!A:B,2,FALSE)</f>
        <v>Admin</v>
      </c>
      <c r="C88" s="7" t="s">
        <v>9339</v>
      </c>
      <c r="D88" s="7" t="s">
        <v>5772</v>
      </c>
      <c r="E88" s="9" t="s">
        <v>8841</v>
      </c>
      <c r="F88" s="7" t="s">
        <v>297</v>
      </c>
      <c r="G88" s="7" t="s">
        <v>4596</v>
      </c>
      <c r="H88" s="7" t="s">
        <v>5980</v>
      </c>
      <c r="I88" s="10">
        <v>108427</v>
      </c>
      <c r="J88" s="7" t="s">
        <v>5979</v>
      </c>
      <c r="K88" s="7" t="s">
        <v>8258</v>
      </c>
      <c r="L88" s="7" t="s">
        <v>8259</v>
      </c>
      <c r="M88" s="7" t="s">
        <v>8259</v>
      </c>
      <c r="N88" s="11" t="s">
        <v>9616</v>
      </c>
      <c r="O88" s="7" t="s">
        <v>9617</v>
      </c>
      <c r="P88" s="7" t="s">
        <v>9342</v>
      </c>
      <c r="Q88" s="7" t="s">
        <v>9618</v>
      </c>
      <c r="R88" s="7" t="s">
        <v>9619</v>
      </c>
    </row>
    <row r="89" spans="1:18" ht="13.5" thickBot="1" x14ac:dyDescent="0.25">
      <c r="A89" s="13" t="s">
        <v>6176</v>
      </c>
      <c r="B89" s="8" t="str">
        <f>VLOOKUP(C89,'DFW account code to admin'!A:B,2,FALSE)</f>
        <v>Fish</v>
      </c>
      <c r="C89" s="12" t="s">
        <v>9275</v>
      </c>
      <c r="D89" s="12" t="s">
        <v>5772</v>
      </c>
      <c r="E89" s="14" t="s">
        <v>8841</v>
      </c>
      <c r="F89" s="12" t="s">
        <v>297</v>
      </c>
      <c r="G89" s="12" t="s">
        <v>4596</v>
      </c>
      <c r="H89" s="12" t="s">
        <v>6177</v>
      </c>
      <c r="I89" s="15">
        <v>58800</v>
      </c>
      <c r="J89" s="12" t="s">
        <v>6176</v>
      </c>
      <c r="K89" s="12" t="s">
        <v>8258</v>
      </c>
      <c r="L89" s="12" t="s">
        <v>8259</v>
      </c>
      <c r="M89" s="12" t="s">
        <v>8259</v>
      </c>
      <c r="N89" s="16" t="s">
        <v>9620</v>
      </c>
      <c r="O89" s="12" t="s">
        <v>9621</v>
      </c>
      <c r="P89" s="12" t="s">
        <v>9278</v>
      </c>
      <c r="Q89" s="12" t="s">
        <v>9622</v>
      </c>
      <c r="R89" s="12" t="s">
        <v>9623</v>
      </c>
    </row>
    <row r="90" spans="1:18" ht="13.5" thickBot="1" x14ac:dyDescent="0.25">
      <c r="A90" s="8" t="s">
        <v>6308</v>
      </c>
      <c r="B90" s="8" t="str">
        <f>VLOOKUP(C90,'DFW account code to admin'!A:B,2,FALSE)</f>
        <v>Habitat</v>
      </c>
      <c r="C90" s="7" t="s">
        <v>9349</v>
      </c>
      <c r="D90" s="7" t="s">
        <v>5772</v>
      </c>
      <c r="E90" s="9" t="s">
        <v>8841</v>
      </c>
      <c r="F90" s="7" t="s">
        <v>297</v>
      </c>
      <c r="G90" s="7" t="s">
        <v>4596</v>
      </c>
      <c r="H90" s="7" t="s">
        <v>6309</v>
      </c>
      <c r="I90" s="10">
        <v>72309</v>
      </c>
      <c r="J90" s="7" t="s">
        <v>6308</v>
      </c>
      <c r="K90" s="7" t="s">
        <v>8258</v>
      </c>
      <c r="L90" s="7" t="s">
        <v>8259</v>
      </c>
      <c r="M90" s="7" t="s">
        <v>8259</v>
      </c>
      <c r="N90" s="11" t="s">
        <v>9624</v>
      </c>
      <c r="O90" s="7" t="s">
        <v>9625</v>
      </c>
      <c r="P90" s="11"/>
      <c r="Q90" s="7" t="s">
        <v>9626</v>
      </c>
      <c r="R90" s="7" t="s">
        <v>9627</v>
      </c>
    </row>
    <row r="91" spans="1:18" ht="13.5" thickBot="1" x14ac:dyDescent="0.25">
      <c r="A91" s="13" t="s">
        <v>3582</v>
      </c>
      <c r="B91" s="8" t="str">
        <f>VLOOKUP(C91,'DFW account code to admin'!A:B,2,FALSE)</f>
        <v>Admin</v>
      </c>
      <c r="C91" s="12" t="s">
        <v>9339</v>
      </c>
      <c r="D91" s="12" t="s">
        <v>3571</v>
      </c>
      <c r="E91" s="14" t="s">
        <v>8841</v>
      </c>
      <c r="F91" s="12" t="s">
        <v>2576</v>
      </c>
      <c r="G91" s="12" t="s">
        <v>2577</v>
      </c>
      <c r="H91" s="12" t="s">
        <v>3583</v>
      </c>
      <c r="I91" s="15">
        <v>91921</v>
      </c>
      <c r="J91" s="12" t="s">
        <v>3582</v>
      </c>
      <c r="K91" s="12" t="s">
        <v>8258</v>
      </c>
      <c r="L91" s="12" t="s">
        <v>8259</v>
      </c>
      <c r="M91" s="12" t="s">
        <v>8259</v>
      </c>
      <c r="N91" s="16" t="s">
        <v>9628</v>
      </c>
      <c r="O91" s="12" t="s">
        <v>9629</v>
      </c>
      <c r="P91" s="12" t="s">
        <v>9342</v>
      </c>
      <c r="Q91" s="12" t="s">
        <v>9630</v>
      </c>
      <c r="R91" s="12" t="s">
        <v>9631</v>
      </c>
    </row>
    <row r="92" spans="1:18" ht="13.5" thickBot="1" x14ac:dyDescent="0.25">
      <c r="A92" s="8" t="s">
        <v>3580</v>
      </c>
      <c r="B92" s="8" t="str">
        <f>VLOOKUP(C92,'DFW account code to admin'!A:B,2,FALSE)</f>
        <v>Admin</v>
      </c>
      <c r="C92" s="7" t="s">
        <v>9339</v>
      </c>
      <c r="D92" s="7" t="s">
        <v>3571</v>
      </c>
      <c r="E92" s="9" t="s">
        <v>8841</v>
      </c>
      <c r="F92" s="7" t="s">
        <v>2576</v>
      </c>
      <c r="G92" s="7" t="s">
        <v>2577</v>
      </c>
      <c r="H92" s="7" t="s">
        <v>3581</v>
      </c>
      <c r="I92" s="10">
        <v>84991</v>
      </c>
      <c r="J92" s="7" t="s">
        <v>3580</v>
      </c>
      <c r="K92" s="7" t="s">
        <v>8258</v>
      </c>
      <c r="L92" s="7" t="s">
        <v>8259</v>
      </c>
      <c r="M92" s="7" t="s">
        <v>8259</v>
      </c>
      <c r="N92" s="11" t="s">
        <v>9632</v>
      </c>
      <c r="O92" s="7" t="s">
        <v>9633</v>
      </c>
      <c r="P92" s="7" t="s">
        <v>9342</v>
      </c>
      <c r="Q92" s="7" t="s">
        <v>9634</v>
      </c>
      <c r="R92" s="7" t="s">
        <v>9421</v>
      </c>
    </row>
    <row r="93" spans="1:18" ht="13.5" thickBot="1" x14ac:dyDescent="0.25">
      <c r="A93" s="13" t="s">
        <v>7525</v>
      </c>
      <c r="B93" s="8" t="str">
        <f>VLOOKUP(C93,'DFW account code to admin'!A:B,2,FALSE)</f>
        <v>Wildlife</v>
      </c>
      <c r="C93" s="12" t="s">
        <v>9265</v>
      </c>
      <c r="D93" s="12" t="s">
        <v>7472</v>
      </c>
      <c r="E93" s="14" t="s">
        <v>8841</v>
      </c>
      <c r="F93" s="12" t="s">
        <v>297</v>
      </c>
      <c r="G93" s="12" t="s">
        <v>3312</v>
      </c>
      <c r="H93" s="12" t="s">
        <v>7526</v>
      </c>
      <c r="I93" s="15">
        <v>53513</v>
      </c>
      <c r="J93" s="12" t="s">
        <v>7525</v>
      </c>
      <c r="K93" s="12" t="s">
        <v>8258</v>
      </c>
      <c r="L93" s="12" t="s">
        <v>8259</v>
      </c>
      <c r="M93" s="12" t="s">
        <v>8259</v>
      </c>
      <c r="N93" s="16" t="s">
        <v>9635</v>
      </c>
      <c r="O93" s="12" t="s">
        <v>9636</v>
      </c>
      <c r="P93" s="12" t="s">
        <v>9268</v>
      </c>
      <c r="Q93" s="12" t="s">
        <v>9637</v>
      </c>
      <c r="R93" s="12" t="s">
        <v>9638</v>
      </c>
    </row>
    <row r="94" spans="1:18" ht="13.5" thickBot="1" x14ac:dyDescent="0.25">
      <c r="A94" s="8" t="s">
        <v>7035</v>
      </c>
      <c r="B94" s="8" t="str">
        <f>VLOOKUP(C94,'DFW account code to admin'!A:B,2,FALSE)</f>
        <v>Fish</v>
      </c>
      <c r="C94" s="7" t="s">
        <v>9275</v>
      </c>
      <c r="D94" s="7" t="s">
        <v>6785</v>
      </c>
      <c r="E94" s="9" t="s">
        <v>8841</v>
      </c>
      <c r="F94" s="7" t="s">
        <v>297</v>
      </c>
      <c r="G94" s="7" t="s">
        <v>4178</v>
      </c>
      <c r="H94" s="7" t="s">
        <v>7036</v>
      </c>
      <c r="I94" s="10">
        <v>59995</v>
      </c>
      <c r="J94" s="7" t="s">
        <v>7035</v>
      </c>
      <c r="K94" s="7" t="s">
        <v>8258</v>
      </c>
      <c r="L94" s="7" t="s">
        <v>8259</v>
      </c>
      <c r="M94" s="7" t="s">
        <v>8259</v>
      </c>
      <c r="N94" s="11" t="s">
        <v>9639</v>
      </c>
      <c r="O94" s="7" t="s">
        <v>9640</v>
      </c>
      <c r="P94" s="7" t="s">
        <v>9278</v>
      </c>
      <c r="Q94" s="7" t="s">
        <v>9641</v>
      </c>
      <c r="R94" s="7" t="s">
        <v>9642</v>
      </c>
    </row>
    <row r="95" spans="1:18" ht="13.5" thickBot="1" x14ac:dyDescent="0.25">
      <c r="A95" s="13" t="s">
        <v>7037</v>
      </c>
      <c r="B95" s="8" t="str">
        <f>VLOOKUP(C95,'DFW account code to admin'!A:B,2,FALSE)</f>
        <v>Fish</v>
      </c>
      <c r="C95" s="12" t="s">
        <v>9275</v>
      </c>
      <c r="D95" s="12" t="s">
        <v>6785</v>
      </c>
      <c r="E95" s="14" t="s">
        <v>8841</v>
      </c>
      <c r="F95" s="12" t="s">
        <v>297</v>
      </c>
      <c r="G95" s="12" t="s">
        <v>4178</v>
      </c>
      <c r="H95" s="12" t="s">
        <v>7038</v>
      </c>
      <c r="I95" s="15">
        <v>61029</v>
      </c>
      <c r="J95" s="12" t="s">
        <v>7037</v>
      </c>
      <c r="K95" s="12" t="s">
        <v>8258</v>
      </c>
      <c r="L95" s="12" t="s">
        <v>8259</v>
      </c>
      <c r="M95" s="12" t="s">
        <v>8259</v>
      </c>
      <c r="N95" s="16" t="s">
        <v>9335</v>
      </c>
      <c r="O95" s="12" t="s">
        <v>9336</v>
      </c>
      <c r="P95" s="12" t="s">
        <v>9278</v>
      </c>
      <c r="Q95" s="12" t="s">
        <v>9337</v>
      </c>
      <c r="R95" s="12" t="s">
        <v>9338</v>
      </c>
    </row>
    <row r="96" spans="1:18" ht="13.5" thickBot="1" x14ac:dyDescent="0.25">
      <c r="A96" s="8" t="s">
        <v>7039</v>
      </c>
      <c r="B96" s="8" t="str">
        <f>VLOOKUP(C96,'DFW account code to admin'!A:B,2,FALSE)</f>
        <v>Fish</v>
      </c>
      <c r="C96" s="7" t="s">
        <v>9275</v>
      </c>
      <c r="D96" s="7" t="s">
        <v>6785</v>
      </c>
      <c r="E96" s="9" t="s">
        <v>8841</v>
      </c>
      <c r="F96" s="7" t="s">
        <v>297</v>
      </c>
      <c r="G96" s="7" t="s">
        <v>4178</v>
      </c>
      <c r="H96" s="7" t="s">
        <v>7040</v>
      </c>
      <c r="I96" s="10">
        <v>33961</v>
      </c>
      <c r="J96" s="7" t="s">
        <v>7039</v>
      </c>
      <c r="K96" s="7" t="s">
        <v>8258</v>
      </c>
      <c r="L96" s="7" t="s">
        <v>8259</v>
      </c>
      <c r="M96" s="7" t="s">
        <v>8259</v>
      </c>
      <c r="N96" s="11" t="s">
        <v>9643</v>
      </c>
      <c r="O96" s="7" t="s">
        <v>9644</v>
      </c>
      <c r="P96" s="7" t="s">
        <v>9278</v>
      </c>
      <c r="Q96" s="7" t="s">
        <v>9645</v>
      </c>
      <c r="R96" s="7" t="s">
        <v>9646</v>
      </c>
    </row>
    <row r="97" spans="1:18" ht="13.5" thickBot="1" x14ac:dyDescent="0.25">
      <c r="A97" s="13" t="s">
        <v>7041</v>
      </c>
      <c r="B97" s="8" t="str">
        <f>VLOOKUP(C97,'DFW account code to admin'!A:B,2,FALSE)</f>
        <v>Fish</v>
      </c>
      <c r="C97" s="12" t="s">
        <v>9275</v>
      </c>
      <c r="D97" s="12" t="s">
        <v>6785</v>
      </c>
      <c r="E97" s="14" t="s">
        <v>8841</v>
      </c>
      <c r="F97" s="12" t="s">
        <v>297</v>
      </c>
      <c r="G97" s="12" t="s">
        <v>4178</v>
      </c>
      <c r="H97" s="12" t="s">
        <v>7042</v>
      </c>
      <c r="I97" s="15">
        <v>65021</v>
      </c>
      <c r="J97" s="12" t="s">
        <v>7041</v>
      </c>
      <c r="K97" s="12" t="s">
        <v>8258</v>
      </c>
      <c r="L97" s="12" t="s">
        <v>8259</v>
      </c>
      <c r="M97" s="12" t="s">
        <v>8259</v>
      </c>
      <c r="N97" s="16" t="s">
        <v>9647</v>
      </c>
      <c r="O97" s="12" t="s">
        <v>9648</v>
      </c>
      <c r="P97" s="12" t="s">
        <v>9278</v>
      </c>
      <c r="Q97" s="12" t="s">
        <v>9649</v>
      </c>
      <c r="R97" s="12" t="s">
        <v>9650</v>
      </c>
    </row>
    <row r="98" spans="1:18" ht="13.5" thickBot="1" x14ac:dyDescent="0.25">
      <c r="A98" s="8" t="s">
        <v>7043</v>
      </c>
      <c r="B98" s="8" t="str">
        <f>VLOOKUP(C98,'DFW account code to admin'!A:B,2,FALSE)</f>
        <v>Fish</v>
      </c>
      <c r="C98" s="7" t="s">
        <v>9275</v>
      </c>
      <c r="D98" s="7" t="s">
        <v>6785</v>
      </c>
      <c r="E98" s="9" t="s">
        <v>8841</v>
      </c>
      <c r="F98" s="7" t="s">
        <v>297</v>
      </c>
      <c r="G98" s="7" t="s">
        <v>4178</v>
      </c>
      <c r="H98" s="7" t="s">
        <v>7044</v>
      </c>
      <c r="I98" s="10">
        <v>68027</v>
      </c>
      <c r="J98" s="7" t="s">
        <v>7043</v>
      </c>
      <c r="K98" s="7" t="s">
        <v>8258</v>
      </c>
      <c r="L98" s="7" t="s">
        <v>8259</v>
      </c>
      <c r="M98" s="7" t="s">
        <v>8259</v>
      </c>
      <c r="N98" s="11" t="s">
        <v>9647</v>
      </c>
      <c r="O98" s="7" t="s">
        <v>9648</v>
      </c>
      <c r="P98" s="7" t="s">
        <v>9278</v>
      </c>
      <c r="Q98" s="7" t="s">
        <v>9649</v>
      </c>
      <c r="R98" s="7" t="s">
        <v>9650</v>
      </c>
    </row>
    <row r="99" spans="1:18" ht="13.5" thickBot="1" x14ac:dyDescent="0.25">
      <c r="A99" s="13" t="s">
        <v>6751</v>
      </c>
      <c r="B99" s="8" t="str">
        <f>VLOOKUP(C99,'DFW account code to admin'!A:B,2,FALSE)</f>
        <v>Fish</v>
      </c>
      <c r="C99" s="12" t="s">
        <v>9275</v>
      </c>
      <c r="D99" s="12" t="s">
        <v>6735</v>
      </c>
      <c r="E99" s="14" t="s">
        <v>8841</v>
      </c>
      <c r="F99" s="12" t="s">
        <v>297</v>
      </c>
      <c r="G99" s="12" t="s">
        <v>4178</v>
      </c>
      <c r="H99" s="12" t="s">
        <v>6752</v>
      </c>
      <c r="I99" s="15">
        <v>60450</v>
      </c>
      <c r="J99" s="12" t="s">
        <v>6751</v>
      </c>
      <c r="K99" s="12" t="s">
        <v>8258</v>
      </c>
      <c r="L99" s="12" t="s">
        <v>8259</v>
      </c>
      <c r="M99" s="12" t="s">
        <v>8259</v>
      </c>
      <c r="N99" s="16" t="s">
        <v>9651</v>
      </c>
      <c r="O99" s="12" t="s">
        <v>9652</v>
      </c>
      <c r="P99" s="12" t="s">
        <v>9278</v>
      </c>
      <c r="Q99" s="12" t="s">
        <v>9653</v>
      </c>
      <c r="R99" s="12" t="s">
        <v>9654</v>
      </c>
    </row>
    <row r="100" spans="1:18" ht="13.5" thickBot="1" x14ac:dyDescent="0.25">
      <c r="A100" s="8" t="s">
        <v>6753</v>
      </c>
      <c r="B100" s="8" t="str">
        <f>VLOOKUP(C100,'DFW account code to admin'!A:B,2,FALSE)</f>
        <v>Fish</v>
      </c>
      <c r="C100" s="7" t="s">
        <v>9275</v>
      </c>
      <c r="D100" s="7" t="s">
        <v>6735</v>
      </c>
      <c r="E100" s="9" t="s">
        <v>8841</v>
      </c>
      <c r="F100" s="7" t="s">
        <v>297</v>
      </c>
      <c r="G100" s="7" t="s">
        <v>4178</v>
      </c>
      <c r="H100" s="7" t="s">
        <v>6754</v>
      </c>
      <c r="I100" s="10">
        <v>67936</v>
      </c>
      <c r="J100" s="7" t="s">
        <v>6753</v>
      </c>
      <c r="K100" s="7" t="s">
        <v>8258</v>
      </c>
      <c r="L100" s="7" t="s">
        <v>8259</v>
      </c>
      <c r="M100" s="7" t="s">
        <v>8259</v>
      </c>
      <c r="N100" s="11" t="s">
        <v>9647</v>
      </c>
      <c r="O100" s="7" t="s">
        <v>9648</v>
      </c>
      <c r="P100" s="7" t="s">
        <v>9278</v>
      </c>
      <c r="Q100" s="7" t="s">
        <v>9649</v>
      </c>
      <c r="R100" s="7" t="s">
        <v>9650</v>
      </c>
    </row>
    <row r="101" spans="1:18" ht="13.5" thickBot="1" x14ac:dyDescent="0.25">
      <c r="A101" s="13" t="s">
        <v>7361</v>
      </c>
      <c r="B101" s="8" t="str">
        <f>VLOOKUP(C101,'DFW account code to admin'!A:B,2,FALSE)</f>
        <v>Wildlife</v>
      </c>
      <c r="C101" s="12" t="s">
        <v>9265</v>
      </c>
      <c r="D101" s="12" t="s">
        <v>6785</v>
      </c>
      <c r="E101" s="14" t="s">
        <v>8841</v>
      </c>
      <c r="F101" s="12" t="s">
        <v>297</v>
      </c>
      <c r="G101" s="12" t="s">
        <v>4178</v>
      </c>
      <c r="H101" s="12" t="s">
        <v>7362</v>
      </c>
      <c r="I101" s="15">
        <v>70486</v>
      </c>
      <c r="J101" s="12" t="s">
        <v>7361</v>
      </c>
      <c r="K101" s="12" t="s">
        <v>8258</v>
      </c>
      <c r="L101" s="12" t="s">
        <v>8259</v>
      </c>
      <c r="M101" s="12" t="s">
        <v>8259</v>
      </c>
      <c r="N101" s="16" t="s">
        <v>9655</v>
      </c>
      <c r="O101" s="12" t="s">
        <v>9656</v>
      </c>
      <c r="P101" s="12" t="s">
        <v>9268</v>
      </c>
      <c r="Q101" s="12" t="s">
        <v>9657</v>
      </c>
      <c r="R101" s="12" t="s">
        <v>9658</v>
      </c>
    </row>
    <row r="102" spans="1:18" ht="13.5" thickBot="1" x14ac:dyDescent="0.25">
      <c r="A102" s="8" t="s">
        <v>7363</v>
      </c>
      <c r="B102" s="8" t="str">
        <f>VLOOKUP(C102,'DFW account code to admin'!A:B,2,FALSE)</f>
        <v>Wildlife</v>
      </c>
      <c r="C102" s="7" t="s">
        <v>9265</v>
      </c>
      <c r="D102" s="7" t="s">
        <v>6785</v>
      </c>
      <c r="E102" s="9" t="s">
        <v>8841</v>
      </c>
      <c r="F102" s="7" t="s">
        <v>297</v>
      </c>
      <c r="G102" s="7" t="s">
        <v>4178</v>
      </c>
      <c r="H102" s="7" t="s">
        <v>7364</v>
      </c>
      <c r="I102" s="10">
        <v>46730</v>
      </c>
      <c r="J102" s="7" t="s">
        <v>7363</v>
      </c>
      <c r="K102" s="7" t="s">
        <v>8258</v>
      </c>
      <c r="L102" s="7" t="s">
        <v>8259</v>
      </c>
      <c r="M102" s="7" t="s">
        <v>8259</v>
      </c>
      <c r="N102" s="11" t="s">
        <v>9659</v>
      </c>
      <c r="O102" s="7" t="s">
        <v>9660</v>
      </c>
      <c r="P102" s="7" t="s">
        <v>9268</v>
      </c>
      <c r="Q102" s="7" t="s">
        <v>9661</v>
      </c>
      <c r="R102" s="11"/>
    </row>
    <row r="103" spans="1:18" ht="13.5" thickBot="1" x14ac:dyDescent="0.25">
      <c r="A103" s="13" t="s">
        <v>7365</v>
      </c>
      <c r="B103" s="8" t="str">
        <f>VLOOKUP(C103,'DFW account code to admin'!A:B,2,FALSE)</f>
        <v>Wildlife</v>
      </c>
      <c r="C103" s="12" t="s">
        <v>9265</v>
      </c>
      <c r="D103" s="12" t="s">
        <v>6785</v>
      </c>
      <c r="E103" s="14" t="s">
        <v>8841</v>
      </c>
      <c r="F103" s="12" t="s">
        <v>297</v>
      </c>
      <c r="G103" s="12" t="s">
        <v>4178</v>
      </c>
      <c r="H103" s="12" t="s">
        <v>7366</v>
      </c>
      <c r="I103" s="15">
        <v>73380</v>
      </c>
      <c r="J103" s="12" t="s">
        <v>7365</v>
      </c>
      <c r="K103" s="12" t="s">
        <v>8258</v>
      </c>
      <c r="L103" s="12" t="s">
        <v>8259</v>
      </c>
      <c r="M103" s="12" t="s">
        <v>8259</v>
      </c>
      <c r="N103" s="16" t="s">
        <v>9662</v>
      </c>
      <c r="O103" s="12" t="s">
        <v>9663</v>
      </c>
      <c r="P103" s="12" t="s">
        <v>9268</v>
      </c>
      <c r="Q103" s="12" t="s">
        <v>9664</v>
      </c>
      <c r="R103" s="12" t="s">
        <v>9665</v>
      </c>
    </row>
    <row r="104" spans="1:18" ht="13.5" thickBot="1" x14ac:dyDescent="0.25">
      <c r="A104" s="8" t="s">
        <v>7367</v>
      </c>
      <c r="B104" s="8" t="str">
        <f>VLOOKUP(C104,'DFW account code to admin'!A:B,2,FALSE)</f>
        <v>Wildlife</v>
      </c>
      <c r="C104" s="7" t="s">
        <v>9265</v>
      </c>
      <c r="D104" s="7" t="s">
        <v>6785</v>
      </c>
      <c r="E104" s="9" t="s">
        <v>8841</v>
      </c>
      <c r="F104" s="7" t="s">
        <v>297</v>
      </c>
      <c r="G104" s="7" t="s">
        <v>4178</v>
      </c>
      <c r="H104" s="7" t="s">
        <v>7368</v>
      </c>
      <c r="I104" s="10">
        <v>37170</v>
      </c>
      <c r="J104" s="7" t="s">
        <v>7367</v>
      </c>
      <c r="K104" s="7" t="s">
        <v>8258</v>
      </c>
      <c r="L104" s="7" t="s">
        <v>8259</v>
      </c>
      <c r="M104" s="7" t="s">
        <v>8259</v>
      </c>
      <c r="N104" s="11" t="s">
        <v>9666</v>
      </c>
      <c r="O104" s="7" t="s">
        <v>9667</v>
      </c>
      <c r="P104" s="11"/>
      <c r="Q104" s="7" t="s">
        <v>9668</v>
      </c>
      <c r="R104" s="7" t="s">
        <v>9669</v>
      </c>
    </row>
    <row r="105" spans="1:18" ht="13.5" thickBot="1" x14ac:dyDescent="0.25">
      <c r="A105" s="13" t="s">
        <v>7369</v>
      </c>
      <c r="B105" s="8" t="str">
        <f>VLOOKUP(C105,'DFW account code to admin'!A:B,2,FALSE)</f>
        <v>Wildlife</v>
      </c>
      <c r="C105" s="12" t="s">
        <v>9265</v>
      </c>
      <c r="D105" s="12" t="s">
        <v>6785</v>
      </c>
      <c r="E105" s="14" t="s">
        <v>8841</v>
      </c>
      <c r="F105" s="12" t="s">
        <v>297</v>
      </c>
      <c r="G105" s="12" t="s">
        <v>4178</v>
      </c>
      <c r="H105" s="12" t="s">
        <v>7370</v>
      </c>
      <c r="I105" s="15">
        <v>63550</v>
      </c>
      <c r="J105" s="12" t="s">
        <v>7369</v>
      </c>
      <c r="K105" s="12" t="s">
        <v>8258</v>
      </c>
      <c r="L105" s="12" t="s">
        <v>8259</v>
      </c>
      <c r="M105" s="12" t="s">
        <v>8259</v>
      </c>
      <c r="N105" s="16" t="s">
        <v>9670</v>
      </c>
      <c r="O105" s="12" t="s">
        <v>9671</v>
      </c>
      <c r="P105" s="12" t="s">
        <v>9268</v>
      </c>
      <c r="Q105" s="12" t="s">
        <v>9672</v>
      </c>
      <c r="R105" s="12" t="s">
        <v>9673</v>
      </c>
    </row>
    <row r="106" spans="1:18" ht="13.5" thickBot="1" x14ac:dyDescent="0.25">
      <c r="A106" s="8" t="s">
        <v>7371</v>
      </c>
      <c r="B106" s="8" t="str">
        <f>VLOOKUP(C106,'DFW account code to admin'!A:B,2,FALSE)</f>
        <v>Wildlife</v>
      </c>
      <c r="C106" s="7" t="s">
        <v>9265</v>
      </c>
      <c r="D106" s="7" t="s">
        <v>6785</v>
      </c>
      <c r="E106" s="9" t="s">
        <v>8841</v>
      </c>
      <c r="F106" s="7" t="s">
        <v>297</v>
      </c>
      <c r="G106" s="7" t="s">
        <v>4178</v>
      </c>
      <c r="H106" s="7" t="s">
        <v>7372</v>
      </c>
      <c r="I106" s="10">
        <v>51114</v>
      </c>
      <c r="J106" s="7" t="s">
        <v>7371</v>
      </c>
      <c r="K106" s="7" t="s">
        <v>8258</v>
      </c>
      <c r="L106" s="7" t="s">
        <v>8259</v>
      </c>
      <c r="M106" s="7" t="s">
        <v>8259</v>
      </c>
      <c r="N106" s="11" t="s">
        <v>9674</v>
      </c>
      <c r="O106" s="7" t="s">
        <v>9675</v>
      </c>
      <c r="P106" s="7" t="s">
        <v>9268</v>
      </c>
      <c r="Q106" s="7" t="s">
        <v>9676</v>
      </c>
      <c r="R106" s="7" t="s">
        <v>9677</v>
      </c>
    </row>
    <row r="107" spans="1:18" ht="13.5" thickBot="1" x14ac:dyDescent="0.25">
      <c r="A107" s="13" t="s">
        <v>7373</v>
      </c>
      <c r="B107" s="8" t="str">
        <f>VLOOKUP(C107,'DFW account code to admin'!A:B,2,FALSE)</f>
        <v>Wildlife</v>
      </c>
      <c r="C107" s="12" t="s">
        <v>9265</v>
      </c>
      <c r="D107" s="12" t="s">
        <v>6785</v>
      </c>
      <c r="E107" s="14" t="s">
        <v>8841</v>
      </c>
      <c r="F107" s="12" t="s">
        <v>297</v>
      </c>
      <c r="G107" s="12" t="s">
        <v>4178</v>
      </c>
      <c r="H107" s="12" t="s">
        <v>7374</v>
      </c>
      <c r="I107" s="15">
        <v>55942</v>
      </c>
      <c r="J107" s="12" t="s">
        <v>7373</v>
      </c>
      <c r="K107" s="12" t="s">
        <v>8258</v>
      </c>
      <c r="L107" s="12" t="s">
        <v>8259</v>
      </c>
      <c r="M107" s="12" t="s">
        <v>8259</v>
      </c>
      <c r="N107" s="16" t="s">
        <v>9678</v>
      </c>
      <c r="O107" s="12" t="s">
        <v>9679</v>
      </c>
      <c r="P107" s="12" t="s">
        <v>9268</v>
      </c>
      <c r="Q107" s="12" t="s">
        <v>9680</v>
      </c>
      <c r="R107" s="12" t="s">
        <v>9681</v>
      </c>
    </row>
    <row r="108" spans="1:18" ht="13.5" thickBot="1" x14ac:dyDescent="0.25">
      <c r="A108" s="8" t="s">
        <v>7529</v>
      </c>
      <c r="B108" s="8" t="str">
        <f>VLOOKUP(C108,'DFW account code to admin'!A:B,2,FALSE)</f>
        <v>Wildlife</v>
      </c>
      <c r="C108" s="7" t="s">
        <v>9265</v>
      </c>
      <c r="D108" s="7" t="s">
        <v>7472</v>
      </c>
      <c r="E108" s="9" t="s">
        <v>8841</v>
      </c>
      <c r="F108" s="7" t="s">
        <v>297</v>
      </c>
      <c r="G108" s="7" t="s">
        <v>3312</v>
      </c>
      <c r="H108" s="7" t="s">
        <v>7530</v>
      </c>
      <c r="I108" s="10">
        <v>67370</v>
      </c>
      <c r="J108" s="7" t="s">
        <v>7529</v>
      </c>
      <c r="K108" s="7" t="s">
        <v>8258</v>
      </c>
      <c r="L108" s="7" t="s">
        <v>8259</v>
      </c>
      <c r="M108" s="7" t="s">
        <v>8259</v>
      </c>
      <c r="N108" s="11" t="s">
        <v>9682</v>
      </c>
      <c r="O108" s="7" t="s">
        <v>9683</v>
      </c>
      <c r="P108" s="7" t="s">
        <v>9268</v>
      </c>
      <c r="Q108" s="7" t="s">
        <v>9684</v>
      </c>
      <c r="R108" s="7" t="s">
        <v>9685</v>
      </c>
    </row>
    <row r="109" spans="1:18" ht="13.5" thickBot="1" x14ac:dyDescent="0.25">
      <c r="A109" s="13" t="s">
        <v>7531</v>
      </c>
      <c r="B109" s="8" t="str">
        <f>VLOOKUP(C109,'DFW account code to admin'!A:B,2,FALSE)</f>
        <v>Fish</v>
      </c>
      <c r="C109" s="12" t="s">
        <v>9275</v>
      </c>
      <c r="D109" s="12" t="s">
        <v>7472</v>
      </c>
      <c r="E109" s="14" t="s">
        <v>8841</v>
      </c>
      <c r="F109" s="12" t="s">
        <v>297</v>
      </c>
      <c r="G109" s="12" t="s">
        <v>3312</v>
      </c>
      <c r="H109" s="12" t="s">
        <v>7532</v>
      </c>
      <c r="I109" s="15">
        <v>55900</v>
      </c>
      <c r="J109" s="12" t="s">
        <v>7531</v>
      </c>
      <c r="K109" s="12" t="s">
        <v>8258</v>
      </c>
      <c r="L109" s="12" t="s">
        <v>8259</v>
      </c>
      <c r="M109" s="12" t="s">
        <v>8259</v>
      </c>
      <c r="N109" s="16" t="s">
        <v>9686</v>
      </c>
      <c r="O109" s="12" t="s">
        <v>9687</v>
      </c>
      <c r="P109" s="12" t="s">
        <v>9278</v>
      </c>
      <c r="Q109" s="12" t="s">
        <v>9688</v>
      </c>
      <c r="R109" s="12" t="s">
        <v>9689</v>
      </c>
    </row>
    <row r="110" spans="1:18" ht="13.5" thickBot="1" x14ac:dyDescent="0.25">
      <c r="A110" s="8" t="s">
        <v>7533</v>
      </c>
      <c r="B110" s="8" t="str">
        <f>VLOOKUP(C110,'DFW account code to admin'!A:B,2,FALSE)</f>
        <v>Fish</v>
      </c>
      <c r="C110" s="7" t="s">
        <v>9275</v>
      </c>
      <c r="D110" s="7" t="s">
        <v>7472</v>
      </c>
      <c r="E110" s="9" t="s">
        <v>8841</v>
      </c>
      <c r="F110" s="7" t="s">
        <v>297</v>
      </c>
      <c r="G110" s="7" t="s">
        <v>3312</v>
      </c>
      <c r="H110" s="7" t="s">
        <v>7534</v>
      </c>
      <c r="I110" s="10">
        <v>38302</v>
      </c>
      <c r="J110" s="7" t="s">
        <v>7533</v>
      </c>
      <c r="K110" s="7" t="s">
        <v>8258</v>
      </c>
      <c r="L110" s="7" t="s">
        <v>8259</v>
      </c>
      <c r="M110" s="7" t="s">
        <v>8259</v>
      </c>
      <c r="N110" s="11" t="s">
        <v>9651</v>
      </c>
      <c r="O110" s="7" t="s">
        <v>9652</v>
      </c>
      <c r="P110" s="7" t="s">
        <v>9278</v>
      </c>
      <c r="Q110" s="7" t="s">
        <v>9653</v>
      </c>
      <c r="R110" s="7" t="s">
        <v>9654</v>
      </c>
    </row>
    <row r="111" spans="1:18" ht="13.5" thickBot="1" x14ac:dyDescent="0.25">
      <c r="A111" s="13" t="s">
        <v>7535</v>
      </c>
      <c r="B111" s="8" t="str">
        <f>VLOOKUP(C111,'DFW account code to admin'!A:B,2,FALSE)</f>
        <v>Fish</v>
      </c>
      <c r="C111" s="12" t="s">
        <v>9275</v>
      </c>
      <c r="D111" s="12" t="s">
        <v>7472</v>
      </c>
      <c r="E111" s="14" t="s">
        <v>8841</v>
      </c>
      <c r="F111" s="12" t="s">
        <v>297</v>
      </c>
      <c r="G111" s="12" t="s">
        <v>3312</v>
      </c>
      <c r="H111" s="12" t="s">
        <v>7536</v>
      </c>
      <c r="I111" s="15">
        <v>48177</v>
      </c>
      <c r="J111" s="12" t="s">
        <v>7535</v>
      </c>
      <c r="K111" s="12" t="s">
        <v>8258</v>
      </c>
      <c r="L111" s="12" t="s">
        <v>8259</v>
      </c>
      <c r="M111" s="12" t="s">
        <v>8259</v>
      </c>
      <c r="N111" s="16" t="s">
        <v>9643</v>
      </c>
      <c r="O111" s="12" t="s">
        <v>9644</v>
      </c>
      <c r="P111" s="12" t="s">
        <v>9278</v>
      </c>
      <c r="Q111" s="12" t="s">
        <v>9645</v>
      </c>
      <c r="R111" s="12" t="s">
        <v>9646</v>
      </c>
    </row>
    <row r="112" spans="1:18" ht="13.5" thickBot="1" x14ac:dyDescent="0.25">
      <c r="A112" s="8" t="s">
        <v>7537</v>
      </c>
      <c r="B112" s="8" t="str">
        <f>VLOOKUP(C112,'DFW account code to admin'!A:B,2,FALSE)</f>
        <v>Wildlife</v>
      </c>
      <c r="C112" s="7" t="s">
        <v>9265</v>
      </c>
      <c r="D112" s="7" t="s">
        <v>7472</v>
      </c>
      <c r="E112" s="9" t="s">
        <v>8841</v>
      </c>
      <c r="F112" s="7" t="s">
        <v>297</v>
      </c>
      <c r="G112" s="7" t="s">
        <v>3312</v>
      </c>
      <c r="H112" s="7" t="s">
        <v>7538</v>
      </c>
      <c r="I112" s="10">
        <v>41544</v>
      </c>
      <c r="J112" s="7" t="s">
        <v>7537</v>
      </c>
      <c r="K112" s="7" t="s">
        <v>8258</v>
      </c>
      <c r="L112" s="7" t="s">
        <v>8259</v>
      </c>
      <c r="M112" s="7" t="s">
        <v>8259</v>
      </c>
      <c r="N112" s="11" t="s">
        <v>9690</v>
      </c>
      <c r="O112" s="7" t="s">
        <v>9691</v>
      </c>
      <c r="P112" s="7" t="s">
        <v>9268</v>
      </c>
      <c r="Q112" s="7" t="s">
        <v>9692</v>
      </c>
      <c r="R112" s="7" t="s">
        <v>9693</v>
      </c>
    </row>
    <row r="113" spans="1:18" ht="13.5" thickBot="1" x14ac:dyDescent="0.25">
      <c r="A113" s="13" t="s">
        <v>7319</v>
      </c>
      <c r="B113" s="8" t="str">
        <f>VLOOKUP(C113,'DFW account code to admin'!A:B,2,FALSE)</f>
        <v>Wildlife</v>
      </c>
      <c r="C113" s="12" t="s">
        <v>9265</v>
      </c>
      <c r="D113" s="12" t="s">
        <v>6785</v>
      </c>
      <c r="E113" s="14" t="s">
        <v>8841</v>
      </c>
      <c r="F113" s="12" t="s">
        <v>2734</v>
      </c>
      <c r="G113" s="12" t="s">
        <v>6739</v>
      </c>
      <c r="H113" s="12" t="s">
        <v>7320</v>
      </c>
      <c r="I113" s="15">
        <v>44137</v>
      </c>
      <c r="J113" s="12" t="s">
        <v>7319</v>
      </c>
      <c r="K113" s="12" t="s">
        <v>8258</v>
      </c>
      <c r="L113" s="12" t="s">
        <v>8259</v>
      </c>
      <c r="M113" s="12" t="s">
        <v>8259</v>
      </c>
      <c r="N113" s="16" t="s">
        <v>9694</v>
      </c>
      <c r="O113" s="12" t="s">
        <v>9695</v>
      </c>
      <c r="P113" s="12" t="s">
        <v>9268</v>
      </c>
      <c r="Q113" s="12" t="s">
        <v>9696</v>
      </c>
      <c r="R113" s="12" t="s">
        <v>9697</v>
      </c>
    </row>
    <row r="114" spans="1:18" ht="13.5" thickBot="1" x14ac:dyDescent="0.25">
      <c r="A114" s="8" t="s">
        <v>7385</v>
      </c>
      <c r="B114" s="8" t="str">
        <f>VLOOKUP(C114,'DFW account code to admin'!A:B,2,FALSE)</f>
        <v>Wildlife</v>
      </c>
      <c r="C114" s="7" t="s">
        <v>9265</v>
      </c>
      <c r="D114" s="7" t="s">
        <v>6785</v>
      </c>
      <c r="E114" s="9" t="s">
        <v>8906</v>
      </c>
      <c r="F114" s="7" t="s">
        <v>2734</v>
      </c>
      <c r="G114" s="7" t="s">
        <v>6739</v>
      </c>
      <c r="H114" s="7" t="s">
        <v>7386</v>
      </c>
      <c r="I114" s="10">
        <v>44542</v>
      </c>
      <c r="J114" s="7" t="s">
        <v>7385</v>
      </c>
      <c r="K114" s="7" t="s">
        <v>8258</v>
      </c>
      <c r="L114" s="7" t="s">
        <v>8259</v>
      </c>
      <c r="M114" s="7" t="s">
        <v>8259</v>
      </c>
      <c r="N114" s="11" t="s">
        <v>9698</v>
      </c>
      <c r="O114" s="7" t="s">
        <v>9699</v>
      </c>
      <c r="P114" s="7" t="s">
        <v>9268</v>
      </c>
      <c r="Q114" s="7" t="s">
        <v>9700</v>
      </c>
      <c r="R114" s="7" t="s">
        <v>9631</v>
      </c>
    </row>
    <row r="115" spans="1:18" ht="13.5" thickBot="1" x14ac:dyDescent="0.25">
      <c r="A115" s="13" t="s">
        <v>7389</v>
      </c>
      <c r="B115" s="8" t="str">
        <f>VLOOKUP(C115,'DFW account code to admin'!A:B,2,FALSE)</f>
        <v>Fish</v>
      </c>
      <c r="C115" s="12" t="s">
        <v>9275</v>
      </c>
      <c r="D115" s="12" t="s">
        <v>6785</v>
      </c>
      <c r="E115" s="14" t="s">
        <v>8906</v>
      </c>
      <c r="F115" s="12" t="s">
        <v>2734</v>
      </c>
      <c r="G115" s="12" t="s">
        <v>6739</v>
      </c>
      <c r="H115" s="12" t="s">
        <v>7390</v>
      </c>
      <c r="I115" s="15">
        <v>37288</v>
      </c>
      <c r="J115" s="12" t="s">
        <v>7389</v>
      </c>
      <c r="K115" s="12" t="s">
        <v>8258</v>
      </c>
      <c r="L115" s="12" t="s">
        <v>8259</v>
      </c>
      <c r="M115" s="12" t="s">
        <v>8259</v>
      </c>
      <c r="N115" s="16" t="s">
        <v>9647</v>
      </c>
      <c r="O115" s="12" t="s">
        <v>9648</v>
      </c>
      <c r="P115" s="12" t="s">
        <v>9278</v>
      </c>
      <c r="Q115" s="12" t="s">
        <v>9649</v>
      </c>
      <c r="R115" s="12" t="s">
        <v>9650</v>
      </c>
    </row>
    <row r="116" spans="1:18" ht="13.5" thickBot="1" x14ac:dyDescent="0.25">
      <c r="A116" s="8" t="s">
        <v>6757</v>
      </c>
      <c r="B116" s="8" t="str">
        <f>VLOOKUP(C116,'DFW account code to admin'!A:B,2,FALSE)</f>
        <v>Fish</v>
      </c>
      <c r="C116" s="7" t="s">
        <v>9275</v>
      </c>
      <c r="D116" s="7" t="s">
        <v>6735</v>
      </c>
      <c r="E116" s="9" t="s">
        <v>8906</v>
      </c>
      <c r="F116" s="7" t="s">
        <v>2734</v>
      </c>
      <c r="G116" s="7" t="s">
        <v>6739</v>
      </c>
      <c r="H116" s="7" t="s">
        <v>6758</v>
      </c>
      <c r="I116" s="10">
        <v>34795</v>
      </c>
      <c r="J116" s="7" t="s">
        <v>6757</v>
      </c>
      <c r="K116" s="7" t="s">
        <v>8258</v>
      </c>
      <c r="L116" s="7" t="s">
        <v>8259</v>
      </c>
      <c r="M116" s="7" t="s">
        <v>8259</v>
      </c>
      <c r="N116" s="11" t="s">
        <v>9391</v>
      </c>
      <c r="O116" s="7" t="s">
        <v>9392</v>
      </c>
      <c r="P116" s="7" t="s">
        <v>9278</v>
      </c>
      <c r="Q116" s="7" t="s">
        <v>9393</v>
      </c>
      <c r="R116" s="7" t="s">
        <v>9394</v>
      </c>
    </row>
    <row r="117" spans="1:18" ht="13.5" thickBot="1" x14ac:dyDescent="0.25">
      <c r="A117" s="13" t="s">
        <v>7065</v>
      </c>
      <c r="B117" s="8" t="str">
        <f>VLOOKUP(C117,'DFW account code to admin'!A:B,2,FALSE)</f>
        <v>Habitat</v>
      </c>
      <c r="C117" s="12" t="s">
        <v>9349</v>
      </c>
      <c r="D117" s="12" t="s">
        <v>6785</v>
      </c>
      <c r="E117" s="14" t="s">
        <v>8906</v>
      </c>
      <c r="F117" s="12" t="s">
        <v>2734</v>
      </c>
      <c r="G117" s="16" t="s">
        <v>6991</v>
      </c>
      <c r="H117" s="12" t="s">
        <v>7066</v>
      </c>
      <c r="I117" s="15">
        <v>10399</v>
      </c>
      <c r="J117" s="12" t="s">
        <v>7065</v>
      </c>
      <c r="K117" s="12" t="s">
        <v>8258</v>
      </c>
      <c r="L117" s="12" t="s">
        <v>8259</v>
      </c>
      <c r="M117" s="12" t="s">
        <v>8259</v>
      </c>
      <c r="N117" s="16" t="s">
        <v>9701</v>
      </c>
      <c r="O117" s="12" t="s">
        <v>9702</v>
      </c>
      <c r="P117" s="12" t="s">
        <v>9352</v>
      </c>
      <c r="Q117" s="12" t="s">
        <v>9703</v>
      </c>
      <c r="R117" s="12" t="s">
        <v>9704</v>
      </c>
    </row>
    <row r="118" spans="1:18" ht="13.5" thickBot="1" x14ac:dyDescent="0.25">
      <c r="A118" s="8" t="s">
        <v>5081</v>
      </c>
      <c r="B118" s="8" t="str">
        <f>VLOOKUP(C118,'DFW account code to admin'!A:B,2,FALSE)</f>
        <v>Fish</v>
      </c>
      <c r="C118" s="7" t="s">
        <v>9275</v>
      </c>
      <c r="D118" s="7" t="s">
        <v>4597</v>
      </c>
      <c r="E118" s="9" t="s">
        <v>8906</v>
      </c>
      <c r="F118" s="7" t="s">
        <v>297</v>
      </c>
      <c r="G118" s="7" t="s">
        <v>4596</v>
      </c>
      <c r="H118" s="7" t="s">
        <v>5082</v>
      </c>
      <c r="I118" s="10">
        <v>29362</v>
      </c>
      <c r="J118" s="7" t="s">
        <v>5081</v>
      </c>
      <c r="K118" s="7" t="s">
        <v>8258</v>
      </c>
      <c r="L118" s="7" t="s">
        <v>8259</v>
      </c>
      <c r="M118" s="7" t="s">
        <v>8259</v>
      </c>
      <c r="N118" s="11" t="s">
        <v>9705</v>
      </c>
      <c r="O118" s="7" t="s">
        <v>9706</v>
      </c>
      <c r="P118" s="7" t="s">
        <v>9278</v>
      </c>
      <c r="Q118" s="7" t="s">
        <v>9707</v>
      </c>
      <c r="R118" s="7" t="s">
        <v>9708</v>
      </c>
    </row>
    <row r="119" spans="1:18" ht="13.5" thickBot="1" x14ac:dyDescent="0.25">
      <c r="A119" s="13" t="s">
        <v>7375</v>
      </c>
      <c r="B119" s="8" t="str">
        <f>VLOOKUP(C119,'DFW account code to admin'!A:B,2,FALSE)</f>
        <v>Wildlife</v>
      </c>
      <c r="C119" s="12" t="s">
        <v>9265</v>
      </c>
      <c r="D119" s="12" t="s">
        <v>6785</v>
      </c>
      <c r="E119" s="14" t="s">
        <v>8906</v>
      </c>
      <c r="F119" s="12" t="s">
        <v>2734</v>
      </c>
      <c r="G119" s="12" t="s">
        <v>6739</v>
      </c>
      <c r="H119" s="12" t="s">
        <v>7376</v>
      </c>
      <c r="I119" s="15">
        <v>21591</v>
      </c>
      <c r="J119" s="12" t="s">
        <v>7375</v>
      </c>
      <c r="K119" s="12" t="s">
        <v>8258</v>
      </c>
      <c r="L119" s="12" t="s">
        <v>8259</v>
      </c>
      <c r="M119" s="12" t="s">
        <v>8259</v>
      </c>
      <c r="N119" s="16" t="s">
        <v>9709</v>
      </c>
      <c r="O119" s="12" t="s">
        <v>9710</v>
      </c>
      <c r="P119" s="12" t="s">
        <v>9268</v>
      </c>
      <c r="Q119" s="12" t="s">
        <v>9711</v>
      </c>
      <c r="R119" s="12" t="s">
        <v>9712</v>
      </c>
    </row>
    <row r="120" spans="1:18" ht="13.5" thickBot="1" x14ac:dyDescent="0.25">
      <c r="A120" s="8" t="s">
        <v>7381</v>
      </c>
      <c r="B120" s="8" t="str">
        <f>VLOOKUP(C120,'DFW account code to admin'!A:B,2,FALSE)</f>
        <v>Wildlife</v>
      </c>
      <c r="C120" s="7" t="s">
        <v>9265</v>
      </c>
      <c r="D120" s="7" t="s">
        <v>6785</v>
      </c>
      <c r="E120" s="9" t="s">
        <v>8906</v>
      </c>
      <c r="F120" s="7" t="s">
        <v>2734</v>
      </c>
      <c r="G120" s="7" t="s">
        <v>6739</v>
      </c>
      <c r="H120" s="7" t="s">
        <v>7382</v>
      </c>
      <c r="I120" s="10">
        <v>22913</v>
      </c>
      <c r="J120" s="7" t="s">
        <v>7381</v>
      </c>
      <c r="K120" s="7" t="s">
        <v>8258</v>
      </c>
      <c r="L120" s="7" t="s">
        <v>8259</v>
      </c>
      <c r="M120" s="7" t="s">
        <v>8259</v>
      </c>
      <c r="N120" s="11" t="s">
        <v>9713</v>
      </c>
      <c r="O120" s="7" t="s">
        <v>9714</v>
      </c>
      <c r="P120" s="7" t="s">
        <v>9268</v>
      </c>
      <c r="Q120" s="7" t="s">
        <v>9715</v>
      </c>
      <c r="R120" s="7" t="s">
        <v>9421</v>
      </c>
    </row>
    <row r="121" spans="1:18" ht="13.5" thickBot="1" x14ac:dyDescent="0.25">
      <c r="A121" s="13" t="s">
        <v>7049</v>
      </c>
      <c r="B121" s="8" t="str">
        <f>VLOOKUP(C121,'DFW account code to admin'!A:B,2,FALSE)</f>
        <v>Habitat</v>
      </c>
      <c r="C121" s="12" t="s">
        <v>9349</v>
      </c>
      <c r="D121" s="12" t="s">
        <v>6785</v>
      </c>
      <c r="E121" s="14" t="s">
        <v>8906</v>
      </c>
      <c r="F121" s="12" t="s">
        <v>2734</v>
      </c>
      <c r="G121" s="16" t="s">
        <v>6991</v>
      </c>
      <c r="H121" s="12" t="s">
        <v>7050</v>
      </c>
      <c r="I121" s="15">
        <v>15525</v>
      </c>
      <c r="J121" s="12" t="s">
        <v>7049</v>
      </c>
      <c r="K121" s="12" t="s">
        <v>8258</v>
      </c>
      <c r="L121" s="12" t="s">
        <v>8259</v>
      </c>
      <c r="M121" s="12" t="s">
        <v>8259</v>
      </c>
      <c r="N121" s="16" t="s">
        <v>9716</v>
      </c>
      <c r="O121" s="12" t="s">
        <v>9717</v>
      </c>
      <c r="P121" s="12" t="s">
        <v>9352</v>
      </c>
      <c r="Q121" s="12" t="s">
        <v>9718</v>
      </c>
      <c r="R121" s="12" t="s">
        <v>9719</v>
      </c>
    </row>
    <row r="122" spans="1:18" ht="13.5" thickBot="1" x14ac:dyDescent="0.25">
      <c r="A122" s="8" t="s">
        <v>6749</v>
      </c>
      <c r="B122" s="8" t="str">
        <f>VLOOKUP(C122,'DFW account code to admin'!A:B,2,FALSE)</f>
        <v>Fish</v>
      </c>
      <c r="C122" s="7" t="s">
        <v>9275</v>
      </c>
      <c r="D122" s="7" t="s">
        <v>6735</v>
      </c>
      <c r="E122" s="9" t="s">
        <v>8906</v>
      </c>
      <c r="F122" s="7" t="s">
        <v>2734</v>
      </c>
      <c r="G122" s="7" t="s">
        <v>6739</v>
      </c>
      <c r="H122" s="7" t="s">
        <v>6750</v>
      </c>
      <c r="I122" s="10">
        <v>25942</v>
      </c>
      <c r="J122" s="7" t="s">
        <v>6749</v>
      </c>
      <c r="K122" s="7" t="s">
        <v>8258</v>
      </c>
      <c r="L122" s="7" t="s">
        <v>8259</v>
      </c>
      <c r="M122" s="7" t="s">
        <v>8259</v>
      </c>
      <c r="N122" s="11" t="s">
        <v>9720</v>
      </c>
      <c r="O122" s="7" t="s">
        <v>9721</v>
      </c>
      <c r="P122" s="7" t="s">
        <v>9278</v>
      </c>
      <c r="Q122" s="7" t="s">
        <v>9722</v>
      </c>
      <c r="R122" s="7" t="s">
        <v>9723</v>
      </c>
    </row>
    <row r="123" spans="1:18" ht="13.5" thickBot="1" x14ac:dyDescent="0.25">
      <c r="A123" s="13" t="s">
        <v>7047</v>
      </c>
      <c r="B123" s="8" t="str">
        <f>VLOOKUP(C123,'DFW account code to admin'!A:B,2,FALSE)</f>
        <v>Habitat</v>
      </c>
      <c r="C123" s="12" t="s">
        <v>9349</v>
      </c>
      <c r="D123" s="12" t="s">
        <v>6785</v>
      </c>
      <c r="E123" s="14" t="s">
        <v>8906</v>
      </c>
      <c r="F123" s="12" t="s">
        <v>2734</v>
      </c>
      <c r="G123" s="16" t="s">
        <v>6991</v>
      </c>
      <c r="H123" s="12" t="s">
        <v>7048</v>
      </c>
      <c r="I123" s="15">
        <v>16609</v>
      </c>
      <c r="J123" s="12" t="s">
        <v>7047</v>
      </c>
      <c r="K123" s="12" t="s">
        <v>8258</v>
      </c>
      <c r="L123" s="12" t="s">
        <v>8259</v>
      </c>
      <c r="M123" s="12" t="s">
        <v>8259</v>
      </c>
      <c r="N123" s="16" t="s">
        <v>9724</v>
      </c>
      <c r="O123" s="12" t="s">
        <v>9725</v>
      </c>
      <c r="P123" s="12" t="s">
        <v>9352</v>
      </c>
      <c r="Q123" s="12" t="s">
        <v>9726</v>
      </c>
      <c r="R123" s="12" t="s">
        <v>9727</v>
      </c>
    </row>
    <row r="124" spans="1:18" ht="13.5" thickBot="1" x14ac:dyDescent="0.25">
      <c r="A124" s="8" t="s">
        <v>7547</v>
      </c>
      <c r="B124" s="8" t="str">
        <f>VLOOKUP(C124,'DFW account code to admin'!A:B,2,FALSE)</f>
        <v>Fish</v>
      </c>
      <c r="C124" s="7" t="s">
        <v>9275</v>
      </c>
      <c r="D124" s="7" t="s">
        <v>4330</v>
      </c>
      <c r="E124" s="9" t="s">
        <v>8906</v>
      </c>
      <c r="F124" s="7" t="s">
        <v>2576</v>
      </c>
      <c r="G124" s="7" t="s">
        <v>4170</v>
      </c>
      <c r="H124" s="7" t="s">
        <v>7548</v>
      </c>
      <c r="I124" s="10">
        <v>28193</v>
      </c>
      <c r="J124" s="7" t="s">
        <v>7547</v>
      </c>
      <c r="K124" s="7" t="s">
        <v>8258</v>
      </c>
      <c r="L124" s="7" t="s">
        <v>8259</v>
      </c>
      <c r="M124" s="7" t="s">
        <v>8259</v>
      </c>
      <c r="N124" s="11" t="s">
        <v>9276</v>
      </c>
      <c r="O124" s="7" t="s">
        <v>9277</v>
      </c>
      <c r="P124" s="7" t="s">
        <v>9278</v>
      </c>
      <c r="Q124" s="7" t="s">
        <v>9279</v>
      </c>
      <c r="R124" s="7" t="s">
        <v>9280</v>
      </c>
    </row>
    <row r="125" spans="1:18" ht="13.5" thickBot="1" x14ac:dyDescent="0.25">
      <c r="A125" s="13" t="s">
        <v>7355</v>
      </c>
      <c r="B125" s="8" t="str">
        <f>VLOOKUP(C125,'DFW account code to admin'!A:B,2,FALSE)</f>
        <v>Fish</v>
      </c>
      <c r="C125" s="12" t="s">
        <v>9275</v>
      </c>
      <c r="D125" s="12" t="s">
        <v>6785</v>
      </c>
      <c r="E125" s="14" t="s">
        <v>8906</v>
      </c>
      <c r="F125" s="12" t="s">
        <v>2734</v>
      </c>
      <c r="G125" s="12" t="s">
        <v>6739</v>
      </c>
      <c r="H125" s="12" t="s">
        <v>7356</v>
      </c>
      <c r="I125" s="15">
        <v>27754</v>
      </c>
      <c r="J125" s="12" t="s">
        <v>7355</v>
      </c>
      <c r="K125" s="12" t="s">
        <v>8258</v>
      </c>
      <c r="L125" s="12" t="s">
        <v>8259</v>
      </c>
      <c r="M125" s="12" t="s">
        <v>8259</v>
      </c>
      <c r="N125" s="16" t="s">
        <v>9728</v>
      </c>
      <c r="O125" s="12" t="s">
        <v>9729</v>
      </c>
      <c r="P125" s="12" t="s">
        <v>9278</v>
      </c>
      <c r="Q125" s="12" t="s">
        <v>9730</v>
      </c>
      <c r="R125" s="12" t="s">
        <v>9731</v>
      </c>
    </row>
    <row r="126" spans="1:18" ht="13.5" thickBot="1" x14ac:dyDescent="0.25">
      <c r="A126" s="8" t="s">
        <v>7051</v>
      </c>
      <c r="B126" s="8" t="str">
        <f>VLOOKUP(C126,'DFW account code to admin'!A:B,2,FALSE)</f>
        <v>Habitat</v>
      </c>
      <c r="C126" s="7" t="s">
        <v>9349</v>
      </c>
      <c r="D126" s="7" t="s">
        <v>6785</v>
      </c>
      <c r="E126" s="9" t="s">
        <v>8906</v>
      </c>
      <c r="F126" s="7" t="s">
        <v>2734</v>
      </c>
      <c r="G126" s="11" t="s">
        <v>6991</v>
      </c>
      <c r="H126" s="7" t="s">
        <v>7052</v>
      </c>
      <c r="I126" s="10">
        <v>12494</v>
      </c>
      <c r="J126" s="7" t="s">
        <v>7051</v>
      </c>
      <c r="K126" s="7" t="s">
        <v>8258</v>
      </c>
      <c r="L126" s="7" t="s">
        <v>8259</v>
      </c>
      <c r="M126" s="7" t="s">
        <v>8259</v>
      </c>
      <c r="N126" s="11" t="s">
        <v>9732</v>
      </c>
      <c r="O126" s="7" t="s">
        <v>9733</v>
      </c>
      <c r="P126" s="7" t="s">
        <v>9352</v>
      </c>
      <c r="Q126" s="7" t="s">
        <v>9734</v>
      </c>
      <c r="R126" s="7" t="s">
        <v>9735</v>
      </c>
    </row>
    <row r="127" spans="1:18" ht="13.5" thickBot="1" x14ac:dyDescent="0.25">
      <c r="A127" s="13" t="s">
        <v>7053</v>
      </c>
      <c r="B127" s="8" t="str">
        <f>VLOOKUP(C127,'DFW account code to admin'!A:B,2,FALSE)</f>
        <v>Habitat</v>
      </c>
      <c r="C127" s="12" t="s">
        <v>9349</v>
      </c>
      <c r="D127" s="12" t="s">
        <v>6785</v>
      </c>
      <c r="E127" s="14" t="s">
        <v>8906</v>
      </c>
      <c r="F127" s="12" t="s">
        <v>2734</v>
      </c>
      <c r="G127" s="16" t="s">
        <v>6991</v>
      </c>
      <c r="H127" s="12" t="s">
        <v>7054</v>
      </c>
      <c r="I127" s="15">
        <v>27408</v>
      </c>
      <c r="J127" s="12" t="s">
        <v>7053</v>
      </c>
      <c r="K127" s="12" t="s">
        <v>8258</v>
      </c>
      <c r="L127" s="12" t="s">
        <v>8259</v>
      </c>
      <c r="M127" s="12" t="s">
        <v>8259</v>
      </c>
      <c r="N127" s="16" t="s">
        <v>9736</v>
      </c>
      <c r="O127" s="12" t="s">
        <v>9737</v>
      </c>
      <c r="P127" s="12" t="s">
        <v>9352</v>
      </c>
      <c r="Q127" s="12" t="s">
        <v>9738</v>
      </c>
      <c r="R127" s="12" t="s">
        <v>9739</v>
      </c>
    </row>
    <row r="128" spans="1:18" ht="13.5" thickBot="1" x14ac:dyDescent="0.25">
      <c r="A128" s="8" t="s">
        <v>7055</v>
      </c>
      <c r="B128" s="8" t="str">
        <f>VLOOKUP(C128,'DFW account code to admin'!A:B,2,FALSE)</f>
        <v>Habitat</v>
      </c>
      <c r="C128" s="7" t="s">
        <v>9349</v>
      </c>
      <c r="D128" s="7" t="s">
        <v>6785</v>
      </c>
      <c r="E128" s="9" t="s">
        <v>8906</v>
      </c>
      <c r="F128" s="7" t="s">
        <v>2734</v>
      </c>
      <c r="G128" s="11" t="s">
        <v>6991</v>
      </c>
      <c r="H128" s="7" t="s">
        <v>7056</v>
      </c>
      <c r="I128" s="10">
        <v>21620</v>
      </c>
      <c r="J128" s="7" t="s">
        <v>7055</v>
      </c>
      <c r="K128" s="7" t="s">
        <v>8258</v>
      </c>
      <c r="L128" s="7" t="s">
        <v>8259</v>
      </c>
      <c r="M128" s="7" t="s">
        <v>8259</v>
      </c>
      <c r="N128" s="11" t="s">
        <v>9740</v>
      </c>
      <c r="O128" s="7" t="s">
        <v>9741</v>
      </c>
      <c r="P128" s="7" t="s">
        <v>9352</v>
      </c>
      <c r="Q128" s="7" t="s">
        <v>9742</v>
      </c>
      <c r="R128" s="7" t="s">
        <v>9743</v>
      </c>
    </row>
    <row r="129" spans="1:18" ht="13.5" thickBot="1" x14ac:dyDescent="0.25">
      <c r="A129" s="13" t="s">
        <v>7057</v>
      </c>
      <c r="B129" s="8" t="str">
        <f>VLOOKUP(C129,'DFW account code to admin'!A:B,2,FALSE)</f>
        <v>Habitat</v>
      </c>
      <c r="C129" s="12" t="s">
        <v>9349</v>
      </c>
      <c r="D129" s="12" t="s">
        <v>6785</v>
      </c>
      <c r="E129" s="14" t="s">
        <v>8906</v>
      </c>
      <c r="F129" s="12" t="s">
        <v>2734</v>
      </c>
      <c r="G129" s="16" t="s">
        <v>6991</v>
      </c>
      <c r="H129" s="12" t="s">
        <v>7058</v>
      </c>
      <c r="I129" s="15">
        <v>15362</v>
      </c>
      <c r="J129" s="12" t="s">
        <v>7057</v>
      </c>
      <c r="K129" s="12" t="s">
        <v>8258</v>
      </c>
      <c r="L129" s="12" t="s">
        <v>8259</v>
      </c>
      <c r="M129" s="12" t="s">
        <v>8259</v>
      </c>
      <c r="N129" s="16" t="s">
        <v>9744</v>
      </c>
      <c r="O129" s="12" t="s">
        <v>9745</v>
      </c>
      <c r="P129" s="12" t="s">
        <v>9352</v>
      </c>
      <c r="Q129" s="12" t="s">
        <v>9746</v>
      </c>
      <c r="R129" s="12" t="s">
        <v>9747</v>
      </c>
    </row>
    <row r="130" spans="1:18" ht="13.5" thickBot="1" x14ac:dyDescent="0.25">
      <c r="A130" s="8" t="s">
        <v>7059</v>
      </c>
      <c r="B130" s="8" t="str">
        <f>VLOOKUP(C130,'DFW account code to admin'!A:B,2,FALSE)</f>
        <v>Habitat</v>
      </c>
      <c r="C130" s="7" t="s">
        <v>9349</v>
      </c>
      <c r="D130" s="7" t="s">
        <v>6785</v>
      </c>
      <c r="E130" s="9" t="s">
        <v>8906</v>
      </c>
      <c r="F130" s="7" t="s">
        <v>2734</v>
      </c>
      <c r="G130" s="11" t="s">
        <v>6991</v>
      </c>
      <c r="H130" s="7" t="s">
        <v>7060</v>
      </c>
      <c r="I130" s="10">
        <v>15860</v>
      </c>
      <c r="J130" s="7" t="s">
        <v>7059</v>
      </c>
      <c r="K130" s="7" t="s">
        <v>8258</v>
      </c>
      <c r="L130" s="7" t="s">
        <v>8259</v>
      </c>
      <c r="M130" s="7" t="s">
        <v>8259</v>
      </c>
      <c r="N130" s="11" t="s">
        <v>9748</v>
      </c>
      <c r="O130" s="7" t="s">
        <v>9749</v>
      </c>
      <c r="P130" s="7" t="s">
        <v>9352</v>
      </c>
      <c r="Q130" s="7" t="s">
        <v>9750</v>
      </c>
      <c r="R130" s="7" t="s">
        <v>9751</v>
      </c>
    </row>
    <row r="131" spans="1:18" ht="13.5" thickBot="1" x14ac:dyDescent="0.25">
      <c r="A131" s="13" t="s">
        <v>7061</v>
      </c>
      <c r="B131" s="8" t="str">
        <f>VLOOKUP(C131,'DFW account code to admin'!A:B,2,FALSE)</f>
        <v>Habitat</v>
      </c>
      <c r="C131" s="12" t="s">
        <v>9349</v>
      </c>
      <c r="D131" s="12" t="s">
        <v>6785</v>
      </c>
      <c r="E131" s="14" t="s">
        <v>8906</v>
      </c>
      <c r="F131" s="12" t="s">
        <v>2734</v>
      </c>
      <c r="G131" s="16" t="s">
        <v>6991</v>
      </c>
      <c r="H131" s="12" t="s">
        <v>7062</v>
      </c>
      <c r="I131" s="15">
        <v>32094</v>
      </c>
      <c r="J131" s="12" t="s">
        <v>7061</v>
      </c>
      <c r="K131" s="12" t="s">
        <v>8258</v>
      </c>
      <c r="L131" s="12" t="s">
        <v>8259</v>
      </c>
      <c r="M131" s="12" t="s">
        <v>8259</v>
      </c>
      <c r="N131" s="16" t="s">
        <v>9624</v>
      </c>
      <c r="O131" s="12" t="s">
        <v>9625</v>
      </c>
      <c r="P131" s="16"/>
      <c r="Q131" s="12" t="s">
        <v>9626</v>
      </c>
      <c r="R131" s="12" t="s">
        <v>9627</v>
      </c>
    </row>
    <row r="132" spans="1:18" ht="13.5" thickBot="1" x14ac:dyDescent="0.25">
      <c r="A132" s="8" t="s">
        <v>7063</v>
      </c>
      <c r="B132" s="8" t="str">
        <f>VLOOKUP(C132,'DFW account code to admin'!A:B,2,FALSE)</f>
        <v>Habitat</v>
      </c>
      <c r="C132" s="7" t="s">
        <v>9349</v>
      </c>
      <c r="D132" s="7" t="s">
        <v>6785</v>
      </c>
      <c r="E132" s="9" t="s">
        <v>8906</v>
      </c>
      <c r="F132" s="7" t="s">
        <v>2734</v>
      </c>
      <c r="G132" s="11" t="s">
        <v>6991</v>
      </c>
      <c r="H132" s="7" t="s">
        <v>7064</v>
      </c>
      <c r="I132" s="10">
        <v>16888</v>
      </c>
      <c r="J132" s="7" t="s">
        <v>7063</v>
      </c>
      <c r="K132" s="7" t="s">
        <v>8258</v>
      </c>
      <c r="L132" s="7" t="s">
        <v>8259</v>
      </c>
      <c r="M132" s="7" t="s">
        <v>8259</v>
      </c>
      <c r="N132" s="11" t="s">
        <v>9752</v>
      </c>
      <c r="O132" s="7" t="s">
        <v>9753</v>
      </c>
      <c r="P132" s="7" t="s">
        <v>9352</v>
      </c>
      <c r="Q132" s="7" t="s">
        <v>9754</v>
      </c>
      <c r="R132" s="7" t="s">
        <v>9755</v>
      </c>
    </row>
    <row r="133" spans="1:18" ht="13.5" thickBot="1" x14ac:dyDescent="0.25">
      <c r="A133" s="13" t="s">
        <v>4367</v>
      </c>
      <c r="B133" s="8" t="str">
        <f>VLOOKUP(C133,'DFW account code to admin'!A:B,2,FALSE)</f>
        <v>Habitat</v>
      </c>
      <c r="C133" s="12" t="s">
        <v>9349</v>
      </c>
      <c r="D133" s="12" t="s">
        <v>4337</v>
      </c>
      <c r="E133" s="14" t="s">
        <v>8906</v>
      </c>
      <c r="F133" s="12" t="s">
        <v>2576</v>
      </c>
      <c r="G133" s="12" t="s">
        <v>4349</v>
      </c>
      <c r="H133" s="12" t="s">
        <v>4368</v>
      </c>
      <c r="I133" s="15">
        <v>23178</v>
      </c>
      <c r="J133" s="12" t="s">
        <v>4367</v>
      </c>
      <c r="K133" s="12" t="s">
        <v>8258</v>
      </c>
      <c r="L133" s="12" t="s">
        <v>8259</v>
      </c>
      <c r="M133" s="12" t="s">
        <v>8259</v>
      </c>
      <c r="N133" s="16" t="s">
        <v>9756</v>
      </c>
      <c r="O133" s="12" t="s">
        <v>9757</v>
      </c>
      <c r="P133" s="16"/>
      <c r="Q133" s="12" t="s">
        <v>9758</v>
      </c>
      <c r="R133" s="12" t="s">
        <v>9759</v>
      </c>
    </row>
    <row r="134" spans="1:18" ht="13.5" thickBot="1" x14ac:dyDescent="0.25">
      <c r="A134" s="8" t="s">
        <v>4369</v>
      </c>
      <c r="B134" s="8" t="str">
        <f>VLOOKUP(C134,'DFW account code to admin'!A:B,2,FALSE)</f>
        <v>Habitat</v>
      </c>
      <c r="C134" s="7" t="s">
        <v>9349</v>
      </c>
      <c r="D134" s="7" t="s">
        <v>4337</v>
      </c>
      <c r="E134" s="9" t="s">
        <v>8906</v>
      </c>
      <c r="F134" s="7" t="s">
        <v>2576</v>
      </c>
      <c r="G134" s="7" t="s">
        <v>4349</v>
      </c>
      <c r="H134" s="7" t="s">
        <v>4370</v>
      </c>
      <c r="I134" s="10">
        <v>36060</v>
      </c>
      <c r="J134" s="7" t="s">
        <v>4369</v>
      </c>
      <c r="K134" s="7" t="s">
        <v>8258</v>
      </c>
      <c r="L134" s="7" t="s">
        <v>8259</v>
      </c>
      <c r="M134" s="7" t="s">
        <v>8259</v>
      </c>
      <c r="N134" s="11" t="s">
        <v>9760</v>
      </c>
      <c r="O134" s="7" t="s">
        <v>9761</v>
      </c>
      <c r="P134" s="7" t="s">
        <v>9352</v>
      </c>
      <c r="Q134" s="7" t="s">
        <v>9762</v>
      </c>
      <c r="R134" s="7" t="s">
        <v>9763</v>
      </c>
    </row>
    <row r="135" spans="1:18" ht="13.5" thickBot="1" x14ac:dyDescent="0.25">
      <c r="A135" s="13" t="s">
        <v>7383</v>
      </c>
      <c r="B135" s="8" t="str">
        <f>VLOOKUP(C135,'DFW account code to admin'!A:B,2,FALSE)</f>
        <v>Wildlife</v>
      </c>
      <c r="C135" s="12" t="s">
        <v>9265</v>
      </c>
      <c r="D135" s="12" t="s">
        <v>6785</v>
      </c>
      <c r="E135" s="14" t="s">
        <v>8906</v>
      </c>
      <c r="F135" s="12" t="s">
        <v>2734</v>
      </c>
      <c r="G135" s="12" t="s">
        <v>6739</v>
      </c>
      <c r="H135" s="12" t="s">
        <v>7384</v>
      </c>
      <c r="I135" s="15">
        <v>33551</v>
      </c>
      <c r="J135" s="12" t="s">
        <v>7383</v>
      </c>
      <c r="K135" s="12" t="s">
        <v>8258</v>
      </c>
      <c r="L135" s="12" t="s">
        <v>8259</v>
      </c>
      <c r="M135" s="12" t="s">
        <v>8259</v>
      </c>
      <c r="N135" s="16" t="s">
        <v>9764</v>
      </c>
      <c r="O135" s="12" t="s">
        <v>9765</v>
      </c>
      <c r="P135" s="12" t="s">
        <v>9268</v>
      </c>
      <c r="Q135" s="12" t="s">
        <v>9766</v>
      </c>
      <c r="R135" s="12" t="s">
        <v>9767</v>
      </c>
    </row>
    <row r="136" spans="1:18" ht="13.5" thickBot="1" x14ac:dyDescent="0.25">
      <c r="A136" s="8" t="s">
        <v>4316</v>
      </c>
      <c r="B136" s="8" t="str">
        <f>VLOOKUP(C136,'DFW account code to admin'!A:B,2,FALSE)</f>
        <v>Fish</v>
      </c>
      <c r="C136" s="7" t="s">
        <v>9275</v>
      </c>
      <c r="D136" s="7" t="s">
        <v>4317</v>
      </c>
      <c r="E136" s="9" t="s">
        <v>8906</v>
      </c>
      <c r="F136" s="7" t="s">
        <v>297</v>
      </c>
      <c r="G136" s="7" t="s">
        <v>4245</v>
      </c>
      <c r="H136" s="7" t="s">
        <v>4318</v>
      </c>
      <c r="I136" s="10">
        <v>7880</v>
      </c>
      <c r="J136" s="7" t="s">
        <v>4316</v>
      </c>
      <c r="K136" s="7" t="s">
        <v>8258</v>
      </c>
      <c r="L136" s="7" t="s">
        <v>8259</v>
      </c>
      <c r="M136" s="7" t="s">
        <v>8259</v>
      </c>
      <c r="N136" s="11" t="s">
        <v>9768</v>
      </c>
      <c r="O136" s="7" t="s">
        <v>9769</v>
      </c>
      <c r="P136" s="7" t="s">
        <v>9278</v>
      </c>
      <c r="Q136" s="7" t="s">
        <v>9770</v>
      </c>
      <c r="R136" s="7" t="s">
        <v>9771</v>
      </c>
    </row>
    <row r="137" spans="1:18" ht="13.5" thickBot="1" x14ac:dyDescent="0.25">
      <c r="A137" s="13" t="s">
        <v>7500</v>
      </c>
      <c r="B137" s="8" t="str">
        <f>VLOOKUP(C137,'DFW account code to admin'!A:B,2,FALSE)</f>
        <v>Wildlife</v>
      </c>
      <c r="C137" s="12" t="s">
        <v>9265</v>
      </c>
      <c r="D137" s="12" t="s">
        <v>4281</v>
      </c>
      <c r="E137" s="14" t="s">
        <v>8906</v>
      </c>
      <c r="F137" s="12" t="s">
        <v>297</v>
      </c>
      <c r="G137" s="12" t="s">
        <v>3312</v>
      </c>
      <c r="H137" s="12" t="s">
        <v>7501</v>
      </c>
      <c r="I137" s="15">
        <v>18582</v>
      </c>
      <c r="J137" s="12" t="s">
        <v>7500</v>
      </c>
      <c r="K137" s="12" t="s">
        <v>8258</v>
      </c>
      <c r="L137" s="12" t="s">
        <v>8259</v>
      </c>
      <c r="M137" s="12" t="s">
        <v>8259</v>
      </c>
      <c r="N137" s="16" t="s">
        <v>9772</v>
      </c>
      <c r="O137" s="12" t="s">
        <v>9773</v>
      </c>
      <c r="P137" s="12" t="s">
        <v>9268</v>
      </c>
      <c r="Q137" s="12" t="s">
        <v>9774</v>
      </c>
      <c r="R137" s="12" t="s">
        <v>9775</v>
      </c>
    </row>
    <row r="138" spans="1:18" ht="13.5" thickBot="1" x14ac:dyDescent="0.25">
      <c r="A138" s="8" t="s">
        <v>7494</v>
      </c>
      <c r="B138" s="8" t="str">
        <f>VLOOKUP(C138,'DFW account code to admin'!A:B,2,FALSE)</f>
        <v>Wildlife</v>
      </c>
      <c r="C138" s="7" t="s">
        <v>9265</v>
      </c>
      <c r="D138" s="7" t="s">
        <v>4281</v>
      </c>
      <c r="E138" s="9" t="s">
        <v>8906</v>
      </c>
      <c r="F138" s="7" t="s">
        <v>297</v>
      </c>
      <c r="G138" s="7" t="s">
        <v>3312</v>
      </c>
      <c r="H138" s="7" t="s">
        <v>7495</v>
      </c>
      <c r="I138" s="10">
        <v>69950</v>
      </c>
      <c r="J138" s="7" t="s">
        <v>7494</v>
      </c>
      <c r="K138" s="7" t="s">
        <v>8258</v>
      </c>
      <c r="L138" s="7" t="s">
        <v>8259</v>
      </c>
      <c r="M138" s="7" t="s">
        <v>8259</v>
      </c>
      <c r="N138" s="11" t="s">
        <v>9776</v>
      </c>
      <c r="O138" s="7" t="s">
        <v>9777</v>
      </c>
      <c r="P138" s="7" t="s">
        <v>9268</v>
      </c>
      <c r="Q138" s="7" t="s">
        <v>9778</v>
      </c>
      <c r="R138" s="7" t="s">
        <v>9394</v>
      </c>
    </row>
    <row r="139" spans="1:18" ht="13.5" thickBot="1" x14ac:dyDescent="0.25">
      <c r="A139" s="13" t="s">
        <v>7496</v>
      </c>
      <c r="B139" s="8" t="str">
        <f>VLOOKUP(C139,'DFW account code to admin'!A:B,2,FALSE)</f>
        <v>Wildlife</v>
      </c>
      <c r="C139" s="12" t="s">
        <v>9265</v>
      </c>
      <c r="D139" s="12" t="s">
        <v>4281</v>
      </c>
      <c r="E139" s="14" t="s">
        <v>8906</v>
      </c>
      <c r="F139" s="12" t="s">
        <v>297</v>
      </c>
      <c r="G139" s="12" t="s">
        <v>3312</v>
      </c>
      <c r="H139" s="12" t="s">
        <v>7497</v>
      </c>
      <c r="I139" s="15">
        <v>42002</v>
      </c>
      <c r="J139" s="12" t="s">
        <v>7496</v>
      </c>
      <c r="K139" s="12" t="s">
        <v>8258</v>
      </c>
      <c r="L139" s="12" t="s">
        <v>8259</v>
      </c>
      <c r="M139" s="12" t="s">
        <v>8259</v>
      </c>
      <c r="N139" s="16" t="s">
        <v>9779</v>
      </c>
      <c r="O139" s="12" t="s">
        <v>9780</v>
      </c>
      <c r="P139" s="12" t="s">
        <v>9268</v>
      </c>
      <c r="Q139" s="12" t="s">
        <v>9781</v>
      </c>
      <c r="R139" s="12" t="s">
        <v>9782</v>
      </c>
    </row>
    <row r="140" spans="1:18" ht="13.5" thickBot="1" x14ac:dyDescent="0.25">
      <c r="A140" s="8" t="s">
        <v>7498</v>
      </c>
      <c r="B140" s="8" t="str">
        <f>VLOOKUP(C140,'DFW account code to admin'!A:B,2,FALSE)</f>
        <v>Wildlife</v>
      </c>
      <c r="C140" s="7" t="s">
        <v>9265</v>
      </c>
      <c r="D140" s="7" t="s">
        <v>4281</v>
      </c>
      <c r="E140" s="9" t="s">
        <v>8906</v>
      </c>
      <c r="F140" s="7" t="s">
        <v>297</v>
      </c>
      <c r="G140" s="7" t="s">
        <v>3312</v>
      </c>
      <c r="H140" s="7" t="s">
        <v>7499</v>
      </c>
      <c r="I140" s="10">
        <v>23401</v>
      </c>
      <c r="J140" s="7" t="s">
        <v>7498</v>
      </c>
      <c r="K140" s="7" t="s">
        <v>8258</v>
      </c>
      <c r="L140" s="7" t="s">
        <v>8259</v>
      </c>
      <c r="M140" s="7" t="s">
        <v>8259</v>
      </c>
      <c r="N140" s="11" t="s">
        <v>9783</v>
      </c>
      <c r="O140" s="7" t="s">
        <v>9784</v>
      </c>
      <c r="P140" s="7" t="s">
        <v>9785</v>
      </c>
      <c r="Q140" s="7" t="s">
        <v>9786</v>
      </c>
      <c r="R140" s="7" t="s">
        <v>9787</v>
      </c>
    </row>
    <row r="141" spans="1:18" ht="13.5" thickBot="1" x14ac:dyDescent="0.25">
      <c r="A141" s="13" t="s">
        <v>7325</v>
      </c>
      <c r="B141" s="8" t="str">
        <f>VLOOKUP(C141,'DFW account code to admin'!A:B,2,FALSE)</f>
        <v>Wildlife</v>
      </c>
      <c r="C141" s="12" t="s">
        <v>9265</v>
      </c>
      <c r="D141" s="12" t="s">
        <v>6785</v>
      </c>
      <c r="E141" s="14" t="s">
        <v>8906</v>
      </c>
      <c r="F141" s="12" t="s">
        <v>297</v>
      </c>
      <c r="G141" s="12" t="s">
        <v>4178</v>
      </c>
      <c r="H141" s="12" t="s">
        <v>7326</v>
      </c>
      <c r="I141" s="15">
        <v>50994</v>
      </c>
      <c r="J141" s="12" t="s">
        <v>7325</v>
      </c>
      <c r="K141" s="12" t="s">
        <v>8258</v>
      </c>
      <c r="L141" s="12" t="s">
        <v>8259</v>
      </c>
      <c r="M141" s="12" t="s">
        <v>8259</v>
      </c>
      <c r="N141" s="16" t="s">
        <v>9788</v>
      </c>
      <c r="O141" s="12" t="s">
        <v>9789</v>
      </c>
      <c r="P141" s="12" t="s">
        <v>9268</v>
      </c>
      <c r="Q141" s="12" t="s">
        <v>9790</v>
      </c>
      <c r="R141" s="12" t="s">
        <v>9791</v>
      </c>
    </row>
    <row r="142" spans="1:18" ht="13.5" thickBot="1" x14ac:dyDescent="0.25">
      <c r="A142" s="8" t="s">
        <v>7327</v>
      </c>
      <c r="B142" s="8" t="str">
        <f>VLOOKUP(C142,'DFW account code to admin'!A:B,2,FALSE)</f>
        <v>Wildlife</v>
      </c>
      <c r="C142" s="7" t="s">
        <v>9265</v>
      </c>
      <c r="D142" s="7" t="s">
        <v>6785</v>
      </c>
      <c r="E142" s="9" t="s">
        <v>8906</v>
      </c>
      <c r="F142" s="7" t="s">
        <v>297</v>
      </c>
      <c r="G142" s="7" t="s">
        <v>4178</v>
      </c>
      <c r="H142" s="7" t="s">
        <v>7328</v>
      </c>
      <c r="I142" s="10">
        <v>17351</v>
      </c>
      <c r="J142" s="7" t="s">
        <v>7327</v>
      </c>
      <c r="K142" s="7" t="s">
        <v>8258</v>
      </c>
      <c r="L142" s="7" t="s">
        <v>8259</v>
      </c>
      <c r="M142" s="7" t="s">
        <v>8259</v>
      </c>
      <c r="N142" s="11" t="s">
        <v>9792</v>
      </c>
      <c r="O142" s="7" t="s">
        <v>9793</v>
      </c>
      <c r="P142" s="7" t="s">
        <v>9268</v>
      </c>
      <c r="Q142" s="7" t="s">
        <v>9794</v>
      </c>
      <c r="R142" s="7" t="s">
        <v>9795</v>
      </c>
    </row>
    <row r="143" spans="1:18" ht="13.5" thickBot="1" x14ac:dyDescent="0.25">
      <c r="A143" s="13" t="s">
        <v>7387</v>
      </c>
      <c r="B143" s="8" t="str">
        <f>VLOOKUP(C143,'DFW account code to admin'!A:B,2,FALSE)</f>
        <v>Wildlife</v>
      </c>
      <c r="C143" s="12" t="s">
        <v>9265</v>
      </c>
      <c r="D143" s="12" t="s">
        <v>6785</v>
      </c>
      <c r="E143" s="14" t="s">
        <v>8906</v>
      </c>
      <c r="F143" s="12" t="s">
        <v>2734</v>
      </c>
      <c r="G143" s="12" t="s">
        <v>6739</v>
      </c>
      <c r="H143" s="12" t="s">
        <v>7388</v>
      </c>
      <c r="I143" s="15">
        <v>39453</v>
      </c>
      <c r="J143" s="12" t="s">
        <v>7387</v>
      </c>
      <c r="K143" s="12" t="s">
        <v>8258</v>
      </c>
      <c r="L143" s="12" t="s">
        <v>8259</v>
      </c>
      <c r="M143" s="12" t="s">
        <v>8259</v>
      </c>
      <c r="N143" s="16" t="s">
        <v>9796</v>
      </c>
      <c r="O143" s="12" t="s">
        <v>9797</v>
      </c>
      <c r="P143" s="12" t="s">
        <v>9268</v>
      </c>
      <c r="Q143" s="12" t="s">
        <v>9798</v>
      </c>
      <c r="R143" s="12" t="s">
        <v>9799</v>
      </c>
    </row>
    <row r="144" spans="1:18" ht="13.5" thickBot="1" x14ac:dyDescent="0.25">
      <c r="A144" s="8" t="s">
        <v>7073</v>
      </c>
      <c r="B144" s="8" t="str">
        <f>VLOOKUP(C144,'DFW account code to admin'!A:B,2,FALSE)</f>
        <v>Habitat</v>
      </c>
      <c r="C144" s="7" t="s">
        <v>9349</v>
      </c>
      <c r="D144" s="7" t="s">
        <v>6785</v>
      </c>
      <c r="E144" s="9" t="s">
        <v>8906</v>
      </c>
      <c r="F144" s="7" t="s">
        <v>2734</v>
      </c>
      <c r="G144" s="11" t="s">
        <v>6991</v>
      </c>
      <c r="H144" s="7" t="s">
        <v>7074</v>
      </c>
      <c r="I144" s="10">
        <v>27284</v>
      </c>
      <c r="J144" s="7" t="s">
        <v>7073</v>
      </c>
      <c r="K144" s="7" t="s">
        <v>8258</v>
      </c>
      <c r="L144" s="7" t="s">
        <v>8259</v>
      </c>
      <c r="M144" s="7" t="s">
        <v>8259</v>
      </c>
      <c r="N144" s="11" t="s">
        <v>9800</v>
      </c>
      <c r="O144" s="7" t="s">
        <v>9801</v>
      </c>
      <c r="P144" s="7" t="s">
        <v>9352</v>
      </c>
      <c r="Q144" s="7" t="s">
        <v>9802</v>
      </c>
      <c r="R144" s="7" t="s">
        <v>9803</v>
      </c>
    </row>
    <row r="145" spans="1:18" ht="13.5" thickBot="1" x14ac:dyDescent="0.25">
      <c r="A145" s="13" t="s">
        <v>786</v>
      </c>
      <c r="B145" s="8" t="str">
        <f>VLOOKUP(C145,'DFW account code to admin'!A:B,2,FALSE)</f>
        <v>Fish</v>
      </c>
      <c r="C145" s="12" t="s">
        <v>9275</v>
      </c>
      <c r="D145" s="12" t="s">
        <v>299</v>
      </c>
      <c r="E145" s="14" t="s">
        <v>8906</v>
      </c>
      <c r="F145" s="12" t="s">
        <v>297</v>
      </c>
      <c r="G145" s="12" t="s">
        <v>298</v>
      </c>
      <c r="H145" s="12" t="s">
        <v>787</v>
      </c>
      <c r="I145" s="15">
        <v>21451</v>
      </c>
      <c r="J145" s="12" t="s">
        <v>786</v>
      </c>
      <c r="K145" s="12" t="s">
        <v>8258</v>
      </c>
      <c r="L145" s="12" t="s">
        <v>8259</v>
      </c>
      <c r="M145" s="12" t="s">
        <v>8259</v>
      </c>
      <c r="N145" s="16" t="s">
        <v>9804</v>
      </c>
      <c r="O145" s="12" t="s">
        <v>9805</v>
      </c>
      <c r="P145" s="12" t="s">
        <v>9278</v>
      </c>
      <c r="Q145" s="12" t="s">
        <v>9806</v>
      </c>
      <c r="R145" s="12" t="s">
        <v>9807</v>
      </c>
    </row>
    <row r="146" spans="1:18" ht="13.5" thickBot="1" x14ac:dyDescent="0.25">
      <c r="A146" s="8" t="s">
        <v>7331</v>
      </c>
      <c r="B146" s="8" t="str">
        <f>VLOOKUP(C146,'DFW account code to admin'!A:B,2,FALSE)</f>
        <v>Wildlife</v>
      </c>
      <c r="C146" s="7" t="s">
        <v>9265</v>
      </c>
      <c r="D146" s="7" t="s">
        <v>6785</v>
      </c>
      <c r="E146" s="9" t="s">
        <v>8906</v>
      </c>
      <c r="F146" s="7" t="s">
        <v>297</v>
      </c>
      <c r="G146" s="7" t="s">
        <v>4178</v>
      </c>
      <c r="H146" s="7" t="s">
        <v>7332</v>
      </c>
      <c r="I146" s="10">
        <v>21595</v>
      </c>
      <c r="J146" s="7" t="s">
        <v>7331</v>
      </c>
      <c r="K146" s="7" t="s">
        <v>8258</v>
      </c>
      <c r="L146" s="7" t="s">
        <v>8259</v>
      </c>
      <c r="M146" s="7" t="s">
        <v>8259</v>
      </c>
      <c r="N146" s="11" t="s">
        <v>9808</v>
      </c>
      <c r="O146" s="7" t="s">
        <v>9809</v>
      </c>
      <c r="P146" s="7" t="s">
        <v>9268</v>
      </c>
      <c r="Q146" s="7" t="s">
        <v>9810</v>
      </c>
      <c r="R146" s="7" t="s">
        <v>9811</v>
      </c>
    </row>
    <row r="147" spans="1:18" ht="13.5" thickBot="1" x14ac:dyDescent="0.25">
      <c r="A147" s="13" t="s">
        <v>7013</v>
      </c>
      <c r="B147" s="8" t="str">
        <f>VLOOKUP(C147,'DFW account code to admin'!A:B,2,FALSE)</f>
        <v>Habitat</v>
      </c>
      <c r="C147" s="12" t="s">
        <v>9349</v>
      </c>
      <c r="D147" s="12" t="s">
        <v>6785</v>
      </c>
      <c r="E147" s="14" t="s">
        <v>8906</v>
      </c>
      <c r="F147" s="12" t="s">
        <v>297</v>
      </c>
      <c r="G147" s="12" t="s">
        <v>4178</v>
      </c>
      <c r="H147" s="12" t="s">
        <v>7014</v>
      </c>
      <c r="I147" s="15">
        <v>35450</v>
      </c>
      <c r="J147" s="12" t="s">
        <v>7013</v>
      </c>
      <c r="K147" s="12" t="s">
        <v>8258</v>
      </c>
      <c r="L147" s="12" t="s">
        <v>8259</v>
      </c>
      <c r="M147" s="12" t="s">
        <v>8259</v>
      </c>
      <c r="N147" s="16" t="s">
        <v>9812</v>
      </c>
      <c r="O147" s="12" t="s">
        <v>9813</v>
      </c>
      <c r="P147" s="12" t="s">
        <v>9352</v>
      </c>
      <c r="Q147" s="12" t="s">
        <v>9814</v>
      </c>
      <c r="R147" s="12" t="s">
        <v>9815</v>
      </c>
    </row>
    <row r="148" spans="1:18" ht="13.5" thickBot="1" x14ac:dyDescent="0.25">
      <c r="A148" s="8" t="s">
        <v>4997</v>
      </c>
      <c r="B148" s="8" t="str">
        <f>VLOOKUP(C148,'DFW account code to admin'!A:B,2,FALSE)</f>
        <v>Admin</v>
      </c>
      <c r="C148" s="7" t="s">
        <v>9339</v>
      </c>
      <c r="D148" s="7" t="s">
        <v>4597</v>
      </c>
      <c r="E148" s="9" t="s">
        <v>8906</v>
      </c>
      <c r="F148" s="7" t="s">
        <v>297</v>
      </c>
      <c r="G148" s="7" t="s">
        <v>4596</v>
      </c>
      <c r="H148" s="7" t="s">
        <v>4998</v>
      </c>
      <c r="I148" s="10">
        <v>40922</v>
      </c>
      <c r="J148" s="7" t="s">
        <v>4997</v>
      </c>
      <c r="K148" s="7" t="s">
        <v>8258</v>
      </c>
      <c r="L148" s="7" t="s">
        <v>8259</v>
      </c>
      <c r="M148" s="7" t="s">
        <v>8259</v>
      </c>
      <c r="N148" s="11" t="s">
        <v>9816</v>
      </c>
      <c r="O148" s="7" t="s">
        <v>9817</v>
      </c>
      <c r="P148" s="7" t="s">
        <v>9342</v>
      </c>
      <c r="Q148" s="7" t="s">
        <v>9818</v>
      </c>
      <c r="R148" s="7" t="s">
        <v>9819</v>
      </c>
    </row>
    <row r="149" spans="1:18" ht="13.5" thickBot="1" x14ac:dyDescent="0.25">
      <c r="A149" s="13" t="s">
        <v>4999</v>
      </c>
      <c r="B149" s="8" t="str">
        <f>VLOOKUP(C149,'DFW account code to admin'!A:B,2,FALSE)</f>
        <v>Admin</v>
      </c>
      <c r="C149" s="12" t="s">
        <v>9339</v>
      </c>
      <c r="D149" s="12" t="s">
        <v>4597</v>
      </c>
      <c r="E149" s="14" t="s">
        <v>8906</v>
      </c>
      <c r="F149" s="12" t="s">
        <v>297</v>
      </c>
      <c r="G149" s="12" t="s">
        <v>4596</v>
      </c>
      <c r="H149" s="12" t="s">
        <v>5000</v>
      </c>
      <c r="I149" s="15">
        <v>32214</v>
      </c>
      <c r="J149" s="12" t="s">
        <v>4999</v>
      </c>
      <c r="K149" s="12" t="s">
        <v>8258</v>
      </c>
      <c r="L149" s="12" t="s">
        <v>8259</v>
      </c>
      <c r="M149" s="12" t="s">
        <v>8259</v>
      </c>
      <c r="N149" s="16" t="s">
        <v>9820</v>
      </c>
      <c r="O149" s="12" t="s">
        <v>9821</v>
      </c>
      <c r="P149" s="12" t="s">
        <v>9342</v>
      </c>
      <c r="Q149" s="12" t="s">
        <v>9822</v>
      </c>
      <c r="R149" s="12" t="s">
        <v>9823</v>
      </c>
    </row>
    <row r="150" spans="1:18" ht="13.5" thickBot="1" x14ac:dyDescent="0.25">
      <c r="A150" s="8" t="s">
        <v>4182</v>
      </c>
      <c r="B150" s="8" t="str">
        <f>VLOOKUP(C150,'DFW account code to admin'!A:B,2,FALSE)</f>
        <v>Fish</v>
      </c>
      <c r="C150" s="7" t="s">
        <v>9275</v>
      </c>
      <c r="D150" s="7" t="s">
        <v>4171</v>
      </c>
      <c r="E150" s="9" t="s">
        <v>8906</v>
      </c>
      <c r="F150" s="7" t="s">
        <v>297</v>
      </c>
      <c r="G150" s="7" t="s">
        <v>4178</v>
      </c>
      <c r="H150" s="7" t="s">
        <v>4183</v>
      </c>
      <c r="I150" s="10">
        <v>32095</v>
      </c>
      <c r="J150" s="7" t="s">
        <v>4182</v>
      </c>
      <c r="K150" s="7" t="s">
        <v>8258</v>
      </c>
      <c r="L150" s="7" t="s">
        <v>8259</v>
      </c>
      <c r="M150" s="7" t="s">
        <v>8259</v>
      </c>
      <c r="N150" s="11" t="s">
        <v>9824</v>
      </c>
      <c r="O150" s="7" t="s">
        <v>9825</v>
      </c>
      <c r="P150" s="7" t="s">
        <v>9278</v>
      </c>
      <c r="Q150" s="7" t="s">
        <v>9826</v>
      </c>
      <c r="R150" s="7" t="s">
        <v>9827</v>
      </c>
    </row>
    <row r="151" spans="1:18" ht="13.5" thickBot="1" x14ac:dyDescent="0.25">
      <c r="A151" s="13" t="s">
        <v>7069</v>
      </c>
      <c r="B151" s="8" t="str">
        <f>VLOOKUP(C151,'DFW account code to admin'!A:B,2,FALSE)</f>
        <v>Habitat</v>
      </c>
      <c r="C151" s="12" t="s">
        <v>9349</v>
      </c>
      <c r="D151" s="12" t="s">
        <v>6785</v>
      </c>
      <c r="E151" s="14" t="s">
        <v>8906</v>
      </c>
      <c r="F151" s="12" t="s">
        <v>2734</v>
      </c>
      <c r="G151" s="16" t="s">
        <v>6991</v>
      </c>
      <c r="H151" s="12" t="s">
        <v>7070</v>
      </c>
      <c r="I151" s="15">
        <v>16987</v>
      </c>
      <c r="J151" s="12" t="s">
        <v>7069</v>
      </c>
      <c r="K151" s="12" t="s">
        <v>8258</v>
      </c>
      <c r="L151" s="12" t="s">
        <v>8259</v>
      </c>
      <c r="M151" s="12" t="s">
        <v>8259</v>
      </c>
      <c r="N151" s="16" t="s">
        <v>9828</v>
      </c>
      <c r="O151" s="12" t="s">
        <v>9829</v>
      </c>
      <c r="P151" s="12" t="s">
        <v>9352</v>
      </c>
      <c r="Q151" s="12" t="s">
        <v>9830</v>
      </c>
      <c r="R151" s="12" t="s">
        <v>9831</v>
      </c>
    </row>
    <row r="152" spans="1:18" ht="13.5" thickBot="1" x14ac:dyDescent="0.25">
      <c r="A152" s="8" t="s">
        <v>730</v>
      </c>
      <c r="B152" s="8" t="str">
        <f>VLOOKUP(C152,'DFW account code to admin'!A:B,2,FALSE)</f>
        <v>Admin</v>
      </c>
      <c r="C152" s="7" t="s">
        <v>9339</v>
      </c>
      <c r="D152" s="7" t="s">
        <v>299</v>
      </c>
      <c r="E152" s="9" t="s">
        <v>8906</v>
      </c>
      <c r="F152" s="7" t="s">
        <v>297</v>
      </c>
      <c r="G152" s="7" t="s">
        <v>298</v>
      </c>
      <c r="H152" s="7" t="s">
        <v>731</v>
      </c>
      <c r="I152" s="10">
        <v>28982</v>
      </c>
      <c r="J152" s="7" t="s">
        <v>730</v>
      </c>
      <c r="K152" s="7" t="s">
        <v>8258</v>
      </c>
      <c r="L152" s="7" t="s">
        <v>8259</v>
      </c>
      <c r="M152" s="7" t="s">
        <v>8259</v>
      </c>
      <c r="N152" s="11" t="s">
        <v>9832</v>
      </c>
      <c r="O152" s="7" t="s">
        <v>9833</v>
      </c>
      <c r="P152" s="7" t="s">
        <v>9342</v>
      </c>
      <c r="Q152" s="7" t="s">
        <v>9834</v>
      </c>
      <c r="R152" s="7" t="s">
        <v>9835</v>
      </c>
    </row>
    <row r="153" spans="1:18" ht="13.5" thickBot="1" x14ac:dyDescent="0.25">
      <c r="A153" s="13" t="s">
        <v>7071</v>
      </c>
      <c r="B153" s="8" t="str">
        <f>VLOOKUP(C153,'DFW account code to admin'!A:B,2,FALSE)</f>
        <v>Habitat</v>
      </c>
      <c r="C153" s="12" t="s">
        <v>9349</v>
      </c>
      <c r="D153" s="12" t="s">
        <v>6785</v>
      </c>
      <c r="E153" s="14" t="s">
        <v>8906</v>
      </c>
      <c r="F153" s="12" t="s">
        <v>2734</v>
      </c>
      <c r="G153" s="16" t="s">
        <v>6991</v>
      </c>
      <c r="H153" s="12" t="s">
        <v>7072</v>
      </c>
      <c r="I153" s="15">
        <v>19964</v>
      </c>
      <c r="J153" s="12" t="s">
        <v>7071</v>
      </c>
      <c r="K153" s="12" t="s">
        <v>8258</v>
      </c>
      <c r="L153" s="12" t="s">
        <v>8259</v>
      </c>
      <c r="M153" s="12" t="s">
        <v>8259</v>
      </c>
      <c r="N153" s="16" t="s">
        <v>9836</v>
      </c>
      <c r="O153" s="12" t="s">
        <v>9837</v>
      </c>
      <c r="P153" s="12" t="s">
        <v>9352</v>
      </c>
      <c r="Q153" s="12" t="s">
        <v>9838</v>
      </c>
      <c r="R153" s="12" t="s">
        <v>9839</v>
      </c>
    </row>
    <row r="154" spans="1:18" ht="13.5" thickBot="1" x14ac:dyDescent="0.25">
      <c r="A154" s="8" t="s">
        <v>4995</v>
      </c>
      <c r="B154" s="8" t="str">
        <f>VLOOKUP(C154,'DFW account code to admin'!A:B,2,FALSE)</f>
        <v>Wildlife</v>
      </c>
      <c r="C154" s="7" t="s">
        <v>9265</v>
      </c>
      <c r="D154" s="7" t="s">
        <v>4597</v>
      </c>
      <c r="E154" s="9" t="s">
        <v>8906</v>
      </c>
      <c r="F154" s="7" t="s">
        <v>297</v>
      </c>
      <c r="G154" s="7" t="s">
        <v>4596</v>
      </c>
      <c r="H154" s="7" t="s">
        <v>4996</v>
      </c>
      <c r="I154" s="10">
        <v>44676</v>
      </c>
      <c r="J154" s="7" t="s">
        <v>4995</v>
      </c>
      <c r="K154" s="7" t="s">
        <v>8258</v>
      </c>
      <c r="L154" s="7" t="s">
        <v>8259</v>
      </c>
      <c r="M154" s="7" t="s">
        <v>8259</v>
      </c>
      <c r="N154" s="11" t="s">
        <v>9840</v>
      </c>
      <c r="O154" s="7" t="s">
        <v>9841</v>
      </c>
      <c r="P154" s="7" t="s">
        <v>9268</v>
      </c>
      <c r="Q154" s="7" t="s">
        <v>9842</v>
      </c>
      <c r="R154" s="7" t="s">
        <v>9843</v>
      </c>
    </row>
    <row r="155" spans="1:18" ht="13.5" thickBot="1" x14ac:dyDescent="0.25">
      <c r="A155" s="13" t="s">
        <v>7523</v>
      </c>
      <c r="B155" s="8" t="str">
        <f>VLOOKUP(C155,'DFW account code to admin'!A:B,2,FALSE)</f>
        <v>Fish</v>
      </c>
      <c r="C155" s="12" t="s">
        <v>9275</v>
      </c>
      <c r="D155" s="12" t="s">
        <v>4281</v>
      </c>
      <c r="E155" s="14" t="s">
        <v>8906</v>
      </c>
      <c r="F155" s="12" t="s">
        <v>297</v>
      </c>
      <c r="G155" s="12" t="s">
        <v>3312</v>
      </c>
      <c r="H155" s="12" t="s">
        <v>7524</v>
      </c>
      <c r="I155" s="15">
        <v>30313</v>
      </c>
      <c r="J155" s="12" t="s">
        <v>7523</v>
      </c>
      <c r="K155" s="12" t="s">
        <v>8258</v>
      </c>
      <c r="L155" s="12" t="s">
        <v>8259</v>
      </c>
      <c r="M155" s="12" t="s">
        <v>8259</v>
      </c>
      <c r="N155" s="16" t="s">
        <v>9844</v>
      </c>
      <c r="O155" s="12" t="s">
        <v>9845</v>
      </c>
      <c r="P155" s="12" t="s">
        <v>9278</v>
      </c>
      <c r="Q155" s="12" t="s">
        <v>9846</v>
      </c>
      <c r="R155" s="12" t="s">
        <v>9847</v>
      </c>
    </row>
    <row r="156" spans="1:18" ht="13.5" thickBot="1" x14ac:dyDescent="0.25">
      <c r="A156" s="8" t="s">
        <v>5139</v>
      </c>
      <c r="B156" s="8" t="str">
        <f>VLOOKUP(C156,'DFW account code to admin'!A:B,2,FALSE)</f>
        <v>Habitat</v>
      </c>
      <c r="C156" s="7" t="s">
        <v>9349</v>
      </c>
      <c r="D156" s="7" t="s">
        <v>4597</v>
      </c>
      <c r="E156" s="9" t="s">
        <v>8906</v>
      </c>
      <c r="F156" s="7" t="s">
        <v>297</v>
      </c>
      <c r="G156" s="7" t="s">
        <v>4596</v>
      </c>
      <c r="H156" s="7" t="s">
        <v>5140</v>
      </c>
      <c r="I156" s="10">
        <v>14675</v>
      </c>
      <c r="J156" s="7" t="s">
        <v>5139</v>
      </c>
      <c r="K156" s="7" t="s">
        <v>8258</v>
      </c>
      <c r="L156" s="7" t="s">
        <v>8259</v>
      </c>
      <c r="M156" s="7" t="s">
        <v>8259</v>
      </c>
      <c r="N156" s="11" t="s">
        <v>9848</v>
      </c>
      <c r="O156" s="7" t="s">
        <v>9849</v>
      </c>
      <c r="P156" s="7" t="s">
        <v>9352</v>
      </c>
      <c r="Q156" s="7" t="s">
        <v>9850</v>
      </c>
      <c r="R156" s="7" t="s">
        <v>9851</v>
      </c>
    </row>
    <row r="157" spans="1:18" ht="13.5" thickBot="1" x14ac:dyDescent="0.25">
      <c r="A157" s="13" t="s">
        <v>738</v>
      </c>
      <c r="B157" s="8" t="str">
        <f>VLOOKUP(C157,'DFW account code to admin'!A:B,2,FALSE)</f>
        <v>Fish</v>
      </c>
      <c r="C157" s="12" t="s">
        <v>9275</v>
      </c>
      <c r="D157" s="12" t="s">
        <v>299</v>
      </c>
      <c r="E157" s="14" t="s">
        <v>8906</v>
      </c>
      <c r="F157" s="12" t="s">
        <v>297</v>
      </c>
      <c r="G157" s="12" t="s">
        <v>298</v>
      </c>
      <c r="H157" s="12" t="s">
        <v>739</v>
      </c>
      <c r="I157" s="15">
        <v>26053</v>
      </c>
      <c r="J157" s="12" t="s">
        <v>738</v>
      </c>
      <c r="K157" s="12" t="s">
        <v>8258</v>
      </c>
      <c r="L157" s="12" t="s">
        <v>8259</v>
      </c>
      <c r="M157" s="12" t="s">
        <v>8259</v>
      </c>
      <c r="N157" s="16" t="s">
        <v>9852</v>
      </c>
      <c r="O157" s="12" t="s">
        <v>9853</v>
      </c>
      <c r="P157" s="12" t="s">
        <v>9342</v>
      </c>
      <c r="Q157" s="12" t="s">
        <v>9854</v>
      </c>
      <c r="R157" s="12" t="s">
        <v>9855</v>
      </c>
    </row>
    <row r="158" spans="1:18" ht="13.5" thickBot="1" x14ac:dyDescent="0.25">
      <c r="A158" s="8" t="s">
        <v>6755</v>
      </c>
      <c r="B158" s="8" t="str">
        <f>VLOOKUP(C158,'DFW account code to admin'!A:B,2,FALSE)</f>
        <v>Fish</v>
      </c>
      <c r="C158" s="7" t="s">
        <v>9275</v>
      </c>
      <c r="D158" s="7" t="s">
        <v>6735</v>
      </c>
      <c r="E158" s="9" t="s">
        <v>8906</v>
      </c>
      <c r="F158" s="7" t="s">
        <v>2734</v>
      </c>
      <c r="G158" s="7" t="s">
        <v>6739</v>
      </c>
      <c r="H158" s="7" t="s">
        <v>6756</v>
      </c>
      <c r="I158" s="10">
        <v>20122</v>
      </c>
      <c r="J158" s="7" t="s">
        <v>6755</v>
      </c>
      <c r="K158" s="7" t="s">
        <v>8258</v>
      </c>
      <c r="L158" s="7" t="s">
        <v>8259</v>
      </c>
      <c r="M158" s="7" t="s">
        <v>8259</v>
      </c>
      <c r="N158" s="11" t="s">
        <v>9856</v>
      </c>
      <c r="O158" s="7" t="s">
        <v>9857</v>
      </c>
      <c r="P158" s="7" t="s">
        <v>9278</v>
      </c>
      <c r="Q158" s="7" t="s">
        <v>9858</v>
      </c>
      <c r="R158" s="7" t="s">
        <v>9859</v>
      </c>
    </row>
    <row r="159" spans="1:18" ht="13.5" thickBot="1" x14ac:dyDescent="0.25">
      <c r="A159" s="13" t="s">
        <v>7541</v>
      </c>
      <c r="B159" s="8" t="str">
        <f>VLOOKUP(C159,'DFW account code to admin'!A:B,2,FALSE)</f>
        <v>Wildlife</v>
      </c>
      <c r="C159" s="12" t="s">
        <v>9265</v>
      </c>
      <c r="D159" s="12" t="s">
        <v>4281</v>
      </c>
      <c r="E159" s="14" t="s">
        <v>8906</v>
      </c>
      <c r="F159" s="12" t="s">
        <v>297</v>
      </c>
      <c r="G159" s="12" t="s">
        <v>3312</v>
      </c>
      <c r="H159" s="12" t="s">
        <v>7542</v>
      </c>
      <c r="I159" s="15">
        <v>24986</v>
      </c>
      <c r="J159" s="12" t="s">
        <v>7541</v>
      </c>
      <c r="K159" s="12" t="s">
        <v>8258</v>
      </c>
      <c r="L159" s="12" t="s">
        <v>8259</v>
      </c>
      <c r="M159" s="12" t="s">
        <v>8259</v>
      </c>
      <c r="N159" s="16" t="s">
        <v>9860</v>
      </c>
      <c r="O159" s="12" t="s">
        <v>9861</v>
      </c>
      <c r="P159" s="12" t="s">
        <v>9268</v>
      </c>
      <c r="Q159" s="12" t="s">
        <v>9862</v>
      </c>
      <c r="R159" s="12" t="s">
        <v>9863</v>
      </c>
    </row>
    <row r="160" spans="1:18" ht="13.5" thickBot="1" x14ac:dyDescent="0.25">
      <c r="A160" s="8" t="s">
        <v>7543</v>
      </c>
      <c r="B160" s="8" t="str">
        <f>VLOOKUP(C160,'DFW account code to admin'!A:B,2,FALSE)</f>
        <v>Wildlife</v>
      </c>
      <c r="C160" s="7" t="s">
        <v>9265</v>
      </c>
      <c r="D160" s="7" t="s">
        <v>4281</v>
      </c>
      <c r="E160" s="9" t="s">
        <v>8906</v>
      </c>
      <c r="F160" s="7" t="s">
        <v>297</v>
      </c>
      <c r="G160" s="7" t="s">
        <v>3312</v>
      </c>
      <c r="H160" s="7" t="s">
        <v>7544</v>
      </c>
      <c r="I160" s="10">
        <v>29761</v>
      </c>
      <c r="J160" s="7" t="s">
        <v>7543</v>
      </c>
      <c r="K160" s="7" t="s">
        <v>8258</v>
      </c>
      <c r="L160" s="7" t="s">
        <v>8259</v>
      </c>
      <c r="M160" s="7" t="s">
        <v>8259</v>
      </c>
      <c r="N160" s="11" t="s">
        <v>9674</v>
      </c>
      <c r="O160" s="7" t="s">
        <v>9675</v>
      </c>
      <c r="P160" s="7" t="s">
        <v>9268</v>
      </c>
      <c r="Q160" s="7" t="s">
        <v>9676</v>
      </c>
      <c r="R160" s="7" t="s">
        <v>9677</v>
      </c>
    </row>
    <row r="161" spans="1:18" ht="13.5" thickBot="1" x14ac:dyDescent="0.25">
      <c r="A161" s="13" t="s">
        <v>7545</v>
      </c>
      <c r="B161" s="8" t="str">
        <f>VLOOKUP(C161,'DFW account code to admin'!A:B,2,FALSE)</f>
        <v>Wildlife</v>
      </c>
      <c r="C161" s="12" t="s">
        <v>9265</v>
      </c>
      <c r="D161" s="12" t="s">
        <v>4281</v>
      </c>
      <c r="E161" s="14" t="s">
        <v>8906</v>
      </c>
      <c r="F161" s="12" t="s">
        <v>297</v>
      </c>
      <c r="G161" s="12" t="s">
        <v>3312</v>
      </c>
      <c r="H161" s="12" t="s">
        <v>7546</v>
      </c>
      <c r="I161" s="15">
        <v>14476</v>
      </c>
      <c r="J161" s="12" t="s">
        <v>7545</v>
      </c>
      <c r="K161" s="12" t="s">
        <v>8258</v>
      </c>
      <c r="L161" s="12" t="s">
        <v>8259</v>
      </c>
      <c r="M161" s="12" t="s">
        <v>8259</v>
      </c>
      <c r="N161" s="16" t="s">
        <v>9864</v>
      </c>
      <c r="O161" s="12" t="s">
        <v>9865</v>
      </c>
      <c r="P161" s="12" t="s">
        <v>9268</v>
      </c>
      <c r="Q161" s="12" t="s">
        <v>9866</v>
      </c>
      <c r="R161" s="12" t="s">
        <v>9867</v>
      </c>
    </row>
    <row r="162" spans="1:18" ht="13.5" thickBot="1" x14ac:dyDescent="0.25">
      <c r="A162" s="8" t="s">
        <v>6759</v>
      </c>
      <c r="B162" s="8" t="str">
        <f>VLOOKUP(C162,'DFW account code to admin'!A:B,2,FALSE)</f>
        <v>Fish</v>
      </c>
      <c r="C162" s="7" t="s">
        <v>9275</v>
      </c>
      <c r="D162" s="7" t="s">
        <v>6735</v>
      </c>
      <c r="E162" s="9" t="s">
        <v>8906</v>
      </c>
      <c r="F162" s="7" t="s">
        <v>2734</v>
      </c>
      <c r="G162" s="7" t="s">
        <v>6739</v>
      </c>
      <c r="H162" s="7" t="s">
        <v>6760</v>
      </c>
      <c r="I162" s="10">
        <v>32659</v>
      </c>
      <c r="J162" s="7" t="s">
        <v>6759</v>
      </c>
      <c r="K162" s="7" t="s">
        <v>8258</v>
      </c>
      <c r="L162" s="7" t="s">
        <v>8259</v>
      </c>
      <c r="M162" s="7" t="s">
        <v>8259</v>
      </c>
      <c r="N162" s="11" t="s">
        <v>9391</v>
      </c>
      <c r="O162" s="7" t="s">
        <v>9392</v>
      </c>
      <c r="P162" s="7" t="s">
        <v>9278</v>
      </c>
      <c r="Q162" s="7" t="s">
        <v>9393</v>
      </c>
      <c r="R162" s="7" t="s">
        <v>9394</v>
      </c>
    </row>
    <row r="163" spans="1:18" ht="13.5" thickBot="1" x14ac:dyDescent="0.25">
      <c r="A163" s="13" t="s">
        <v>7067</v>
      </c>
      <c r="B163" s="8" t="str">
        <f>VLOOKUP(C163,'DFW account code to admin'!A:B,2,FALSE)</f>
        <v>Habitat</v>
      </c>
      <c r="C163" s="12" t="s">
        <v>9349</v>
      </c>
      <c r="D163" s="12" t="s">
        <v>6785</v>
      </c>
      <c r="E163" s="14" t="s">
        <v>8906</v>
      </c>
      <c r="F163" s="12" t="s">
        <v>2734</v>
      </c>
      <c r="G163" s="16" t="s">
        <v>6991</v>
      </c>
      <c r="H163" s="12" t="s">
        <v>7068</v>
      </c>
      <c r="I163" s="15">
        <v>28592</v>
      </c>
      <c r="J163" s="12" t="s">
        <v>7067</v>
      </c>
      <c r="K163" s="12" t="s">
        <v>8258</v>
      </c>
      <c r="L163" s="12" t="s">
        <v>8259</v>
      </c>
      <c r="M163" s="12" t="s">
        <v>8259</v>
      </c>
      <c r="N163" s="16" t="s">
        <v>9868</v>
      </c>
      <c r="O163" s="12" t="s">
        <v>9869</v>
      </c>
      <c r="P163" s="12" t="s">
        <v>9352</v>
      </c>
      <c r="Q163" s="12" t="s">
        <v>9870</v>
      </c>
      <c r="R163" s="12" t="s">
        <v>9871</v>
      </c>
    </row>
    <row r="164" spans="1:18" ht="13.5" thickBot="1" x14ac:dyDescent="0.25">
      <c r="A164" s="8" t="s">
        <v>7339</v>
      </c>
      <c r="B164" s="8" t="str">
        <f>VLOOKUP(C164,'DFW account code to admin'!A:B,2,FALSE)</f>
        <v>Wildlife</v>
      </c>
      <c r="C164" s="7" t="s">
        <v>9265</v>
      </c>
      <c r="D164" s="7" t="s">
        <v>6785</v>
      </c>
      <c r="E164" s="9" t="s">
        <v>8906</v>
      </c>
      <c r="F164" s="7" t="s">
        <v>297</v>
      </c>
      <c r="G164" s="7" t="s">
        <v>4178</v>
      </c>
      <c r="H164" s="7" t="s">
        <v>7340</v>
      </c>
      <c r="I164" s="10">
        <v>30541</v>
      </c>
      <c r="J164" s="7" t="s">
        <v>7339</v>
      </c>
      <c r="K164" s="7" t="s">
        <v>8258</v>
      </c>
      <c r="L164" s="7" t="s">
        <v>8259</v>
      </c>
      <c r="M164" s="7" t="s">
        <v>8259</v>
      </c>
      <c r="N164" s="11" t="s">
        <v>9872</v>
      </c>
      <c r="O164" s="7" t="s">
        <v>9873</v>
      </c>
      <c r="P164" s="7" t="s">
        <v>9268</v>
      </c>
      <c r="Q164" s="7" t="s">
        <v>9874</v>
      </c>
      <c r="R164" s="7" t="s">
        <v>9875</v>
      </c>
    </row>
    <row r="165" spans="1:18" ht="13.5" thickBot="1" x14ac:dyDescent="0.25">
      <c r="A165" s="13" t="s">
        <v>4547</v>
      </c>
      <c r="B165" s="8" t="str">
        <f>VLOOKUP(C165,'DFW account code to admin'!A:B,2,FALSE)</f>
        <v>Wildlife</v>
      </c>
      <c r="C165" s="12" t="s">
        <v>9265</v>
      </c>
      <c r="D165" s="12" t="s">
        <v>4506</v>
      </c>
      <c r="E165" s="14" t="s">
        <v>8906</v>
      </c>
      <c r="F165" s="12" t="s">
        <v>297</v>
      </c>
      <c r="G165" s="12" t="s">
        <v>4508</v>
      </c>
      <c r="H165" s="12" t="s">
        <v>4548</v>
      </c>
      <c r="I165" s="15">
        <v>52331</v>
      </c>
      <c r="J165" s="12" t="s">
        <v>4547</v>
      </c>
      <c r="K165" s="12" t="s">
        <v>8258</v>
      </c>
      <c r="L165" s="12" t="s">
        <v>8259</v>
      </c>
      <c r="M165" s="12" t="s">
        <v>8259</v>
      </c>
      <c r="N165" s="16" t="s">
        <v>9876</v>
      </c>
      <c r="O165" s="12" t="s">
        <v>9877</v>
      </c>
      <c r="P165" s="12" t="s">
        <v>9342</v>
      </c>
      <c r="Q165" s="12" t="s">
        <v>9878</v>
      </c>
      <c r="R165" s="12" t="s">
        <v>9879</v>
      </c>
    </row>
    <row r="166" spans="1:18" ht="13.5" thickBot="1" x14ac:dyDescent="0.25">
      <c r="A166" s="8" t="s">
        <v>4560</v>
      </c>
      <c r="B166" s="8" t="str">
        <f>VLOOKUP(C166,'DFW account code to admin'!A:B,2,FALSE)</f>
        <v>Habitat</v>
      </c>
      <c r="C166" s="7" t="s">
        <v>9349</v>
      </c>
      <c r="D166" s="7" t="s">
        <v>4506</v>
      </c>
      <c r="E166" s="9" t="s">
        <v>8906</v>
      </c>
      <c r="F166" s="7" t="s">
        <v>297</v>
      </c>
      <c r="G166" s="7" t="s">
        <v>4508</v>
      </c>
      <c r="H166" s="7" t="s">
        <v>4561</v>
      </c>
      <c r="I166" s="10">
        <v>37275</v>
      </c>
      <c r="J166" s="7" t="s">
        <v>4560</v>
      </c>
      <c r="K166" s="7" t="s">
        <v>8258</v>
      </c>
      <c r="L166" s="7" t="s">
        <v>8259</v>
      </c>
      <c r="M166" s="7" t="s">
        <v>8259</v>
      </c>
      <c r="N166" s="11" t="s">
        <v>9880</v>
      </c>
      <c r="O166" s="7" t="s">
        <v>9881</v>
      </c>
      <c r="P166" s="7" t="s">
        <v>9352</v>
      </c>
      <c r="Q166" s="7" t="s">
        <v>9882</v>
      </c>
      <c r="R166" s="7" t="s">
        <v>9883</v>
      </c>
    </row>
    <row r="167" spans="1:18" ht="13.5" thickBot="1" x14ac:dyDescent="0.25">
      <c r="A167" s="13" t="s">
        <v>4562</v>
      </c>
      <c r="B167" s="8" t="str">
        <f>VLOOKUP(C167,'DFW account code to admin'!A:B,2,FALSE)</f>
        <v>Habitat</v>
      </c>
      <c r="C167" s="12" t="s">
        <v>9349</v>
      </c>
      <c r="D167" s="12" t="s">
        <v>4506</v>
      </c>
      <c r="E167" s="14" t="s">
        <v>8906</v>
      </c>
      <c r="F167" s="12" t="s">
        <v>297</v>
      </c>
      <c r="G167" s="12" t="s">
        <v>4508</v>
      </c>
      <c r="H167" s="12" t="s">
        <v>4563</v>
      </c>
      <c r="I167" s="15">
        <v>24969</v>
      </c>
      <c r="J167" s="12" t="s">
        <v>4562</v>
      </c>
      <c r="K167" s="12" t="s">
        <v>8258</v>
      </c>
      <c r="L167" s="12" t="s">
        <v>8259</v>
      </c>
      <c r="M167" s="12" t="s">
        <v>8259</v>
      </c>
      <c r="N167" s="16" t="s">
        <v>9884</v>
      </c>
      <c r="O167" s="12" t="s">
        <v>9885</v>
      </c>
      <c r="P167" s="12" t="s">
        <v>9352</v>
      </c>
      <c r="Q167" s="12" t="s">
        <v>9886</v>
      </c>
      <c r="R167" s="12" t="s">
        <v>9887</v>
      </c>
    </row>
    <row r="168" spans="1:18" ht="13.5" thickBot="1" x14ac:dyDescent="0.25">
      <c r="A168" s="8" t="s">
        <v>7045</v>
      </c>
      <c r="B168" s="8" t="str">
        <f>VLOOKUP(C168,'DFW account code to admin'!A:B,2,FALSE)</f>
        <v>Habitat</v>
      </c>
      <c r="C168" s="7" t="s">
        <v>9349</v>
      </c>
      <c r="D168" s="7" t="s">
        <v>6785</v>
      </c>
      <c r="E168" s="9" t="s">
        <v>8906</v>
      </c>
      <c r="F168" s="7" t="s">
        <v>2734</v>
      </c>
      <c r="G168" s="7" t="s">
        <v>6739</v>
      </c>
      <c r="H168" s="7" t="s">
        <v>7046</v>
      </c>
      <c r="I168" s="10">
        <v>29450</v>
      </c>
      <c r="J168" s="7" t="s">
        <v>7045</v>
      </c>
      <c r="K168" s="7" t="s">
        <v>8258</v>
      </c>
      <c r="L168" s="7" t="s">
        <v>8259</v>
      </c>
      <c r="M168" s="7" t="s">
        <v>8259</v>
      </c>
      <c r="N168" s="11" t="s">
        <v>9888</v>
      </c>
      <c r="O168" s="7" t="s">
        <v>9889</v>
      </c>
      <c r="P168" s="7" t="s">
        <v>9352</v>
      </c>
      <c r="Q168" s="7" t="s">
        <v>9890</v>
      </c>
      <c r="R168" s="7" t="s">
        <v>9891</v>
      </c>
    </row>
    <row r="169" spans="1:18" ht="13.5" thickBot="1" x14ac:dyDescent="0.25">
      <c r="A169" s="13" t="s">
        <v>5141</v>
      </c>
      <c r="B169" s="8" t="str">
        <f>VLOOKUP(C169,'DFW account code to admin'!A:B,2,FALSE)</f>
        <v>Habitat</v>
      </c>
      <c r="C169" s="12" t="s">
        <v>9349</v>
      </c>
      <c r="D169" s="12" t="s">
        <v>4597</v>
      </c>
      <c r="E169" s="14" t="s">
        <v>8906</v>
      </c>
      <c r="F169" s="12" t="s">
        <v>297</v>
      </c>
      <c r="G169" s="12" t="s">
        <v>4596</v>
      </c>
      <c r="H169" s="12" t="s">
        <v>5142</v>
      </c>
      <c r="I169" s="15">
        <v>56242</v>
      </c>
      <c r="J169" s="12" t="s">
        <v>5141</v>
      </c>
      <c r="K169" s="12" t="s">
        <v>8258</v>
      </c>
      <c r="L169" s="12" t="s">
        <v>8259</v>
      </c>
      <c r="M169" s="12" t="s">
        <v>8259</v>
      </c>
      <c r="N169" s="16" t="s">
        <v>9892</v>
      </c>
      <c r="O169" s="12" t="s">
        <v>9893</v>
      </c>
      <c r="P169" s="12" t="s">
        <v>9352</v>
      </c>
      <c r="Q169" s="12" t="s">
        <v>9894</v>
      </c>
      <c r="R169" s="16"/>
    </row>
    <row r="170" spans="1:18" ht="13.5" thickBot="1" x14ac:dyDescent="0.25">
      <c r="A170" s="8" t="s">
        <v>7377</v>
      </c>
      <c r="B170" s="8" t="str">
        <f>VLOOKUP(C170,'DFW account code to admin'!A:B,2,FALSE)</f>
        <v>Wildlife</v>
      </c>
      <c r="C170" s="7" t="s">
        <v>9265</v>
      </c>
      <c r="D170" s="7" t="s">
        <v>6785</v>
      </c>
      <c r="E170" s="9" t="s">
        <v>8906</v>
      </c>
      <c r="F170" s="7" t="s">
        <v>2734</v>
      </c>
      <c r="G170" s="7" t="s">
        <v>6739</v>
      </c>
      <c r="H170" s="7" t="s">
        <v>7378</v>
      </c>
      <c r="I170" s="10">
        <v>25875</v>
      </c>
      <c r="J170" s="7" t="s">
        <v>7377</v>
      </c>
      <c r="K170" s="7" t="s">
        <v>8258</v>
      </c>
      <c r="L170" s="7" t="s">
        <v>8259</v>
      </c>
      <c r="M170" s="7" t="s">
        <v>8259</v>
      </c>
      <c r="N170" s="11" t="s">
        <v>9895</v>
      </c>
      <c r="O170" s="7" t="s">
        <v>9896</v>
      </c>
      <c r="P170" s="7" t="s">
        <v>9268</v>
      </c>
      <c r="Q170" s="7" t="s">
        <v>9897</v>
      </c>
      <c r="R170" s="7" t="s">
        <v>9898</v>
      </c>
    </row>
    <row r="171" spans="1:18" ht="13.5" thickBot="1" x14ac:dyDescent="0.25">
      <c r="A171" s="13" t="s">
        <v>7379</v>
      </c>
      <c r="B171" s="8" t="str">
        <f>VLOOKUP(C171,'DFW account code to admin'!A:B,2,FALSE)</f>
        <v>Wildlife</v>
      </c>
      <c r="C171" s="12" t="s">
        <v>9265</v>
      </c>
      <c r="D171" s="12" t="s">
        <v>6785</v>
      </c>
      <c r="E171" s="14" t="s">
        <v>8906</v>
      </c>
      <c r="F171" s="12" t="s">
        <v>2734</v>
      </c>
      <c r="G171" s="12" t="s">
        <v>6739</v>
      </c>
      <c r="H171" s="12" t="s">
        <v>7380</v>
      </c>
      <c r="I171" s="15">
        <v>44421</v>
      </c>
      <c r="J171" s="12" t="s">
        <v>7379</v>
      </c>
      <c r="K171" s="12" t="s">
        <v>8258</v>
      </c>
      <c r="L171" s="12" t="s">
        <v>8259</v>
      </c>
      <c r="M171" s="12" t="s">
        <v>8259</v>
      </c>
      <c r="N171" s="16" t="s">
        <v>9899</v>
      </c>
      <c r="O171" s="12" t="s">
        <v>9900</v>
      </c>
      <c r="P171" s="12" t="s">
        <v>9268</v>
      </c>
      <c r="Q171" s="12" t="s">
        <v>9901</v>
      </c>
      <c r="R171" s="12" t="s">
        <v>9902</v>
      </c>
    </row>
    <row r="172" spans="1:18" ht="13.5" thickBot="1" x14ac:dyDescent="0.25">
      <c r="A172" s="8" t="s">
        <v>7341</v>
      </c>
      <c r="B172" s="8" t="str">
        <f>VLOOKUP(C172,'DFW account code to admin'!A:B,2,FALSE)</f>
        <v>Wildlife</v>
      </c>
      <c r="C172" s="7" t="s">
        <v>9265</v>
      </c>
      <c r="D172" s="7" t="s">
        <v>6785</v>
      </c>
      <c r="E172" s="9" t="s">
        <v>8906</v>
      </c>
      <c r="F172" s="7" t="s">
        <v>297</v>
      </c>
      <c r="G172" s="7" t="s">
        <v>4178</v>
      </c>
      <c r="H172" s="7" t="s">
        <v>7342</v>
      </c>
      <c r="I172" s="10">
        <v>53590</v>
      </c>
      <c r="J172" s="7" t="s">
        <v>7341</v>
      </c>
      <c r="K172" s="7" t="s">
        <v>8258</v>
      </c>
      <c r="L172" s="7" t="s">
        <v>8259</v>
      </c>
      <c r="M172" s="7" t="s">
        <v>8259</v>
      </c>
      <c r="N172" s="11" t="s">
        <v>9903</v>
      </c>
      <c r="O172" s="7" t="s">
        <v>9904</v>
      </c>
      <c r="P172" s="7" t="s">
        <v>9268</v>
      </c>
      <c r="Q172" s="7" t="s">
        <v>9905</v>
      </c>
      <c r="R172" s="7" t="s">
        <v>9677</v>
      </c>
    </row>
    <row r="173" spans="1:18" ht="13.5" thickBot="1" x14ac:dyDescent="0.25">
      <c r="A173" s="13" t="s">
        <v>7343</v>
      </c>
      <c r="B173" s="8" t="str">
        <f>VLOOKUP(C173,'DFW account code to admin'!A:B,2,FALSE)</f>
        <v>Wildlife</v>
      </c>
      <c r="C173" s="12" t="s">
        <v>9265</v>
      </c>
      <c r="D173" s="12" t="s">
        <v>6785</v>
      </c>
      <c r="E173" s="14" t="s">
        <v>8906</v>
      </c>
      <c r="F173" s="12" t="s">
        <v>297</v>
      </c>
      <c r="G173" s="12" t="s">
        <v>4178</v>
      </c>
      <c r="H173" s="12" t="s">
        <v>7344</v>
      </c>
      <c r="I173" s="15">
        <v>61195</v>
      </c>
      <c r="J173" s="12" t="s">
        <v>7343</v>
      </c>
      <c r="K173" s="12" t="s">
        <v>8258</v>
      </c>
      <c r="L173" s="12" t="s">
        <v>8259</v>
      </c>
      <c r="M173" s="12" t="s">
        <v>8259</v>
      </c>
      <c r="N173" s="16" t="s">
        <v>9906</v>
      </c>
      <c r="O173" s="12" t="s">
        <v>9907</v>
      </c>
      <c r="P173" s="12" t="s">
        <v>9268</v>
      </c>
      <c r="Q173" s="12" t="s">
        <v>9908</v>
      </c>
      <c r="R173" s="12" t="s">
        <v>9909</v>
      </c>
    </row>
    <row r="174" spans="1:18" ht="13.5" thickBot="1" x14ac:dyDescent="0.25">
      <c r="A174" s="8" t="s">
        <v>4363</v>
      </c>
      <c r="B174" s="8" t="str">
        <f>VLOOKUP(C174,'DFW account code to admin'!A:B,2,FALSE)</f>
        <v>Wildlife</v>
      </c>
      <c r="C174" s="7" t="s">
        <v>9265</v>
      </c>
      <c r="D174" s="7" t="s">
        <v>4337</v>
      </c>
      <c r="E174" s="9" t="s">
        <v>8906</v>
      </c>
      <c r="F174" s="7" t="s">
        <v>2576</v>
      </c>
      <c r="G174" s="7" t="s">
        <v>4349</v>
      </c>
      <c r="H174" s="7" t="s">
        <v>4364</v>
      </c>
      <c r="I174" s="10">
        <v>32578</v>
      </c>
      <c r="J174" s="7" t="s">
        <v>4363</v>
      </c>
      <c r="K174" s="7" t="s">
        <v>8258</v>
      </c>
      <c r="L174" s="7" t="s">
        <v>8259</v>
      </c>
      <c r="M174" s="7" t="s">
        <v>8259</v>
      </c>
      <c r="N174" s="11" t="s">
        <v>9876</v>
      </c>
      <c r="O174" s="7" t="s">
        <v>9877</v>
      </c>
      <c r="P174" s="7" t="s">
        <v>9342</v>
      </c>
      <c r="Q174" s="7" t="s">
        <v>9878</v>
      </c>
      <c r="R174" s="7" t="s">
        <v>9879</v>
      </c>
    </row>
    <row r="175" spans="1:18" ht="13.5" thickBot="1" x14ac:dyDescent="0.25">
      <c r="A175" s="13" t="s">
        <v>7478</v>
      </c>
      <c r="B175" s="8" t="str">
        <f>VLOOKUP(C175,'DFW account code to admin'!A:B,2,FALSE)</f>
        <v>Wildlife</v>
      </c>
      <c r="C175" s="12" t="s">
        <v>9265</v>
      </c>
      <c r="D175" s="12" t="s">
        <v>4281</v>
      </c>
      <c r="E175" s="14" t="s">
        <v>8906</v>
      </c>
      <c r="F175" s="12" t="s">
        <v>297</v>
      </c>
      <c r="G175" s="12" t="s">
        <v>3312</v>
      </c>
      <c r="H175" s="12" t="s">
        <v>7479</v>
      </c>
      <c r="I175" s="15">
        <v>29718</v>
      </c>
      <c r="J175" s="12" t="s">
        <v>7478</v>
      </c>
      <c r="K175" s="12" t="s">
        <v>8258</v>
      </c>
      <c r="L175" s="12" t="s">
        <v>8259</v>
      </c>
      <c r="M175" s="12" t="s">
        <v>8259</v>
      </c>
      <c r="N175" s="16" t="s">
        <v>9910</v>
      </c>
      <c r="O175" s="12" t="s">
        <v>9911</v>
      </c>
      <c r="P175" s="12" t="s">
        <v>9268</v>
      </c>
      <c r="Q175" s="12" t="s">
        <v>9912</v>
      </c>
      <c r="R175" s="16"/>
    </row>
    <row r="176" spans="1:18" ht="13.5" thickBot="1" x14ac:dyDescent="0.25">
      <c r="A176" s="8" t="s">
        <v>7323</v>
      </c>
      <c r="B176" s="8" t="str">
        <f>VLOOKUP(C176,'DFW account code to admin'!A:B,2,FALSE)</f>
        <v>Wildlife</v>
      </c>
      <c r="C176" s="7" t="s">
        <v>9265</v>
      </c>
      <c r="D176" s="7" t="s">
        <v>6785</v>
      </c>
      <c r="E176" s="9" t="s">
        <v>8906</v>
      </c>
      <c r="F176" s="7" t="s">
        <v>297</v>
      </c>
      <c r="G176" s="7" t="s">
        <v>4178</v>
      </c>
      <c r="H176" s="7" t="s">
        <v>7324</v>
      </c>
      <c r="I176" s="10">
        <v>47466</v>
      </c>
      <c r="J176" s="7" t="s">
        <v>7323</v>
      </c>
      <c r="K176" s="7" t="s">
        <v>8258</v>
      </c>
      <c r="L176" s="7" t="s">
        <v>8259</v>
      </c>
      <c r="M176" s="7" t="s">
        <v>8259</v>
      </c>
      <c r="N176" s="11" t="s">
        <v>9913</v>
      </c>
      <c r="O176" s="7" t="s">
        <v>9914</v>
      </c>
      <c r="P176" s="7" t="s">
        <v>9268</v>
      </c>
      <c r="Q176" s="7" t="s">
        <v>9915</v>
      </c>
      <c r="R176" s="7" t="s">
        <v>9916</v>
      </c>
    </row>
    <row r="177" spans="1:18" ht="13.5" thickBot="1" x14ac:dyDescent="0.25">
      <c r="A177" s="13" t="s">
        <v>7329</v>
      </c>
      <c r="B177" s="8" t="str">
        <f>VLOOKUP(C177,'DFW account code to admin'!A:B,2,FALSE)</f>
        <v>Wildlife</v>
      </c>
      <c r="C177" s="12" t="s">
        <v>9265</v>
      </c>
      <c r="D177" s="12" t="s">
        <v>6785</v>
      </c>
      <c r="E177" s="14" t="s">
        <v>8906</v>
      </c>
      <c r="F177" s="12" t="s">
        <v>297</v>
      </c>
      <c r="G177" s="12" t="s">
        <v>4178</v>
      </c>
      <c r="H177" s="12" t="s">
        <v>7330</v>
      </c>
      <c r="I177" s="15">
        <v>32290</v>
      </c>
      <c r="J177" s="12" t="s">
        <v>7329</v>
      </c>
      <c r="K177" s="12" t="s">
        <v>8258</v>
      </c>
      <c r="L177" s="12" t="s">
        <v>8259</v>
      </c>
      <c r="M177" s="12" t="s">
        <v>8259</v>
      </c>
      <c r="N177" s="16" t="s">
        <v>9917</v>
      </c>
      <c r="O177" s="12" t="s">
        <v>9918</v>
      </c>
      <c r="P177" s="12" t="s">
        <v>9268</v>
      </c>
      <c r="Q177" s="12" t="s">
        <v>9919</v>
      </c>
      <c r="R177" s="12" t="s">
        <v>9920</v>
      </c>
    </row>
    <row r="178" spans="1:18" ht="13.5" thickBot="1" x14ac:dyDescent="0.25">
      <c r="A178" s="8" t="s">
        <v>7333</v>
      </c>
      <c r="B178" s="8" t="str">
        <f>VLOOKUP(C178,'DFW account code to admin'!A:B,2,FALSE)</f>
        <v>Wildlife</v>
      </c>
      <c r="C178" s="7" t="s">
        <v>9265</v>
      </c>
      <c r="D178" s="7" t="s">
        <v>6785</v>
      </c>
      <c r="E178" s="9" t="s">
        <v>8906</v>
      </c>
      <c r="F178" s="7" t="s">
        <v>297</v>
      </c>
      <c r="G178" s="7" t="s">
        <v>4178</v>
      </c>
      <c r="H178" s="7" t="s">
        <v>7334</v>
      </c>
      <c r="I178" s="10">
        <v>32982</v>
      </c>
      <c r="J178" s="7" t="s">
        <v>7333</v>
      </c>
      <c r="K178" s="7" t="s">
        <v>8258</v>
      </c>
      <c r="L178" s="7" t="s">
        <v>8259</v>
      </c>
      <c r="M178" s="7" t="s">
        <v>8259</v>
      </c>
      <c r="N178" s="11" t="s">
        <v>9921</v>
      </c>
      <c r="O178" s="7" t="s">
        <v>9922</v>
      </c>
      <c r="P178" s="7" t="s">
        <v>9268</v>
      </c>
      <c r="Q178" s="7" t="s">
        <v>9923</v>
      </c>
      <c r="R178" s="7" t="s">
        <v>9924</v>
      </c>
    </row>
    <row r="179" spans="1:18" ht="13.5" thickBot="1" x14ac:dyDescent="0.25">
      <c r="A179" s="13" t="s">
        <v>7337</v>
      </c>
      <c r="B179" s="8" t="str">
        <f>VLOOKUP(C179,'DFW account code to admin'!A:B,2,FALSE)</f>
        <v>Wildlife</v>
      </c>
      <c r="C179" s="12" t="s">
        <v>9265</v>
      </c>
      <c r="D179" s="12" t="s">
        <v>6785</v>
      </c>
      <c r="E179" s="14" t="s">
        <v>8906</v>
      </c>
      <c r="F179" s="12" t="s">
        <v>297</v>
      </c>
      <c r="G179" s="12" t="s">
        <v>4178</v>
      </c>
      <c r="H179" s="12" t="s">
        <v>7338</v>
      </c>
      <c r="I179" s="15">
        <v>33975</v>
      </c>
      <c r="J179" s="12" t="s">
        <v>7337</v>
      </c>
      <c r="K179" s="12" t="s">
        <v>8258</v>
      </c>
      <c r="L179" s="12" t="s">
        <v>8259</v>
      </c>
      <c r="M179" s="12" t="s">
        <v>8259</v>
      </c>
      <c r="N179" s="16" t="s">
        <v>9925</v>
      </c>
      <c r="O179" s="12" t="s">
        <v>9926</v>
      </c>
      <c r="P179" s="12" t="s">
        <v>9268</v>
      </c>
      <c r="Q179" s="12" t="s">
        <v>9927</v>
      </c>
      <c r="R179" s="16"/>
    </row>
    <row r="180" spans="1:18" ht="13.5" thickBot="1" x14ac:dyDescent="0.25">
      <c r="A180" s="8" t="s">
        <v>5011</v>
      </c>
      <c r="B180" s="8" t="str">
        <f>VLOOKUP(C180,'DFW account code to admin'!A:B,2,FALSE)</f>
        <v>Habitat</v>
      </c>
      <c r="C180" s="7" t="s">
        <v>9349</v>
      </c>
      <c r="D180" s="7" t="s">
        <v>4597</v>
      </c>
      <c r="E180" s="9" t="s">
        <v>8906</v>
      </c>
      <c r="F180" s="7" t="s">
        <v>297</v>
      </c>
      <c r="G180" s="7" t="s">
        <v>4596</v>
      </c>
      <c r="H180" s="7" t="s">
        <v>5012</v>
      </c>
      <c r="I180" s="10">
        <v>22589</v>
      </c>
      <c r="J180" s="7" t="s">
        <v>5011</v>
      </c>
      <c r="K180" s="7" t="s">
        <v>8258</v>
      </c>
      <c r="L180" s="7" t="s">
        <v>8259</v>
      </c>
      <c r="M180" s="7" t="s">
        <v>8259</v>
      </c>
      <c r="N180" s="11" t="s">
        <v>9928</v>
      </c>
      <c r="O180" s="7" t="s">
        <v>9929</v>
      </c>
      <c r="P180" s="7" t="s">
        <v>9352</v>
      </c>
      <c r="Q180" s="7" t="s">
        <v>9930</v>
      </c>
      <c r="R180" s="7" t="s">
        <v>9931</v>
      </c>
    </row>
    <row r="181" spans="1:18" ht="13.5" thickBot="1" x14ac:dyDescent="0.25">
      <c r="A181" s="13" t="s">
        <v>7345</v>
      </c>
      <c r="B181" s="8" t="str">
        <f>VLOOKUP(C181,'DFW account code to admin'!A:B,2,FALSE)</f>
        <v>Wildlife</v>
      </c>
      <c r="C181" s="12" t="s">
        <v>9265</v>
      </c>
      <c r="D181" s="12" t="s">
        <v>6785</v>
      </c>
      <c r="E181" s="14" t="s">
        <v>8906</v>
      </c>
      <c r="F181" s="12" t="s">
        <v>297</v>
      </c>
      <c r="G181" s="12" t="s">
        <v>4178</v>
      </c>
      <c r="H181" s="12" t="s">
        <v>7346</v>
      </c>
      <c r="I181" s="15">
        <v>31201</v>
      </c>
      <c r="J181" s="12" t="s">
        <v>7345</v>
      </c>
      <c r="K181" s="12" t="s">
        <v>8258</v>
      </c>
      <c r="L181" s="12" t="s">
        <v>8259</v>
      </c>
      <c r="M181" s="12" t="s">
        <v>8259</v>
      </c>
      <c r="N181" s="16" t="s">
        <v>9932</v>
      </c>
      <c r="O181" s="12" t="s">
        <v>9933</v>
      </c>
      <c r="P181" s="12" t="s">
        <v>9268</v>
      </c>
      <c r="Q181" s="12" t="s">
        <v>9934</v>
      </c>
      <c r="R181" s="12" t="s">
        <v>9935</v>
      </c>
    </row>
    <row r="182" spans="1:18" ht="13.5" thickBot="1" x14ac:dyDescent="0.25">
      <c r="A182" s="8" t="s">
        <v>4280</v>
      </c>
      <c r="B182" s="8" t="str">
        <f>VLOOKUP(C182,'DFW account code to admin'!A:B,2,FALSE)</f>
        <v>Fish</v>
      </c>
      <c r="C182" s="7" t="s">
        <v>9275</v>
      </c>
      <c r="D182" s="7" t="s">
        <v>4281</v>
      </c>
      <c r="E182" s="9" t="s">
        <v>8906</v>
      </c>
      <c r="F182" s="7" t="s">
        <v>297</v>
      </c>
      <c r="G182" s="7" t="s">
        <v>3312</v>
      </c>
      <c r="H182" s="7" t="s">
        <v>4282</v>
      </c>
      <c r="I182" s="10">
        <v>18810</v>
      </c>
      <c r="J182" s="7" t="s">
        <v>4280</v>
      </c>
      <c r="K182" s="7" t="s">
        <v>8258</v>
      </c>
      <c r="L182" s="7" t="s">
        <v>8259</v>
      </c>
      <c r="M182" s="7" t="s">
        <v>8259</v>
      </c>
      <c r="N182" s="11" t="s">
        <v>9936</v>
      </c>
      <c r="O182" s="7" t="s">
        <v>9937</v>
      </c>
      <c r="P182" s="7" t="s">
        <v>9278</v>
      </c>
      <c r="Q182" s="7" t="s">
        <v>9938</v>
      </c>
      <c r="R182" s="7" t="s">
        <v>9939</v>
      </c>
    </row>
    <row r="183" spans="1:18" ht="13.5" thickBot="1" x14ac:dyDescent="0.25">
      <c r="A183" s="13" t="s">
        <v>7335</v>
      </c>
      <c r="B183" s="8" t="str">
        <f>VLOOKUP(C183,'DFW account code to admin'!A:B,2,FALSE)</f>
        <v>Wildlife</v>
      </c>
      <c r="C183" s="12" t="s">
        <v>9265</v>
      </c>
      <c r="D183" s="12" t="s">
        <v>6785</v>
      </c>
      <c r="E183" s="14" t="s">
        <v>8906</v>
      </c>
      <c r="F183" s="12" t="s">
        <v>297</v>
      </c>
      <c r="G183" s="12" t="s">
        <v>4178</v>
      </c>
      <c r="H183" s="12" t="s">
        <v>7336</v>
      </c>
      <c r="I183" s="15">
        <v>19720</v>
      </c>
      <c r="J183" s="12" t="s">
        <v>7335</v>
      </c>
      <c r="K183" s="12" t="s">
        <v>8258</v>
      </c>
      <c r="L183" s="12" t="s">
        <v>8259</v>
      </c>
      <c r="M183" s="12" t="s">
        <v>8259</v>
      </c>
      <c r="N183" s="16" t="s">
        <v>9940</v>
      </c>
      <c r="O183" s="12" t="s">
        <v>9941</v>
      </c>
      <c r="P183" s="12" t="s">
        <v>9268</v>
      </c>
      <c r="Q183" s="12" t="s">
        <v>9942</v>
      </c>
      <c r="R183" s="12" t="s">
        <v>9943</v>
      </c>
    </row>
    <row r="184" spans="1:18" ht="13.5" thickBot="1" x14ac:dyDescent="0.25">
      <c r="A184" s="8" t="s">
        <v>7347</v>
      </c>
      <c r="B184" s="8" t="str">
        <f>VLOOKUP(C184,'DFW account code to admin'!A:B,2,FALSE)</f>
        <v>Wildlife</v>
      </c>
      <c r="C184" s="7" t="s">
        <v>9265</v>
      </c>
      <c r="D184" s="7" t="s">
        <v>6785</v>
      </c>
      <c r="E184" s="9" t="s">
        <v>8906</v>
      </c>
      <c r="F184" s="7" t="s">
        <v>297</v>
      </c>
      <c r="G184" s="7" t="s">
        <v>4178</v>
      </c>
      <c r="H184" s="7" t="s">
        <v>7348</v>
      </c>
      <c r="I184" s="10">
        <v>36528</v>
      </c>
      <c r="J184" s="7" t="s">
        <v>7347</v>
      </c>
      <c r="K184" s="7" t="s">
        <v>8258</v>
      </c>
      <c r="L184" s="7" t="s">
        <v>8259</v>
      </c>
      <c r="M184" s="7" t="s">
        <v>8259</v>
      </c>
      <c r="N184" s="11" t="s">
        <v>9944</v>
      </c>
      <c r="O184" s="7" t="s">
        <v>9945</v>
      </c>
      <c r="P184" s="7" t="s">
        <v>9268</v>
      </c>
      <c r="Q184" s="7" t="s">
        <v>9946</v>
      </c>
      <c r="R184" s="7" t="s">
        <v>9947</v>
      </c>
    </row>
    <row r="185" spans="1:18" ht="13.5" thickBot="1" x14ac:dyDescent="0.25">
      <c r="A185" s="13" t="s">
        <v>7081</v>
      </c>
      <c r="B185" s="8" t="str">
        <f>VLOOKUP(C185,'DFW account code to admin'!A:B,2,FALSE)</f>
        <v>Fish</v>
      </c>
      <c r="C185" s="12" t="s">
        <v>9275</v>
      </c>
      <c r="D185" s="12" t="s">
        <v>6785</v>
      </c>
      <c r="E185" s="14" t="s">
        <v>8906</v>
      </c>
      <c r="F185" s="12" t="s">
        <v>297</v>
      </c>
      <c r="G185" s="12" t="s">
        <v>4178</v>
      </c>
      <c r="H185" s="12" t="s">
        <v>7082</v>
      </c>
      <c r="I185" s="15">
        <v>20433</v>
      </c>
      <c r="J185" s="12" t="s">
        <v>7081</v>
      </c>
      <c r="K185" s="12" t="s">
        <v>8258</v>
      </c>
      <c r="L185" s="12" t="s">
        <v>8259</v>
      </c>
      <c r="M185" s="12" t="s">
        <v>8259</v>
      </c>
      <c r="N185" s="16" t="s">
        <v>9335</v>
      </c>
      <c r="O185" s="12" t="s">
        <v>9336</v>
      </c>
      <c r="P185" s="12" t="s">
        <v>9278</v>
      </c>
      <c r="Q185" s="12" t="s">
        <v>9337</v>
      </c>
      <c r="R185" s="12" t="s">
        <v>9338</v>
      </c>
    </row>
    <row r="186" spans="1:18" ht="13.5" thickBot="1" x14ac:dyDescent="0.25">
      <c r="A186" s="8" t="s">
        <v>5145</v>
      </c>
      <c r="B186" s="8" t="str">
        <f>VLOOKUP(C186,'DFW account code to admin'!A:B,2,FALSE)</f>
        <v>Habitat</v>
      </c>
      <c r="C186" s="7" t="s">
        <v>9349</v>
      </c>
      <c r="D186" s="7" t="s">
        <v>4597</v>
      </c>
      <c r="E186" s="9" t="s">
        <v>8906</v>
      </c>
      <c r="F186" s="7" t="s">
        <v>297</v>
      </c>
      <c r="G186" s="7" t="s">
        <v>4596</v>
      </c>
      <c r="H186" s="7" t="s">
        <v>5146</v>
      </c>
      <c r="I186" s="10">
        <v>22759</v>
      </c>
      <c r="J186" s="7" t="s">
        <v>5145</v>
      </c>
      <c r="K186" s="7" t="s">
        <v>8258</v>
      </c>
      <c r="L186" s="7" t="s">
        <v>8259</v>
      </c>
      <c r="M186" s="7" t="s">
        <v>8259</v>
      </c>
      <c r="N186" s="11" t="s">
        <v>9948</v>
      </c>
      <c r="O186" s="7" t="s">
        <v>9949</v>
      </c>
      <c r="P186" s="7" t="s">
        <v>9352</v>
      </c>
      <c r="Q186" s="7" t="s">
        <v>9950</v>
      </c>
      <c r="R186" s="7" t="s">
        <v>9421</v>
      </c>
    </row>
    <row r="187" spans="1:18" ht="13.5" thickBot="1" x14ac:dyDescent="0.25">
      <c r="A187" s="13" t="s">
        <v>4585</v>
      </c>
      <c r="B187" s="8" t="str">
        <f>VLOOKUP(C187,'DFW account code to admin'!A:B,2,FALSE)</f>
        <v>Habitat</v>
      </c>
      <c r="C187" s="12" t="s">
        <v>9349</v>
      </c>
      <c r="D187" s="12" t="s">
        <v>4506</v>
      </c>
      <c r="E187" s="14" t="s">
        <v>8906</v>
      </c>
      <c r="F187" s="12" t="s">
        <v>297</v>
      </c>
      <c r="G187" s="12" t="s">
        <v>4508</v>
      </c>
      <c r="H187" s="12" t="s">
        <v>4586</v>
      </c>
      <c r="I187" s="15">
        <v>38286</v>
      </c>
      <c r="J187" s="12" t="s">
        <v>4585</v>
      </c>
      <c r="K187" s="12" t="s">
        <v>8258</v>
      </c>
      <c r="L187" s="12" t="s">
        <v>8259</v>
      </c>
      <c r="M187" s="12" t="s">
        <v>8259</v>
      </c>
      <c r="N187" s="16" t="s">
        <v>9951</v>
      </c>
      <c r="O187" s="12" t="s">
        <v>9952</v>
      </c>
      <c r="P187" s="12" t="s">
        <v>9352</v>
      </c>
      <c r="Q187" s="12" t="s">
        <v>9953</v>
      </c>
      <c r="R187" s="12" t="s">
        <v>9954</v>
      </c>
    </row>
    <row r="188" spans="1:18" ht="13.5" thickBot="1" x14ac:dyDescent="0.25">
      <c r="A188" s="8" t="s">
        <v>4587</v>
      </c>
      <c r="B188" s="8" t="str">
        <f>VLOOKUP(C188,'DFW account code to admin'!A:B,2,FALSE)</f>
        <v>Habitat</v>
      </c>
      <c r="C188" s="7" t="s">
        <v>9349</v>
      </c>
      <c r="D188" s="7" t="s">
        <v>4506</v>
      </c>
      <c r="E188" s="9" t="s">
        <v>8906</v>
      </c>
      <c r="F188" s="7" t="s">
        <v>297</v>
      </c>
      <c r="G188" s="7" t="s">
        <v>4508</v>
      </c>
      <c r="H188" s="7" t="s">
        <v>4588</v>
      </c>
      <c r="I188" s="10">
        <v>15843</v>
      </c>
      <c r="J188" s="7" t="s">
        <v>4587</v>
      </c>
      <c r="K188" s="7" t="s">
        <v>8258</v>
      </c>
      <c r="L188" s="7" t="s">
        <v>8259</v>
      </c>
      <c r="M188" s="7" t="s">
        <v>8259</v>
      </c>
      <c r="N188" s="11" t="s">
        <v>9955</v>
      </c>
      <c r="O188" s="7" t="s">
        <v>9956</v>
      </c>
      <c r="P188" s="7" t="s">
        <v>9957</v>
      </c>
      <c r="Q188" s="7" t="s">
        <v>9958</v>
      </c>
      <c r="R188" s="7" t="s">
        <v>9959</v>
      </c>
    </row>
    <row r="189" spans="1:18" ht="13.5" thickBot="1" x14ac:dyDescent="0.25">
      <c r="A189" s="13" t="s">
        <v>4589</v>
      </c>
      <c r="B189" s="8" t="str">
        <f>VLOOKUP(C189,'DFW account code to admin'!A:B,2,FALSE)</f>
        <v>Habitat</v>
      </c>
      <c r="C189" s="12" t="s">
        <v>9349</v>
      </c>
      <c r="D189" s="12" t="s">
        <v>4506</v>
      </c>
      <c r="E189" s="14" t="s">
        <v>8906</v>
      </c>
      <c r="F189" s="12" t="s">
        <v>297</v>
      </c>
      <c r="G189" s="12" t="s">
        <v>4508</v>
      </c>
      <c r="H189" s="12" t="s">
        <v>4590</v>
      </c>
      <c r="I189" s="15">
        <v>21125</v>
      </c>
      <c r="J189" s="12" t="s">
        <v>4589</v>
      </c>
      <c r="K189" s="12" t="s">
        <v>8258</v>
      </c>
      <c r="L189" s="12" t="s">
        <v>8259</v>
      </c>
      <c r="M189" s="12" t="s">
        <v>8259</v>
      </c>
      <c r="N189" s="16" t="s">
        <v>9960</v>
      </c>
      <c r="O189" s="12" t="s">
        <v>9961</v>
      </c>
      <c r="P189" s="12" t="s">
        <v>9352</v>
      </c>
      <c r="Q189" s="12" t="s">
        <v>9962</v>
      </c>
      <c r="R189" s="12" t="s">
        <v>9963</v>
      </c>
    </row>
    <row r="190" spans="1:18" ht="13.5" thickBot="1" x14ac:dyDescent="0.25">
      <c r="A190" s="8" t="s">
        <v>4591</v>
      </c>
      <c r="B190" s="8" t="str">
        <f>VLOOKUP(C190,'DFW account code to admin'!A:B,2,FALSE)</f>
        <v>Habitat</v>
      </c>
      <c r="C190" s="7" t="s">
        <v>9349</v>
      </c>
      <c r="D190" s="7" t="s">
        <v>4506</v>
      </c>
      <c r="E190" s="9" t="s">
        <v>8906</v>
      </c>
      <c r="F190" s="7" t="s">
        <v>297</v>
      </c>
      <c r="G190" s="7" t="s">
        <v>4508</v>
      </c>
      <c r="H190" s="7" t="s">
        <v>4592</v>
      </c>
      <c r="I190" s="10">
        <v>28981</v>
      </c>
      <c r="J190" s="7" t="s">
        <v>4591</v>
      </c>
      <c r="K190" s="7" t="s">
        <v>8258</v>
      </c>
      <c r="L190" s="7" t="s">
        <v>8259</v>
      </c>
      <c r="M190" s="7" t="s">
        <v>8259</v>
      </c>
      <c r="N190" s="11" t="s">
        <v>9964</v>
      </c>
      <c r="O190" s="7" t="s">
        <v>9965</v>
      </c>
      <c r="P190" s="7" t="s">
        <v>9352</v>
      </c>
      <c r="Q190" s="7" t="s">
        <v>9966</v>
      </c>
      <c r="R190" s="7" t="s">
        <v>9839</v>
      </c>
    </row>
    <row r="191" spans="1:18" ht="13.5" thickBot="1" x14ac:dyDescent="0.25">
      <c r="A191" s="13" t="s">
        <v>4177</v>
      </c>
      <c r="B191" s="8" t="str">
        <f>VLOOKUP(C191,'DFW account code to admin'!A:B,2,FALSE)</f>
        <v>Fish</v>
      </c>
      <c r="C191" s="12" t="s">
        <v>9275</v>
      </c>
      <c r="D191" s="12" t="s">
        <v>4171</v>
      </c>
      <c r="E191" s="14" t="s">
        <v>8906</v>
      </c>
      <c r="F191" s="12" t="s">
        <v>297</v>
      </c>
      <c r="G191" s="12" t="s">
        <v>4178</v>
      </c>
      <c r="H191" s="12" t="s">
        <v>4179</v>
      </c>
      <c r="I191" s="15">
        <v>40940</v>
      </c>
      <c r="J191" s="12" t="s">
        <v>4177</v>
      </c>
      <c r="K191" s="12" t="s">
        <v>8258</v>
      </c>
      <c r="L191" s="12" t="s">
        <v>8259</v>
      </c>
      <c r="M191" s="12" t="s">
        <v>8259</v>
      </c>
      <c r="N191" s="16" t="s">
        <v>9967</v>
      </c>
      <c r="O191" s="12" t="s">
        <v>9968</v>
      </c>
      <c r="P191" s="12" t="s">
        <v>9278</v>
      </c>
      <c r="Q191" s="12" t="s">
        <v>9969</v>
      </c>
      <c r="R191" s="12" t="s">
        <v>9970</v>
      </c>
    </row>
    <row r="192" spans="1:18" ht="13.5" thickBot="1" x14ac:dyDescent="0.25">
      <c r="A192" s="8" t="s">
        <v>4283</v>
      </c>
      <c r="B192" s="8" t="str">
        <f>VLOOKUP(C192,'DFW account code to admin'!A:B,2,FALSE)</f>
        <v>Fish</v>
      </c>
      <c r="C192" s="7" t="s">
        <v>9275</v>
      </c>
      <c r="D192" s="7" t="s">
        <v>4284</v>
      </c>
      <c r="E192" s="9" t="s">
        <v>8906</v>
      </c>
      <c r="F192" s="7" t="s">
        <v>297</v>
      </c>
      <c r="G192" s="7" t="s">
        <v>4245</v>
      </c>
      <c r="H192" s="7" t="s">
        <v>4285</v>
      </c>
      <c r="I192" s="10">
        <v>11354</v>
      </c>
      <c r="J192" s="7" t="s">
        <v>4283</v>
      </c>
      <c r="K192" s="7" t="s">
        <v>8258</v>
      </c>
      <c r="L192" s="7" t="s">
        <v>8259</v>
      </c>
      <c r="M192" s="7" t="s">
        <v>8259</v>
      </c>
      <c r="N192" s="11" t="s">
        <v>9971</v>
      </c>
      <c r="O192" s="7" t="s">
        <v>9972</v>
      </c>
      <c r="P192" s="7" t="s">
        <v>9278</v>
      </c>
      <c r="Q192" s="7" t="s">
        <v>9973</v>
      </c>
      <c r="R192" s="7" t="s">
        <v>9974</v>
      </c>
    </row>
    <row r="193" spans="1:18" ht="13.5" thickBot="1" x14ac:dyDescent="0.25">
      <c r="A193" s="13" t="s">
        <v>7087</v>
      </c>
      <c r="B193" s="8" t="str">
        <f>VLOOKUP(C193,'DFW account code to admin'!A:B,2,FALSE)</f>
        <v>Fish</v>
      </c>
      <c r="C193" s="12" t="s">
        <v>9275</v>
      </c>
      <c r="D193" s="12" t="s">
        <v>6785</v>
      </c>
      <c r="E193" s="14" t="s">
        <v>9024</v>
      </c>
      <c r="F193" s="12" t="s">
        <v>2734</v>
      </c>
      <c r="G193" s="12" t="s">
        <v>6739</v>
      </c>
      <c r="H193" s="12" t="s">
        <v>7088</v>
      </c>
      <c r="I193" s="15">
        <v>36962</v>
      </c>
      <c r="J193" s="12" t="s">
        <v>7087</v>
      </c>
      <c r="K193" s="12" t="s">
        <v>8258</v>
      </c>
      <c r="L193" s="12" t="s">
        <v>8259</v>
      </c>
      <c r="M193" s="12" t="s">
        <v>8259</v>
      </c>
      <c r="N193" s="16" t="s">
        <v>9720</v>
      </c>
      <c r="O193" s="12" t="s">
        <v>9721</v>
      </c>
      <c r="P193" s="12" t="s">
        <v>9278</v>
      </c>
      <c r="Q193" s="12" t="s">
        <v>9722</v>
      </c>
      <c r="R193" s="12" t="s">
        <v>9723</v>
      </c>
    </row>
    <row r="194" spans="1:18" ht="13.5" thickBot="1" x14ac:dyDescent="0.25">
      <c r="A194" s="8" t="s">
        <v>7393</v>
      </c>
      <c r="B194" s="8" t="str">
        <f>VLOOKUP(C194,'DFW account code to admin'!A:B,2,FALSE)</f>
        <v>Fish</v>
      </c>
      <c r="C194" s="7" t="s">
        <v>9275</v>
      </c>
      <c r="D194" s="7" t="s">
        <v>6785</v>
      </c>
      <c r="E194" s="9" t="s">
        <v>9024</v>
      </c>
      <c r="F194" s="7" t="s">
        <v>2734</v>
      </c>
      <c r="G194" s="7" t="s">
        <v>6739</v>
      </c>
      <c r="H194" s="7" t="s">
        <v>7394</v>
      </c>
      <c r="I194" s="10">
        <v>25897</v>
      </c>
      <c r="J194" s="7" t="s">
        <v>7393</v>
      </c>
      <c r="K194" s="7" t="s">
        <v>8258</v>
      </c>
      <c r="L194" s="7" t="s">
        <v>8259</v>
      </c>
      <c r="M194" s="7" t="s">
        <v>8259</v>
      </c>
      <c r="N194" s="11" t="s">
        <v>9975</v>
      </c>
      <c r="O194" s="7" t="s">
        <v>9976</v>
      </c>
      <c r="P194" s="7" t="s">
        <v>9278</v>
      </c>
      <c r="Q194" s="7" t="s">
        <v>9977</v>
      </c>
      <c r="R194" s="7" t="s">
        <v>9978</v>
      </c>
    </row>
    <row r="195" spans="1:18" ht="13.5" thickBot="1" x14ac:dyDescent="0.25">
      <c r="A195" s="13" t="s">
        <v>7145</v>
      </c>
      <c r="B195" s="8" t="str">
        <f>VLOOKUP(C195,'DFW account code to admin'!A:B,2,FALSE)</f>
        <v>Camp</v>
      </c>
      <c r="C195" s="12" t="s">
        <v>9979</v>
      </c>
      <c r="D195" s="12" t="s">
        <v>6735</v>
      </c>
      <c r="E195" s="14" t="s">
        <v>9024</v>
      </c>
      <c r="F195" s="12" t="s">
        <v>2734</v>
      </c>
      <c r="G195" s="12" t="s">
        <v>6739</v>
      </c>
      <c r="H195" s="12" t="s">
        <v>7146</v>
      </c>
      <c r="I195" s="15">
        <v>21674</v>
      </c>
      <c r="J195" s="12" t="s">
        <v>7145</v>
      </c>
      <c r="K195" s="12" t="s">
        <v>8258</v>
      </c>
      <c r="L195" s="12" t="s">
        <v>8259</v>
      </c>
      <c r="M195" s="12" t="s">
        <v>8259</v>
      </c>
      <c r="N195" s="16" t="s">
        <v>9980</v>
      </c>
      <c r="O195" s="12" t="s">
        <v>9981</v>
      </c>
      <c r="P195" s="12" t="s">
        <v>9982</v>
      </c>
      <c r="Q195" s="12" t="s">
        <v>9983</v>
      </c>
      <c r="R195" s="12" t="s">
        <v>9984</v>
      </c>
    </row>
    <row r="196" spans="1:18" ht="13.5" thickBot="1" x14ac:dyDescent="0.25">
      <c r="A196" s="8" t="s">
        <v>7309</v>
      </c>
      <c r="B196" s="8" t="str">
        <f>VLOOKUP(C196,'DFW account code to admin'!A:B,2,FALSE)</f>
        <v>Fish</v>
      </c>
      <c r="C196" s="7" t="s">
        <v>9275</v>
      </c>
      <c r="D196" s="7" t="s">
        <v>6785</v>
      </c>
      <c r="E196" s="9" t="s">
        <v>9024</v>
      </c>
      <c r="F196" s="7" t="s">
        <v>2734</v>
      </c>
      <c r="G196" s="7" t="s">
        <v>6739</v>
      </c>
      <c r="H196" s="7" t="s">
        <v>7310</v>
      </c>
      <c r="I196" s="10">
        <v>18254</v>
      </c>
      <c r="J196" s="7" t="s">
        <v>7309</v>
      </c>
      <c r="K196" s="7" t="s">
        <v>8333</v>
      </c>
      <c r="L196" s="7" t="s">
        <v>8259</v>
      </c>
      <c r="M196" s="7" t="s">
        <v>8259</v>
      </c>
      <c r="N196" s="11" t="s">
        <v>9276</v>
      </c>
      <c r="O196" s="7" t="s">
        <v>9277</v>
      </c>
      <c r="P196" s="7" t="s">
        <v>9278</v>
      </c>
      <c r="Q196" s="7" t="s">
        <v>9279</v>
      </c>
      <c r="R196" s="7" t="s">
        <v>9280</v>
      </c>
    </row>
    <row r="197" spans="1:18" ht="13.5" thickBot="1" x14ac:dyDescent="0.25">
      <c r="A197" s="13" t="s">
        <v>6789</v>
      </c>
      <c r="B197" s="8" t="str">
        <f>VLOOKUP(C197,'DFW account code to admin'!A:B,2,FALSE)</f>
        <v>Habitat</v>
      </c>
      <c r="C197" s="12" t="s">
        <v>9349</v>
      </c>
      <c r="D197" s="12" t="s">
        <v>6776</v>
      </c>
      <c r="E197" s="14" t="s">
        <v>9024</v>
      </c>
      <c r="F197" s="12" t="s">
        <v>297</v>
      </c>
      <c r="G197" s="12" t="s">
        <v>4178</v>
      </c>
      <c r="H197" s="12" t="s">
        <v>6790</v>
      </c>
      <c r="I197" s="15">
        <v>7944</v>
      </c>
      <c r="J197" s="12" t="s">
        <v>6789</v>
      </c>
      <c r="K197" s="12" t="s">
        <v>8258</v>
      </c>
      <c r="L197" s="12" t="s">
        <v>8259</v>
      </c>
      <c r="M197" s="12" t="s">
        <v>8259</v>
      </c>
      <c r="N197" s="16" t="s">
        <v>9985</v>
      </c>
      <c r="O197" s="12" t="s">
        <v>9986</v>
      </c>
      <c r="P197" s="16"/>
      <c r="Q197" s="12" t="s">
        <v>9987</v>
      </c>
      <c r="R197" s="12" t="s">
        <v>9988</v>
      </c>
    </row>
    <row r="198" spans="1:18" ht="13.5" thickBot="1" x14ac:dyDescent="0.25">
      <c r="A198" s="8" t="s">
        <v>6782</v>
      </c>
      <c r="B198" s="8" t="str">
        <f>VLOOKUP(C198,'DFW account code to admin'!A:B,2,FALSE)</f>
        <v>Habitat</v>
      </c>
      <c r="C198" s="7" t="s">
        <v>9349</v>
      </c>
      <c r="D198" s="7" t="s">
        <v>6776</v>
      </c>
      <c r="E198" s="9" t="s">
        <v>9024</v>
      </c>
      <c r="F198" s="7" t="s">
        <v>297</v>
      </c>
      <c r="G198" s="7" t="s">
        <v>4178</v>
      </c>
      <c r="H198" s="7" t="s">
        <v>6783</v>
      </c>
      <c r="I198" s="10">
        <v>6112</v>
      </c>
      <c r="J198" s="7" t="s">
        <v>6782</v>
      </c>
      <c r="K198" s="7" t="s">
        <v>8258</v>
      </c>
      <c r="L198" s="7" t="s">
        <v>8259</v>
      </c>
      <c r="M198" s="7" t="s">
        <v>8259</v>
      </c>
      <c r="N198" s="11" t="s">
        <v>9989</v>
      </c>
      <c r="O198" s="7" t="s">
        <v>9990</v>
      </c>
      <c r="P198" s="7" t="s">
        <v>9352</v>
      </c>
      <c r="Q198" s="7" t="s">
        <v>9991</v>
      </c>
      <c r="R198" s="7" t="s">
        <v>9992</v>
      </c>
    </row>
    <row r="199" spans="1:18" ht="13.5" thickBot="1" x14ac:dyDescent="0.25">
      <c r="A199" s="13" t="s">
        <v>6780</v>
      </c>
      <c r="B199" s="8" t="str">
        <f>VLOOKUP(C199,'DFW account code to admin'!A:B,2,FALSE)</f>
        <v>Fish</v>
      </c>
      <c r="C199" s="12" t="s">
        <v>9275</v>
      </c>
      <c r="D199" s="12" t="s">
        <v>6776</v>
      </c>
      <c r="E199" s="14" t="s">
        <v>9024</v>
      </c>
      <c r="F199" s="12" t="s">
        <v>297</v>
      </c>
      <c r="G199" s="12" t="s">
        <v>4178</v>
      </c>
      <c r="H199" s="12" t="s">
        <v>6781</v>
      </c>
      <c r="I199" s="15">
        <v>5985</v>
      </c>
      <c r="J199" s="12" t="s">
        <v>6780</v>
      </c>
      <c r="K199" s="12" t="s">
        <v>8258</v>
      </c>
      <c r="L199" s="12" t="s">
        <v>8259</v>
      </c>
      <c r="M199" s="12" t="s">
        <v>8259</v>
      </c>
      <c r="N199" s="16" t="s">
        <v>9993</v>
      </c>
      <c r="O199" s="12" t="s">
        <v>9994</v>
      </c>
      <c r="P199" s="12" t="s">
        <v>9278</v>
      </c>
      <c r="Q199" s="12" t="s">
        <v>9995</v>
      </c>
      <c r="R199" s="12" t="s">
        <v>9996</v>
      </c>
    </row>
    <row r="200" spans="1:18" ht="13.5" thickBot="1" x14ac:dyDescent="0.25">
      <c r="A200" s="8" t="s">
        <v>6778</v>
      </c>
      <c r="B200" s="8" t="str">
        <f>VLOOKUP(C200,'DFW account code to admin'!A:B,2,FALSE)</f>
        <v>Fish</v>
      </c>
      <c r="C200" s="7" t="s">
        <v>9275</v>
      </c>
      <c r="D200" s="7" t="s">
        <v>6776</v>
      </c>
      <c r="E200" s="9" t="s">
        <v>9024</v>
      </c>
      <c r="F200" s="7" t="s">
        <v>297</v>
      </c>
      <c r="G200" s="7" t="s">
        <v>4178</v>
      </c>
      <c r="H200" s="7" t="s">
        <v>6779</v>
      </c>
      <c r="I200" s="10">
        <v>3558</v>
      </c>
      <c r="J200" s="7" t="s">
        <v>6778</v>
      </c>
      <c r="K200" s="7" t="s">
        <v>8258</v>
      </c>
      <c r="L200" s="7" t="s">
        <v>8259</v>
      </c>
      <c r="M200" s="7" t="s">
        <v>8259</v>
      </c>
      <c r="N200" s="11" t="s">
        <v>9993</v>
      </c>
      <c r="O200" s="7" t="s">
        <v>9994</v>
      </c>
      <c r="P200" s="7" t="s">
        <v>9278</v>
      </c>
      <c r="Q200" s="7" t="s">
        <v>9995</v>
      </c>
      <c r="R200" s="7" t="s">
        <v>9996</v>
      </c>
    </row>
    <row r="201" spans="1:18" ht="13.5" thickBot="1" x14ac:dyDescent="0.25">
      <c r="A201" s="13" t="s">
        <v>4314</v>
      </c>
      <c r="B201" s="8" t="str">
        <f>VLOOKUP(C201,'DFW account code to admin'!A:B,2,FALSE)</f>
        <v>Wildlife</v>
      </c>
      <c r="C201" s="12" t="s">
        <v>9265</v>
      </c>
      <c r="D201" s="12" t="s">
        <v>4279</v>
      </c>
      <c r="E201" s="14" t="s">
        <v>9024</v>
      </c>
      <c r="F201" s="12" t="s">
        <v>297</v>
      </c>
      <c r="G201" s="12" t="s">
        <v>4245</v>
      </c>
      <c r="H201" s="12" t="s">
        <v>4315</v>
      </c>
      <c r="I201" s="15">
        <v>14277</v>
      </c>
      <c r="J201" s="12" t="s">
        <v>4314</v>
      </c>
      <c r="K201" s="12" t="s">
        <v>8258</v>
      </c>
      <c r="L201" s="12" t="s">
        <v>8259</v>
      </c>
      <c r="M201" s="12" t="s">
        <v>8259</v>
      </c>
      <c r="N201" s="16" t="s">
        <v>9997</v>
      </c>
      <c r="O201" s="12" t="s">
        <v>9998</v>
      </c>
      <c r="P201" s="12" t="s">
        <v>9268</v>
      </c>
      <c r="Q201" s="12" t="s">
        <v>9999</v>
      </c>
      <c r="R201" s="12" t="s">
        <v>9782</v>
      </c>
    </row>
    <row r="202" spans="1:18" ht="13.5" thickBot="1" x14ac:dyDescent="0.25">
      <c r="A202" s="8" t="s">
        <v>7147</v>
      </c>
      <c r="B202" s="8" t="str">
        <f>VLOOKUP(C202,'DFW account code to admin'!A:B,2,FALSE)</f>
        <v>Fish</v>
      </c>
      <c r="C202" s="7" t="s">
        <v>9275</v>
      </c>
      <c r="D202" s="7" t="s">
        <v>6735</v>
      </c>
      <c r="E202" s="9" t="s">
        <v>9024</v>
      </c>
      <c r="F202" s="7" t="s">
        <v>2734</v>
      </c>
      <c r="G202" s="7" t="s">
        <v>6739</v>
      </c>
      <c r="H202" s="7" t="s">
        <v>7148</v>
      </c>
      <c r="I202" s="10">
        <v>20048</v>
      </c>
      <c r="J202" s="7" t="s">
        <v>7147</v>
      </c>
      <c r="K202" s="7" t="s">
        <v>8258</v>
      </c>
      <c r="L202" s="7" t="s">
        <v>8259</v>
      </c>
      <c r="M202" s="7" t="s">
        <v>8259</v>
      </c>
      <c r="N202" s="11" t="s">
        <v>10000</v>
      </c>
      <c r="O202" s="7" t="s">
        <v>10001</v>
      </c>
      <c r="P202" s="7" t="s">
        <v>9278</v>
      </c>
      <c r="Q202" s="7" t="s">
        <v>10002</v>
      </c>
      <c r="R202" s="7" t="s">
        <v>10003</v>
      </c>
    </row>
    <row r="203" spans="1:18" ht="13.5" thickBot="1" x14ac:dyDescent="0.25">
      <c r="A203" s="13" t="s">
        <v>6787</v>
      </c>
      <c r="B203" s="8" t="str">
        <f>VLOOKUP(C203,'DFW account code to admin'!A:B,2,FALSE)</f>
        <v>Habitat</v>
      </c>
      <c r="C203" s="12" t="s">
        <v>9349</v>
      </c>
      <c r="D203" s="12" t="s">
        <v>6776</v>
      </c>
      <c r="E203" s="14" t="s">
        <v>9024</v>
      </c>
      <c r="F203" s="12" t="s">
        <v>297</v>
      </c>
      <c r="G203" s="12" t="s">
        <v>4178</v>
      </c>
      <c r="H203" s="12" t="s">
        <v>6788</v>
      </c>
      <c r="I203" s="15">
        <v>13908</v>
      </c>
      <c r="J203" s="12" t="s">
        <v>6787</v>
      </c>
      <c r="K203" s="12" t="s">
        <v>8258</v>
      </c>
      <c r="L203" s="12" t="s">
        <v>8259</v>
      </c>
      <c r="M203" s="12" t="s">
        <v>8259</v>
      </c>
      <c r="N203" s="16" t="s">
        <v>10004</v>
      </c>
      <c r="O203" s="12" t="s">
        <v>10005</v>
      </c>
      <c r="P203" s="12" t="s">
        <v>9352</v>
      </c>
      <c r="Q203" s="12" t="s">
        <v>10006</v>
      </c>
      <c r="R203" s="12" t="s">
        <v>10007</v>
      </c>
    </row>
    <row r="204" spans="1:18" ht="13.5" thickBot="1" x14ac:dyDescent="0.25">
      <c r="A204" s="8" t="s">
        <v>7187</v>
      </c>
      <c r="B204" s="8" t="str">
        <f>VLOOKUP(C204,'DFW account code to admin'!A:B,2,FALSE)</f>
        <v>Wildlife</v>
      </c>
      <c r="C204" s="7" t="s">
        <v>9265</v>
      </c>
      <c r="D204" s="7" t="s">
        <v>6785</v>
      </c>
      <c r="E204" s="9" t="s">
        <v>9024</v>
      </c>
      <c r="F204" s="7" t="s">
        <v>297</v>
      </c>
      <c r="G204" s="7" t="s">
        <v>4178</v>
      </c>
      <c r="H204" s="7" t="s">
        <v>7188</v>
      </c>
      <c r="I204" s="10">
        <v>15266</v>
      </c>
      <c r="J204" s="7" t="s">
        <v>7187</v>
      </c>
      <c r="K204" s="7" t="s">
        <v>8258</v>
      </c>
      <c r="L204" s="7" t="s">
        <v>8259</v>
      </c>
      <c r="M204" s="7" t="s">
        <v>8259</v>
      </c>
      <c r="N204" s="11" t="s">
        <v>10008</v>
      </c>
      <c r="O204" s="7" t="s">
        <v>10009</v>
      </c>
      <c r="P204" s="7" t="s">
        <v>9268</v>
      </c>
      <c r="Q204" s="7" t="s">
        <v>10010</v>
      </c>
      <c r="R204" s="7" t="s">
        <v>9898</v>
      </c>
    </row>
    <row r="205" spans="1:18" ht="13.5" thickBot="1" x14ac:dyDescent="0.25">
      <c r="A205" s="13" t="s">
        <v>7203</v>
      </c>
      <c r="B205" s="8" t="str">
        <f>VLOOKUP(C205,'DFW account code to admin'!A:B,2,FALSE)</f>
        <v>Fish</v>
      </c>
      <c r="C205" s="12" t="s">
        <v>9275</v>
      </c>
      <c r="D205" s="12" t="s">
        <v>6785</v>
      </c>
      <c r="E205" s="14" t="s">
        <v>9024</v>
      </c>
      <c r="F205" s="12" t="s">
        <v>297</v>
      </c>
      <c r="G205" s="12" t="s">
        <v>4178</v>
      </c>
      <c r="H205" s="12" t="s">
        <v>7204</v>
      </c>
      <c r="I205" s="15">
        <v>24818</v>
      </c>
      <c r="J205" s="12" t="s">
        <v>7203</v>
      </c>
      <c r="K205" s="12" t="s">
        <v>8258</v>
      </c>
      <c r="L205" s="12" t="s">
        <v>8259</v>
      </c>
      <c r="M205" s="12" t="s">
        <v>8259</v>
      </c>
      <c r="N205" s="16" t="s">
        <v>10011</v>
      </c>
      <c r="O205" s="12" t="s">
        <v>10012</v>
      </c>
      <c r="P205" s="12" t="s">
        <v>9278</v>
      </c>
      <c r="Q205" s="12" t="s">
        <v>10013</v>
      </c>
      <c r="R205" s="12" t="s">
        <v>10014</v>
      </c>
    </row>
    <row r="206" spans="1:18" ht="13.5" thickBot="1" x14ac:dyDescent="0.25">
      <c r="A206" s="8" t="s">
        <v>7201</v>
      </c>
      <c r="B206" s="8" t="str">
        <f>VLOOKUP(C206,'DFW account code to admin'!A:B,2,FALSE)</f>
        <v>Wildlife</v>
      </c>
      <c r="C206" s="7" t="s">
        <v>9265</v>
      </c>
      <c r="D206" s="7" t="s">
        <v>6785</v>
      </c>
      <c r="E206" s="9" t="s">
        <v>9024</v>
      </c>
      <c r="F206" s="7" t="s">
        <v>297</v>
      </c>
      <c r="G206" s="7" t="s">
        <v>4178</v>
      </c>
      <c r="H206" s="7" t="s">
        <v>7202</v>
      </c>
      <c r="I206" s="10">
        <v>11491</v>
      </c>
      <c r="J206" s="7" t="s">
        <v>7201</v>
      </c>
      <c r="K206" s="7" t="s">
        <v>8258</v>
      </c>
      <c r="L206" s="7" t="s">
        <v>8259</v>
      </c>
      <c r="M206" s="7" t="s">
        <v>8259</v>
      </c>
      <c r="N206" s="11" t="s">
        <v>10015</v>
      </c>
      <c r="O206" s="7" t="s">
        <v>10016</v>
      </c>
      <c r="P206" s="7" t="s">
        <v>9268</v>
      </c>
      <c r="Q206" s="7" t="s">
        <v>10017</v>
      </c>
      <c r="R206" s="7" t="s">
        <v>10018</v>
      </c>
    </row>
    <row r="207" spans="1:18" ht="13.5" thickBot="1" x14ac:dyDescent="0.25">
      <c r="A207" s="13" t="s">
        <v>7175</v>
      </c>
      <c r="B207" s="8" t="str">
        <f>VLOOKUP(C207,'DFW account code to admin'!A:B,2,FALSE)</f>
        <v>Habitat</v>
      </c>
      <c r="C207" s="12" t="s">
        <v>9349</v>
      </c>
      <c r="D207" s="12" t="s">
        <v>6785</v>
      </c>
      <c r="E207" s="14" t="s">
        <v>9024</v>
      </c>
      <c r="F207" s="12" t="s">
        <v>297</v>
      </c>
      <c r="G207" s="12" t="s">
        <v>4178</v>
      </c>
      <c r="H207" s="12" t="s">
        <v>7176</v>
      </c>
      <c r="I207" s="15">
        <v>4628</v>
      </c>
      <c r="J207" s="12" t="s">
        <v>7175</v>
      </c>
      <c r="K207" s="12" t="s">
        <v>8258</v>
      </c>
      <c r="L207" s="12" t="s">
        <v>8259</v>
      </c>
      <c r="M207" s="12" t="s">
        <v>8259</v>
      </c>
      <c r="N207" s="16" t="s">
        <v>9624</v>
      </c>
      <c r="O207" s="12" t="s">
        <v>9625</v>
      </c>
      <c r="P207" s="16"/>
      <c r="Q207" s="12" t="s">
        <v>9626</v>
      </c>
      <c r="R207" s="12" t="s">
        <v>9627</v>
      </c>
    </row>
    <row r="208" spans="1:18" ht="13.5" thickBot="1" x14ac:dyDescent="0.25">
      <c r="A208" s="8" t="s">
        <v>5219</v>
      </c>
      <c r="B208" s="8" t="str">
        <f>VLOOKUP(C208,'DFW account code to admin'!A:B,2,FALSE)</f>
        <v>Habitat</v>
      </c>
      <c r="C208" s="7" t="s">
        <v>9349</v>
      </c>
      <c r="D208" s="7" t="s">
        <v>4597</v>
      </c>
      <c r="E208" s="9" t="s">
        <v>9024</v>
      </c>
      <c r="F208" s="7" t="s">
        <v>297</v>
      </c>
      <c r="G208" s="7" t="s">
        <v>4596</v>
      </c>
      <c r="H208" s="7" t="s">
        <v>5220</v>
      </c>
      <c r="I208" s="10">
        <v>13024</v>
      </c>
      <c r="J208" s="7" t="s">
        <v>5219</v>
      </c>
      <c r="K208" s="7" t="s">
        <v>8258</v>
      </c>
      <c r="L208" s="7" t="s">
        <v>8259</v>
      </c>
      <c r="M208" s="7" t="s">
        <v>8259</v>
      </c>
      <c r="N208" s="11" t="s">
        <v>10019</v>
      </c>
      <c r="O208" s="7" t="s">
        <v>10020</v>
      </c>
      <c r="P208" s="7" t="s">
        <v>9352</v>
      </c>
      <c r="Q208" s="7" t="s">
        <v>10021</v>
      </c>
      <c r="R208" s="7" t="s">
        <v>10022</v>
      </c>
    </row>
    <row r="209" spans="1:18" ht="13.5" thickBot="1" x14ac:dyDescent="0.25">
      <c r="A209" s="13" t="s">
        <v>7139</v>
      </c>
      <c r="B209" s="8" t="str">
        <f>VLOOKUP(C209,'DFW account code to admin'!A:B,2,FALSE)</f>
        <v>Camp</v>
      </c>
      <c r="C209" s="12" t="s">
        <v>9979</v>
      </c>
      <c r="D209" s="12" t="s">
        <v>6735</v>
      </c>
      <c r="E209" s="14" t="s">
        <v>9024</v>
      </c>
      <c r="F209" s="12" t="s">
        <v>2734</v>
      </c>
      <c r="G209" s="12" t="s">
        <v>6739</v>
      </c>
      <c r="H209" s="12" t="s">
        <v>7140</v>
      </c>
      <c r="I209" s="15">
        <v>36437</v>
      </c>
      <c r="J209" s="12" t="s">
        <v>7139</v>
      </c>
      <c r="K209" s="12" t="s">
        <v>8258</v>
      </c>
      <c r="L209" s="12" t="s">
        <v>8259</v>
      </c>
      <c r="M209" s="12" t="s">
        <v>8259</v>
      </c>
      <c r="N209" s="16" t="s">
        <v>10023</v>
      </c>
      <c r="O209" s="12" t="s">
        <v>10024</v>
      </c>
      <c r="P209" s="12" t="s">
        <v>9982</v>
      </c>
      <c r="Q209" s="12" t="s">
        <v>10025</v>
      </c>
      <c r="R209" s="12" t="s">
        <v>10026</v>
      </c>
    </row>
    <row r="210" spans="1:18" ht="13.5" thickBot="1" x14ac:dyDescent="0.25">
      <c r="A210" s="8" t="s">
        <v>4620</v>
      </c>
      <c r="B210" s="8" t="str">
        <f>VLOOKUP(C210,'DFW account code to admin'!A:B,2,FALSE)</f>
        <v>Camp</v>
      </c>
      <c r="C210" s="7" t="s">
        <v>9979</v>
      </c>
      <c r="D210" s="7" t="s">
        <v>4506</v>
      </c>
      <c r="E210" s="9" t="s">
        <v>9024</v>
      </c>
      <c r="F210" s="7" t="s">
        <v>297</v>
      </c>
      <c r="G210" s="7" t="s">
        <v>4508</v>
      </c>
      <c r="H210" s="7" t="s">
        <v>4621</v>
      </c>
      <c r="I210" s="10">
        <v>27514</v>
      </c>
      <c r="J210" s="7" t="s">
        <v>4620</v>
      </c>
      <c r="K210" s="7" t="s">
        <v>8258</v>
      </c>
      <c r="L210" s="7" t="s">
        <v>8259</v>
      </c>
      <c r="M210" s="7" t="s">
        <v>8259</v>
      </c>
      <c r="N210" s="11" t="s">
        <v>10027</v>
      </c>
      <c r="O210" s="7" t="s">
        <v>10028</v>
      </c>
      <c r="P210" s="7" t="s">
        <v>9982</v>
      </c>
      <c r="Q210" s="7" t="s">
        <v>10029</v>
      </c>
      <c r="R210" s="7" t="s">
        <v>10030</v>
      </c>
    </row>
    <row r="211" spans="1:18" ht="13.5" thickBot="1" x14ac:dyDescent="0.25">
      <c r="A211" s="13" t="s">
        <v>5382</v>
      </c>
      <c r="B211" s="8" t="str">
        <f>VLOOKUP(C211,'DFW account code to admin'!A:B,2,FALSE)</f>
        <v>Fish</v>
      </c>
      <c r="C211" s="12" t="s">
        <v>9275</v>
      </c>
      <c r="D211" s="12" t="s">
        <v>4597</v>
      </c>
      <c r="E211" s="14" t="s">
        <v>9024</v>
      </c>
      <c r="F211" s="12" t="s">
        <v>297</v>
      </c>
      <c r="G211" s="12" t="s">
        <v>4596</v>
      </c>
      <c r="H211" s="12" t="s">
        <v>5383</v>
      </c>
      <c r="I211" s="15">
        <v>13633</v>
      </c>
      <c r="J211" s="12" t="s">
        <v>5382</v>
      </c>
      <c r="K211" s="12" t="s">
        <v>8258</v>
      </c>
      <c r="L211" s="12" t="s">
        <v>8259</v>
      </c>
      <c r="M211" s="12" t="s">
        <v>8259</v>
      </c>
      <c r="N211" s="16" t="s">
        <v>10031</v>
      </c>
      <c r="O211" s="12" t="s">
        <v>10032</v>
      </c>
      <c r="P211" s="12" t="s">
        <v>9278</v>
      </c>
      <c r="Q211" s="12" t="s">
        <v>10033</v>
      </c>
      <c r="R211" s="12" t="s">
        <v>10034</v>
      </c>
    </row>
    <row r="212" spans="1:18" ht="13.5" thickBot="1" x14ac:dyDescent="0.25">
      <c r="A212" s="8" t="s">
        <v>7219</v>
      </c>
      <c r="B212" s="8" t="str">
        <f>VLOOKUP(C212,'DFW account code to admin'!A:B,2,FALSE)</f>
        <v>Wildlife</v>
      </c>
      <c r="C212" s="7" t="s">
        <v>9265</v>
      </c>
      <c r="D212" s="7" t="s">
        <v>6785</v>
      </c>
      <c r="E212" s="9" t="s">
        <v>9024</v>
      </c>
      <c r="F212" s="7" t="s">
        <v>297</v>
      </c>
      <c r="G212" s="7" t="s">
        <v>4178</v>
      </c>
      <c r="H212" s="7" t="s">
        <v>7220</v>
      </c>
      <c r="I212" s="10">
        <v>6666</v>
      </c>
      <c r="J212" s="7" t="s">
        <v>7219</v>
      </c>
      <c r="K212" s="7" t="s">
        <v>8258</v>
      </c>
      <c r="L212" s="7" t="s">
        <v>8259</v>
      </c>
      <c r="M212" s="7" t="s">
        <v>8259</v>
      </c>
      <c r="N212" s="11" t="s">
        <v>10035</v>
      </c>
      <c r="O212" s="7" t="s">
        <v>10036</v>
      </c>
      <c r="P212" s="7" t="s">
        <v>9278</v>
      </c>
      <c r="Q212" s="7" t="s">
        <v>10037</v>
      </c>
      <c r="R212" s="7" t="s">
        <v>10038</v>
      </c>
    </row>
    <row r="213" spans="1:18" ht="13.5" thickBot="1" x14ac:dyDescent="0.25">
      <c r="A213" s="13" t="s">
        <v>7217</v>
      </c>
      <c r="B213" s="8" t="str">
        <f>VLOOKUP(C213,'DFW account code to admin'!A:B,2,FALSE)</f>
        <v>Habitat</v>
      </c>
      <c r="C213" s="12" t="s">
        <v>9349</v>
      </c>
      <c r="D213" s="12" t="s">
        <v>6785</v>
      </c>
      <c r="E213" s="14" t="s">
        <v>9024</v>
      </c>
      <c r="F213" s="12" t="s">
        <v>297</v>
      </c>
      <c r="G213" s="12" t="s">
        <v>4178</v>
      </c>
      <c r="H213" s="12" t="s">
        <v>7218</v>
      </c>
      <c r="I213" s="15">
        <v>7599</v>
      </c>
      <c r="J213" s="12" t="s">
        <v>7217</v>
      </c>
      <c r="K213" s="12" t="s">
        <v>8258</v>
      </c>
      <c r="L213" s="12" t="s">
        <v>8259</v>
      </c>
      <c r="M213" s="12" t="s">
        <v>8259</v>
      </c>
      <c r="N213" s="16" t="s">
        <v>10039</v>
      </c>
      <c r="O213" s="12" t="s">
        <v>10040</v>
      </c>
      <c r="P213" s="12" t="s">
        <v>9352</v>
      </c>
      <c r="Q213" s="12" t="s">
        <v>10041</v>
      </c>
      <c r="R213" s="12" t="s">
        <v>10042</v>
      </c>
    </row>
    <row r="214" spans="1:18" ht="13.5" thickBot="1" x14ac:dyDescent="0.25">
      <c r="A214" s="8" t="s">
        <v>7215</v>
      </c>
      <c r="B214" s="8" t="str">
        <f>VLOOKUP(C214,'DFW account code to admin'!A:B,2,FALSE)</f>
        <v>Fish</v>
      </c>
      <c r="C214" s="7" t="s">
        <v>9275</v>
      </c>
      <c r="D214" s="7" t="s">
        <v>6785</v>
      </c>
      <c r="E214" s="9" t="s">
        <v>9024</v>
      </c>
      <c r="F214" s="7" t="s">
        <v>297</v>
      </c>
      <c r="G214" s="7" t="s">
        <v>4178</v>
      </c>
      <c r="H214" s="7" t="s">
        <v>7216</v>
      </c>
      <c r="I214" s="10">
        <v>8377</v>
      </c>
      <c r="J214" s="7" t="s">
        <v>7215</v>
      </c>
      <c r="K214" s="7" t="s">
        <v>8258</v>
      </c>
      <c r="L214" s="7" t="s">
        <v>8259</v>
      </c>
      <c r="M214" s="7" t="s">
        <v>8259</v>
      </c>
      <c r="N214" s="11" t="s">
        <v>9383</v>
      </c>
      <c r="O214" s="7" t="s">
        <v>9384</v>
      </c>
      <c r="P214" s="7" t="s">
        <v>9278</v>
      </c>
      <c r="Q214" s="7" t="s">
        <v>9385</v>
      </c>
      <c r="R214" s="7" t="s">
        <v>9386</v>
      </c>
    </row>
    <row r="215" spans="1:18" ht="13.5" thickBot="1" x14ac:dyDescent="0.25">
      <c r="A215" s="13" t="s">
        <v>7213</v>
      </c>
      <c r="B215" s="8" t="str">
        <f>VLOOKUP(C215,'DFW account code to admin'!A:B,2,FALSE)</f>
        <v>Habitat</v>
      </c>
      <c r="C215" s="12" t="s">
        <v>9349</v>
      </c>
      <c r="D215" s="12" t="s">
        <v>6785</v>
      </c>
      <c r="E215" s="14" t="s">
        <v>9024</v>
      </c>
      <c r="F215" s="12" t="s">
        <v>297</v>
      </c>
      <c r="G215" s="12" t="s">
        <v>4178</v>
      </c>
      <c r="H215" s="12" t="s">
        <v>7214</v>
      </c>
      <c r="I215" s="15">
        <v>7972</v>
      </c>
      <c r="J215" s="12" t="s">
        <v>7213</v>
      </c>
      <c r="K215" s="12" t="s">
        <v>8258</v>
      </c>
      <c r="L215" s="12" t="s">
        <v>8259</v>
      </c>
      <c r="M215" s="12" t="s">
        <v>8259</v>
      </c>
      <c r="N215" s="16" t="s">
        <v>10043</v>
      </c>
      <c r="O215" s="12" t="s">
        <v>10044</v>
      </c>
      <c r="P215" s="12" t="s">
        <v>9352</v>
      </c>
      <c r="Q215" s="12" t="s">
        <v>10045</v>
      </c>
      <c r="R215" s="12" t="s">
        <v>10046</v>
      </c>
    </row>
    <row r="216" spans="1:18" ht="13.5" thickBot="1" x14ac:dyDescent="0.25">
      <c r="A216" s="8" t="s">
        <v>7131</v>
      </c>
      <c r="B216" s="8" t="str">
        <f>VLOOKUP(C216,'DFW account code to admin'!A:B,2,FALSE)</f>
        <v>Wildlife</v>
      </c>
      <c r="C216" s="7" t="s">
        <v>9265</v>
      </c>
      <c r="D216" s="7" t="s">
        <v>6785</v>
      </c>
      <c r="E216" s="9" t="s">
        <v>9024</v>
      </c>
      <c r="F216" s="7" t="s">
        <v>2734</v>
      </c>
      <c r="G216" s="7" t="s">
        <v>6739</v>
      </c>
      <c r="H216" s="7" t="s">
        <v>7132</v>
      </c>
      <c r="I216" s="10">
        <v>18897</v>
      </c>
      <c r="J216" s="7" t="s">
        <v>7131</v>
      </c>
      <c r="K216" s="7" t="s">
        <v>8258</v>
      </c>
      <c r="L216" s="7" t="s">
        <v>8259</v>
      </c>
      <c r="M216" s="7" t="s">
        <v>8259</v>
      </c>
      <c r="N216" s="11" t="s">
        <v>10047</v>
      </c>
      <c r="O216" s="7" t="s">
        <v>10048</v>
      </c>
      <c r="P216" s="7" t="s">
        <v>9268</v>
      </c>
      <c r="Q216" s="7" t="s">
        <v>10049</v>
      </c>
      <c r="R216" s="7" t="s">
        <v>10050</v>
      </c>
    </row>
    <row r="217" spans="1:18" ht="13.5" thickBot="1" x14ac:dyDescent="0.25">
      <c r="A217" s="13" t="s">
        <v>7129</v>
      </c>
      <c r="B217" s="8" t="str">
        <f>VLOOKUP(C217,'DFW account code to admin'!A:B,2,FALSE)</f>
        <v>Wildlife</v>
      </c>
      <c r="C217" s="12" t="s">
        <v>9265</v>
      </c>
      <c r="D217" s="12" t="s">
        <v>6785</v>
      </c>
      <c r="E217" s="14" t="s">
        <v>9024</v>
      </c>
      <c r="F217" s="12" t="s">
        <v>2734</v>
      </c>
      <c r="G217" s="12" t="s">
        <v>6739</v>
      </c>
      <c r="H217" s="12" t="s">
        <v>7130</v>
      </c>
      <c r="I217" s="15">
        <v>28509</v>
      </c>
      <c r="J217" s="12" t="s">
        <v>7129</v>
      </c>
      <c r="K217" s="12" t="s">
        <v>8258</v>
      </c>
      <c r="L217" s="12" t="s">
        <v>8259</v>
      </c>
      <c r="M217" s="12" t="s">
        <v>8259</v>
      </c>
      <c r="N217" s="16" t="s">
        <v>10051</v>
      </c>
      <c r="O217" s="12" t="s">
        <v>10052</v>
      </c>
      <c r="P217" s="12" t="s">
        <v>9268</v>
      </c>
      <c r="Q217" s="12" t="s">
        <v>10053</v>
      </c>
      <c r="R217" s="12" t="s">
        <v>10054</v>
      </c>
    </row>
    <row r="218" spans="1:18" ht="13.5" thickBot="1" x14ac:dyDescent="0.25">
      <c r="A218" s="8" t="s">
        <v>7137</v>
      </c>
      <c r="B218" s="8" t="str">
        <f>VLOOKUP(C218,'DFW account code to admin'!A:B,2,FALSE)</f>
        <v>Fish</v>
      </c>
      <c r="C218" s="7" t="s">
        <v>9275</v>
      </c>
      <c r="D218" s="7" t="s">
        <v>6785</v>
      </c>
      <c r="E218" s="9" t="s">
        <v>9024</v>
      </c>
      <c r="F218" s="7" t="s">
        <v>2734</v>
      </c>
      <c r="G218" s="7" t="s">
        <v>6739</v>
      </c>
      <c r="H218" s="7" t="s">
        <v>7138</v>
      </c>
      <c r="I218" s="10">
        <v>22364</v>
      </c>
      <c r="J218" s="7" t="s">
        <v>7137</v>
      </c>
      <c r="K218" s="7" t="s">
        <v>8258</v>
      </c>
      <c r="L218" s="7" t="s">
        <v>8259</v>
      </c>
      <c r="M218" s="7" t="s">
        <v>8259</v>
      </c>
      <c r="N218" s="11" t="s">
        <v>10055</v>
      </c>
      <c r="O218" s="7" t="s">
        <v>10056</v>
      </c>
      <c r="P218" s="7" t="s">
        <v>9278</v>
      </c>
      <c r="Q218" s="7" t="s">
        <v>10057</v>
      </c>
      <c r="R218" s="7" t="s">
        <v>10058</v>
      </c>
    </row>
    <row r="219" spans="1:18" ht="13.5" thickBot="1" x14ac:dyDescent="0.25">
      <c r="A219" s="13" t="s">
        <v>7135</v>
      </c>
      <c r="B219" s="8" t="str">
        <f>VLOOKUP(C219,'DFW account code to admin'!A:B,2,FALSE)</f>
        <v>Camp</v>
      </c>
      <c r="C219" s="12" t="s">
        <v>9979</v>
      </c>
      <c r="D219" s="12" t="s">
        <v>6785</v>
      </c>
      <c r="E219" s="14" t="s">
        <v>9024</v>
      </c>
      <c r="F219" s="12" t="s">
        <v>2734</v>
      </c>
      <c r="G219" s="12" t="s">
        <v>6739</v>
      </c>
      <c r="H219" s="12" t="s">
        <v>7136</v>
      </c>
      <c r="I219" s="15">
        <v>21219</v>
      </c>
      <c r="J219" s="12" t="s">
        <v>7135</v>
      </c>
      <c r="K219" s="12" t="s">
        <v>8258</v>
      </c>
      <c r="L219" s="12" t="s">
        <v>8259</v>
      </c>
      <c r="M219" s="12" t="s">
        <v>8259</v>
      </c>
      <c r="N219" s="16" t="s">
        <v>10059</v>
      </c>
      <c r="O219" s="12" t="s">
        <v>10060</v>
      </c>
      <c r="P219" s="12" t="s">
        <v>9982</v>
      </c>
      <c r="Q219" s="12" t="s">
        <v>10061</v>
      </c>
      <c r="R219" s="12" t="s">
        <v>10062</v>
      </c>
    </row>
    <row r="220" spans="1:18" ht="13.5" thickBot="1" x14ac:dyDescent="0.25">
      <c r="A220" s="8" t="s">
        <v>4415</v>
      </c>
      <c r="B220" s="8" t="str">
        <f>VLOOKUP(C220,'DFW account code to admin'!A:B,2,FALSE)</f>
        <v>Habitat</v>
      </c>
      <c r="C220" s="7" t="s">
        <v>9349</v>
      </c>
      <c r="D220" s="7" t="s">
        <v>4337</v>
      </c>
      <c r="E220" s="9" t="s">
        <v>9024</v>
      </c>
      <c r="F220" s="7" t="s">
        <v>297</v>
      </c>
      <c r="G220" s="7" t="s">
        <v>4342</v>
      </c>
      <c r="H220" s="7" t="s">
        <v>4416</v>
      </c>
      <c r="I220" s="10">
        <v>18050</v>
      </c>
      <c r="J220" s="7" t="s">
        <v>4415</v>
      </c>
      <c r="K220" s="7" t="s">
        <v>8258</v>
      </c>
      <c r="L220" s="7" t="s">
        <v>8259</v>
      </c>
      <c r="M220" s="7" t="s">
        <v>8259</v>
      </c>
      <c r="N220" s="11" t="s">
        <v>10063</v>
      </c>
      <c r="O220" s="7" t="s">
        <v>10064</v>
      </c>
      <c r="P220" s="7" t="s">
        <v>9352</v>
      </c>
      <c r="Q220" s="7" t="s">
        <v>10065</v>
      </c>
      <c r="R220" s="7" t="s">
        <v>10066</v>
      </c>
    </row>
    <row r="221" spans="1:18" ht="13.5" thickBot="1" x14ac:dyDescent="0.25">
      <c r="A221" s="13" t="s">
        <v>4821</v>
      </c>
      <c r="B221" s="8" t="str">
        <f>VLOOKUP(C221,'DFW account code to admin'!A:B,2,FALSE)</f>
        <v>Habitat</v>
      </c>
      <c r="C221" s="12" t="s">
        <v>9349</v>
      </c>
      <c r="D221" s="12" t="s">
        <v>4506</v>
      </c>
      <c r="E221" s="14" t="s">
        <v>9024</v>
      </c>
      <c r="F221" s="12" t="s">
        <v>297</v>
      </c>
      <c r="G221" s="12" t="s">
        <v>4508</v>
      </c>
      <c r="H221" s="12" t="s">
        <v>4822</v>
      </c>
      <c r="I221" s="15">
        <v>10175</v>
      </c>
      <c r="J221" s="12" t="s">
        <v>4821</v>
      </c>
      <c r="K221" s="12" t="s">
        <v>8258</v>
      </c>
      <c r="L221" s="12" t="s">
        <v>8259</v>
      </c>
      <c r="M221" s="12" t="s">
        <v>8259</v>
      </c>
      <c r="N221" s="16" t="s">
        <v>10067</v>
      </c>
      <c r="O221" s="12" t="s">
        <v>10068</v>
      </c>
      <c r="P221" s="12" t="s">
        <v>9352</v>
      </c>
      <c r="Q221" s="12" t="s">
        <v>10069</v>
      </c>
      <c r="R221" s="12" t="s">
        <v>10070</v>
      </c>
    </row>
    <row r="222" spans="1:18" ht="13.5" thickBot="1" x14ac:dyDescent="0.25">
      <c r="A222" s="8" t="s">
        <v>7245</v>
      </c>
      <c r="B222" s="8" t="str">
        <f>VLOOKUP(C222,'DFW account code to admin'!A:B,2,FALSE)</f>
        <v>Habitat</v>
      </c>
      <c r="C222" s="7" t="s">
        <v>9349</v>
      </c>
      <c r="D222" s="7" t="s">
        <v>6785</v>
      </c>
      <c r="E222" s="9" t="s">
        <v>9024</v>
      </c>
      <c r="F222" s="7" t="s">
        <v>2734</v>
      </c>
      <c r="G222" s="7" t="s">
        <v>6739</v>
      </c>
      <c r="H222" s="7" t="s">
        <v>7246</v>
      </c>
      <c r="I222" s="10">
        <v>14174</v>
      </c>
      <c r="J222" s="7" t="s">
        <v>7245</v>
      </c>
      <c r="K222" s="7" t="s">
        <v>8258</v>
      </c>
      <c r="L222" s="7" t="s">
        <v>8259</v>
      </c>
      <c r="M222" s="7" t="s">
        <v>8259</v>
      </c>
      <c r="N222" s="11" t="s">
        <v>10071</v>
      </c>
      <c r="O222" s="7" t="s">
        <v>10072</v>
      </c>
      <c r="P222" s="7" t="s">
        <v>9352</v>
      </c>
      <c r="Q222" s="7" t="s">
        <v>10073</v>
      </c>
      <c r="R222" s="7" t="s">
        <v>10074</v>
      </c>
    </row>
    <row r="223" spans="1:18" ht="13.5" thickBot="1" x14ac:dyDescent="0.25">
      <c r="A223" s="13" t="s">
        <v>7247</v>
      </c>
      <c r="B223" s="8" t="str">
        <f>VLOOKUP(C223,'DFW account code to admin'!A:B,2,FALSE)</f>
        <v>Habitat</v>
      </c>
      <c r="C223" s="12" t="s">
        <v>9349</v>
      </c>
      <c r="D223" s="12" t="s">
        <v>6785</v>
      </c>
      <c r="E223" s="14" t="s">
        <v>9024</v>
      </c>
      <c r="F223" s="12" t="s">
        <v>2734</v>
      </c>
      <c r="G223" s="12" t="s">
        <v>6739</v>
      </c>
      <c r="H223" s="12" t="s">
        <v>7248</v>
      </c>
      <c r="I223" s="15">
        <v>7369</v>
      </c>
      <c r="J223" s="12" t="s">
        <v>7247</v>
      </c>
      <c r="K223" s="12" t="s">
        <v>8258</v>
      </c>
      <c r="L223" s="12" t="s">
        <v>8259</v>
      </c>
      <c r="M223" s="12" t="s">
        <v>8259</v>
      </c>
      <c r="N223" s="16" t="s">
        <v>10075</v>
      </c>
      <c r="O223" s="12" t="s">
        <v>10076</v>
      </c>
      <c r="P223" s="12" t="s">
        <v>9352</v>
      </c>
      <c r="Q223" s="12" t="s">
        <v>10077</v>
      </c>
      <c r="R223" s="12" t="s">
        <v>10078</v>
      </c>
    </row>
    <row r="224" spans="1:18" ht="13.5" thickBot="1" x14ac:dyDescent="0.25">
      <c r="A224" s="8" t="s">
        <v>2429</v>
      </c>
      <c r="B224" s="8" t="str">
        <f>VLOOKUP(C224,'DFW account code to admin'!A:B,2,FALSE)</f>
        <v>Fish</v>
      </c>
      <c r="C224" s="7" t="s">
        <v>9275</v>
      </c>
      <c r="D224" s="7" t="s">
        <v>2290</v>
      </c>
      <c r="E224" s="9" t="s">
        <v>9024</v>
      </c>
      <c r="F224" s="7" t="s">
        <v>12</v>
      </c>
      <c r="G224" s="7" t="s">
        <v>2289</v>
      </c>
      <c r="H224" s="7" t="s">
        <v>2430</v>
      </c>
      <c r="I224" s="10">
        <v>4928</v>
      </c>
      <c r="J224" s="7" t="s">
        <v>2429</v>
      </c>
      <c r="K224" s="7" t="s">
        <v>8258</v>
      </c>
      <c r="L224" s="7" t="s">
        <v>8259</v>
      </c>
      <c r="M224" s="7" t="s">
        <v>8259</v>
      </c>
      <c r="N224" s="11" t="s">
        <v>10079</v>
      </c>
      <c r="O224" s="7" t="s">
        <v>10080</v>
      </c>
      <c r="P224" s="7" t="s">
        <v>9278</v>
      </c>
      <c r="Q224" s="7" t="s">
        <v>10081</v>
      </c>
      <c r="R224" s="7" t="s">
        <v>10082</v>
      </c>
    </row>
    <row r="225" spans="1:18" ht="13.5" thickBot="1" x14ac:dyDescent="0.25">
      <c r="A225" s="13" t="s">
        <v>5337</v>
      </c>
      <c r="B225" s="8" t="str">
        <f>VLOOKUP(C225,'DFW account code to admin'!A:B,2,FALSE)</f>
        <v>Fish</v>
      </c>
      <c r="C225" s="12" t="s">
        <v>9275</v>
      </c>
      <c r="D225" s="12" t="s">
        <v>4597</v>
      </c>
      <c r="E225" s="14" t="s">
        <v>9024</v>
      </c>
      <c r="F225" s="12" t="s">
        <v>297</v>
      </c>
      <c r="G225" s="12" t="s">
        <v>4596</v>
      </c>
      <c r="H225" s="12" t="s">
        <v>5338</v>
      </c>
      <c r="I225" s="15">
        <v>22512</v>
      </c>
      <c r="J225" s="12" t="s">
        <v>5337</v>
      </c>
      <c r="K225" s="12" t="s">
        <v>8258</v>
      </c>
      <c r="L225" s="12" t="s">
        <v>8259</v>
      </c>
      <c r="M225" s="12" t="s">
        <v>8259</v>
      </c>
      <c r="N225" s="16" t="s">
        <v>10083</v>
      </c>
      <c r="O225" s="12" t="s">
        <v>10084</v>
      </c>
      <c r="P225" s="12" t="s">
        <v>9278</v>
      </c>
      <c r="Q225" s="12" t="s">
        <v>10085</v>
      </c>
      <c r="R225" s="12" t="s">
        <v>9370</v>
      </c>
    </row>
    <row r="226" spans="1:18" ht="13.5" thickBot="1" x14ac:dyDescent="0.25">
      <c r="A226" s="8" t="s">
        <v>7225</v>
      </c>
      <c r="B226" s="8" t="str">
        <f>VLOOKUP(C226,'DFW account code to admin'!A:B,2,FALSE)</f>
        <v>Habitat</v>
      </c>
      <c r="C226" s="7" t="s">
        <v>9349</v>
      </c>
      <c r="D226" s="7" t="s">
        <v>6785</v>
      </c>
      <c r="E226" s="9" t="s">
        <v>9024</v>
      </c>
      <c r="F226" s="7" t="s">
        <v>297</v>
      </c>
      <c r="G226" s="7" t="s">
        <v>4178</v>
      </c>
      <c r="H226" s="7" t="s">
        <v>7226</v>
      </c>
      <c r="I226" s="10">
        <v>14692</v>
      </c>
      <c r="J226" s="7" t="s">
        <v>7225</v>
      </c>
      <c r="K226" s="7" t="s">
        <v>8258</v>
      </c>
      <c r="L226" s="7" t="s">
        <v>8259</v>
      </c>
      <c r="M226" s="7" t="s">
        <v>8259</v>
      </c>
      <c r="N226" s="11" t="s">
        <v>10086</v>
      </c>
      <c r="O226" s="7" t="s">
        <v>10087</v>
      </c>
      <c r="P226" s="7" t="s">
        <v>9352</v>
      </c>
      <c r="Q226" s="7" t="s">
        <v>10088</v>
      </c>
      <c r="R226" s="7" t="s">
        <v>10089</v>
      </c>
    </row>
    <row r="227" spans="1:18" ht="13.5" thickBot="1" x14ac:dyDescent="0.25">
      <c r="A227" s="13" t="s">
        <v>4602</v>
      </c>
      <c r="B227" s="8" t="str">
        <f>VLOOKUP(C227,'DFW account code to admin'!A:B,2,FALSE)</f>
        <v>Habitat</v>
      </c>
      <c r="C227" s="12" t="s">
        <v>9349</v>
      </c>
      <c r="D227" s="12" t="s">
        <v>4506</v>
      </c>
      <c r="E227" s="14" t="s">
        <v>9024</v>
      </c>
      <c r="F227" s="12" t="s">
        <v>297</v>
      </c>
      <c r="G227" s="12" t="s">
        <v>4508</v>
      </c>
      <c r="H227" s="12" t="s">
        <v>4603</v>
      </c>
      <c r="I227" s="15">
        <v>23307</v>
      </c>
      <c r="J227" s="12" t="s">
        <v>4602</v>
      </c>
      <c r="K227" s="12" t="s">
        <v>8258</v>
      </c>
      <c r="L227" s="12" t="s">
        <v>8259</v>
      </c>
      <c r="M227" s="12" t="s">
        <v>8259</v>
      </c>
      <c r="N227" s="16" t="s">
        <v>9760</v>
      </c>
      <c r="O227" s="12" t="s">
        <v>9761</v>
      </c>
      <c r="P227" s="12" t="s">
        <v>9352</v>
      </c>
      <c r="Q227" s="12" t="s">
        <v>9762</v>
      </c>
      <c r="R227" s="12" t="s">
        <v>9763</v>
      </c>
    </row>
    <row r="228" spans="1:18" ht="13.5" thickBot="1" x14ac:dyDescent="0.25">
      <c r="A228" s="8" t="s">
        <v>7155</v>
      </c>
      <c r="B228" s="8" t="str">
        <f>VLOOKUP(C228,'DFW account code to admin'!A:B,2,FALSE)</f>
        <v>Wildlife</v>
      </c>
      <c r="C228" s="7" t="s">
        <v>9265</v>
      </c>
      <c r="D228" s="7" t="s">
        <v>6785</v>
      </c>
      <c r="E228" s="9" t="s">
        <v>9024</v>
      </c>
      <c r="F228" s="7" t="s">
        <v>297</v>
      </c>
      <c r="G228" s="7" t="s">
        <v>4178</v>
      </c>
      <c r="H228" s="7" t="s">
        <v>7156</v>
      </c>
      <c r="I228" s="10">
        <v>23230</v>
      </c>
      <c r="J228" s="7" t="s">
        <v>7155</v>
      </c>
      <c r="K228" s="7" t="s">
        <v>8258</v>
      </c>
      <c r="L228" s="7" t="s">
        <v>8259</v>
      </c>
      <c r="M228" s="7" t="s">
        <v>8259</v>
      </c>
      <c r="N228" s="11" t="s">
        <v>10090</v>
      </c>
      <c r="O228" s="7" t="s">
        <v>10091</v>
      </c>
      <c r="P228" s="7" t="s">
        <v>9268</v>
      </c>
      <c r="Q228" s="7" t="s">
        <v>10092</v>
      </c>
      <c r="R228" s="7" t="s">
        <v>9444</v>
      </c>
    </row>
    <row r="229" spans="1:18" ht="13.5" thickBot="1" x14ac:dyDescent="0.25">
      <c r="A229" s="13" t="s">
        <v>7223</v>
      </c>
      <c r="B229" s="8" t="str">
        <f>VLOOKUP(C229,'DFW account code to admin'!A:B,2,FALSE)</f>
        <v>Wildlife</v>
      </c>
      <c r="C229" s="12" t="s">
        <v>9265</v>
      </c>
      <c r="D229" s="12" t="s">
        <v>6785</v>
      </c>
      <c r="E229" s="14" t="s">
        <v>9024</v>
      </c>
      <c r="F229" s="12" t="s">
        <v>297</v>
      </c>
      <c r="G229" s="12" t="s">
        <v>4178</v>
      </c>
      <c r="H229" s="12" t="s">
        <v>7224</v>
      </c>
      <c r="I229" s="15">
        <v>17563</v>
      </c>
      <c r="J229" s="12" t="s">
        <v>7223</v>
      </c>
      <c r="K229" s="12" t="s">
        <v>8258</v>
      </c>
      <c r="L229" s="12" t="s">
        <v>8259</v>
      </c>
      <c r="M229" s="12" t="s">
        <v>8259</v>
      </c>
      <c r="N229" s="16" t="s">
        <v>10093</v>
      </c>
      <c r="O229" s="12" t="s">
        <v>10094</v>
      </c>
      <c r="P229" s="12" t="s">
        <v>9268</v>
      </c>
      <c r="Q229" s="12" t="s">
        <v>10095</v>
      </c>
      <c r="R229" s="16" t="s">
        <v>10096</v>
      </c>
    </row>
    <row r="230" spans="1:18" ht="13.5" thickBot="1" x14ac:dyDescent="0.25">
      <c r="A230" s="8" t="s">
        <v>2427</v>
      </c>
      <c r="B230" s="8" t="str">
        <f>VLOOKUP(C230,'DFW account code to admin'!A:B,2,FALSE)</f>
        <v>Fish</v>
      </c>
      <c r="C230" s="7" t="s">
        <v>9275</v>
      </c>
      <c r="D230" s="7" t="s">
        <v>2290</v>
      </c>
      <c r="E230" s="9" t="s">
        <v>9024</v>
      </c>
      <c r="F230" s="7" t="s">
        <v>12</v>
      </c>
      <c r="G230" s="7" t="s">
        <v>2289</v>
      </c>
      <c r="H230" s="7" t="s">
        <v>2428</v>
      </c>
      <c r="I230" s="10">
        <v>10924</v>
      </c>
      <c r="J230" s="7" t="s">
        <v>2427</v>
      </c>
      <c r="K230" s="7" t="s">
        <v>8258</v>
      </c>
      <c r="L230" s="7" t="s">
        <v>8259</v>
      </c>
      <c r="M230" s="7" t="s">
        <v>8259</v>
      </c>
      <c r="N230" s="11" t="s">
        <v>10079</v>
      </c>
      <c r="O230" s="7" t="s">
        <v>10080</v>
      </c>
      <c r="P230" s="7" t="s">
        <v>9278</v>
      </c>
      <c r="Q230" s="7" t="s">
        <v>10081</v>
      </c>
      <c r="R230" s="7" t="s">
        <v>10082</v>
      </c>
    </row>
    <row r="231" spans="1:18" ht="13.5" thickBot="1" x14ac:dyDescent="0.25">
      <c r="A231" s="13" t="s">
        <v>5247</v>
      </c>
      <c r="B231" s="8" t="str">
        <f>VLOOKUP(C231,'DFW account code to admin'!A:B,2,FALSE)</f>
        <v>Fish</v>
      </c>
      <c r="C231" s="12" t="s">
        <v>9275</v>
      </c>
      <c r="D231" s="12" t="s">
        <v>4597</v>
      </c>
      <c r="E231" s="14" t="s">
        <v>9024</v>
      </c>
      <c r="F231" s="12" t="s">
        <v>297</v>
      </c>
      <c r="G231" s="12" t="s">
        <v>4596</v>
      </c>
      <c r="H231" s="12" t="s">
        <v>5248</v>
      </c>
      <c r="I231" s="15">
        <v>20074</v>
      </c>
      <c r="J231" s="12" t="s">
        <v>5247</v>
      </c>
      <c r="K231" s="12" t="s">
        <v>8258</v>
      </c>
      <c r="L231" s="12" t="s">
        <v>8259</v>
      </c>
      <c r="M231" s="12" t="s">
        <v>8259</v>
      </c>
      <c r="N231" s="16" t="s">
        <v>10097</v>
      </c>
      <c r="O231" s="12" t="s">
        <v>10098</v>
      </c>
      <c r="P231" s="12" t="s">
        <v>9278</v>
      </c>
      <c r="Q231" s="12" t="s">
        <v>10099</v>
      </c>
      <c r="R231" s="12" t="s">
        <v>10100</v>
      </c>
    </row>
    <row r="232" spans="1:18" ht="13.5" thickBot="1" x14ac:dyDescent="0.25">
      <c r="A232" s="8" t="s">
        <v>7459</v>
      </c>
      <c r="B232" s="8" t="str">
        <f>VLOOKUP(C232,'DFW account code to admin'!A:B,2,FALSE)</f>
        <v>Fish</v>
      </c>
      <c r="C232" s="7" t="s">
        <v>9275</v>
      </c>
      <c r="D232" s="7" t="s">
        <v>7449</v>
      </c>
      <c r="E232" s="9" t="s">
        <v>9024</v>
      </c>
      <c r="F232" s="7" t="s">
        <v>297</v>
      </c>
      <c r="G232" s="7" t="s">
        <v>4245</v>
      </c>
      <c r="H232" s="7" t="s">
        <v>7460</v>
      </c>
      <c r="I232" s="10">
        <v>26215</v>
      </c>
      <c r="J232" s="7" t="s">
        <v>7459</v>
      </c>
      <c r="K232" s="7" t="s">
        <v>8258</v>
      </c>
      <c r="L232" s="7" t="s">
        <v>8259</v>
      </c>
      <c r="M232" s="7" t="s">
        <v>8259</v>
      </c>
      <c r="N232" s="11" t="s">
        <v>10101</v>
      </c>
      <c r="O232" s="7" t="s">
        <v>10102</v>
      </c>
      <c r="P232" s="7" t="s">
        <v>9278</v>
      </c>
      <c r="Q232" s="7" t="s">
        <v>10103</v>
      </c>
      <c r="R232" s="7" t="s">
        <v>10104</v>
      </c>
    </row>
    <row r="233" spans="1:18" ht="13.5" thickBot="1" x14ac:dyDescent="0.25">
      <c r="A233" s="13" t="s">
        <v>7549</v>
      </c>
      <c r="B233" s="8" t="str">
        <f>VLOOKUP(C233,'DFW account code to admin'!A:B,2,FALSE)</f>
        <v>Habitat</v>
      </c>
      <c r="C233" s="12" t="s">
        <v>9349</v>
      </c>
      <c r="D233" s="12" t="s">
        <v>4281</v>
      </c>
      <c r="E233" s="14" t="s">
        <v>9024</v>
      </c>
      <c r="F233" s="12" t="s">
        <v>297</v>
      </c>
      <c r="G233" s="12" t="s">
        <v>3312</v>
      </c>
      <c r="H233" s="12" t="s">
        <v>7550</v>
      </c>
      <c r="I233" s="15">
        <v>25294</v>
      </c>
      <c r="J233" s="12" t="s">
        <v>7549</v>
      </c>
      <c r="K233" s="12" t="s">
        <v>8258</v>
      </c>
      <c r="L233" s="12" t="s">
        <v>8259</v>
      </c>
      <c r="M233" s="12" t="s">
        <v>8259</v>
      </c>
      <c r="N233" s="16" t="s">
        <v>10105</v>
      </c>
      <c r="O233" s="12" t="s">
        <v>10106</v>
      </c>
      <c r="P233" s="12" t="s">
        <v>9352</v>
      </c>
      <c r="Q233" s="12" t="s">
        <v>10107</v>
      </c>
      <c r="R233" s="12" t="s">
        <v>10108</v>
      </c>
    </row>
    <row r="234" spans="1:18" ht="13.5" thickBot="1" x14ac:dyDescent="0.25">
      <c r="A234" s="8" t="s">
        <v>7107</v>
      </c>
      <c r="B234" s="8" t="str">
        <f>VLOOKUP(C234,'DFW account code to admin'!A:B,2,FALSE)</f>
        <v>Wildlife</v>
      </c>
      <c r="C234" s="7" t="s">
        <v>9265</v>
      </c>
      <c r="D234" s="7" t="s">
        <v>6785</v>
      </c>
      <c r="E234" s="9" t="s">
        <v>9024</v>
      </c>
      <c r="F234" s="7" t="s">
        <v>2734</v>
      </c>
      <c r="G234" s="7" t="s">
        <v>6739</v>
      </c>
      <c r="H234" s="7" t="s">
        <v>7108</v>
      </c>
      <c r="I234" s="10">
        <v>23588</v>
      </c>
      <c r="J234" s="7" t="s">
        <v>7107</v>
      </c>
      <c r="K234" s="7" t="s">
        <v>8258</v>
      </c>
      <c r="L234" s="7" t="s">
        <v>8259</v>
      </c>
      <c r="M234" s="7" t="s">
        <v>8259</v>
      </c>
      <c r="N234" s="11" t="s">
        <v>10109</v>
      </c>
      <c r="O234" s="7" t="s">
        <v>10110</v>
      </c>
      <c r="P234" s="7" t="s">
        <v>9268</v>
      </c>
      <c r="Q234" s="7" t="s">
        <v>10111</v>
      </c>
      <c r="R234" s="7" t="s">
        <v>10112</v>
      </c>
    </row>
    <row r="235" spans="1:18" ht="13.5" thickBot="1" x14ac:dyDescent="0.25">
      <c r="A235" s="13" t="s">
        <v>7093</v>
      </c>
      <c r="B235" s="8" t="str">
        <f>VLOOKUP(C235,'DFW account code to admin'!A:B,2,FALSE)</f>
        <v>Habitat</v>
      </c>
      <c r="C235" s="12" t="s">
        <v>9349</v>
      </c>
      <c r="D235" s="12" t="s">
        <v>6785</v>
      </c>
      <c r="E235" s="14" t="s">
        <v>9024</v>
      </c>
      <c r="F235" s="12" t="s">
        <v>2734</v>
      </c>
      <c r="G235" s="12" t="s">
        <v>6739</v>
      </c>
      <c r="H235" s="12" t="s">
        <v>7094</v>
      </c>
      <c r="I235" s="15">
        <v>19515</v>
      </c>
      <c r="J235" s="12" t="s">
        <v>7093</v>
      </c>
      <c r="K235" s="12" t="s">
        <v>8258</v>
      </c>
      <c r="L235" s="12" t="s">
        <v>8259</v>
      </c>
      <c r="M235" s="12" t="s">
        <v>8259</v>
      </c>
      <c r="N235" s="16" t="s">
        <v>10113</v>
      </c>
      <c r="O235" s="12" t="s">
        <v>10114</v>
      </c>
      <c r="P235" s="12" t="s">
        <v>9352</v>
      </c>
      <c r="Q235" s="12" t="s">
        <v>10115</v>
      </c>
      <c r="R235" s="12" t="s">
        <v>10116</v>
      </c>
    </row>
    <row r="236" spans="1:18" ht="13.5" thickBot="1" x14ac:dyDescent="0.25">
      <c r="A236" s="8" t="s">
        <v>5404</v>
      </c>
      <c r="B236" s="8" t="str">
        <f>VLOOKUP(C236,'DFW account code to admin'!A:B,2,FALSE)</f>
        <v>Wildlife</v>
      </c>
      <c r="C236" s="7" t="s">
        <v>9265</v>
      </c>
      <c r="D236" s="7" t="s">
        <v>4597</v>
      </c>
      <c r="E236" s="9" t="s">
        <v>9024</v>
      </c>
      <c r="F236" s="7" t="s">
        <v>297</v>
      </c>
      <c r="G236" s="7" t="s">
        <v>4596</v>
      </c>
      <c r="H236" s="7" t="s">
        <v>5405</v>
      </c>
      <c r="I236" s="10">
        <v>13089</v>
      </c>
      <c r="J236" s="7" t="s">
        <v>5404</v>
      </c>
      <c r="K236" s="7" t="s">
        <v>8258</v>
      </c>
      <c r="L236" s="7" t="s">
        <v>8259</v>
      </c>
      <c r="M236" s="7" t="s">
        <v>8259</v>
      </c>
      <c r="N236" s="11" t="s">
        <v>9410</v>
      </c>
      <c r="O236" s="7" t="s">
        <v>9411</v>
      </c>
      <c r="P236" s="7" t="s">
        <v>9268</v>
      </c>
      <c r="Q236" s="7" t="s">
        <v>9412</v>
      </c>
      <c r="R236" s="7" t="s">
        <v>9413</v>
      </c>
    </row>
    <row r="237" spans="1:18" ht="13.5" thickBot="1" x14ac:dyDescent="0.25">
      <c r="A237" s="13" t="s">
        <v>5217</v>
      </c>
      <c r="B237" s="8" t="str">
        <f>VLOOKUP(C237,'DFW account code to admin'!A:B,2,FALSE)</f>
        <v>Fish</v>
      </c>
      <c r="C237" s="12" t="s">
        <v>9275</v>
      </c>
      <c r="D237" s="12" t="s">
        <v>4597</v>
      </c>
      <c r="E237" s="14" t="s">
        <v>9024</v>
      </c>
      <c r="F237" s="12" t="s">
        <v>297</v>
      </c>
      <c r="G237" s="12" t="s">
        <v>4596</v>
      </c>
      <c r="H237" s="12" t="s">
        <v>5218</v>
      </c>
      <c r="I237" s="15">
        <v>19593</v>
      </c>
      <c r="J237" s="12" t="s">
        <v>5217</v>
      </c>
      <c r="K237" s="12" t="s">
        <v>8258</v>
      </c>
      <c r="L237" s="12" t="s">
        <v>8259</v>
      </c>
      <c r="M237" s="12" t="s">
        <v>8259</v>
      </c>
      <c r="N237" s="16" t="s">
        <v>10117</v>
      </c>
      <c r="O237" s="12" t="s">
        <v>10118</v>
      </c>
      <c r="P237" s="12" t="s">
        <v>9278</v>
      </c>
      <c r="Q237" s="12" t="s">
        <v>10119</v>
      </c>
      <c r="R237" s="12" t="s">
        <v>10120</v>
      </c>
    </row>
    <row r="238" spans="1:18" ht="13.5" thickBot="1" x14ac:dyDescent="0.25">
      <c r="A238" s="8" t="s">
        <v>7227</v>
      </c>
      <c r="B238" s="8" t="str">
        <f>VLOOKUP(C238,'DFW account code to admin'!A:B,2,FALSE)</f>
        <v>Fish</v>
      </c>
      <c r="C238" s="7" t="s">
        <v>9275</v>
      </c>
      <c r="D238" s="7" t="s">
        <v>6785</v>
      </c>
      <c r="E238" s="9" t="s">
        <v>9024</v>
      </c>
      <c r="F238" s="7" t="s">
        <v>297</v>
      </c>
      <c r="G238" s="7" t="s">
        <v>4178</v>
      </c>
      <c r="H238" s="7" t="s">
        <v>7228</v>
      </c>
      <c r="I238" s="10">
        <v>4990</v>
      </c>
      <c r="J238" s="7" t="s">
        <v>7227</v>
      </c>
      <c r="K238" s="7" t="s">
        <v>8258</v>
      </c>
      <c r="L238" s="7" t="s">
        <v>8259</v>
      </c>
      <c r="M238" s="7" t="s">
        <v>8259</v>
      </c>
      <c r="N238" s="11" t="s">
        <v>9322</v>
      </c>
      <c r="O238" s="7" t="s">
        <v>9323</v>
      </c>
      <c r="P238" s="7" t="s">
        <v>9278</v>
      </c>
      <c r="Q238" s="7" t="s">
        <v>9324</v>
      </c>
      <c r="R238" s="7" t="s">
        <v>9325</v>
      </c>
    </row>
    <row r="239" spans="1:18" ht="13.5" thickBot="1" x14ac:dyDescent="0.25">
      <c r="A239" s="13" t="s">
        <v>7231</v>
      </c>
      <c r="B239" s="8" t="str">
        <f>VLOOKUP(C239,'DFW account code to admin'!A:B,2,FALSE)</f>
        <v>Fish</v>
      </c>
      <c r="C239" s="12" t="s">
        <v>9275</v>
      </c>
      <c r="D239" s="12" t="s">
        <v>6785</v>
      </c>
      <c r="E239" s="14" t="s">
        <v>9024</v>
      </c>
      <c r="F239" s="12" t="s">
        <v>297</v>
      </c>
      <c r="G239" s="12" t="s">
        <v>4178</v>
      </c>
      <c r="H239" s="12" t="s">
        <v>7232</v>
      </c>
      <c r="I239" s="15">
        <v>7480</v>
      </c>
      <c r="J239" s="12" t="s">
        <v>7231</v>
      </c>
      <c r="K239" s="12" t="s">
        <v>8258</v>
      </c>
      <c r="L239" s="12" t="s">
        <v>8259</v>
      </c>
      <c r="M239" s="12" t="s">
        <v>8259</v>
      </c>
      <c r="N239" s="16" t="s">
        <v>10121</v>
      </c>
      <c r="O239" s="12" t="s">
        <v>10122</v>
      </c>
      <c r="P239" s="12" t="s">
        <v>9278</v>
      </c>
      <c r="Q239" s="12" t="s">
        <v>10123</v>
      </c>
      <c r="R239" s="12" t="s">
        <v>10124</v>
      </c>
    </row>
    <row r="240" spans="1:18" ht="13.5" thickBot="1" x14ac:dyDescent="0.25">
      <c r="A240" s="8" t="s">
        <v>7229</v>
      </c>
      <c r="B240" s="8" t="str">
        <f>VLOOKUP(C240,'DFW account code to admin'!A:B,2,FALSE)</f>
        <v>Wildlife</v>
      </c>
      <c r="C240" s="7" t="s">
        <v>9265</v>
      </c>
      <c r="D240" s="7" t="s">
        <v>6785</v>
      </c>
      <c r="E240" s="9" t="s">
        <v>9024</v>
      </c>
      <c r="F240" s="7" t="s">
        <v>297</v>
      </c>
      <c r="G240" s="7" t="s">
        <v>4178</v>
      </c>
      <c r="H240" s="7" t="s">
        <v>7230</v>
      </c>
      <c r="I240" s="10">
        <v>6293</v>
      </c>
      <c r="J240" s="7" t="s">
        <v>7229</v>
      </c>
      <c r="K240" s="7" t="s">
        <v>8258</v>
      </c>
      <c r="L240" s="7" t="s">
        <v>8259</v>
      </c>
      <c r="M240" s="7" t="s">
        <v>8259</v>
      </c>
      <c r="N240" s="11" t="s">
        <v>10125</v>
      </c>
      <c r="O240" s="7" t="s">
        <v>10126</v>
      </c>
      <c r="P240" s="11"/>
      <c r="Q240" s="7" t="s">
        <v>10127</v>
      </c>
      <c r="R240" s="11"/>
    </row>
    <row r="241" spans="1:18" ht="13.5" thickBot="1" x14ac:dyDescent="0.25">
      <c r="A241" s="13" t="s">
        <v>7211</v>
      </c>
      <c r="B241" s="8" t="str">
        <f>VLOOKUP(C241,'DFW account code to admin'!A:B,2,FALSE)</f>
        <v>Habitat</v>
      </c>
      <c r="C241" s="12" t="s">
        <v>9349</v>
      </c>
      <c r="D241" s="12" t="s">
        <v>6785</v>
      </c>
      <c r="E241" s="14" t="s">
        <v>9024</v>
      </c>
      <c r="F241" s="12" t="s">
        <v>297</v>
      </c>
      <c r="G241" s="12" t="s">
        <v>4178</v>
      </c>
      <c r="H241" s="12" t="s">
        <v>7212</v>
      </c>
      <c r="I241" s="15">
        <v>11202</v>
      </c>
      <c r="J241" s="12" t="s">
        <v>7211</v>
      </c>
      <c r="K241" s="12" t="s">
        <v>8258</v>
      </c>
      <c r="L241" s="12" t="s">
        <v>8259</v>
      </c>
      <c r="M241" s="12" t="s">
        <v>8259</v>
      </c>
      <c r="N241" s="16" t="s">
        <v>10128</v>
      </c>
      <c r="O241" s="12" t="s">
        <v>10129</v>
      </c>
      <c r="P241" s="12" t="s">
        <v>9352</v>
      </c>
      <c r="Q241" s="12" t="s">
        <v>10130</v>
      </c>
      <c r="R241" s="12" t="s">
        <v>10131</v>
      </c>
    </row>
    <row r="242" spans="1:18" ht="13.5" thickBot="1" x14ac:dyDescent="0.25">
      <c r="A242" s="8" t="s">
        <v>7209</v>
      </c>
      <c r="B242" s="8" t="str">
        <f>VLOOKUP(C242,'DFW account code to admin'!A:B,2,FALSE)</f>
        <v>Habitat</v>
      </c>
      <c r="C242" s="7" t="s">
        <v>9349</v>
      </c>
      <c r="D242" s="7" t="s">
        <v>6785</v>
      </c>
      <c r="E242" s="9" t="s">
        <v>9024</v>
      </c>
      <c r="F242" s="7" t="s">
        <v>297</v>
      </c>
      <c r="G242" s="7" t="s">
        <v>4178</v>
      </c>
      <c r="H242" s="7" t="s">
        <v>7210</v>
      </c>
      <c r="I242" s="10">
        <v>10000</v>
      </c>
      <c r="J242" s="7" t="s">
        <v>7209</v>
      </c>
      <c r="K242" s="7" t="s">
        <v>8258</v>
      </c>
      <c r="L242" s="7" t="s">
        <v>8259</v>
      </c>
      <c r="M242" s="7" t="s">
        <v>8259</v>
      </c>
      <c r="N242" s="11" t="s">
        <v>10128</v>
      </c>
      <c r="O242" s="7" t="s">
        <v>10129</v>
      </c>
      <c r="P242" s="7" t="s">
        <v>9352</v>
      </c>
      <c r="Q242" s="7" t="s">
        <v>10130</v>
      </c>
      <c r="R242" s="7" t="s">
        <v>10131</v>
      </c>
    </row>
    <row r="243" spans="1:18" ht="13.5" thickBot="1" x14ac:dyDescent="0.25">
      <c r="A243" s="13" t="s">
        <v>7233</v>
      </c>
      <c r="B243" s="8" t="str">
        <f>VLOOKUP(C243,'DFW account code to admin'!A:B,2,FALSE)</f>
        <v>Wildlife</v>
      </c>
      <c r="C243" s="12" t="s">
        <v>9265</v>
      </c>
      <c r="D243" s="12" t="s">
        <v>6785</v>
      </c>
      <c r="E243" s="14" t="s">
        <v>9024</v>
      </c>
      <c r="F243" s="12" t="s">
        <v>297</v>
      </c>
      <c r="G243" s="12" t="s">
        <v>4178</v>
      </c>
      <c r="H243" s="12" t="s">
        <v>7234</v>
      </c>
      <c r="I243" s="15">
        <v>19560</v>
      </c>
      <c r="J243" s="12" t="s">
        <v>7233</v>
      </c>
      <c r="K243" s="12" t="s">
        <v>8258</v>
      </c>
      <c r="L243" s="12" t="s">
        <v>8259</v>
      </c>
      <c r="M243" s="12" t="s">
        <v>8259</v>
      </c>
      <c r="N243" s="16" t="s">
        <v>10132</v>
      </c>
      <c r="O243" s="12" t="s">
        <v>10133</v>
      </c>
      <c r="P243" s="12" t="s">
        <v>9268</v>
      </c>
      <c r="Q243" s="12" t="s">
        <v>10134</v>
      </c>
      <c r="R243" s="12" t="s">
        <v>10135</v>
      </c>
    </row>
    <row r="244" spans="1:18" ht="13.5" thickBot="1" x14ac:dyDescent="0.25">
      <c r="A244" s="8" t="s">
        <v>7221</v>
      </c>
      <c r="B244" s="8" t="str">
        <f>VLOOKUP(C244,'DFW account code to admin'!A:B,2,FALSE)</f>
        <v>Wildlife</v>
      </c>
      <c r="C244" s="7" t="s">
        <v>9265</v>
      </c>
      <c r="D244" s="7" t="s">
        <v>6785</v>
      </c>
      <c r="E244" s="9" t="s">
        <v>9024</v>
      </c>
      <c r="F244" s="7" t="s">
        <v>297</v>
      </c>
      <c r="G244" s="7" t="s">
        <v>4178</v>
      </c>
      <c r="H244" s="7" t="s">
        <v>7222</v>
      </c>
      <c r="I244" s="10">
        <v>20890</v>
      </c>
      <c r="J244" s="7" t="s">
        <v>7221</v>
      </c>
      <c r="K244" s="7" t="s">
        <v>8258</v>
      </c>
      <c r="L244" s="7" t="s">
        <v>8259</v>
      </c>
      <c r="M244" s="7" t="s">
        <v>8259</v>
      </c>
      <c r="N244" s="11" t="s">
        <v>10136</v>
      </c>
      <c r="O244" s="7" t="s">
        <v>10137</v>
      </c>
      <c r="P244" s="7" t="s">
        <v>9268</v>
      </c>
      <c r="Q244" s="7" t="s">
        <v>10138</v>
      </c>
      <c r="R244" s="7" t="s">
        <v>10139</v>
      </c>
    </row>
    <row r="245" spans="1:18" ht="13.5" thickBot="1" x14ac:dyDescent="0.25">
      <c r="A245" s="13" t="s">
        <v>7551</v>
      </c>
      <c r="B245" s="8" t="str">
        <f>VLOOKUP(C245,'DFW account code to admin'!A:B,2,FALSE)</f>
        <v>Fish</v>
      </c>
      <c r="C245" s="12" t="s">
        <v>9275</v>
      </c>
      <c r="D245" s="12" t="s">
        <v>4281</v>
      </c>
      <c r="E245" s="14" t="s">
        <v>9024</v>
      </c>
      <c r="F245" s="12" t="s">
        <v>297</v>
      </c>
      <c r="G245" s="12" t="s">
        <v>3312</v>
      </c>
      <c r="H245" s="12" t="s">
        <v>7552</v>
      </c>
      <c r="I245" s="15">
        <v>25468</v>
      </c>
      <c r="J245" s="12" t="s">
        <v>7551</v>
      </c>
      <c r="K245" s="12" t="s">
        <v>8258</v>
      </c>
      <c r="L245" s="12" t="s">
        <v>8259</v>
      </c>
      <c r="M245" s="12" t="s">
        <v>8259</v>
      </c>
      <c r="N245" s="16" t="s">
        <v>10140</v>
      </c>
      <c r="O245" s="12" t="s">
        <v>10141</v>
      </c>
      <c r="P245" s="12" t="s">
        <v>9278</v>
      </c>
      <c r="Q245" s="12" t="s">
        <v>10142</v>
      </c>
      <c r="R245" s="12" t="s">
        <v>10143</v>
      </c>
    </row>
    <row r="246" spans="1:18" ht="13.5" thickBot="1" x14ac:dyDescent="0.25">
      <c r="A246" s="8" t="s">
        <v>5207</v>
      </c>
      <c r="B246" s="8" t="str">
        <f>VLOOKUP(C246,'DFW account code to admin'!A:B,2,FALSE)</f>
        <v>Fish</v>
      </c>
      <c r="C246" s="7" t="s">
        <v>9275</v>
      </c>
      <c r="D246" s="7" t="s">
        <v>4597</v>
      </c>
      <c r="E246" s="9" t="s">
        <v>9024</v>
      </c>
      <c r="F246" s="7" t="s">
        <v>297</v>
      </c>
      <c r="G246" s="7" t="s">
        <v>4596</v>
      </c>
      <c r="H246" s="7" t="s">
        <v>5208</v>
      </c>
      <c r="I246" s="10">
        <v>59973</v>
      </c>
      <c r="J246" s="7" t="s">
        <v>5207</v>
      </c>
      <c r="K246" s="7" t="s">
        <v>8258</v>
      </c>
      <c r="L246" s="7" t="s">
        <v>8259</v>
      </c>
      <c r="M246" s="7" t="s">
        <v>8259</v>
      </c>
      <c r="N246" s="11" t="s">
        <v>9375</v>
      </c>
      <c r="O246" s="7" t="s">
        <v>10144</v>
      </c>
      <c r="P246" s="7" t="s">
        <v>9278</v>
      </c>
      <c r="Q246" s="7" t="s">
        <v>9377</v>
      </c>
      <c r="R246" s="7" t="s">
        <v>9378</v>
      </c>
    </row>
    <row r="247" spans="1:18" ht="13.5" thickBot="1" x14ac:dyDescent="0.25">
      <c r="A247" s="13" t="s">
        <v>5209</v>
      </c>
      <c r="B247" s="8" t="str">
        <f>VLOOKUP(C247,'DFW account code to admin'!A:B,2,FALSE)</f>
        <v>Fish</v>
      </c>
      <c r="C247" s="12" t="s">
        <v>9275</v>
      </c>
      <c r="D247" s="12" t="s">
        <v>4597</v>
      </c>
      <c r="E247" s="14" t="s">
        <v>9024</v>
      </c>
      <c r="F247" s="12" t="s">
        <v>297</v>
      </c>
      <c r="G247" s="12" t="s">
        <v>4596</v>
      </c>
      <c r="H247" s="12" t="s">
        <v>5210</v>
      </c>
      <c r="I247" s="15">
        <v>37784</v>
      </c>
      <c r="J247" s="12" t="s">
        <v>5209</v>
      </c>
      <c r="K247" s="12" t="s">
        <v>8258</v>
      </c>
      <c r="L247" s="12" t="s">
        <v>8259</v>
      </c>
      <c r="M247" s="12" t="s">
        <v>8259</v>
      </c>
      <c r="N247" s="16" t="s">
        <v>9720</v>
      </c>
      <c r="O247" s="12" t="s">
        <v>9721</v>
      </c>
      <c r="P247" s="12" t="s">
        <v>9278</v>
      </c>
      <c r="Q247" s="12" t="s">
        <v>9722</v>
      </c>
      <c r="R247" s="12" t="s">
        <v>9723</v>
      </c>
    </row>
    <row r="248" spans="1:18" ht="13.5" thickBot="1" x14ac:dyDescent="0.25">
      <c r="A248" s="8" t="s">
        <v>7235</v>
      </c>
      <c r="B248" s="8" t="str">
        <f>VLOOKUP(C248,'DFW account code to admin'!A:B,2,FALSE)</f>
        <v>Habitat</v>
      </c>
      <c r="C248" s="7" t="s">
        <v>9349</v>
      </c>
      <c r="D248" s="7" t="s">
        <v>6785</v>
      </c>
      <c r="E248" s="9" t="s">
        <v>9024</v>
      </c>
      <c r="F248" s="7" t="s">
        <v>297</v>
      </c>
      <c r="G248" s="7" t="s">
        <v>4178</v>
      </c>
      <c r="H248" s="7" t="s">
        <v>7236</v>
      </c>
      <c r="I248" s="10">
        <v>3532</v>
      </c>
      <c r="J248" s="7" t="s">
        <v>7235</v>
      </c>
      <c r="K248" s="7" t="s">
        <v>8258</v>
      </c>
      <c r="L248" s="7" t="s">
        <v>8259</v>
      </c>
      <c r="M248" s="7" t="s">
        <v>8259</v>
      </c>
      <c r="N248" s="11" t="s">
        <v>10145</v>
      </c>
      <c r="O248" s="7" t="s">
        <v>10146</v>
      </c>
      <c r="P248" s="7" t="s">
        <v>9352</v>
      </c>
      <c r="Q248" s="7" t="s">
        <v>10147</v>
      </c>
      <c r="R248" s="7" t="s">
        <v>10148</v>
      </c>
    </row>
    <row r="249" spans="1:18" ht="13.5" thickBot="1" x14ac:dyDescent="0.25">
      <c r="A249" s="13" t="s">
        <v>7239</v>
      </c>
      <c r="B249" s="8" t="str">
        <f>VLOOKUP(C249,'DFW account code to admin'!A:B,2,FALSE)</f>
        <v>Wildlife</v>
      </c>
      <c r="C249" s="12" t="s">
        <v>9265</v>
      </c>
      <c r="D249" s="12" t="s">
        <v>6785</v>
      </c>
      <c r="E249" s="14" t="s">
        <v>9024</v>
      </c>
      <c r="F249" s="12" t="s">
        <v>297</v>
      </c>
      <c r="G249" s="12" t="s">
        <v>4178</v>
      </c>
      <c r="H249" s="12" t="s">
        <v>7240</v>
      </c>
      <c r="I249" s="15">
        <v>6871</v>
      </c>
      <c r="J249" s="12" t="s">
        <v>7239</v>
      </c>
      <c r="K249" s="12" t="s">
        <v>8258</v>
      </c>
      <c r="L249" s="12" t="s">
        <v>8259</v>
      </c>
      <c r="M249" s="12" t="s">
        <v>8259</v>
      </c>
      <c r="N249" s="16" t="s">
        <v>10149</v>
      </c>
      <c r="O249" s="12" t="s">
        <v>10150</v>
      </c>
      <c r="P249" s="12" t="s">
        <v>9785</v>
      </c>
      <c r="Q249" s="12" t="s">
        <v>10151</v>
      </c>
      <c r="R249" s="12" t="s">
        <v>10152</v>
      </c>
    </row>
    <row r="250" spans="1:18" ht="13.5" thickBot="1" x14ac:dyDescent="0.25">
      <c r="A250" s="8" t="s">
        <v>7241</v>
      </c>
      <c r="B250" s="8" t="str">
        <f>VLOOKUP(C250,'DFW account code to admin'!A:B,2,FALSE)</f>
        <v>Wildlife</v>
      </c>
      <c r="C250" s="7" t="s">
        <v>9265</v>
      </c>
      <c r="D250" s="7" t="s">
        <v>6785</v>
      </c>
      <c r="E250" s="9" t="s">
        <v>9024</v>
      </c>
      <c r="F250" s="7" t="s">
        <v>297</v>
      </c>
      <c r="G250" s="7" t="s">
        <v>4178</v>
      </c>
      <c r="H250" s="7" t="s">
        <v>7242</v>
      </c>
      <c r="I250" s="10">
        <v>9506</v>
      </c>
      <c r="J250" s="7" t="s">
        <v>7241</v>
      </c>
      <c r="K250" s="7" t="s">
        <v>8258</v>
      </c>
      <c r="L250" s="7" t="s">
        <v>8259</v>
      </c>
      <c r="M250" s="7" t="s">
        <v>8259</v>
      </c>
      <c r="N250" s="11" t="s">
        <v>10153</v>
      </c>
      <c r="O250" s="7" t="s">
        <v>10154</v>
      </c>
      <c r="P250" s="7" t="s">
        <v>9268</v>
      </c>
      <c r="Q250" s="7" t="s">
        <v>10155</v>
      </c>
      <c r="R250" s="7" t="s">
        <v>10156</v>
      </c>
    </row>
    <row r="251" spans="1:18" ht="13.5" thickBot="1" x14ac:dyDescent="0.25">
      <c r="A251" s="13" t="s">
        <v>7121</v>
      </c>
      <c r="B251" s="8" t="str">
        <f>VLOOKUP(C251,'DFW account code to admin'!A:B,2,FALSE)</f>
        <v>Wildlife</v>
      </c>
      <c r="C251" s="12" t="s">
        <v>9265</v>
      </c>
      <c r="D251" s="12" t="s">
        <v>6785</v>
      </c>
      <c r="E251" s="14" t="s">
        <v>9024</v>
      </c>
      <c r="F251" s="12" t="s">
        <v>2734</v>
      </c>
      <c r="G251" s="12" t="s">
        <v>6739</v>
      </c>
      <c r="H251" s="12" t="s">
        <v>7122</v>
      </c>
      <c r="I251" s="15">
        <v>26291</v>
      </c>
      <c r="J251" s="12" t="s">
        <v>7121</v>
      </c>
      <c r="K251" s="12" t="s">
        <v>8258</v>
      </c>
      <c r="L251" s="12" t="s">
        <v>8259</v>
      </c>
      <c r="M251" s="12" t="s">
        <v>8259</v>
      </c>
      <c r="N251" s="16" t="s">
        <v>10157</v>
      </c>
      <c r="O251" s="12" t="s">
        <v>10158</v>
      </c>
      <c r="P251" s="12" t="s">
        <v>9268</v>
      </c>
      <c r="Q251" s="12" t="s">
        <v>10159</v>
      </c>
      <c r="R251" s="12" t="s">
        <v>10160</v>
      </c>
    </row>
    <row r="252" spans="1:18" ht="13.5" thickBot="1" x14ac:dyDescent="0.25">
      <c r="A252" s="8" t="s">
        <v>7123</v>
      </c>
      <c r="B252" s="8" t="str">
        <f>VLOOKUP(C252,'DFW account code to admin'!A:B,2,FALSE)</f>
        <v>Wildlife</v>
      </c>
      <c r="C252" s="7" t="s">
        <v>9265</v>
      </c>
      <c r="D252" s="7" t="s">
        <v>6785</v>
      </c>
      <c r="E252" s="9" t="s">
        <v>9024</v>
      </c>
      <c r="F252" s="7" t="s">
        <v>2734</v>
      </c>
      <c r="G252" s="7" t="s">
        <v>6739</v>
      </c>
      <c r="H252" s="7" t="s">
        <v>7124</v>
      </c>
      <c r="I252" s="10">
        <v>15509</v>
      </c>
      <c r="J252" s="7" t="s">
        <v>7123</v>
      </c>
      <c r="K252" s="7" t="s">
        <v>8258</v>
      </c>
      <c r="L252" s="7" t="s">
        <v>8259</v>
      </c>
      <c r="M252" s="7" t="s">
        <v>8259</v>
      </c>
      <c r="N252" s="11" t="s">
        <v>10161</v>
      </c>
      <c r="O252" s="7" t="s">
        <v>10162</v>
      </c>
      <c r="P252" s="7" t="s">
        <v>9268</v>
      </c>
      <c r="Q252" s="7" t="s">
        <v>10163</v>
      </c>
      <c r="R252" s="7" t="s">
        <v>10164</v>
      </c>
    </row>
    <row r="253" spans="1:18" ht="13.5" thickBot="1" x14ac:dyDescent="0.25">
      <c r="A253" s="13" t="s">
        <v>7125</v>
      </c>
      <c r="B253" s="8" t="str">
        <f>VLOOKUP(C253,'DFW account code to admin'!A:B,2,FALSE)</f>
        <v>Wildlife</v>
      </c>
      <c r="C253" s="12" t="s">
        <v>9265</v>
      </c>
      <c r="D253" s="12" t="s">
        <v>6785</v>
      </c>
      <c r="E253" s="14" t="s">
        <v>9024</v>
      </c>
      <c r="F253" s="12" t="s">
        <v>2734</v>
      </c>
      <c r="G253" s="12" t="s">
        <v>6739</v>
      </c>
      <c r="H253" s="12" t="s">
        <v>7126</v>
      </c>
      <c r="I253" s="15">
        <v>21785</v>
      </c>
      <c r="J253" s="12" t="s">
        <v>7125</v>
      </c>
      <c r="K253" s="12" t="s">
        <v>8258</v>
      </c>
      <c r="L253" s="12" t="s">
        <v>8259</v>
      </c>
      <c r="M253" s="12" t="s">
        <v>8259</v>
      </c>
      <c r="N253" s="16" t="s">
        <v>10165</v>
      </c>
      <c r="O253" s="12" t="s">
        <v>10166</v>
      </c>
      <c r="P253" s="12" t="s">
        <v>9268</v>
      </c>
      <c r="Q253" s="12" t="s">
        <v>10167</v>
      </c>
      <c r="R253" s="12" t="s">
        <v>10168</v>
      </c>
    </row>
    <row r="254" spans="1:18" ht="13.5" thickBot="1" x14ac:dyDescent="0.25">
      <c r="A254" s="8" t="s">
        <v>7127</v>
      </c>
      <c r="B254" s="8" t="str">
        <f>VLOOKUP(C254,'DFW account code to admin'!A:B,2,FALSE)</f>
        <v>Wildlife</v>
      </c>
      <c r="C254" s="7" t="s">
        <v>9265</v>
      </c>
      <c r="D254" s="7" t="s">
        <v>6785</v>
      </c>
      <c r="E254" s="9" t="s">
        <v>9024</v>
      </c>
      <c r="F254" s="7" t="s">
        <v>2734</v>
      </c>
      <c r="G254" s="7" t="s">
        <v>6739</v>
      </c>
      <c r="H254" s="7" t="s">
        <v>7128</v>
      </c>
      <c r="I254" s="10">
        <v>14357</v>
      </c>
      <c r="J254" s="7" t="s">
        <v>7127</v>
      </c>
      <c r="K254" s="7" t="s">
        <v>8258</v>
      </c>
      <c r="L254" s="7" t="s">
        <v>8259</v>
      </c>
      <c r="M254" s="7" t="s">
        <v>8259</v>
      </c>
      <c r="N254" s="11" t="s">
        <v>10169</v>
      </c>
      <c r="O254" s="7" t="s">
        <v>10170</v>
      </c>
      <c r="P254" s="7" t="s">
        <v>9268</v>
      </c>
      <c r="Q254" s="7" t="s">
        <v>10171</v>
      </c>
      <c r="R254" s="7" t="s">
        <v>10172</v>
      </c>
    </row>
    <row r="255" spans="1:18" ht="13.5" thickBot="1" x14ac:dyDescent="0.25">
      <c r="A255" s="13" t="s">
        <v>956</v>
      </c>
      <c r="B255" s="8" t="str">
        <f>VLOOKUP(C255,'DFW account code to admin'!A:B,2,FALSE)</f>
        <v>Fish</v>
      </c>
      <c r="C255" s="12" t="s">
        <v>9275</v>
      </c>
      <c r="D255" s="12" t="s">
        <v>299</v>
      </c>
      <c r="E255" s="14" t="s">
        <v>9024</v>
      </c>
      <c r="F255" s="12" t="s">
        <v>297</v>
      </c>
      <c r="G255" s="12" t="s">
        <v>298</v>
      </c>
      <c r="H255" s="12" t="s">
        <v>957</v>
      </c>
      <c r="I255" s="15">
        <v>12624</v>
      </c>
      <c r="J255" s="12" t="s">
        <v>956</v>
      </c>
      <c r="K255" s="12" t="s">
        <v>8258</v>
      </c>
      <c r="L255" s="12" t="s">
        <v>8259</v>
      </c>
      <c r="M255" s="12" t="s">
        <v>8259</v>
      </c>
      <c r="N255" s="16" t="s">
        <v>10079</v>
      </c>
      <c r="O255" s="12" t="s">
        <v>10080</v>
      </c>
      <c r="P255" s="12" t="s">
        <v>9278</v>
      </c>
      <c r="Q255" s="12" t="s">
        <v>10081</v>
      </c>
      <c r="R255" s="12" t="s">
        <v>10082</v>
      </c>
    </row>
    <row r="256" spans="1:18" ht="13.5" thickBot="1" x14ac:dyDescent="0.25">
      <c r="A256" s="8" t="s">
        <v>7558</v>
      </c>
      <c r="B256" s="8" t="str">
        <f>VLOOKUP(C256,'DFW account code to admin'!A:B,2,FALSE)</f>
        <v>Fish</v>
      </c>
      <c r="C256" s="7" t="s">
        <v>9275</v>
      </c>
      <c r="D256" s="7" t="s">
        <v>4281</v>
      </c>
      <c r="E256" s="9" t="s">
        <v>9024</v>
      </c>
      <c r="F256" s="7" t="s">
        <v>297</v>
      </c>
      <c r="G256" s="7" t="s">
        <v>3312</v>
      </c>
      <c r="H256" s="7" t="s">
        <v>7559</v>
      </c>
      <c r="I256" s="10">
        <v>46214</v>
      </c>
      <c r="J256" s="7" t="s">
        <v>7558</v>
      </c>
      <c r="K256" s="7" t="s">
        <v>8258</v>
      </c>
      <c r="L256" s="7" t="s">
        <v>8259</v>
      </c>
      <c r="M256" s="7" t="s">
        <v>8259</v>
      </c>
      <c r="N256" s="11" t="s">
        <v>10173</v>
      </c>
      <c r="O256" s="7" t="s">
        <v>10174</v>
      </c>
      <c r="P256" s="7" t="s">
        <v>9278</v>
      </c>
      <c r="Q256" s="7" t="s">
        <v>10175</v>
      </c>
      <c r="R256" s="7" t="s">
        <v>10176</v>
      </c>
    </row>
    <row r="257" spans="1:18" ht="13.5" thickBot="1" x14ac:dyDescent="0.25">
      <c r="A257" s="13" t="s">
        <v>7173</v>
      </c>
      <c r="B257" s="8" t="str">
        <f>VLOOKUP(C257,'DFW account code to admin'!A:B,2,FALSE)</f>
        <v>Habitat</v>
      </c>
      <c r="C257" s="12" t="s">
        <v>9349</v>
      </c>
      <c r="D257" s="12" t="s">
        <v>6785</v>
      </c>
      <c r="E257" s="14" t="s">
        <v>9024</v>
      </c>
      <c r="F257" s="12" t="s">
        <v>297</v>
      </c>
      <c r="G257" s="12" t="s">
        <v>4178</v>
      </c>
      <c r="H257" s="12" t="s">
        <v>7174</v>
      </c>
      <c r="I257" s="15">
        <v>3252</v>
      </c>
      <c r="J257" s="12" t="s">
        <v>7173</v>
      </c>
      <c r="K257" s="12" t="s">
        <v>8258</v>
      </c>
      <c r="L257" s="12" t="s">
        <v>8259</v>
      </c>
      <c r="M257" s="12" t="s">
        <v>8259</v>
      </c>
      <c r="N257" s="16" t="s">
        <v>10177</v>
      </c>
      <c r="O257" s="12" t="s">
        <v>10178</v>
      </c>
      <c r="P257" s="12" t="s">
        <v>9957</v>
      </c>
      <c r="Q257" s="12" t="s">
        <v>10179</v>
      </c>
      <c r="R257" s="12" t="s">
        <v>10180</v>
      </c>
    </row>
    <row r="258" spans="1:18" ht="13.5" thickBot="1" x14ac:dyDescent="0.25">
      <c r="A258" s="8" t="s">
        <v>2409</v>
      </c>
      <c r="B258" s="8" t="str">
        <f>VLOOKUP(C258,'DFW account code to admin'!A:B,2,FALSE)</f>
        <v>Fish</v>
      </c>
      <c r="C258" s="7" t="s">
        <v>9275</v>
      </c>
      <c r="D258" s="7" t="s">
        <v>2290</v>
      </c>
      <c r="E258" s="9" t="s">
        <v>9024</v>
      </c>
      <c r="F258" s="7" t="s">
        <v>12</v>
      </c>
      <c r="G258" s="7" t="s">
        <v>2289</v>
      </c>
      <c r="H258" s="7" t="s">
        <v>2410</v>
      </c>
      <c r="I258" s="10">
        <v>6758</v>
      </c>
      <c r="J258" s="7" t="s">
        <v>2409</v>
      </c>
      <c r="K258" s="7" t="s">
        <v>8258</v>
      </c>
      <c r="L258" s="7" t="s">
        <v>8259</v>
      </c>
      <c r="M258" s="7" t="s">
        <v>8259</v>
      </c>
      <c r="N258" s="11" t="s">
        <v>10079</v>
      </c>
      <c r="O258" s="7" t="s">
        <v>10080</v>
      </c>
      <c r="P258" s="7" t="s">
        <v>9278</v>
      </c>
      <c r="Q258" s="7" t="s">
        <v>10081</v>
      </c>
      <c r="R258" s="7" t="s">
        <v>10082</v>
      </c>
    </row>
    <row r="259" spans="1:18" ht="13.5" thickBot="1" x14ac:dyDescent="0.25">
      <c r="A259" s="13" t="s">
        <v>4616</v>
      </c>
      <c r="B259" s="8" t="str">
        <f>VLOOKUP(C259,'DFW account code to admin'!A:B,2,FALSE)</f>
        <v>Camp</v>
      </c>
      <c r="C259" s="12" t="s">
        <v>9979</v>
      </c>
      <c r="D259" s="12" t="s">
        <v>4506</v>
      </c>
      <c r="E259" s="14" t="s">
        <v>9024</v>
      </c>
      <c r="F259" s="12" t="s">
        <v>297</v>
      </c>
      <c r="G259" s="12" t="s">
        <v>4508</v>
      </c>
      <c r="H259" s="12" t="s">
        <v>4617</v>
      </c>
      <c r="I259" s="15">
        <v>32312</v>
      </c>
      <c r="J259" s="12" t="s">
        <v>4616</v>
      </c>
      <c r="K259" s="12" t="s">
        <v>8258</v>
      </c>
      <c r="L259" s="12" t="s">
        <v>8259</v>
      </c>
      <c r="M259" s="12" t="s">
        <v>8259</v>
      </c>
      <c r="N259" s="16" t="s">
        <v>10027</v>
      </c>
      <c r="O259" s="12" t="s">
        <v>10028</v>
      </c>
      <c r="P259" s="12" t="s">
        <v>9982</v>
      </c>
      <c r="Q259" s="12" t="s">
        <v>10029</v>
      </c>
      <c r="R259" s="12" t="s">
        <v>10030</v>
      </c>
    </row>
    <row r="260" spans="1:18" ht="13.5" thickBot="1" x14ac:dyDescent="0.25">
      <c r="A260" s="8" t="s">
        <v>7141</v>
      </c>
      <c r="B260" s="8" t="str">
        <f>VLOOKUP(C260,'DFW account code to admin'!A:B,2,FALSE)</f>
        <v>Camp</v>
      </c>
      <c r="C260" s="7" t="s">
        <v>9979</v>
      </c>
      <c r="D260" s="7" t="s">
        <v>6735</v>
      </c>
      <c r="E260" s="9" t="s">
        <v>9024</v>
      </c>
      <c r="F260" s="7" t="s">
        <v>2734</v>
      </c>
      <c r="G260" s="7" t="s">
        <v>6739</v>
      </c>
      <c r="H260" s="7" t="s">
        <v>7142</v>
      </c>
      <c r="I260" s="10">
        <v>22343</v>
      </c>
      <c r="J260" s="7" t="s">
        <v>7141</v>
      </c>
      <c r="K260" s="7" t="s">
        <v>8258</v>
      </c>
      <c r="L260" s="7" t="s">
        <v>8259</v>
      </c>
      <c r="M260" s="7" t="s">
        <v>8259</v>
      </c>
      <c r="N260" s="11" t="s">
        <v>10181</v>
      </c>
      <c r="O260" s="7" t="s">
        <v>10182</v>
      </c>
      <c r="P260" s="7" t="s">
        <v>9982</v>
      </c>
      <c r="Q260" s="7" t="s">
        <v>10183</v>
      </c>
      <c r="R260" s="7" t="s">
        <v>10184</v>
      </c>
    </row>
    <row r="261" spans="1:18" ht="13.5" thickBot="1" x14ac:dyDescent="0.25">
      <c r="A261" s="13" t="s">
        <v>7133</v>
      </c>
      <c r="B261" s="8" t="str">
        <f>VLOOKUP(C261,'DFW account code to admin'!A:B,2,FALSE)</f>
        <v>Wildlife</v>
      </c>
      <c r="C261" s="12" t="s">
        <v>9265</v>
      </c>
      <c r="D261" s="12" t="s">
        <v>6785</v>
      </c>
      <c r="E261" s="14" t="s">
        <v>9024</v>
      </c>
      <c r="F261" s="12" t="s">
        <v>2734</v>
      </c>
      <c r="G261" s="12" t="s">
        <v>6739</v>
      </c>
      <c r="H261" s="12" t="s">
        <v>7134</v>
      </c>
      <c r="I261" s="15">
        <v>15196</v>
      </c>
      <c r="J261" s="12" t="s">
        <v>7133</v>
      </c>
      <c r="K261" s="12" t="s">
        <v>8258</v>
      </c>
      <c r="L261" s="12" t="s">
        <v>8259</v>
      </c>
      <c r="M261" s="12" t="s">
        <v>8259</v>
      </c>
      <c r="N261" s="16" t="s">
        <v>10185</v>
      </c>
      <c r="O261" s="12" t="s">
        <v>10186</v>
      </c>
      <c r="P261" s="12" t="s">
        <v>9268</v>
      </c>
      <c r="Q261" s="12" t="s">
        <v>10187</v>
      </c>
      <c r="R261" s="12" t="s">
        <v>10188</v>
      </c>
    </row>
    <row r="262" spans="1:18" ht="13.5" thickBot="1" x14ac:dyDescent="0.25">
      <c r="A262" s="8" t="s">
        <v>4618</v>
      </c>
      <c r="B262" s="8" t="str">
        <f>VLOOKUP(C262,'DFW account code to admin'!A:B,2,FALSE)</f>
        <v>Camp</v>
      </c>
      <c r="C262" s="7" t="s">
        <v>9979</v>
      </c>
      <c r="D262" s="7" t="s">
        <v>4506</v>
      </c>
      <c r="E262" s="9" t="s">
        <v>9024</v>
      </c>
      <c r="F262" s="7" t="s">
        <v>297</v>
      </c>
      <c r="G262" s="7" t="s">
        <v>4508</v>
      </c>
      <c r="H262" s="7" t="s">
        <v>4619</v>
      </c>
      <c r="I262" s="10">
        <v>26775</v>
      </c>
      <c r="J262" s="7" t="s">
        <v>4618</v>
      </c>
      <c r="K262" s="7" t="s">
        <v>8258</v>
      </c>
      <c r="L262" s="7" t="s">
        <v>8259</v>
      </c>
      <c r="M262" s="7" t="s">
        <v>8259</v>
      </c>
      <c r="N262" s="11" t="s">
        <v>10027</v>
      </c>
      <c r="O262" s="7" t="s">
        <v>10028</v>
      </c>
      <c r="P262" s="7" t="s">
        <v>9982</v>
      </c>
      <c r="Q262" s="7" t="s">
        <v>10029</v>
      </c>
      <c r="R262" s="7" t="s">
        <v>10030</v>
      </c>
    </row>
    <row r="263" spans="1:18" ht="13.5" thickBot="1" x14ac:dyDescent="0.25">
      <c r="A263" s="13" t="s">
        <v>7143</v>
      </c>
      <c r="B263" s="8" t="str">
        <f>VLOOKUP(C263,'DFW account code to admin'!A:B,2,FALSE)</f>
        <v>Camp</v>
      </c>
      <c r="C263" s="12" t="s">
        <v>9979</v>
      </c>
      <c r="D263" s="12" t="s">
        <v>6735</v>
      </c>
      <c r="E263" s="14" t="s">
        <v>9024</v>
      </c>
      <c r="F263" s="12" t="s">
        <v>2734</v>
      </c>
      <c r="G263" s="12" t="s">
        <v>6739</v>
      </c>
      <c r="H263" s="12" t="s">
        <v>7144</v>
      </c>
      <c r="I263" s="15">
        <v>43812</v>
      </c>
      <c r="J263" s="12" t="s">
        <v>7143</v>
      </c>
      <c r="K263" s="12" t="s">
        <v>8258</v>
      </c>
      <c r="L263" s="12" t="s">
        <v>8259</v>
      </c>
      <c r="M263" s="12" t="s">
        <v>8259</v>
      </c>
      <c r="N263" s="16" t="s">
        <v>10189</v>
      </c>
      <c r="O263" s="12" t="s">
        <v>10190</v>
      </c>
      <c r="P263" s="12" t="s">
        <v>9278</v>
      </c>
      <c r="Q263" s="12" t="s">
        <v>10191</v>
      </c>
      <c r="R263" s="12" t="s">
        <v>10192</v>
      </c>
    </row>
    <row r="264" spans="1:18" ht="13.5" thickBot="1" x14ac:dyDescent="0.25">
      <c r="A264" s="8" t="s">
        <v>4413</v>
      </c>
      <c r="B264" s="8" t="str">
        <f>VLOOKUP(C264,'DFW account code to admin'!A:B,2,FALSE)</f>
        <v>Wildlife</v>
      </c>
      <c r="C264" s="7" t="s">
        <v>9265</v>
      </c>
      <c r="D264" s="7" t="s">
        <v>4337</v>
      </c>
      <c r="E264" s="9" t="s">
        <v>9024</v>
      </c>
      <c r="F264" s="7" t="s">
        <v>297</v>
      </c>
      <c r="G264" s="7" t="s">
        <v>4342</v>
      </c>
      <c r="H264" s="7" t="s">
        <v>4414</v>
      </c>
      <c r="I264" s="10">
        <v>30529</v>
      </c>
      <c r="J264" s="7" t="s">
        <v>4413</v>
      </c>
      <c r="K264" s="7" t="s">
        <v>8258</v>
      </c>
      <c r="L264" s="7" t="s">
        <v>8259</v>
      </c>
      <c r="M264" s="7" t="s">
        <v>8259</v>
      </c>
      <c r="N264" s="11" t="s">
        <v>10193</v>
      </c>
      <c r="O264" s="7" t="s">
        <v>10194</v>
      </c>
      <c r="P264" s="7" t="s">
        <v>9268</v>
      </c>
      <c r="Q264" s="7" t="s">
        <v>10195</v>
      </c>
      <c r="R264" s="7" t="s">
        <v>10196</v>
      </c>
    </row>
    <row r="265" spans="1:18" ht="13.5" thickBot="1" x14ac:dyDescent="0.25">
      <c r="A265" s="13" t="s">
        <v>7163</v>
      </c>
      <c r="B265" s="8" t="str">
        <f>VLOOKUP(C265,'DFW account code to admin'!A:B,2,FALSE)</f>
        <v>Habitat</v>
      </c>
      <c r="C265" s="12" t="s">
        <v>9349</v>
      </c>
      <c r="D265" s="12" t="s">
        <v>6785</v>
      </c>
      <c r="E265" s="14" t="s">
        <v>9024</v>
      </c>
      <c r="F265" s="12" t="s">
        <v>297</v>
      </c>
      <c r="G265" s="12" t="s">
        <v>4178</v>
      </c>
      <c r="H265" s="12" t="s">
        <v>7164</v>
      </c>
      <c r="I265" s="15">
        <v>7460</v>
      </c>
      <c r="J265" s="12" t="s">
        <v>7163</v>
      </c>
      <c r="K265" s="12" t="s">
        <v>8258</v>
      </c>
      <c r="L265" s="12" t="s">
        <v>8259</v>
      </c>
      <c r="M265" s="12" t="s">
        <v>8259</v>
      </c>
      <c r="N265" s="16" t="s">
        <v>9760</v>
      </c>
      <c r="O265" s="12" t="s">
        <v>9761</v>
      </c>
      <c r="P265" s="12" t="s">
        <v>9352</v>
      </c>
      <c r="Q265" s="12" t="s">
        <v>9762</v>
      </c>
      <c r="R265" s="12" t="s">
        <v>9763</v>
      </c>
    </row>
    <row r="266" spans="1:18" ht="13.5" thickBot="1" x14ac:dyDescent="0.25">
      <c r="A266" s="8" t="s">
        <v>6793</v>
      </c>
      <c r="B266" s="8" t="str">
        <f>VLOOKUP(C266,'DFW account code to admin'!A:B,2,FALSE)</f>
        <v>Wildlife</v>
      </c>
      <c r="C266" s="7" t="s">
        <v>9265</v>
      </c>
      <c r="D266" s="7" t="s">
        <v>6776</v>
      </c>
      <c r="E266" s="9" t="s">
        <v>9024</v>
      </c>
      <c r="F266" s="7" t="s">
        <v>297</v>
      </c>
      <c r="G266" s="7" t="s">
        <v>4178</v>
      </c>
      <c r="H266" s="7" t="s">
        <v>6794</v>
      </c>
      <c r="I266" s="10">
        <v>15972</v>
      </c>
      <c r="J266" s="7" t="s">
        <v>6793</v>
      </c>
      <c r="K266" s="7" t="s">
        <v>8258</v>
      </c>
      <c r="L266" s="7" t="s">
        <v>8259</v>
      </c>
      <c r="M266" s="7" t="s">
        <v>8259</v>
      </c>
      <c r="N266" s="11" t="s">
        <v>10197</v>
      </c>
      <c r="O266" s="7" t="s">
        <v>10198</v>
      </c>
      <c r="P266" s="7" t="s">
        <v>9268</v>
      </c>
      <c r="Q266" s="7" t="s">
        <v>10199</v>
      </c>
      <c r="R266" s="7" t="s">
        <v>10200</v>
      </c>
    </row>
    <row r="267" spans="1:18" ht="13.5" thickBot="1" x14ac:dyDescent="0.25">
      <c r="A267" s="13" t="s">
        <v>7161</v>
      </c>
      <c r="B267" s="8" t="str">
        <f>VLOOKUP(C267,'DFW account code to admin'!A:B,2,FALSE)</f>
        <v>Fish</v>
      </c>
      <c r="C267" s="12" t="s">
        <v>9275</v>
      </c>
      <c r="D267" s="12" t="s">
        <v>6785</v>
      </c>
      <c r="E267" s="14" t="s">
        <v>9024</v>
      </c>
      <c r="F267" s="12" t="s">
        <v>297</v>
      </c>
      <c r="G267" s="12" t="s">
        <v>4178</v>
      </c>
      <c r="H267" s="12" t="s">
        <v>7162</v>
      </c>
      <c r="I267" s="15">
        <v>7943</v>
      </c>
      <c r="J267" s="12" t="s">
        <v>7161</v>
      </c>
      <c r="K267" s="12" t="s">
        <v>8258</v>
      </c>
      <c r="L267" s="12" t="s">
        <v>8259</v>
      </c>
      <c r="M267" s="12" t="s">
        <v>8259</v>
      </c>
      <c r="N267" s="16" t="s">
        <v>10201</v>
      </c>
      <c r="O267" s="12" t="s">
        <v>10202</v>
      </c>
      <c r="P267" s="12" t="s">
        <v>9278</v>
      </c>
      <c r="Q267" s="12" t="s">
        <v>10203</v>
      </c>
      <c r="R267" s="12" t="s">
        <v>10204</v>
      </c>
    </row>
    <row r="268" spans="1:18" ht="13.5" thickBot="1" x14ac:dyDescent="0.25">
      <c r="A268" s="8" t="s">
        <v>6791</v>
      </c>
      <c r="B268" s="8" t="str">
        <f>VLOOKUP(C268,'DFW account code to admin'!A:B,2,FALSE)</f>
        <v>Wildlife</v>
      </c>
      <c r="C268" s="7" t="s">
        <v>9265</v>
      </c>
      <c r="D268" s="7" t="s">
        <v>6776</v>
      </c>
      <c r="E268" s="9" t="s">
        <v>9024</v>
      </c>
      <c r="F268" s="7" t="s">
        <v>297</v>
      </c>
      <c r="G268" s="7" t="s">
        <v>4178</v>
      </c>
      <c r="H268" s="7" t="s">
        <v>6792</v>
      </c>
      <c r="I268" s="10">
        <v>13597</v>
      </c>
      <c r="J268" s="7" t="s">
        <v>6791</v>
      </c>
      <c r="K268" s="7" t="s">
        <v>8258</v>
      </c>
      <c r="L268" s="7" t="s">
        <v>8259</v>
      </c>
      <c r="M268" s="7" t="s">
        <v>8259</v>
      </c>
      <c r="N268" s="11" t="s">
        <v>10205</v>
      </c>
      <c r="O268" s="7" t="s">
        <v>10206</v>
      </c>
      <c r="P268" s="7" t="s">
        <v>9268</v>
      </c>
      <c r="Q268" s="7" t="s">
        <v>10207</v>
      </c>
      <c r="R268" s="7" t="s">
        <v>10208</v>
      </c>
    </row>
    <row r="269" spans="1:18" ht="13.5" thickBot="1" x14ac:dyDescent="0.25">
      <c r="A269" s="13" t="s">
        <v>7171</v>
      </c>
      <c r="B269" s="8" t="str">
        <f>VLOOKUP(C269,'DFW account code to admin'!A:B,2,FALSE)</f>
        <v>Habitat</v>
      </c>
      <c r="C269" s="12" t="s">
        <v>9349</v>
      </c>
      <c r="D269" s="12" t="s">
        <v>6785</v>
      </c>
      <c r="E269" s="14" t="s">
        <v>9024</v>
      </c>
      <c r="F269" s="12" t="s">
        <v>297</v>
      </c>
      <c r="G269" s="12" t="s">
        <v>4178</v>
      </c>
      <c r="H269" s="12" t="s">
        <v>7172</v>
      </c>
      <c r="I269" s="15">
        <v>7580</v>
      </c>
      <c r="J269" s="12" t="s">
        <v>7171</v>
      </c>
      <c r="K269" s="12" t="s">
        <v>8258</v>
      </c>
      <c r="L269" s="12" t="s">
        <v>8259</v>
      </c>
      <c r="M269" s="12" t="s">
        <v>8259</v>
      </c>
      <c r="N269" s="16" t="s">
        <v>9760</v>
      </c>
      <c r="O269" s="12" t="s">
        <v>9761</v>
      </c>
      <c r="P269" s="12" t="s">
        <v>9352</v>
      </c>
      <c r="Q269" s="12" t="s">
        <v>9762</v>
      </c>
      <c r="R269" s="12" t="s">
        <v>9763</v>
      </c>
    </row>
    <row r="270" spans="1:18" ht="13.5" thickBot="1" x14ac:dyDescent="0.25">
      <c r="A270" s="8" t="s">
        <v>7169</v>
      </c>
      <c r="B270" s="8" t="str">
        <f>VLOOKUP(C270,'DFW account code to admin'!A:B,2,FALSE)</f>
        <v>Habitat</v>
      </c>
      <c r="C270" s="7" t="s">
        <v>9349</v>
      </c>
      <c r="D270" s="7" t="s">
        <v>6785</v>
      </c>
      <c r="E270" s="9" t="s">
        <v>9024</v>
      </c>
      <c r="F270" s="7" t="s">
        <v>297</v>
      </c>
      <c r="G270" s="7" t="s">
        <v>4178</v>
      </c>
      <c r="H270" s="7" t="s">
        <v>7170</v>
      </c>
      <c r="I270" s="10">
        <v>4721</v>
      </c>
      <c r="J270" s="7" t="s">
        <v>7169</v>
      </c>
      <c r="K270" s="7" t="s">
        <v>8258</v>
      </c>
      <c r="L270" s="7" t="s">
        <v>8259</v>
      </c>
      <c r="M270" s="7" t="s">
        <v>8259</v>
      </c>
      <c r="N270" s="11" t="s">
        <v>10209</v>
      </c>
      <c r="O270" s="7" t="s">
        <v>10210</v>
      </c>
      <c r="P270" s="7" t="s">
        <v>9352</v>
      </c>
      <c r="Q270" s="7" t="s">
        <v>10211</v>
      </c>
      <c r="R270" s="7" t="s">
        <v>10212</v>
      </c>
    </row>
    <row r="271" spans="1:18" ht="13.5" thickBot="1" x14ac:dyDescent="0.25">
      <c r="A271" s="13" t="s">
        <v>7167</v>
      </c>
      <c r="B271" s="8" t="str">
        <f>VLOOKUP(C271,'DFW account code to admin'!A:B,2,FALSE)</f>
        <v>Habitat</v>
      </c>
      <c r="C271" s="12" t="s">
        <v>9349</v>
      </c>
      <c r="D271" s="12" t="s">
        <v>6785</v>
      </c>
      <c r="E271" s="14" t="s">
        <v>9024</v>
      </c>
      <c r="F271" s="12" t="s">
        <v>297</v>
      </c>
      <c r="G271" s="12" t="s">
        <v>4178</v>
      </c>
      <c r="H271" s="12" t="s">
        <v>7168</v>
      </c>
      <c r="I271" s="15">
        <v>5015</v>
      </c>
      <c r="J271" s="12" t="s">
        <v>7167</v>
      </c>
      <c r="K271" s="12" t="s">
        <v>8258</v>
      </c>
      <c r="L271" s="12" t="s">
        <v>8259</v>
      </c>
      <c r="M271" s="12" t="s">
        <v>8259</v>
      </c>
      <c r="N271" s="16" t="s">
        <v>10213</v>
      </c>
      <c r="O271" s="12" t="s">
        <v>10214</v>
      </c>
      <c r="P271" s="12" t="s">
        <v>9352</v>
      </c>
      <c r="Q271" s="12" t="s">
        <v>10215</v>
      </c>
      <c r="R271" s="12" t="s">
        <v>10216</v>
      </c>
    </row>
    <row r="272" spans="1:18" ht="13.5" thickBot="1" x14ac:dyDescent="0.25">
      <c r="A272" s="8" t="s">
        <v>7165</v>
      </c>
      <c r="B272" s="8" t="str">
        <f>VLOOKUP(C272,'DFW account code to admin'!A:B,2,FALSE)</f>
        <v>Habitat</v>
      </c>
      <c r="C272" s="7" t="s">
        <v>9349</v>
      </c>
      <c r="D272" s="7" t="s">
        <v>6785</v>
      </c>
      <c r="E272" s="9" t="s">
        <v>9024</v>
      </c>
      <c r="F272" s="7" t="s">
        <v>297</v>
      </c>
      <c r="G272" s="7" t="s">
        <v>4178</v>
      </c>
      <c r="H272" s="7" t="s">
        <v>7166</v>
      </c>
      <c r="I272" s="10">
        <v>7390</v>
      </c>
      <c r="J272" s="7" t="s">
        <v>7165</v>
      </c>
      <c r="K272" s="7" t="s">
        <v>8258</v>
      </c>
      <c r="L272" s="7" t="s">
        <v>8259</v>
      </c>
      <c r="M272" s="7" t="s">
        <v>8259</v>
      </c>
      <c r="N272" s="11" t="s">
        <v>10217</v>
      </c>
      <c r="O272" s="7" t="s">
        <v>10218</v>
      </c>
      <c r="P272" s="7" t="s">
        <v>9352</v>
      </c>
      <c r="Q272" s="7" t="s">
        <v>10219</v>
      </c>
      <c r="R272" s="7" t="s">
        <v>10220</v>
      </c>
    </row>
    <row r="273" spans="1:18" ht="13.5" thickBot="1" x14ac:dyDescent="0.25">
      <c r="A273" s="13" t="s">
        <v>7021</v>
      </c>
      <c r="B273" s="8" t="str">
        <f>VLOOKUP(C273,'DFW account code to admin'!A:B,2,FALSE)</f>
        <v>Fish</v>
      </c>
      <c r="C273" s="12" t="s">
        <v>9275</v>
      </c>
      <c r="D273" s="12" t="s">
        <v>6785</v>
      </c>
      <c r="E273" s="14" t="s">
        <v>9024</v>
      </c>
      <c r="F273" s="12" t="s">
        <v>2734</v>
      </c>
      <c r="G273" s="12" t="s">
        <v>6739</v>
      </c>
      <c r="H273" s="12" t="s">
        <v>7022</v>
      </c>
      <c r="I273" s="15">
        <v>12831</v>
      </c>
      <c r="J273" s="12" t="s">
        <v>7021</v>
      </c>
      <c r="K273" s="12" t="s">
        <v>8258</v>
      </c>
      <c r="L273" s="12" t="s">
        <v>8259</v>
      </c>
      <c r="M273" s="12" t="s">
        <v>8259</v>
      </c>
      <c r="N273" s="16" t="s">
        <v>9306</v>
      </c>
      <c r="O273" s="12" t="s">
        <v>9307</v>
      </c>
      <c r="P273" s="12" t="s">
        <v>9278</v>
      </c>
      <c r="Q273" s="12" t="s">
        <v>9308</v>
      </c>
      <c r="R273" s="12" t="s">
        <v>9309</v>
      </c>
    </row>
    <row r="274" spans="1:18" ht="13.5" thickBot="1" x14ac:dyDescent="0.25">
      <c r="A274" s="8" t="s">
        <v>7089</v>
      </c>
      <c r="B274" s="8" t="str">
        <f>VLOOKUP(C274,'DFW account code to admin'!A:B,2,FALSE)</f>
        <v>Fish</v>
      </c>
      <c r="C274" s="7" t="s">
        <v>9275</v>
      </c>
      <c r="D274" s="7" t="s">
        <v>6785</v>
      </c>
      <c r="E274" s="9" t="s">
        <v>9024</v>
      </c>
      <c r="F274" s="7" t="s">
        <v>2734</v>
      </c>
      <c r="G274" s="7" t="s">
        <v>6739</v>
      </c>
      <c r="H274" s="7" t="s">
        <v>7090</v>
      </c>
      <c r="I274" s="10">
        <v>38027</v>
      </c>
      <c r="J274" s="7" t="s">
        <v>7089</v>
      </c>
      <c r="K274" s="7" t="s">
        <v>8258</v>
      </c>
      <c r="L274" s="7" t="s">
        <v>8259</v>
      </c>
      <c r="M274" s="7" t="s">
        <v>8259</v>
      </c>
      <c r="N274" s="11" t="s">
        <v>9720</v>
      </c>
      <c r="O274" s="7" t="s">
        <v>9721</v>
      </c>
      <c r="P274" s="7" t="s">
        <v>9278</v>
      </c>
      <c r="Q274" s="7" t="s">
        <v>9722</v>
      </c>
      <c r="R274" s="7" t="s">
        <v>9723</v>
      </c>
    </row>
    <row r="275" spans="1:18" ht="13.5" thickBot="1" x14ac:dyDescent="0.25">
      <c r="A275" s="13" t="s">
        <v>7091</v>
      </c>
      <c r="B275" s="8" t="str">
        <f>VLOOKUP(C275,'DFW account code to admin'!A:B,2,FALSE)</f>
        <v>Fish</v>
      </c>
      <c r="C275" s="12" t="s">
        <v>9275</v>
      </c>
      <c r="D275" s="12" t="s">
        <v>6785</v>
      </c>
      <c r="E275" s="14" t="s">
        <v>9024</v>
      </c>
      <c r="F275" s="12" t="s">
        <v>2734</v>
      </c>
      <c r="G275" s="12" t="s">
        <v>6739</v>
      </c>
      <c r="H275" s="12" t="s">
        <v>7092</v>
      </c>
      <c r="I275" s="15">
        <v>38536</v>
      </c>
      <c r="J275" s="12" t="s">
        <v>7091</v>
      </c>
      <c r="K275" s="12" t="s">
        <v>8258</v>
      </c>
      <c r="L275" s="12" t="s">
        <v>8259</v>
      </c>
      <c r="M275" s="12" t="s">
        <v>8259</v>
      </c>
      <c r="N275" s="16" t="s">
        <v>9375</v>
      </c>
      <c r="O275" s="12" t="s">
        <v>10144</v>
      </c>
      <c r="P275" s="12" t="s">
        <v>9278</v>
      </c>
      <c r="Q275" s="12" t="s">
        <v>9377</v>
      </c>
      <c r="R275" s="12" t="s">
        <v>9378</v>
      </c>
    </row>
    <row r="276" spans="1:18" ht="13.5" thickBot="1" x14ac:dyDescent="0.25">
      <c r="A276" s="8" t="s">
        <v>6765</v>
      </c>
      <c r="B276" s="8" t="str">
        <f>VLOOKUP(C276,'DFW account code to admin'!A:B,2,FALSE)</f>
        <v>Fish</v>
      </c>
      <c r="C276" s="7" t="s">
        <v>9275</v>
      </c>
      <c r="D276" s="7" t="s">
        <v>6735</v>
      </c>
      <c r="E276" s="9" t="s">
        <v>9024</v>
      </c>
      <c r="F276" s="7" t="s">
        <v>2734</v>
      </c>
      <c r="G276" s="7" t="s">
        <v>6739</v>
      </c>
      <c r="H276" s="7" t="s">
        <v>6766</v>
      </c>
      <c r="I276" s="10">
        <v>27161</v>
      </c>
      <c r="J276" s="7" t="s">
        <v>6765</v>
      </c>
      <c r="K276" s="7" t="s">
        <v>8258</v>
      </c>
      <c r="L276" s="7" t="s">
        <v>8259</v>
      </c>
      <c r="M276" s="7" t="s">
        <v>8259</v>
      </c>
      <c r="N276" s="11" t="s">
        <v>10221</v>
      </c>
      <c r="O276" s="7" t="s">
        <v>10222</v>
      </c>
      <c r="P276" s="7" t="s">
        <v>9278</v>
      </c>
      <c r="Q276" s="7" t="s">
        <v>10223</v>
      </c>
      <c r="R276" s="7" t="s">
        <v>10224</v>
      </c>
    </row>
    <row r="277" spans="1:18" ht="13.5" thickBot="1" x14ac:dyDescent="0.25">
      <c r="A277" s="13" t="s">
        <v>2411</v>
      </c>
      <c r="B277" s="8" t="str">
        <f>VLOOKUP(C277,'DFW account code to admin'!A:B,2,FALSE)</f>
        <v>Fish</v>
      </c>
      <c r="C277" s="12" t="s">
        <v>9275</v>
      </c>
      <c r="D277" s="12" t="s">
        <v>2290</v>
      </c>
      <c r="E277" s="14" t="s">
        <v>9024</v>
      </c>
      <c r="F277" s="12" t="s">
        <v>12</v>
      </c>
      <c r="G277" s="12" t="s">
        <v>2289</v>
      </c>
      <c r="H277" s="12" t="s">
        <v>2412</v>
      </c>
      <c r="I277" s="15">
        <v>18111</v>
      </c>
      <c r="J277" s="12" t="s">
        <v>2411</v>
      </c>
      <c r="K277" s="12" t="s">
        <v>8258</v>
      </c>
      <c r="L277" s="12" t="s">
        <v>8259</v>
      </c>
      <c r="M277" s="12" t="s">
        <v>8259</v>
      </c>
      <c r="N277" s="16" t="s">
        <v>9824</v>
      </c>
      <c r="O277" s="12" t="s">
        <v>9825</v>
      </c>
      <c r="P277" s="12" t="s">
        <v>9278</v>
      </c>
      <c r="Q277" s="12" t="s">
        <v>9826</v>
      </c>
      <c r="R277" s="12" t="s">
        <v>9827</v>
      </c>
    </row>
    <row r="278" spans="1:18" ht="13.5" thickBot="1" x14ac:dyDescent="0.25">
      <c r="A278" s="8" t="s">
        <v>2413</v>
      </c>
      <c r="B278" s="8" t="str">
        <f>VLOOKUP(C278,'DFW account code to admin'!A:B,2,FALSE)</f>
        <v>Fish</v>
      </c>
      <c r="C278" s="7" t="s">
        <v>9275</v>
      </c>
      <c r="D278" s="7" t="s">
        <v>2290</v>
      </c>
      <c r="E278" s="9" t="s">
        <v>9024</v>
      </c>
      <c r="F278" s="7" t="s">
        <v>12</v>
      </c>
      <c r="G278" s="7" t="s">
        <v>2289</v>
      </c>
      <c r="H278" s="7" t="s">
        <v>2414</v>
      </c>
      <c r="I278" s="10">
        <v>14735</v>
      </c>
      <c r="J278" s="7" t="s">
        <v>2413</v>
      </c>
      <c r="K278" s="7" t="s">
        <v>8258</v>
      </c>
      <c r="L278" s="7" t="s">
        <v>8259</v>
      </c>
      <c r="M278" s="7" t="s">
        <v>8259</v>
      </c>
      <c r="N278" s="11" t="s">
        <v>10225</v>
      </c>
      <c r="O278" s="7" t="s">
        <v>10226</v>
      </c>
      <c r="P278" s="7" t="s">
        <v>9278</v>
      </c>
      <c r="Q278" s="7" t="s">
        <v>10227</v>
      </c>
      <c r="R278" s="7" t="s">
        <v>10228</v>
      </c>
    </row>
    <row r="279" spans="1:18" ht="13.5" thickBot="1" x14ac:dyDescent="0.25">
      <c r="A279" s="13" t="s">
        <v>7181</v>
      </c>
      <c r="B279" s="8" t="str">
        <f>VLOOKUP(C279,'DFW account code to admin'!A:B,2,FALSE)</f>
        <v>Habitat</v>
      </c>
      <c r="C279" s="12" t="s">
        <v>9349</v>
      </c>
      <c r="D279" s="12" t="s">
        <v>6785</v>
      </c>
      <c r="E279" s="14" t="s">
        <v>9024</v>
      </c>
      <c r="F279" s="12" t="s">
        <v>297</v>
      </c>
      <c r="G279" s="12" t="s">
        <v>4178</v>
      </c>
      <c r="H279" s="12" t="s">
        <v>7182</v>
      </c>
      <c r="I279" s="15">
        <v>5663</v>
      </c>
      <c r="J279" s="12" t="s">
        <v>7181</v>
      </c>
      <c r="K279" s="12" t="s">
        <v>8258</v>
      </c>
      <c r="L279" s="12" t="s">
        <v>8259</v>
      </c>
      <c r="M279" s="12" t="s">
        <v>8259</v>
      </c>
      <c r="N279" s="16" t="s">
        <v>10209</v>
      </c>
      <c r="O279" s="12" t="s">
        <v>10210</v>
      </c>
      <c r="P279" s="12" t="s">
        <v>9352</v>
      </c>
      <c r="Q279" s="12" t="s">
        <v>10211</v>
      </c>
      <c r="R279" s="12" t="s">
        <v>10212</v>
      </c>
    </row>
    <row r="280" spans="1:18" ht="13.5" thickBot="1" x14ac:dyDescent="0.25">
      <c r="A280" s="8" t="s">
        <v>5402</v>
      </c>
      <c r="B280" s="8" t="str">
        <f>VLOOKUP(C280,'DFW account code to admin'!A:B,2,FALSE)</f>
        <v>Admin</v>
      </c>
      <c r="C280" s="7" t="s">
        <v>9339</v>
      </c>
      <c r="D280" s="7" t="s">
        <v>4597</v>
      </c>
      <c r="E280" s="9" t="s">
        <v>9024</v>
      </c>
      <c r="F280" s="7" t="s">
        <v>297</v>
      </c>
      <c r="G280" s="7" t="s">
        <v>4596</v>
      </c>
      <c r="H280" s="7" t="s">
        <v>5403</v>
      </c>
      <c r="I280" s="10">
        <v>17021</v>
      </c>
      <c r="J280" s="7" t="s">
        <v>5402</v>
      </c>
      <c r="K280" s="7" t="s">
        <v>8258</v>
      </c>
      <c r="L280" s="7" t="s">
        <v>8259</v>
      </c>
      <c r="M280" s="7" t="s">
        <v>8259</v>
      </c>
      <c r="N280" s="11" t="s">
        <v>9832</v>
      </c>
      <c r="O280" s="7" t="s">
        <v>9833</v>
      </c>
      <c r="P280" s="7" t="s">
        <v>9342</v>
      </c>
      <c r="Q280" s="7" t="s">
        <v>9834</v>
      </c>
      <c r="R280" s="7" t="s">
        <v>9835</v>
      </c>
    </row>
    <row r="281" spans="1:18" ht="13.5" thickBot="1" x14ac:dyDescent="0.25">
      <c r="A281" s="13" t="s">
        <v>5430</v>
      </c>
      <c r="B281" s="8" t="str">
        <f>VLOOKUP(C281,'DFW account code to admin'!A:B,2,FALSE)</f>
        <v>Fish</v>
      </c>
      <c r="C281" s="12" t="s">
        <v>9275</v>
      </c>
      <c r="D281" s="12" t="s">
        <v>4597</v>
      </c>
      <c r="E281" s="14" t="s">
        <v>9024</v>
      </c>
      <c r="F281" s="12" t="s">
        <v>297</v>
      </c>
      <c r="G281" s="12" t="s">
        <v>4596</v>
      </c>
      <c r="H281" s="12" t="s">
        <v>5431</v>
      </c>
      <c r="I281" s="15">
        <v>7600</v>
      </c>
      <c r="J281" s="12" t="s">
        <v>5430</v>
      </c>
      <c r="K281" s="12" t="s">
        <v>8258</v>
      </c>
      <c r="L281" s="12" t="s">
        <v>8259</v>
      </c>
      <c r="M281" s="12" t="s">
        <v>8259</v>
      </c>
      <c r="N281" s="16" t="s">
        <v>10229</v>
      </c>
      <c r="O281" s="12" t="s">
        <v>10230</v>
      </c>
      <c r="P281" s="12" t="s">
        <v>9278</v>
      </c>
      <c r="Q281" s="12" t="s">
        <v>10231</v>
      </c>
      <c r="R281" s="12" t="s">
        <v>10232</v>
      </c>
    </row>
    <row r="282" spans="1:18" ht="13.5" thickBot="1" x14ac:dyDescent="0.25">
      <c r="A282" s="8" t="s">
        <v>6767</v>
      </c>
      <c r="B282" s="8" t="str">
        <f>VLOOKUP(C282,'DFW account code to admin'!A:B,2,FALSE)</f>
        <v>Fish</v>
      </c>
      <c r="C282" s="7" t="s">
        <v>9275</v>
      </c>
      <c r="D282" s="7" t="s">
        <v>6735</v>
      </c>
      <c r="E282" s="9" t="s">
        <v>9024</v>
      </c>
      <c r="F282" s="7" t="s">
        <v>2734</v>
      </c>
      <c r="G282" s="7" t="s">
        <v>6739</v>
      </c>
      <c r="H282" s="7" t="s">
        <v>6768</v>
      </c>
      <c r="I282" s="10">
        <v>38821</v>
      </c>
      <c r="J282" s="7" t="s">
        <v>6767</v>
      </c>
      <c r="K282" s="7" t="s">
        <v>8258</v>
      </c>
      <c r="L282" s="7" t="s">
        <v>8259</v>
      </c>
      <c r="M282" s="7" t="s">
        <v>8259</v>
      </c>
      <c r="N282" s="11" t="s">
        <v>10221</v>
      </c>
      <c r="O282" s="7" t="s">
        <v>10222</v>
      </c>
      <c r="P282" s="7" t="s">
        <v>9278</v>
      </c>
      <c r="Q282" s="7" t="s">
        <v>10223</v>
      </c>
      <c r="R282" s="7" t="s">
        <v>10224</v>
      </c>
    </row>
    <row r="283" spans="1:18" ht="13.5" thickBot="1" x14ac:dyDescent="0.25">
      <c r="A283" s="13" t="s">
        <v>6763</v>
      </c>
      <c r="B283" s="8" t="str">
        <f>VLOOKUP(C283,'DFW account code to admin'!A:B,2,FALSE)</f>
        <v>Fish</v>
      </c>
      <c r="C283" s="12" t="s">
        <v>9275</v>
      </c>
      <c r="D283" s="12" t="s">
        <v>6735</v>
      </c>
      <c r="E283" s="14" t="s">
        <v>9024</v>
      </c>
      <c r="F283" s="12" t="s">
        <v>2734</v>
      </c>
      <c r="G283" s="12" t="s">
        <v>6739</v>
      </c>
      <c r="H283" s="12" t="s">
        <v>6764</v>
      </c>
      <c r="I283" s="15">
        <v>18472</v>
      </c>
      <c r="J283" s="12" t="s">
        <v>6763</v>
      </c>
      <c r="K283" s="12" t="s">
        <v>8258</v>
      </c>
      <c r="L283" s="12" t="s">
        <v>8259</v>
      </c>
      <c r="M283" s="12" t="s">
        <v>8259</v>
      </c>
      <c r="N283" s="16" t="s">
        <v>10233</v>
      </c>
      <c r="O283" s="12" t="s">
        <v>10234</v>
      </c>
      <c r="P283" s="12" t="s">
        <v>9278</v>
      </c>
      <c r="Q283" s="12" t="s">
        <v>10235</v>
      </c>
      <c r="R283" s="12" t="s">
        <v>10236</v>
      </c>
    </row>
    <row r="284" spans="1:18" ht="13.5" thickBot="1" x14ac:dyDescent="0.25">
      <c r="A284" s="8" t="s">
        <v>6769</v>
      </c>
      <c r="B284" s="8" t="str">
        <f>VLOOKUP(C284,'DFW account code to admin'!A:B,2,FALSE)</f>
        <v>Fish</v>
      </c>
      <c r="C284" s="7" t="s">
        <v>9275</v>
      </c>
      <c r="D284" s="7" t="s">
        <v>6735</v>
      </c>
      <c r="E284" s="9" t="s">
        <v>9024</v>
      </c>
      <c r="F284" s="7" t="s">
        <v>2734</v>
      </c>
      <c r="G284" s="7" t="s">
        <v>6739</v>
      </c>
      <c r="H284" s="7" t="s">
        <v>6770</v>
      </c>
      <c r="I284" s="10">
        <v>40150</v>
      </c>
      <c r="J284" s="7" t="s">
        <v>6769</v>
      </c>
      <c r="K284" s="7" t="s">
        <v>8258</v>
      </c>
      <c r="L284" s="7" t="s">
        <v>8259</v>
      </c>
      <c r="M284" s="7" t="s">
        <v>8259</v>
      </c>
      <c r="N284" s="11" t="s">
        <v>10221</v>
      </c>
      <c r="O284" s="7" t="s">
        <v>10222</v>
      </c>
      <c r="P284" s="7" t="s">
        <v>9278</v>
      </c>
      <c r="Q284" s="7" t="s">
        <v>10223</v>
      </c>
      <c r="R284" s="7" t="s">
        <v>10224</v>
      </c>
    </row>
    <row r="285" spans="1:18" ht="13.5" thickBot="1" x14ac:dyDescent="0.25">
      <c r="A285" s="13" t="s">
        <v>6771</v>
      </c>
      <c r="B285" s="8" t="str">
        <f>VLOOKUP(C285,'DFW account code to admin'!A:B,2,FALSE)</f>
        <v>Fish</v>
      </c>
      <c r="C285" s="12" t="s">
        <v>9275</v>
      </c>
      <c r="D285" s="12" t="s">
        <v>6735</v>
      </c>
      <c r="E285" s="14" t="s">
        <v>9024</v>
      </c>
      <c r="F285" s="12" t="s">
        <v>2734</v>
      </c>
      <c r="G285" s="12" t="s">
        <v>6739</v>
      </c>
      <c r="H285" s="12" t="s">
        <v>6772</v>
      </c>
      <c r="I285" s="15">
        <v>19713</v>
      </c>
      <c r="J285" s="12" t="s">
        <v>6771</v>
      </c>
      <c r="K285" s="12" t="s">
        <v>8258</v>
      </c>
      <c r="L285" s="12" t="s">
        <v>8259</v>
      </c>
      <c r="M285" s="12" t="s">
        <v>8259</v>
      </c>
      <c r="N285" s="16" t="s">
        <v>10221</v>
      </c>
      <c r="O285" s="12" t="s">
        <v>10222</v>
      </c>
      <c r="P285" s="12" t="s">
        <v>9278</v>
      </c>
      <c r="Q285" s="12" t="s">
        <v>10223</v>
      </c>
      <c r="R285" s="12" t="s">
        <v>10224</v>
      </c>
    </row>
    <row r="286" spans="1:18" ht="13.5" thickBot="1" x14ac:dyDescent="0.25">
      <c r="A286" s="8" t="s">
        <v>6761</v>
      </c>
      <c r="B286" s="8" t="str">
        <f>VLOOKUP(C286,'DFW account code to admin'!A:B,2,FALSE)</f>
        <v>Fish</v>
      </c>
      <c r="C286" s="7" t="s">
        <v>9275</v>
      </c>
      <c r="D286" s="7" t="s">
        <v>6735</v>
      </c>
      <c r="E286" s="9" t="s">
        <v>9024</v>
      </c>
      <c r="F286" s="7" t="s">
        <v>2734</v>
      </c>
      <c r="G286" s="7" t="s">
        <v>6739</v>
      </c>
      <c r="H286" s="7" t="s">
        <v>6762</v>
      </c>
      <c r="I286" s="10">
        <v>22063</v>
      </c>
      <c r="J286" s="7" t="s">
        <v>6761</v>
      </c>
      <c r="K286" s="7" t="s">
        <v>8258</v>
      </c>
      <c r="L286" s="7" t="s">
        <v>8259</v>
      </c>
      <c r="M286" s="7" t="s">
        <v>8259</v>
      </c>
      <c r="N286" s="11" t="s">
        <v>9391</v>
      </c>
      <c r="O286" s="7" t="s">
        <v>9392</v>
      </c>
      <c r="P286" s="7" t="s">
        <v>9278</v>
      </c>
      <c r="Q286" s="7" t="s">
        <v>9393</v>
      </c>
      <c r="R286" s="7" t="s">
        <v>9394</v>
      </c>
    </row>
    <row r="287" spans="1:18" ht="13.5" thickBot="1" x14ac:dyDescent="0.25">
      <c r="A287" s="13" t="s">
        <v>7095</v>
      </c>
      <c r="B287" s="8" t="str">
        <f>VLOOKUP(C287,'DFW account code to admin'!A:B,2,FALSE)</f>
        <v>Fish</v>
      </c>
      <c r="C287" s="12" t="s">
        <v>9275</v>
      </c>
      <c r="D287" s="12" t="s">
        <v>6785</v>
      </c>
      <c r="E287" s="14" t="s">
        <v>9024</v>
      </c>
      <c r="F287" s="12" t="s">
        <v>2734</v>
      </c>
      <c r="G287" s="12" t="s">
        <v>6739</v>
      </c>
      <c r="H287" s="12" t="s">
        <v>7096</v>
      </c>
      <c r="I287" s="15">
        <v>26329</v>
      </c>
      <c r="J287" s="12" t="s">
        <v>7095</v>
      </c>
      <c r="K287" s="12" t="s">
        <v>8258</v>
      </c>
      <c r="L287" s="12" t="s">
        <v>8259</v>
      </c>
      <c r="M287" s="12" t="s">
        <v>8259</v>
      </c>
      <c r="N287" s="16" t="s">
        <v>10237</v>
      </c>
      <c r="O287" s="12" t="s">
        <v>10238</v>
      </c>
      <c r="P287" s="12" t="s">
        <v>9278</v>
      </c>
      <c r="Q287" s="12" t="s">
        <v>10239</v>
      </c>
      <c r="R287" s="12" t="s">
        <v>10240</v>
      </c>
    </row>
    <row r="288" spans="1:18" ht="13.5" thickBot="1" x14ac:dyDescent="0.25">
      <c r="A288" s="8" t="s">
        <v>7099</v>
      </c>
      <c r="B288" s="8" t="str">
        <f>VLOOKUP(C288,'DFW account code to admin'!A:B,2,FALSE)</f>
        <v>Fish</v>
      </c>
      <c r="C288" s="7" t="s">
        <v>9275</v>
      </c>
      <c r="D288" s="7" t="s">
        <v>6785</v>
      </c>
      <c r="E288" s="9" t="s">
        <v>9024</v>
      </c>
      <c r="F288" s="7" t="s">
        <v>2734</v>
      </c>
      <c r="G288" s="7" t="s">
        <v>6739</v>
      </c>
      <c r="H288" s="7" t="s">
        <v>7100</v>
      </c>
      <c r="I288" s="10">
        <v>31475</v>
      </c>
      <c r="J288" s="7" t="s">
        <v>7099</v>
      </c>
      <c r="K288" s="7" t="s">
        <v>8258</v>
      </c>
      <c r="L288" s="7" t="s">
        <v>8259</v>
      </c>
      <c r="M288" s="7" t="s">
        <v>8259</v>
      </c>
      <c r="N288" s="11" t="s">
        <v>10241</v>
      </c>
      <c r="O288" s="7" t="s">
        <v>9687</v>
      </c>
      <c r="P288" s="7" t="s">
        <v>9278</v>
      </c>
      <c r="Q288" s="7" t="s">
        <v>10242</v>
      </c>
      <c r="R288" s="7" t="s">
        <v>10243</v>
      </c>
    </row>
    <row r="289" spans="1:18" ht="13.5" thickBot="1" x14ac:dyDescent="0.25">
      <c r="A289" s="13" t="s">
        <v>6773</v>
      </c>
      <c r="B289" s="8" t="str">
        <f>VLOOKUP(C289,'DFW account code to admin'!A:B,2,FALSE)</f>
        <v>Fish</v>
      </c>
      <c r="C289" s="12" t="s">
        <v>9275</v>
      </c>
      <c r="D289" s="12" t="s">
        <v>6735</v>
      </c>
      <c r="E289" s="14" t="s">
        <v>9024</v>
      </c>
      <c r="F289" s="12" t="s">
        <v>2734</v>
      </c>
      <c r="G289" s="12" t="s">
        <v>6739</v>
      </c>
      <c r="H289" s="12" t="s">
        <v>6774</v>
      </c>
      <c r="I289" s="15">
        <v>15250</v>
      </c>
      <c r="J289" s="12" t="s">
        <v>6773</v>
      </c>
      <c r="K289" s="12" t="s">
        <v>8258</v>
      </c>
      <c r="L289" s="12" t="s">
        <v>8259</v>
      </c>
      <c r="M289" s="12" t="s">
        <v>8259</v>
      </c>
      <c r="N289" s="16" t="s">
        <v>9322</v>
      </c>
      <c r="O289" s="12" t="s">
        <v>9323</v>
      </c>
      <c r="P289" s="12" t="s">
        <v>9278</v>
      </c>
      <c r="Q289" s="12" t="s">
        <v>9324</v>
      </c>
      <c r="R289" s="12" t="s">
        <v>9325</v>
      </c>
    </row>
    <row r="290" spans="1:18" ht="13.5" thickBot="1" x14ac:dyDescent="0.25">
      <c r="A290" s="8" t="s">
        <v>7177</v>
      </c>
      <c r="B290" s="8" t="str">
        <f>VLOOKUP(C290,'DFW account code to admin'!A:B,2,FALSE)</f>
        <v>Habitat</v>
      </c>
      <c r="C290" s="7" t="s">
        <v>9349</v>
      </c>
      <c r="D290" s="7" t="s">
        <v>6785</v>
      </c>
      <c r="E290" s="9" t="s">
        <v>9024</v>
      </c>
      <c r="F290" s="7" t="s">
        <v>297</v>
      </c>
      <c r="G290" s="7" t="s">
        <v>4178</v>
      </c>
      <c r="H290" s="7" t="s">
        <v>7178</v>
      </c>
      <c r="I290" s="10">
        <v>3374</v>
      </c>
      <c r="J290" s="7" t="s">
        <v>7177</v>
      </c>
      <c r="K290" s="7" t="s">
        <v>8258</v>
      </c>
      <c r="L290" s="7" t="s">
        <v>8259</v>
      </c>
      <c r="M290" s="7" t="s">
        <v>8259</v>
      </c>
      <c r="N290" s="11" t="s">
        <v>10244</v>
      </c>
      <c r="O290" s="7" t="s">
        <v>10245</v>
      </c>
      <c r="P290" s="7" t="s">
        <v>9352</v>
      </c>
      <c r="Q290" s="7" t="s">
        <v>10246</v>
      </c>
      <c r="R290" s="7" t="s">
        <v>10247</v>
      </c>
    </row>
    <row r="291" spans="1:18" ht="13.5" thickBot="1" x14ac:dyDescent="0.25">
      <c r="A291" s="13" t="s">
        <v>7179</v>
      </c>
      <c r="B291" s="8" t="str">
        <f>VLOOKUP(C291,'DFW account code to admin'!A:B,2,FALSE)</f>
        <v>Habitat</v>
      </c>
      <c r="C291" s="12" t="s">
        <v>9349</v>
      </c>
      <c r="D291" s="12" t="s">
        <v>6785</v>
      </c>
      <c r="E291" s="14" t="s">
        <v>9024</v>
      </c>
      <c r="F291" s="12" t="s">
        <v>297</v>
      </c>
      <c r="G291" s="12" t="s">
        <v>4178</v>
      </c>
      <c r="H291" s="12" t="s">
        <v>7180</v>
      </c>
      <c r="I291" s="15">
        <v>5634</v>
      </c>
      <c r="J291" s="12" t="s">
        <v>7179</v>
      </c>
      <c r="K291" s="12" t="s">
        <v>8258</v>
      </c>
      <c r="L291" s="12" t="s">
        <v>8259</v>
      </c>
      <c r="M291" s="12" t="s">
        <v>8259</v>
      </c>
      <c r="N291" s="16" t="s">
        <v>10209</v>
      </c>
      <c r="O291" s="12" t="s">
        <v>10210</v>
      </c>
      <c r="P291" s="12" t="s">
        <v>9352</v>
      </c>
      <c r="Q291" s="12" t="s">
        <v>10211</v>
      </c>
      <c r="R291" s="12" t="s">
        <v>10212</v>
      </c>
    </row>
    <row r="292" spans="1:18" ht="13.5" thickBot="1" x14ac:dyDescent="0.25">
      <c r="A292" s="8" t="s">
        <v>7157</v>
      </c>
      <c r="B292" s="8" t="str">
        <f>VLOOKUP(C292,'DFW account code to admin'!A:B,2,FALSE)</f>
        <v>Habitat</v>
      </c>
      <c r="C292" s="7" t="s">
        <v>9349</v>
      </c>
      <c r="D292" s="7" t="s">
        <v>6785</v>
      </c>
      <c r="E292" s="9" t="s">
        <v>9024</v>
      </c>
      <c r="F292" s="7" t="s">
        <v>2734</v>
      </c>
      <c r="G292" s="7" t="s">
        <v>6739</v>
      </c>
      <c r="H292" s="7" t="s">
        <v>7158</v>
      </c>
      <c r="I292" s="10">
        <v>7343</v>
      </c>
      <c r="J292" s="7" t="s">
        <v>7157</v>
      </c>
      <c r="K292" s="7" t="s">
        <v>8258</v>
      </c>
      <c r="L292" s="7" t="s">
        <v>8259</v>
      </c>
      <c r="M292" s="7" t="s">
        <v>8259</v>
      </c>
      <c r="N292" s="11" t="s">
        <v>10248</v>
      </c>
      <c r="O292" s="7" t="s">
        <v>10249</v>
      </c>
      <c r="P292" s="7" t="s">
        <v>9352</v>
      </c>
      <c r="Q292" s="7" t="s">
        <v>10250</v>
      </c>
      <c r="R292" s="7" t="s">
        <v>10251</v>
      </c>
    </row>
    <row r="293" spans="1:18" ht="13.5" thickBot="1" x14ac:dyDescent="0.25">
      <c r="A293" s="13" t="s">
        <v>7159</v>
      </c>
      <c r="B293" s="8" t="str">
        <f>VLOOKUP(C293,'DFW account code to admin'!A:B,2,FALSE)</f>
        <v>Habitat</v>
      </c>
      <c r="C293" s="12" t="s">
        <v>9349</v>
      </c>
      <c r="D293" s="12" t="s">
        <v>6785</v>
      </c>
      <c r="E293" s="14" t="s">
        <v>9024</v>
      </c>
      <c r="F293" s="12" t="s">
        <v>2734</v>
      </c>
      <c r="G293" s="12" t="s">
        <v>6739</v>
      </c>
      <c r="H293" s="12" t="s">
        <v>7160</v>
      </c>
      <c r="I293" s="15">
        <v>5215</v>
      </c>
      <c r="J293" s="12" t="s">
        <v>7159</v>
      </c>
      <c r="K293" s="12" t="s">
        <v>8258</v>
      </c>
      <c r="L293" s="12" t="s">
        <v>8259</v>
      </c>
      <c r="M293" s="12" t="s">
        <v>8259</v>
      </c>
      <c r="N293" s="16" t="s">
        <v>10252</v>
      </c>
      <c r="O293" s="12" t="s">
        <v>10253</v>
      </c>
      <c r="P293" s="12" t="s">
        <v>9352</v>
      </c>
      <c r="Q293" s="12" t="s">
        <v>10254</v>
      </c>
      <c r="R293" s="12" t="s">
        <v>10255</v>
      </c>
    </row>
    <row r="294" spans="1:18" ht="13.5" thickBot="1" x14ac:dyDescent="0.25">
      <c r="A294" s="8" t="s">
        <v>6795</v>
      </c>
      <c r="B294" s="8" t="str">
        <f>VLOOKUP(C294,'DFW account code to admin'!A:B,2,FALSE)</f>
        <v>Fish</v>
      </c>
      <c r="C294" s="7" t="s">
        <v>9275</v>
      </c>
      <c r="D294" s="7" t="s">
        <v>6776</v>
      </c>
      <c r="E294" s="9" t="s">
        <v>9024</v>
      </c>
      <c r="F294" s="7" t="s">
        <v>297</v>
      </c>
      <c r="G294" s="7" t="s">
        <v>4178</v>
      </c>
      <c r="H294" s="7" t="s">
        <v>6796</v>
      </c>
      <c r="I294" s="10">
        <v>8028</v>
      </c>
      <c r="J294" s="7" t="s">
        <v>6795</v>
      </c>
      <c r="K294" s="7" t="s">
        <v>8258</v>
      </c>
      <c r="L294" s="7" t="s">
        <v>8259</v>
      </c>
      <c r="M294" s="7" t="s">
        <v>8259</v>
      </c>
      <c r="N294" s="11" t="s">
        <v>10256</v>
      </c>
      <c r="O294" s="7" t="s">
        <v>10257</v>
      </c>
      <c r="P294" s="7" t="s">
        <v>9278</v>
      </c>
      <c r="Q294" s="7" t="s">
        <v>10258</v>
      </c>
      <c r="R294" s="7" t="s">
        <v>10259</v>
      </c>
    </row>
    <row r="295" spans="1:18" ht="13.5" thickBot="1" x14ac:dyDescent="0.25">
      <c r="A295" s="13" t="s">
        <v>1748</v>
      </c>
      <c r="B295" s="8" t="str">
        <f>VLOOKUP(C295,'DFW account code to admin'!A:B,2,FALSE)</f>
        <v>Fish</v>
      </c>
      <c r="C295" s="12" t="s">
        <v>9275</v>
      </c>
      <c r="D295" s="12" t="s">
        <v>1573</v>
      </c>
      <c r="E295" s="14" t="s">
        <v>9024</v>
      </c>
      <c r="F295" s="12" t="s">
        <v>297</v>
      </c>
      <c r="G295" s="12" t="s">
        <v>1626</v>
      </c>
      <c r="H295" s="12" t="s">
        <v>1749</v>
      </c>
      <c r="I295" s="15">
        <v>16091</v>
      </c>
      <c r="J295" s="12" t="s">
        <v>1748</v>
      </c>
      <c r="K295" s="12" t="s">
        <v>8258</v>
      </c>
      <c r="L295" s="12" t="s">
        <v>8259</v>
      </c>
      <c r="M295" s="12" t="s">
        <v>8259</v>
      </c>
      <c r="N295" s="16" t="s">
        <v>10260</v>
      </c>
      <c r="O295" s="12" t="s">
        <v>10261</v>
      </c>
      <c r="P295" s="12" t="s">
        <v>9278</v>
      </c>
      <c r="Q295" s="12" t="s">
        <v>10262</v>
      </c>
      <c r="R295" s="12" t="s">
        <v>10263</v>
      </c>
    </row>
    <row r="296" spans="1:18" ht="13.5" thickBot="1" x14ac:dyDescent="0.25">
      <c r="A296" s="8" t="s">
        <v>5249</v>
      </c>
      <c r="B296" s="8" t="str">
        <f>VLOOKUP(C296,'DFW account code to admin'!A:B,2,FALSE)</f>
        <v>Admin</v>
      </c>
      <c r="C296" s="7" t="s">
        <v>9339</v>
      </c>
      <c r="D296" s="7" t="s">
        <v>4597</v>
      </c>
      <c r="E296" s="9" t="s">
        <v>9024</v>
      </c>
      <c r="F296" s="7" t="s">
        <v>297</v>
      </c>
      <c r="G296" s="7" t="s">
        <v>4596</v>
      </c>
      <c r="H296" s="7" t="s">
        <v>5250</v>
      </c>
      <c r="I296" s="10">
        <v>23546</v>
      </c>
      <c r="J296" s="7" t="s">
        <v>5249</v>
      </c>
      <c r="K296" s="7" t="s">
        <v>8258</v>
      </c>
      <c r="L296" s="7" t="s">
        <v>8259</v>
      </c>
      <c r="M296" s="7" t="s">
        <v>8259</v>
      </c>
      <c r="N296" s="11" t="s">
        <v>10264</v>
      </c>
      <c r="O296" s="7" t="s">
        <v>10265</v>
      </c>
      <c r="P296" s="7" t="s">
        <v>9342</v>
      </c>
      <c r="Q296" s="7" t="s">
        <v>10266</v>
      </c>
      <c r="R296" s="7" t="s">
        <v>10267</v>
      </c>
    </row>
    <row r="297" spans="1:18" ht="13.5" thickBot="1" x14ac:dyDescent="0.25">
      <c r="A297" s="13" t="s">
        <v>4622</v>
      </c>
      <c r="B297" s="8" t="str">
        <f>VLOOKUP(C297,'DFW account code to admin'!A:B,2,FALSE)</f>
        <v>Habitat</v>
      </c>
      <c r="C297" s="12" t="s">
        <v>9349</v>
      </c>
      <c r="D297" s="12" t="s">
        <v>4506</v>
      </c>
      <c r="E297" s="14" t="s">
        <v>9024</v>
      </c>
      <c r="F297" s="12" t="s">
        <v>297</v>
      </c>
      <c r="G297" s="12" t="s">
        <v>4508</v>
      </c>
      <c r="H297" s="12" t="s">
        <v>4623</v>
      </c>
      <c r="I297" s="15">
        <v>14289</v>
      </c>
      <c r="J297" s="12" t="s">
        <v>4622</v>
      </c>
      <c r="K297" s="12" t="s">
        <v>8258</v>
      </c>
      <c r="L297" s="12" t="s">
        <v>8259</v>
      </c>
      <c r="M297" s="12" t="s">
        <v>8259</v>
      </c>
      <c r="N297" s="16" t="s">
        <v>9760</v>
      </c>
      <c r="O297" s="12" t="s">
        <v>9761</v>
      </c>
      <c r="P297" s="12" t="s">
        <v>9352</v>
      </c>
      <c r="Q297" s="12" t="s">
        <v>9762</v>
      </c>
      <c r="R297" s="12" t="s">
        <v>9763</v>
      </c>
    </row>
    <row r="298" spans="1:18" ht="13.5" thickBot="1" x14ac:dyDescent="0.25">
      <c r="A298" s="8" t="s">
        <v>1766</v>
      </c>
      <c r="B298" s="8" t="str">
        <f>VLOOKUP(C298,'DFW account code to admin'!A:B,2,FALSE)</f>
        <v>Fish</v>
      </c>
      <c r="C298" s="7" t="s">
        <v>9275</v>
      </c>
      <c r="D298" s="7" t="s">
        <v>1573</v>
      </c>
      <c r="E298" s="9" t="s">
        <v>9024</v>
      </c>
      <c r="F298" s="7" t="s">
        <v>297</v>
      </c>
      <c r="G298" s="7" t="s">
        <v>1626</v>
      </c>
      <c r="H298" s="7" t="s">
        <v>1767</v>
      </c>
      <c r="I298" s="10">
        <v>27965</v>
      </c>
      <c r="J298" s="7" t="s">
        <v>1766</v>
      </c>
      <c r="K298" s="7" t="s">
        <v>8258</v>
      </c>
      <c r="L298" s="7" t="s">
        <v>8259</v>
      </c>
      <c r="M298" s="7" t="s">
        <v>8259</v>
      </c>
      <c r="N298" s="11" t="s">
        <v>10268</v>
      </c>
      <c r="O298" s="7" t="s">
        <v>10269</v>
      </c>
      <c r="P298" s="7" t="s">
        <v>9278</v>
      </c>
      <c r="Q298" s="7" t="s">
        <v>10270</v>
      </c>
      <c r="R298" s="7" t="s">
        <v>10271</v>
      </c>
    </row>
    <row r="299" spans="1:18" ht="13.5" thickBot="1" x14ac:dyDescent="0.25">
      <c r="A299" s="13" t="s">
        <v>7588</v>
      </c>
      <c r="B299" s="8" t="str">
        <f>VLOOKUP(C299,'DFW account code to admin'!A:B,2,FALSE)</f>
        <v>Wildlife</v>
      </c>
      <c r="C299" s="12" t="s">
        <v>9265</v>
      </c>
      <c r="D299" s="12" t="s">
        <v>7589</v>
      </c>
      <c r="E299" s="14" t="s">
        <v>9080</v>
      </c>
      <c r="F299" s="12" t="s">
        <v>297</v>
      </c>
      <c r="G299" s="12" t="s">
        <v>3312</v>
      </c>
      <c r="H299" s="12" t="s">
        <v>7590</v>
      </c>
      <c r="I299" s="15">
        <v>8261</v>
      </c>
      <c r="J299" s="12" t="s">
        <v>7588</v>
      </c>
      <c r="K299" s="12" t="s">
        <v>8258</v>
      </c>
      <c r="L299" s="12" t="s">
        <v>8259</v>
      </c>
      <c r="M299" s="12" t="s">
        <v>8259</v>
      </c>
      <c r="N299" s="16" t="s">
        <v>10272</v>
      </c>
      <c r="O299" s="12" t="s">
        <v>10273</v>
      </c>
      <c r="P299" s="12" t="s">
        <v>9268</v>
      </c>
      <c r="Q299" s="12" t="s">
        <v>10274</v>
      </c>
      <c r="R299" s="12" t="s">
        <v>10275</v>
      </c>
    </row>
    <row r="300" spans="1:18" ht="13.5" thickBot="1" x14ac:dyDescent="0.25">
      <c r="A300" s="8" t="s">
        <v>4322</v>
      </c>
      <c r="B300" s="8" t="str">
        <f>VLOOKUP(C300,'DFW account code to admin'!A:B,2,FALSE)</f>
        <v>Fish</v>
      </c>
      <c r="C300" s="7" t="s">
        <v>9275</v>
      </c>
      <c r="D300" s="7" t="s">
        <v>4320</v>
      </c>
      <c r="E300" s="9" t="s">
        <v>9080</v>
      </c>
      <c r="F300" s="7" t="s">
        <v>297</v>
      </c>
      <c r="G300" s="7" t="s">
        <v>4245</v>
      </c>
      <c r="H300" s="7" t="s">
        <v>4323</v>
      </c>
      <c r="I300" s="10">
        <v>5959</v>
      </c>
      <c r="J300" s="7" t="s">
        <v>4322</v>
      </c>
      <c r="K300" s="7" t="s">
        <v>8258</v>
      </c>
      <c r="L300" s="7" t="s">
        <v>8259</v>
      </c>
      <c r="M300" s="7" t="s">
        <v>8259</v>
      </c>
      <c r="N300" s="11" t="s">
        <v>9322</v>
      </c>
      <c r="O300" s="7" t="s">
        <v>9323</v>
      </c>
      <c r="P300" s="7" t="s">
        <v>9278</v>
      </c>
      <c r="Q300" s="7" t="s">
        <v>9324</v>
      </c>
      <c r="R300" s="7" t="s">
        <v>9325</v>
      </c>
    </row>
    <row r="301" spans="1:18" ht="13.5" thickBot="1" x14ac:dyDescent="0.25">
      <c r="A301" s="13" t="s">
        <v>4324</v>
      </c>
      <c r="B301" s="8" t="str">
        <f>VLOOKUP(C301,'DFW account code to admin'!A:B,2,FALSE)</f>
        <v>Fish</v>
      </c>
      <c r="C301" s="12" t="s">
        <v>9275</v>
      </c>
      <c r="D301" s="12" t="s">
        <v>4325</v>
      </c>
      <c r="E301" s="14" t="s">
        <v>9080</v>
      </c>
      <c r="F301" s="12" t="s">
        <v>297</v>
      </c>
      <c r="G301" s="12" t="s">
        <v>4245</v>
      </c>
      <c r="H301" s="12" t="s">
        <v>4326</v>
      </c>
      <c r="I301" s="15">
        <v>3601</v>
      </c>
      <c r="J301" s="12" t="s">
        <v>4324</v>
      </c>
      <c r="K301" s="12" t="s">
        <v>8258</v>
      </c>
      <c r="L301" s="12" t="s">
        <v>8259</v>
      </c>
      <c r="M301" s="12" t="s">
        <v>8259</v>
      </c>
      <c r="N301" s="16" t="s">
        <v>9322</v>
      </c>
      <c r="O301" s="12" t="s">
        <v>9323</v>
      </c>
      <c r="P301" s="12" t="s">
        <v>9278</v>
      </c>
      <c r="Q301" s="12" t="s">
        <v>9324</v>
      </c>
      <c r="R301" s="12" t="s">
        <v>9325</v>
      </c>
    </row>
    <row r="302" spans="1:18" ht="13.5" thickBot="1" x14ac:dyDescent="0.25">
      <c r="A302" s="8" t="s">
        <v>7593</v>
      </c>
      <c r="B302" s="8" t="str">
        <f>VLOOKUP(C302,'DFW account code to admin'!A:B,2,FALSE)</f>
        <v>Wildlife</v>
      </c>
      <c r="C302" s="7" t="s">
        <v>9265</v>
      </c>
      <c r="D302" s="7" t="s">
        <v>7589</v>
      </c>
      <c r="E302" s="9" t="s">
        <v>9080</v>
      </c>
      <c r="F302" s="7" t="s">
        <v>297</v>
      </c>
      <c r="G302" s="7" t="s">
        <v>3312</v>
      </c>
      <c r="H302" s="7" t="s">
        <v>7594</v>
      </c>
      <c r="I302" s="10">
        <v>5060</v>
      </c>
      <c r="J302" s="7" t="s">
        <v>7593</v>
      </c>
      <c r="K302" s="7" t="s">
        <v>8258</v>
      </c>
      <c r="L302" s="7" t="s">
        <v>8259</v>
      </c>
      <c r="M302" s="7" t="s">
        <v>8259</v>
      </c>
      <c r="N302" s="11" t="s">
        <v>10276</v>
      </c>
      <c r="O302" s="7" t="s">
        <v>10277</v>
      </c>
      <c r="P302" s="7" t="s">
        <v>9268</v>
      </c>
      <c r="Q302" s="7" t="s">
        <v>10278</v>
      </c>
      <c r="R302" s="7" t="s">
        <v>10279</v>
      </c>
    </row>
    <row r="303" spans="1:18" ht="13.5" thickBot="1" x14ac:dyDescent="0.25">
      <c r="A303" s="13" t="s">
        <v>7251</v>
      </c>
      <c r="B303" s="8" t="str">
        <f>VLOOKUP(C303,'DFW account code to admin'!A:B,2,FALSE)</f>
        <v>Fish</v>
      </c>
      <c r="C303" s="12" t="s">
        <v>9275</v>
      </c>
      <c r="D303" s="12" t="s">
        <v>6776</v>
      </c>
      <c r="E303" s="14" t="s">
        <v>9080</v>
      </c>
      <c r="F303" s="12" t="s">
        <v>2734</v>
      </c>
      <c r="G303" s="12" t="s">
        <v>6739</v>
      </c>
      <c r="H303" s="12" t="s">
        <v>7252</v>
      </c>
      <c r="I303" s="15">
        <v>6594</v>
      </c>
      <c r="J303" s="12" t="s">
        <v>7251</v>
      </c>
      <c r="K303" s="12" t="s">
        <v>8258</v>
      </c>
      <c r="L303" s="12" t="s">
        <v>8259</v>
      </c>
      <c r="M303" s="12" t="s">
        <v>8259</v>
      </c>
      <c r="N303" s="16" t="s">
        <v>9383</v>
      </c>
      <c r="O303" s="12" t="s">
        <v>9384</v>
      </c>
      <c r="P303" s="12" t="s">
        <v>9278</v>
      </c>
      <c r="Q303" s="12" t="s">
        <v>9385</v>
      </c>
      <c r="R303" s="12" t="s">
        <v>9386</v>
      </c>
    </row>
    <row r="304" spans="1:18" ht="13.5" thickBot="1" x14ac:dyDescent="0.25">
      <c r="A304" s="8" t="s">
        <v>6819</v>
      </c>
      <c r="B304" s="8" t="str">
        <f>VLOOKUP(C304,'DFW account code to admin'!A:B,2,FALSE)</f>
        <v>Habitat</v>
      </c>
      <c r="C304" s="7" t="s">
        <v>9349</v>
      </c>
      <c r="D304" s="7" t="s">
        <v>6735</v>
      </c>
      <c r="E304" s="9" t="s">
        <v>9080</v>
      </c>
      <c r="F304" s="7" t="s">
        <v>2576</v>
      </c>
      <c r="G304" s="7" t="s">
        <v>4170</v>
      </c>
      <c r="H304" s="7" t="s">
        <v>6820</v>
      </c>
      <c r="I304" s="18">
        <v>833</v>
      </c>
      <c r="J304" s="7" t="s">
        <v>6819</v>
      </c>
      <c r="K304" s="7" t="s">
        <v>8258</v>
      </c>
      <c r="L304" s="7" t="s">
        <v>8259</v>
      </c>
      <c r="M304" s="7" t="s">
        <v>8259</v>
      </c>
      <c r="N304" s="11" t="s">
        <v>10280</v>
      </c>
      <c r="O304" s="7" t="s">
        <v>10281</v>
      </c>
      <c r="P304" s="7" t="s">
        <v>9352</v>
      </c>
      <c r="Q304" s="7" t="s">
        <v>10282</v>
      </c>
      <c r="R304" s="7" t="s">
        <v>10216</v>
      </c>
    </row>
    <row r="305" spans="1:18" ht="13.5" thickBot="1" x14ac:dyDescent="0.25">
      <c r="A305" s="13" t="s">
        <v>6821</v>
      </c>
      <c r="B305" s="8" t="str">
        <f>VLOOKUP(C305,'DFW account code to admin'!A:B,2,FALSE)</f>
        <v>Habitat</v>
      </c>
      <c r="C305" s="12" t="s">
        <v>9349</v>
      </c>
      <c r="D305" s="12" t="s">
        <v>6735</v>
      </c>
      <c r="E305" s="14" t="s">
        <v>9080</v>
      </c>
      <c r="F305" s="12" t="s">
        <v>2576</v>
      </c>
      <c r="G305" s="12" t="s">
        <v>4170</v>
      </c>
      <c r="H305" s="12" t="s">
        <v>6822</v>
      </c>
      <c r="I305" s="15">
        <v>1153</v>
      </c>
      <c r="J305" s="12" t="s">
        <v>6821</v>
      </c>
      <c r="K305" s="12" t="s">
        <v>8258</v>
      </c>
      <c r="L305" s="12" t="s">
        <v>8259</v>
      </c>
      <c r="M305" s="12" t="s">
        <v>8259</v>
      </c>
      <c r="N305" s="16" t="s">
        <v>10063</v>
      </c>
      <c r="O305" s="12" t="s">
        <v>10064</v>
      </c>
      <c r="P305" s="12" t="s">
        <v>9352</v>
      </c>
      <c r="Q305" s="12" t="s">
        <v>10065</v>
      </c>
      <c r="R305" s="12" t="s">
        <v>10066</v>
      </c>
    </row>
    <row r="306" spans="1:18" ht="13.5" thickBot="1" x14ac:dyDescent="0.25">
      <c r="A306" s="8" t="s">
        <v>6807</v>
      </c>
      <c r="B306" s="8" t="str">
        <f>VLOOKUP(C306,'DFW account code to admin'!A:B,2,FALSE)</f>
        <v>Fish</v>
      </c>
      <c r="C306" s="7" t="s">
        <v>9275</v>
      </c>
      <c r="D306" s="7" t="s">
        <v>6785</v>
      </c>
      <c r="E306" s="9" t="s">
        <v>9080</v>
      </c>
      <c r="F306" s="7" t="s">
        <v>2576</v>
      </c>
      <c r="G306" s="7" t="s">
        <v>4170</v>
      </c>
      <c r="H306" s="7" t="s">
        <v>6808</v>
      </c>
      <c r="I306" s="10">
        <v>2575</v>
      </c>
      <c r="J306" s="7" t="s">
        <v>6807</v>
      </c>
      <c r="K306" s="7" t="s">
        <v>8258</v>
      </c>
      <c r="L306" s="7" t="s">
        <v>8259</v>
      </c>
      <c r="M306" s="7" t="s">
        <v>8259</v>
      </c>
      <c r="N306" s="11" t="s">
        <v>10283</v>
      </c>
      <c r="O306" s="7" t="s">
        <v>10284</v>
      </c>
      <c r="P306" s="7" t="s">
        <v>9278</v>
      </c>
      <c r="Q306" s="7" t="s">
        <v>10285</v>
      </c>
      <c r="R306" s="7" t="s">
        <v>10286</v>
      </c>
    </row>
    <row r="307" spans="1:18" ht="13.5" thickBot="1" x14ac:dyDescent="0.25">
      <c r="A307" s="13" t="s">
        <v>8147</v>
      </c>
      <c r="B307" s="8" t="str">
        <f>VLOOKUP(C307,'DFW account code to admin'!A:B,2,FALSE)</f>
        <v>Habitat</v>
      </c>
      <c r="C307" s="12" t="s">
        <v>9349</v>
      </c>
      <c r="D307" s="12" t="s">
        <v>6735</v>
      </c>
      <c r="E307" s="14" t="s">
        <v>9080</v>
      </c>
      <c r="F307" s="12" t="s">
        <v>2576</v>
      </c>
      <c r="G307" s="12" t="s">
        <v>4170</v>
      </c>
      <c r="H307" s="12" t="s">
        <v>8148</v>
      </c>
      <c r="I307" s="17">
        <v>588</v>
      </c>
      <c r="J307" s="12" t="s">
        <v>8147</v>
      </c>
      <c r="K307" s="12" t="s">
        <v>8258</v>
      </c>
      <c r="L307" s="12" t="s">
        <v>8259</v>
      </c>
      <c r="M307" s="12" t="s">
        <v>8259</v>
      </c>
      <c r="N307" s="16" t="s">
        <v>10287</v>
      </c>
      <c r="O307" s="12" t="s">
        <v>10288</v>
      </c>
      <c r="P307" s="12" t="s">
        <v>9352</v>
      </c>
      <c r="Q307" s="12" t="s">
        <v>10289</v>
      </c>
      <c r="R307" s="12" t="s">
        <v>10290</v>
      </c>
    </row>
    <row r="308" spans="1:18" ht="13.5" thickBot="1" x14ac:dyDescent="0.25">
      <c r="A308" s="8" t="s">
        <v>6823</v>
      </c>
      <c r="B308" s="8" t="str">
        <f>VLOOKUP(C308,'DFW account code to admin'!A:B,2,FALSE)</f>
        <v>Habitat</v>
      </c>
      <c r="C308" s="7" t="s">
        <v>9349</v>
      </c>
      <c r="D308" s="7" t="s">
        <v>6735</v>
      </c>
      <c r="E308" s="9" t="s">
        <v>9080</v>
      </c>
      <c r="F308" s="7" t="s">
        <v>2576</v>
      </c>
      <c r="G308" s="7" t="s">
        <v>4170</v>
      </c>
      <c r="H308" s="7" t="s">
        <v>6824</v>
      </c>
      <c r="I308" s="10">
        <v>1395</v>
      </c>
      <c r="J308" s="7" t="s">
        <v>6823</v>
      </c>
      <c r="K308" s="7" t="s">
        <v>8258</v>
      </c>
      <c r="L308" s="7" t="s">
        <v>8259</v>
      </c>
      <c r="M308" s="7" t="s">
        <v>8259</v>
      </c>
      <c r="N308" s="11" t="s">
        <v>10287</v>
      </c>
      <c r="O308" s="7" t="s">
        <v>10288</v>
      </c>
      <c r="P308" s="7" t="s">
        <v>9352</v>
      </c>
      <c r="Q308" s="7" t="s">
        <v>10289</v>
      </c>
      <c r="R308" s="7" t="s">
        <v>10290</v>
      </c>
    </row>
    <row r="309" spans="1:18" ht="13.5" thickBot="1" x14ac:dyDescent="0.25">
      <c r="A309" s="13" t="s">
        <v>6825</v>
      </c>
      <c r="B309" s="8" t="str">
        <f>VLOOKUP(C309,'DFW account code to admin'!A:B,2,FALSE)</f>
        <v>Habitat</v>
      </c>
      <c r="C309" s="12" t="s">
        <v>9349</v>
      </c>
      <c r="D309" s="12" t="s">
        <v>6735</v>
      </c>
      <c r="E309" s="14" t="s">
        <v>9080</v>
      </c>
      <c r="F309" s="12" t="s">
        <v>2576</v>
      </c>
      <c r="G309" s="12" t="s">
        <v>4170</v>
      </c>
      <c r="H309" s="12" t="s">
        <v>6826</v>
      </c>
      <c r="I309" s="15">
        <v>1004</v>
      </c>
      <c r="J309" s="12" t="s">
        <v>6825</v>
      </c>
      <c r="K309" s="12" t="s">
        <v>8258</v>
      </c>
      <c r="L309" s="12" t="s">
        <v>8259</v>
      </c>
      <c r="M309" s="12" t="s">
        <v>8259</v>
      </c>
      <c r="N309" s="16" t="s">
        <v>10063</v>
      </c>
      <c r="O309" s="12" t="s">
        <v>10064</v>
      </c>
      <c r="P309" s="12" t="s">
        <v>9352</v>
      </c>
      <c r="Q309" s="12" t="s">
        <v>10065</v>
      </c>
      <c r="R309" s="12" t="s">
        <v>10066</v>
      </c>
    </row>
    <row r="310" spans="1:18" ht="13.5" thickBot="1" x14ac:dyDescent="0.25">
      <c r="A310" s="8" t="s">
        <v>6805</v>
      </c>
      <c r="B310" s="8" t="str">
        <f>VLOOKUP(C310,'DFW account code to admin'!A:B,2,FALSE)</f>
        <v>Habitat</v>
      </c>
      <c r="C310" s="7" t="s">
        <v>9349</v>
      </c>
      <c r="D310" s="7" t="s">
        <v>6785</v>
      </c>
      <c r="E310" s="9" t="s">
        <v>9080</v>
      </c>
      <c r="F310" s="7" t="s">
        <v>2576</v>
      </c>
      <c r="G310" s="7" t="s">
        <v>4170</v>
      </c>
      <c r="H310" s="7" t="s">
        <v>6806</v>
      </c>
      <c r="I310" s="10">
        <v>4998</v>
      </c>
      <c r="J310" s="7" t="s">
        <v>6805</v>
      </c>
      <c r="K310" s="7" t="s">
        <v>8258</v>
      </c>
      <c r="L310" s="7" t="s">
        <v>8259</v>
      </c>
      <c r="M310" s="7" t="s">
        <v>8259</v>
      </c>
      <c r="N310" s="11" t="s">
        <v>10291</v>
      </c>
      <c r="O310" s="7" t="s">
        <v>10292</v>
      </c>
      <c r="P310" s="7" t="s">
        <v>9352</v>
      </c>
      <c r="Q310" s="7" t="s">
        <v>10293</v>
      </c>
      <c r="R310" s="7" t="s">
        <v>10294</v>
      </c>
    </row>
    <row r="311" spans="1:18" ht="13.5" thickBot="1" x14ac:dyDescent="0.25">
      <c r="A311" s="13" t="s">
        <v>6809</v>
      </c>
      <c r="B311" s="8" t="str">
        <f>VLOOKUP(C311,'DFW account code to admin'!A:B,2,FALSE)</f>
        <v>Fish</v>
      </c>
      <c r="C311" s="12" t="s">
        <v>9275</v>
      </c>
      <c r="D311" s="12" t="s">
        <v>6785</v>
      </c>
      <c r="E311" s="14" t="s">
        <v>9080</v>
      </c>
      <c r="F311" s="12" t="s">
        <v>2576</v>
      </c>
      <c r="G311" s="12" t="s">
        <v>4170</v>
      </c>
      <c r="H311" s="12" t="s">
        <v>6810</v>
      </c>
      <c r="I311" s="15">
        <v>3041</v>
      </c>
      <c r="J311" s="12" t="s">
        <v>6809</v>
      </c>
      <c r="K311" s="12" t="s">
        <v>8258</v>
      </c>
      <c r="L311" s="12" t="s">
        <v>8259</v>
      </c>
      <c r="M311" s="12" t="s">
        <v>8259</v>
      </c>
      <c r="N311" s="16" t="s">
        <v>9322</v>
      </c>
      <c r="O311" s="12" t="s">
        <v>9323</v>
      </c>
      <c r="P311" s="12" t="s">
        <v>9278</v>
      </c>
      <c r="Q311" s="12" t="s">
        <v>9324</v>
      </c>
      <c r="R311" s="12" t="s">
        <v>9325</v>
      </c>
    </row>
    <row r="312" spans="1:18" ht="13.5" thickBot="1" x14ac:dyDescent="0.25">
      <c r="A312" s="8" t="s">
        <v>7263</v>
      </c>
      <c r="B312" s="8" t="str">
        <f>VLOOKUP(C312,'DFW account code to admin'!A:B,2,FALSE)</f>
        <v>Wildlife</v>
      </c>
      <c r="C312" s="7" t="s">
        <v>9265</v>
      </c>
      <c r="D312" s="7" t="s">
        <v>6785</v>
      </c>
      <c r="E312" s="9" t="s">
        <v>9080</v>
      </c>
      <c r="F312" s="7" t="s">
        <v>2734</v>
      </c>
      <c r="G312" s="7" t="s">
        <v>6739</v>
      </c>
      <c r="H312" s="7" t="s">
        <v>7264</v>
      </c>
      <c r="I312" s="10">
        <v>5215</v>
      </c>
      <c r="J312" s="7" t="s">
        <v>7263</v>
      </c>
      <c r="K312" s="7" t="s">
        <v>8258</v>
      </c>
      <c r="L312" s="7" t="s">
        <v>8259</v>
      </c>
      <c r="M312" s="7" t="s">
        <v>8259</v>
      </c>
      <c r="N312" s="11" t="s">
        <v>10295</v>
      </c>
      <c r="O312" s="7" t="s">
        <v>10296</v>
      </c>
      <c r="P312" s="7" t="s">
        <v>9268</v>
      </c>
      <c r="Q312" s="7" t="s">
        <v>10297</v>
      </c>
      <c r="R312" s="7" t="s">
        <v>10298</v>
      </c>
    </row>
    <row r="313" spans="1:18" ht="13.5" thickBot="1" x14ac:dyDescent="0.25">
      <c r="A313" s="13" t="s">
        <v>7265</v>
      </c>
      <c r="B313" s="8" t="str">
        <f>VLOOKUP(C313,'DFW account code to admin'!A:B,2,FALSE)</f>
        <v>Wildlife</v>
      </c>
      <c r="C313" s="12" t="s">
        <v>9265</v>
      </c>
      <c r="D313" s="12" t="s">
        <v>6785</v>
      </c>
      <c r="E313" s="14" t="s">
        <v>9080</v>
      </c>
      <c r="F313" s="12" t="s">
        <v>2734</v>
      </c>
      <c r="G313" s="12" t="s">
        <v>6739</v>
      </c>
      <c r="H313" s="12" t="s">
        <v>7266</v>
      </c>
      <c r="I313" s="15">
        <v>6121</v>
      </c>
      <c r="J313" s="12" t="s">
        <v>7265</v>
      </c>
      <c r="K313" s="12" t="s">
        <v>8258</v>
      </c>
      <c r="L313" s="12" t="s">
        <v>8259</v>
      </c>
      <c r="M313" s="12" t="s">
        <v>8259</v>
      </c>
      <c r="N313" s="16" t="s">
        <v>10299</v>
      </c>
      <c r="O313" s="12" t="s">
        <v>10300</v>
      </c>
      <c r="P313" s="12" t="s">
        <v>9268</v>
      </c>
      <c r="Q313" s="12" t="s">
        <v>10301</v>
      </c>
      <c r="R313" s="12" t="s">
        <v>9421</v>
      </c>
    </row>
    <row r="314" spans="1:18" ht="13.5" thickBot="1" x14ac:dyDescent="0.25">
      <c r="A314" s="8" t="s">
        <v>7249</v>
      </c>
      <c r="B314" s="8" t="str">
        <f>VLOOKUP(C314,'DFW account code to admin'!A:B,2,FALSE)</f>
        <v>Habitat</v>
      </c>
      <c r="C314" s="7" t="s">
        <v>9349</v>
      </c>
      <c r="D314" s="7" t="s">
        <v>6785</v>
      </c>
      <c r="E314" s="9" t="s">
        <v>9080</v>
      </c>
      <c r="F314" s="7" t="s">
        <v>2734</v>
      </c>
      <c r="G314" s="7" t="s">
        <v>6739</v>
      </c>
      <c r="H314" s="7" t="s">
        <v>7250</v>
      </c>
      <c r="I314" s="10">
        <v>4435</v>
      </c>
      <c r="J314" s="7" t="s">
        <v>7249</v>
      </c>
      <c r="K314" s="7" t="s">
        <v>8258</v>
      </c>
      <c r="L314" s="7" t="s">
        <v>8259</v>
      </c>
      <c r="M314" s="7" t="s">
        <v>8259</v>
      </c>
      <c r="N314" s="11" t="s">
        <v>10302</v>
      </c>
      <c r="O314" s="7" t="s">
        <v>10303</v>
      </c>
      <c r="P314" s="7" t="s">
        <v>9352</v>
      </c>
      <c r="Q314" s="7" t="s">
        <v>10304</v>
      </c>
      <c r="R314" s="7" t="s">
        <v>10305</v>
      </c>
    </row>
    <row r="315" spans="1:18" ht="13.5" thickBot="1" x14ac:dyDescent="0.25">
      <c r="A315" s="13" t="s">
        <v>7603</v>
      </c>
      <c r="B315" s="8" t="str">
        <f>VLOOKUP(C315,'DFW account code to admin'!A:B,2,FALSE)</f>
        <v>Fish</v>
      </c>
      <c r="C315" s="12" t="s">
        <v>9275</v>
      </c>
      <c r="D315" s="12" t="s">
        <v>4330</v>
      </c>
      <c r="E315" s="14" t="s">
        <v>9080</v>
      </c>
      <c r="F315" s="12" t="s">
        <v>2576</v>
      </c>
      <c r="G315" s="12" t="s">
        <v>4170</v>
      </c>
      <c r="H315" s="12" t="s">
        <v>7604</v>
      </c>
      <c r="I315" s="15">
        <v>1899</v>
      </c>
      <c r="J315" s="12" t="s">
        <v>7603</v>
      </c>
      <c r="K315" s="12" t="s">
        <v>8258</v>
      </c>
      <c r="L315" s="12" t="s">
        <v>8259</v>
      </c>
      <c r="M315" s="12" t="s">
        <v>8259</v>
      </c>
      <c r="N315" s="16" t="s">
        <v>10306</v>
      </c>
      <c r="O315" s="12" t="s">
        <v>10307</v>
      </c>
      <c r="P315" s="16"/>
      <c r="Q315" s="12" t="s">
        <v>10308</v>
      </c>
      <c r="R315" s="12" t="s">
        <v>10286</v>
      </c>
    </row>
    <row r="316" spans="1:18" ht="13.5" thickBot="1" x14ac:dyDescent="0.25">
      <c r="A316" s="8" t="s">
        <v>7796</v>
      </c>
      <c r="B316" s="8" t="str">
        <f>VLOOKUP(C316,'DFW account code to admin'!A:B,2,FALSE)</f>
        <v>Fish</v>
      </c>
      <c r="C316" s="7" t="s">
        <v>9275</v>
      </c>
      <c r="D316" s="7" t="s">
        <v>4320</v>
      </c>
      <c r="E316" s="9" t="s">
        <v>9080</v>
      </c>
      <c r="F316" s="7" t="s">
        <v>297</v>
      </c>
      <c r="G316" s="7" t="s">
        <v>4245</v>
      </c>
      <c r="H316" s="7" t="s">
        <v>7797</v>
      </c>
      <c r="I316" s="10">
        <v>1600</v>
      </c>
      <c r="J316" s="7" t="s">
        <v>7796</v>
      </c>
      <c r="K316" s="7" t="s">
        <v>8258</v>
      </c>
      <c r="L316" s="7" t="s">
        <v>8259</v>
      </c>
      <c r="M316" s="7" t="s">
        <v>8259</v>
      </c>
      <c r="N316" s="11" t="s">
        <v>10309</v>
      </c>
      <c r="O316" s="7" t="s">
        <v>10310</v>
      </c>
      <c r="P316" s="7" t="s">
        <v>9278</v>
      </c>
      <c r="Q316" s="7" t="s">
        <v>10311</v>
      </c>
      <c r="R316" s="7" t="s">
        <v>10312</v>
      </c>
    </row>
    <row r="317" spans="1:18" ht="13.5" thickBot="1" x14ac:dyDescent="0.25">
      <c r="A317" s="13" t="s">
        <v>4327</v>
      </c>
      <c r="B317" s="8" t="str">
        <f>VLOOKUP(C317,'DFW account code to admin'!A:B,2,FALSE)</f>
        <v>Fish</v>
      </c>
      <c r="C317" s="12" t="s">
        <v>9275</v>
      </c>
      <c r="D317" s="12" t="s">
        <v>4310</v>
      </c>
      <c r="E317" s="14" t="s">
        <v>9080</v>
      </c>
      <c r="F317" s="12" t="s">
        <v>297</v>
      </c>
      <c r="G317" s="12" t="s">
        <v>4245</v>
      </c>
      <c r="H317" s="12" t="s">
        <v>4328</v>
      </c>
      <c r="I317" s="15">
        <v>4342</v>
      </c>
      <c r="J317" s="12" t="s">
        <v>4327</v>
      </c>
      <c r="K317" s="12" t="s">
        <v>8258</v>
      </c>
      <c r="L317" s="12" t="s">
        <v>8259</v>
      </c>
      <c r="M317" s="12" t="s">
        <v>8259</v>
      </c>
      <c r="N317" s="16" t="s">
        <v>10313</v>
      </c>
      <c r="O317" s="12" t="s">
        <v>10314</v>
      </c>
      <c r="P317" s="12" t="s">
        <v>9278</v>
      </c>
      <c r="Q317" s="12" t="s">
        <v>10315</v>
      </c>
      <c r="R317" s="12" t="s">
        <v>10316</v>
      </c>
    </row>
    <row r="318" spans="1:18" ht="13.5" thickBot="1" x14ac:dyDescent="0.25">
      <c r="A318" s="8" t="s">
        <v>5606</v>
      </c>
      <c r="B318" s="8" t="str">
        <f>VLOOKUP(C318,'DFW account code to admin'!A:B,2,FALSE)</f>
        <v>Admin</v>
      </c>
      <c r="C318" s="7" t="s">
        <v>9339</v>
      </c>
      <c r="D318" s="7" t="s">
        <v>4597</v>
      </c>
      <c r="E318" s="9" t="s">
        <v>9080</v>
      </c>
      <c r="F318" s="7" t="s">
        <v>4552</v>
      </c>
      <c r="G318" s="7" t="s">
        <v>5460</v>
      </c>
      <c r="H318" s="7" t="s">
        <v>5607</v>
      </c>
      <c r="I318" s="10">
        <v>6384</v>
      </c>
      <c r="J318" s="7" t="s">
        <v>5606</v>
      </c>
      <c r="K318" s="7" t="s">
        <v>8258</v>
      </c>
      <c r="L318" s="7" t="s">
        <v>8259</v>
      </c>
      <c r="M318" s="7" t="s">
        <v>8259</v>
      </c>
      <c r="N318" s="11" t="s">
        <v>10317</v>
      </c>
      <c r="O318" s="7" t="s">
        <v>10318</v>
      </c>
      <c r="P318" s="7" t="s">
        <v>9342</v>
      </c>
      <c r="Q318" s="7" t="s">
        <v>10319</v>
      </c>
      <c r="R318" s="7" t="s">
        <v>10320</v>
      </c>
    </row>
    <row r="319" spans="1:18" ht="13.5" thickBot="1" x14ac:dyDescent="0.25">
      <c r="A319" s="13" t="s">
        <v>7255</v>
      </c>
      <c r="B319" s="8" t="str">
        <f>VLOOKUP(C319,'DFW account code to admin'!A:B,2,FALSE)</f>
        <v>Fish</v>
      </c>
      <c r="C319" s="12" t="s">
        <v>9275</v>
      </c>
      <c r="D319" s="12" t="s">
        <v>6785</v>
      </c>
      <c r="E319" s="14" t="s">
        <v>9080</v>
      </c>
      <c r="F319" s="12" t="s">
        <v>2734</v>
      </c>
      <c r="G319" s="12" t="s">
        <v>6739</v>
      </c>
      <c r="H319" s="12" t="s">
        <v>7256</v>
      </c>
      <c r="I319" s="15">
        <v>6115</v>
      </c>
      <c r="J319" s="12" t="s">
        <v>7255</v>
      </c>
      <c r="K319" s="12" t="s">
        <v>8258</v>
      </c>
      <c r="L319" s="12" t="s">
        <v>8259</v>
      </c>
      <c r="M319" s="12" t="s">
        <v>8259</v>
      </c>
      <c r="N319" s="16" t="s">
        <v>10321</v>
      </c>
      <c r="O319" s="12" t="s">
        <v>10322</v>
      </c>
      <c r="P319" s="12" t="s">
        <v>9278</v>
      </c>
      <c r="Q319" s="12" t="s">
        <v>10323</v>
      </c>
      <c r="R319" s="12" t="s">
        <v>10324</v>
      </c>
    </row>
    <row r="320" spans="1:18" ht="13.5" thickBot="1" x14ac:dyDescent="0.25">
      <c r="A320" s="8" t="s">
        <v>7269</v>
      </c>
      <c r="B320" s="8" t="str">
        <f>VLOOKUP(C320,'DFW account code to admin'!A:B,2,FALSE)</f>
        <v>Fish</v>
      </c>
      <c r="C320" s="7" t="s">
        <v>9275</v>
      </c>
      <c r="D320" s="7" t="s">
        <v>6785</v>
      </c>
      <c r="E320" s="9" t="s">
        <v>9080</v>
      </c>
      <c r="F320" s="7" t="s">
        <v>2734</v>
      </c>
      <c r="G320" s="7" t="s">
        <v>6739</v>
      </c>
      <c r="H320" s="7" t="s">
        <v>7270</v>
      </c>
      <c r="I320" s="10">
        <v>4443</v>
      </c>
      <c r="J320" s="7" t="s">
        <v>7269</v>
      </c>
      <c r="K320" s="7" t="s">
        <v>8258</v>
      </c>
      <c r="L320" s="7" t="s">
        <v>8259</v>
      </c>
      <c r="M320" s="7" t="s">
        <v>8259</v>
      </c>
      <c r="N320" s="11" t="s">
        <v>10321</v>
      </c>
      <c r="O320" s="7" t="s">
        <v>10322</v>
      </c>
      <c r="P320" s="7" t="s">
        <v>9278</v>
      </c>
      <c r="Q320" s="7" t="s">
        <v>10323</v>
      </c>
      <c r="R320" s="7" t="s">
        <v>10324</v>
      </c>
    </row>
    <row r="321" spans="1:18" ht="13.5" thickBot="1" x14ac:dyDescent="0.25">
      <c r="A321" s="13" t="s">
        <v>7299</v>
      </c>
      <c r="B321" s="8" t="str">
        <f>VLOOKUP(C321,'DFW account code to admin'!A:B,2,FALSE)</f>
        <v>Fish</v>
      </c>
      <c r="C321" s="12" t="s">
        <v>9275</v>
      </c>
      <c r="D321" s="12" t="s">
        <v>6776</v>
      </c>
      <c r="E321" s="14" t="s">
        <v>9080</v>
      </c>
      <c r="F321" s="12" t="s">
        <v>2734</v>
      </c>
      <c r="G321" s="12" t="s">
        <v>6739</v>
      </c>
      <c r="H321" s="12" t="s">
        <v>7300</v>
      </c>
      <c r="I321" s="15">
        <v>4450</v>
      </c>
      <c r="J321" s="12" t="s">
        <v>7299</v>
      </c>
      <c r="K321" s="12" t="s">
        <v>8258</v>
      </c>
      <c r="L321" s="12" t="s">
        <v>8259</v>
      </c>
      <c r="M321" s="12" t="s">
        <v>8259</v>
      </c>
      <c r="N321" s="16" t="s">
        <v>10325</v>
      </c>
      <c r="O321" s="12" t="s">
        <v>10326</v>
      </c>
      <c r="P321" s="12" t="s">
        <v>9278</v>
      </c>
      <c r="Q321" s="12" t="s">
        <v>10327</v>
      </c>
      <c r="R321" s="12" t="s">
        <v>10286</v>
      </c>
    </row>
    <row r="322" spans="1:18" ht="13.5" thickBot="1" x14ac:dyDescent="0.25">
      <c r="A322" s="8" t="s">
        <v>5510</v>
      </c>
      <c r="B322" s="8" t="str">
        <f>VLOOKUP(C322,'DFW account code to admin'!A:B,2,FALSE)</f>
        <v>Wildlife</v>
      </c>
      <c r="C322" s="7" t="s">
        <v>9265</v>
      </c>
      <c r="D322" s="7" t="s">
        <v>4597</v>
      </c>
      <c r="E322" s="9" t="s">
        <v>9080</v>
      </c>
      <c r="F322" s="7" t="s">
        <v>3591</v>
      </c>
      <c r="G322" s="7" t="s">
        <v>5457</v>
      </c>
      <c r="H322" s="7" t="s">
        <v>5511</v>
      </c>
      <c r="I322" s="10">
        <v>2683</v>
      </c>
      <c r="J322" s="7" t="s">
        <v>5510</v>
      </c>
      <c r="K322" s="7" t="s">
        <v>8258</v>
      </c>
      <c r="L322" s="7" t="s">
        <v>8259</v>
      </c>
      <c r="M322" s="7" t="s">
        <v>8259</v>
      </c>
      <c r="N322" s="11" t="s">
        <v>10328</v>
      </c>
      <c r="O322" s="7" t="s">
        <v>10329</v>
      </c>
      <c r="P322" s="7" t="s">
        <v>9268</v>
      </c>
      <c r="Q322" s="7" t="s">
        <v>10330</v>
      </c>
      <c r="R322" s="7" t="s">
        <v>10331</v>
      </c>
    </row>
    <row r="323" spans="1:18" ht="13.5" thickBot="1" x14ac:dyDescent="0.25">
      <c r="A323" s="13" t="s">
        <v>7307</v>
      </c>
      <c r="B323" s="8" t="str">
        <f>VLOOKUP(C323,'DFW account code to admin'!A:B,2,FALSE)</f>
        <v>Habitat</v>
      </c>
      <c r="C323" s="12" t="s">
        <v>9349</v>
      </c>
      <c r="D323" s="12" t="s">
        <v>6776</v>
      </c>
      <c r="E323" s="14" t="s">
        <v>9080</v>
      </c>
      <c r="F323" s="12" t="s">
        <v>297</v>
      </c>
      <c r="G323" s="12" t="s">
        <v>4178</v>
      </c>
      <c r="H323" s="12" t="s">
        <v>7308</v>
      </c>
      <c r="I323" s="15">
        <v>1212</v>
      </c>
      <c r="J323" s="12" t="s">
        <v>7307</v>
      </c>
      <c r="K323" s="12" t="s">
        <v>8258</v>
      </c>
      <c r="L323" s="12" t="s">
        <v>8259</v>
      </c>
      <c r="M323" s="12" t="s">
        <v>8259</v>
      </c>
      <c r="N323" s="16" t="s">
        <v>10332</v>
      </c>
      <c r="O323" s="12" t="s">
        <v>10333</v>
      </c>
      <c r="P323" s="16"/>
      <c r="Q323" s="12" t="s">
        <v>10334</v>
      </c>
      <c r="R323" s="12" t="s">
        <v>10335</v>
      </c>
    </row>
    <row r="324" spans="1:18" ht="13.5" thickBot="1" x14ac:dyDescent="0.25">
      <c r="A324" s="8" t="s">
        <v>7605</v>
      </c>
      <c r="B324" s="8" t="str">
        <f>VLOOKUP(C324,'DFW account code to admin'!A:B,2,FALSE)</f>
        <v>Wildlife</v>
      </c>
      <c r="C324" s="7" t="s">
        <v>9265</v>
      </c>
      <c r="D324" s="7" t="s">
        <v>4330</v>
      </c>
      <c r="E324" s="9" t="s">
        <v>9080</v>
      </c>
      <c r="F324" s="7" t="s">
        <v>2576</v>
      </c>
      <c r="G324" s="7" t="s">
        <v>4170</v>
      </c>
      <c r="H324" s="7" t="s">
        <v>7606</v>
      </c>
      <c r="I324" s="10">
        <v>3850</v>
      </c>
      <c r="J324" s="7" t="s">
        <v>7605</v>
      </c>
      <c r="K324" s="7" t="s">
        <v>8258</v>
      </c>
      <c r="L324" s="7" t="s">
        <v>8259</v>
      </c>
      <c r="M324" s="7" t="s">
        <v>8259</v>
      </c>
      <c r="N324" s="11" t="s">
        <v>10336</v>
      </c>
      <c r="O324" s="7" t="s">
        <v>10337</v>
      </c>
      <c r="P324" s="7" t="s">
        <v>9268</v>
      </c>
      <c r="Q324" s="7" t="s">
        <v>10338</v>
      </c>
      <c r="R324" s="7" t="s">
        <v>9631</v>
      </c>
    </row>
    <row r="325" spans="1:18" ht="13.5" thickBot="1" x14ac:dyDescent="0.25">
      <c r="A325" s="13" t="s">
        <v>1239</v>
      </c>
      <c r="B325" s="8" t="str">
        <f>VLOOKUP(C325,'DFW account code to admin'!A:B,2,FALSE)</f>
        <v>Habitat</v>
      </c>
      <c r="C325" s="12" t="s">
        <v>9349</v>
      </c>
      <c r="D325" s="12" t="s">
        <v>1223</v>
      </c>
      <c r="E325" s="14" t="s">
        <v>9080</v>
      </c>
      <c r="F325" s="12" t="s">
        <v>12</v>
      </c>
      <c r="G325" s="12" t="s">
        <v>13</v>
      </c>
      <c r="H325" s="12" t="s">
        <v>1240</v>
      </c>
      <c r="I325" s="15">
        <v>3710</v>
      </c>
      <c r="J325" s="12" t="s">
        <v>1239</v>
      </c>
      <c r="K325" s="12" t="s">
        <v>8258</v>
      </c>
      <c r="L325" s="12" t="s">
        <v>8259</v>
      </c>
      <c r="M325" s="12" t="s">
        <v>8259</v>
      </c>
      <c r="N325" s="16" t="s">
        <v>10287</v>
      </c>
      <c r="O325" s="12" t="s">
        <v>10288</v>
      </c>
      <c r="P325" s="12" t="s">
        <v>9352</v>
      </c>
      <c r="Q325" s="12" t="s">
        <v>10289</v>
      </c>
      <c r="R325" s="12" t="s">
        <v>10290</v>
      </c>
    </row>
    <row r="326" spans="1:18" ht="13.5" thickBot="1" x14ac:dyDescent="0.25">
      <c r="A326" s="8" t="s">
        <v>7291</v>
      </c>
      <c r="B326" s="8" t="str">
        <f>VLOOKUP(C326,'DFW account code to admin'!A:B,2,FALSE)</f>
        <v>Wildlife</v>
      </c>
      <c r="C326" s="7" t="s">
        <v>9265</v>
      </c>
      <c r="D326" s="7" t="s">
        <v>6785</v>
      </c>
      <c r="E326" s="9" t="s">
        <v>9080</v>
      </c>
      <c r="F326" s="7" t="s">
        <v>297</v>
      </c>
      <c r="G326" s="7" t="s">
        <v>4178</v>
      </c>
      <c r="H326" s="7" t="s">
        <v>7292</v>
      </c>
      <c r="I326" s="10">
        <v>4678</v>
      </c>
      <c r="J326" s="7" t="s">
        <v>7291</v>
      </c>
      <c r="K326" s="7" t="s">
        <v>8258</v>
      </c>
      <c r="L326" s="7" t="s">
        <v>8259</v>
      </c>
      <c r="M326" s="7" t="s">
        <v>8259</v>
      </c>
      <c r="N326" s="11" t="s">
        <v>10339</v>
      </c>
      <c r="O326" s="7" t="s">
        <v>10340</v>
      </c>
      <c r="P326" s="7" t="s">
        <v>9268</v>
      </c>
      <c r="Q326" s="7" t="s">
        <v>10341</v>
      </c>
      <c r="R326" s="7" t="s">
        <v>10342</v>
      </c>
    </row>
    <row r="327" spans="1:18" ht="13.5" thickBot="1" x14ac:dyDescent="0.25">
      <c r="A327" s="13" t="s">
        <v>7591</v>
      </c>
      <c r="B327" s="8" t="str">
        <f>VLOOKUP(C327,'DFW account code to admin'!A:B,2,FALSE)</f>
        <v>Wildlife</v>
      </c>
      <c r="C327" s="12" t="s">
        <v>9265</v>
      </c>
      <c r="D327" s="12" t="s">
        <v>4281</v>
      </c>
      <c r="E327" s="14" t="s">
        <v>9080</v>
      </c>
      <c r="F327" s="12" t="s">
        <v>297</v>
      </c>
      <c r="G327" s="12" t="s">
        <v>3312</v>
      </c>
      <c r="H327" s="12" t="s">
        <v>7592</v>
      </c>
      <c r="I327" s="15">
        <v>3007</v>
      </c>
      <c r="J327" s="12" t="s">
        <v>7591</v>
      </c>
      <c r="K327" s="12" t="s">
        <v>8258</v>
      </c>
      <c r="L327" s="12" t="s">
        <v>8259</v>
      </c>
      <c r="M327" s="12" t="s">
        <v>8259</v>
      </c>
      <c r="N327" s="16" t="s">
        <v>10343</v>
      </c>
      <c r="O327" s="12" t="s">
        <v>10344</v>
      </c>
      <c r="P327" s="12" t="s">
        <v>9268</v>
      </c>
      <c r="Q327" s="12" t="s">
        <v>10345</v>
      </c>
      <c r="R327" s="12" t="s">
        <v>10346</v>
      </c>
    </row>
    <row r="328" spans="1:18" ht="13.5" thickBot="1" x14ac:dyDescent="0.25">
      <c r="A328" s="8" t="s">
        <v>7267</v>
      </c>
      <c r="B328" s="8" t="str">
        <f>VLOOKUP(C328,'DFW account code to admin'!A:B,2,FALSE)</f>
        <v>Wildlife</v>
      </c>
      <c r="C328" s="7" t="s">
        <v>9265</v>
      </c>
      <c r="D328" s="7" t="s">
        <v>6785</v>
      </c>
      <c r="E328" s="9" t="s">
        <v>9080</v>
      </c>
      <c r="F328" s="7" t="s">
        <v>2734</v>
      </c>
      <c r="G328" s="7" t="s">
        <v>6739</v>
      </c>
      <c r="H328" s="7" t="s">
        <v>7268</v>
      </c>
      <c r="I328" s="10">
        <v>3782</v>
      </c>
      <c r="J328" s="7" t="s">
        <v>7267</v>
      </c>
      <c r="K328" s="7" t="s">
        <v>8258</v>
      </c>
      <c r="L328" s="7" t="s">
        <v>8259</v>
      </c>
      <c r="M328" s="7" t="s">
        <v>8259</v>
      </c>
      <c r="N328" s="11" t="s">
        <v>10347</v>
      </c>
      <c r="O328" s="7" t="s">
        <v>10348</v>
      </c>
      <c r="P328" s="7" t="s">
        <v>9268</v>
      </c>
      <c r="Q328" s="7" t="s">
        <v>10349</v>
      </c>
      <c r="R328" s="7" t="s">
        <v>9665</v>
      </c>
    </row>
    <row r="329" spans="1:18" ht="13.5" thickBot="1" x14ac:dyDescent="0.25">
      <c r="A329" s="13" t="s">
        <v>7261</v>
      </c>
      <c r="B329" s="8" t="str">
        <f>VLOOKUP(C329,'DFW account code to admin'!A:B,2,FALSE)</f>
        <v>Wildlife</v>
      </c>
      <c r="C329" s="12" t="s">
        <v>9265</v>
      </c>
      <c r="D329" s="12" t="s">
        <v>6785</v>
      </c>
      <c r="E329" s="14" t="s">
        <v>9080</v>
      </c>
      <c r="F329" s="12" t="s">
        <v>2734</v>
      </c>
      <c r="G329" s="12" t="s">
        <v>6739</v>
      </c>
      <c r="H329" s="12" t="s">
        <v>7262</v>
      </c>
      <c r="I329" s="15">
        <v>7166</v>
      </c>
      <c r="J329" s="12" t="s">
        <v>7261</v>
      </c>
      <c r="K329" s="12" t="s">
        <v>8258</v>
      </c>
      <c r="L329" s="12" t="s">
        <v>8259</v>
      </c>
      <c r="M329" s="12" t="s">
        <v>8259</v>
      </c>
      <c r="N329" s="16" t="s">
        <v>10350</v>
      </c>
      <c r="O329" s="12" t="s">
        <v>10351</v>
      </c>
      <c r="P329" s="12" t="s">
        <v>9268</v>
      </c>
      <c r="Q329" s="12" t="s">
        <v>10352</v>
      </c>
      <c r="R329" s="12" t="s">
        <v>10353</v>
      </c>
    </row>
    <row r="330" spans="1:18" ht="13.5" thickBot="1" x14ac:dyDescent="0.25">
      <c r="A330" s="8" t="s">
        <v>7259</v>
      </c>
      <c r="B330" s="8" t="str">
        <f>VLOOKUP(C330,'DFW account code to admin'!A:B,2,FALSE)</f>
        <v>Wildlife</v>
      </c>
      <c r="C330" s="7" t="s">
        <v>9265</v>
      </c>
      <c r="D330" s="7" t="s">
        <v>6785</v>
      </c>
      <c r="E330" s="9" t="s">
        <v>9080</v>
      </c>
      <c r="F330" s="7" t="s">
        <v>2734</v>
      </c>
      <c r="G330" s="7" t="s">
        <v>6739</v>
      </c>
      <c r="H330" s="7" t="s">
        <v>7260</v>
      </c>
      <c r="I330" s="10">
        <v>3812</v>
      </c>
      <c r="J330" s="7" t="s">
        <v>7259</v>
      </c>
      <c r="K330" s="7" t="s">
        <v>8258</v>
      </c>
      <c r="L330" s="7" t="s">
        <v>8259</v>
      </c>
      <c r="M330" s="7" t="s">
        <v>8259</v>
      </c>
      <c r="N330" s="11" t="s">
        <v>10354</v>
      </c>
      <c r="O330" s="7" t="s">
        <v>10355</v>
      </c>
      <c r="P330" s="7" t="s">
        <v>9268</v>
      </c>
      <c r="Q330" s="7" t="s">
        <v>10356</v>
      </c>
      <c r="R330" s="7" t="s">
        <v>10357</v>
      </c>
    </row>
    <row r="331" spans="1:18" ht="13.5" thickBot="1" x14ac:dyDescent="0.25">
      <c r="A331" s="13" t="s">
        <v>4628</v>
      </c>
      <c r="B331" s="8" t="str">
        <f>VLOOKUP(C331,'DFW account code to admin'!A:B,2,FALSE)</f>
        <v>Habitat</v>
      </c>
      <c r="C331" s="12" t="s">
        <v>9349</v>
      </c>
      <c r="D331" s="12" t="s">
        <v>4506</v>
      </c>
      <c r="E331" s="14" t="s">
        <v>9080</v>
      </c>
      <c r="F331" s="12" t="s">
        <v>297</v>
      </c>
      <c r="G331" s="12" t="s">
        <v>4508</v>
      </c>
      <c r="H331" s="12" t="s">
        <v>4629</v>
      </c>
      <c r="I331" s="15">
        <v>10221</v>
      </c>
      <c r="J331" s="12" t="s">
        <v>4628</v>
      </c>
      <c r="K331" s="12" t="s">
        <v>8258</v>
      </c>
      <c r="L331" s="12" t="s">
        <v>8259</v>
      </c>
      <c r="M331" s="12" t="s">
        <v>8259</v>
      </c>
      <c r="N331" s="16" t="s">
        <v>10358</v>
      </c>
      <c r="O331" s="12" t="s">
        <v>10359</v>
      </c>
      <c r="P331" s="12" t="s">
        <v>9957</v>
      </c>
      <c r="Q331" s="12" t="s">
        <v>10360</v>
      </c>
      <c r="R331" s="12" t="s">
        <v>10361</v>
      </c>
    </row>
    <row r="332" spans="1:18" ht="13.5" thickBot="1" x14ac:dyDescent="0.25">
      <c r="A332" s="8" t="s">
        <v>4632</v>
      </c>
      <c r="B332" s="8" t="str">
        <f>VLOOKUP(C332,'DFW account code to admin'!A:B,2,FALSE)</f>
        <v>Habitat</v>
      </c>
      <c r="C332" s="7" t="s">
        <v>9349</v>
      </c>
      <c r="D332" s="7" t="s">
        <v>4506</v>
      </c>
      <c r="E332" s="9" t="s">
        <v>9080</v>
      </c>
      <c r="F332" s="7" t="s">
        <v>297</v>
      </c>
      <c r="G332" s="7" t="s">
        <v>4508</v>
      </c>
      <c r="H332" s="7" t="s">
        <v>4633</v>
      </c>
      <c r="I332" s="10">
        <v>11742</v>
      </c>
      <c r="J332" s="7" t="s">
        <v>4632</v>
      </c>
      <c r="K332" s="7" t="s">
        <v>8258</v>
      </c>
      <c r="L332" s="7" t="s">
        <v>8259</v>
      </c>
      <c r="M332" s="7" t="s">
        <v>8259</v>
      </c>
      <c r="N332" s="11" t="s">
        <v>10362</v>
      </c>
      <c r="O332" s="7" t="s">
        <v>10363</v>
      </c>
      <c r="P332" s="7" t="s">
        <v>9352</v>
      </c>
      <c r="Q332" s="7" t="s">
        <v>10364</v>
      </c>
      <c r="R332" s="7" t="s">
        <v>10365</v>
      </c>
    </row>
    <row r="333" spans="1:18" ht="13.5" thickBot="1" x14ac:dyDescent="0.25">
      <c r="A333" s="13" t="s">
        <v>5662</v>
      </c>
      <c r="B333" s="8" t="str">
        <f>VLOOKUP(C333,'DFW account code to admin'!A:B,2,FALSE)</f>
        <v>Admin</v>
      </c>
      <c r="C333" s="12" t="s">
        <v>9339</v>
      </c>
      <c r="D333" s="12" t="s">
        <v>4597</v>
      </c>
      <c r="E333" s="14" t="s">
        <v>9080</v>
      </c>
      <c r="F333" s="12" t="s">
        <v>3591</v>
      </c>
      <c r="G333" s="12" t="s">
        <v>5457</v>
      </c>
      <c r="H333" s="12" t="s">
        <v>5663</v>
      </c>
      <c r="I333" s="15">
        <v>4701</v>
      </c>
      <c r="J333" s="12" t="s">
        <v>5662</v>
      </c>
      <c r="K333" s="12" t="s">
        <v>8258</v>
      </c>
      <c r="L333" s="12" t="s">
        <v>8259</v>
      </c>
      <c r="M333" s="12" t="s">
        <v>8259</v>
      </c>
      <c r="N333" s="16" t="s">
        <v>10366</v>
      </c>
      <c r="O333" s="12" t="s">
        <v>10367</v>
      </c>
      <c r="P333" s="12" t="s">
        <v>9268</v>
      </c>
      <c r="Q333" s="12" t="s">
        <v>10368</v>
      </c>
      <c r="R333" s="12" t="s">
        <v>10369</v>
      </c>
    </row>
    <row r="334" spans="1:18" ht="13.5" thickBot="1" x14ac:dyDescent="0.25">
      <c r="A334" s="8" t="s">
        <v>7297</v>
      </c>
      <c r="B334" s="8" t="str">
        <f>VLOOKUP(C334,'DFW account code to admin'!A:B,2,FALSE)</f>
        <v>Fish</v>
      </c>
      <c r="C334" s="7" t="s">
        <v>9275</v>
      </c>
      <c r="D334" s="7" t="s">
        <v>6776</v>
      </c>
      <c r="E334" s="9" t="s">
        <v>9080</v>
      </c>
      <c r="F334" s="7" t="s">
        <v>2734</v>
      </c>
      <c r="G334" s="7" t="s">
        <v>6739</v>
      </c>
      <c r="H334" s="7" t="s">
        <v>7298</v>
      </c>
      <c r="I334" s="10">
        <v>7660</v>
      </c>
      <c r="J334" s="7" t="s">
        <v>7297</v>
      </c>
      <c r="K334" s="7" t="s">
        <v>8258</v>
      </c>
      <c r="L334" s="7" t="s">
        <v>8259</v>
      </c>
      <c r="M334" s="7" t="s">
        <v>8259</v>
      </c>
      <c r="N334" s="11" t="s">
        <v>9375</v>
      </c>
      <c r="O334" s="7" t="s">
        <v>10370</v>
      </c>
      <c r="P334" s="7" t="s">
        <v>9278</v>
      </c>
      <c r="Q334" s="7" t="s">
        <v>9377</v>
      </c>
      <c r="R334" s="7" t="s">
        <v>9378</v>
      </c>
    </row>
    <row r="335" spans="1:18" ht="13.5" thickBot="1" x14ac:dyDescent="0.25">
      <c r="A335" s="13" t="s">
        <v>7281</v>
      </c>
      <c r="B335" s="8" t="str">
        <f>VLOOKUP(C335,'DFW account code to admin'!A:B,2,FALSE)</f>
        <v>Fish</v>
      </c>
      <c r="C335" s="12" t="s">
        <v>9275</v>
      </c>
      <c r="D335" s="12" t="s">
        <v>6785</v>
      </c>
      <c r="E335" s="14" t="s">
        <v>9080</v>
      </c>
      <c r="F335" s="12" t="s">
        <v>2734</v>
      </c>
      <c r="G335" s="12" t="s">
        <v>6739</v>
      </c>
      <c r="H335" s="12" t="s">
        <v>7282</v>
      </c>
      <c r="I335" s="17">
        <v>393</v>
      </c>
      <c r="J335" s="12" t="s">
        <v>7281</v>
      </c>
      <c r="K335" s="12" t="s">
        <v>8258</v>
      </c>
      <c r="L335" s="12" t="s">
        <v>8259</v>
      </c>
      <c r="M335" s="12" t="s">
        <v>8259</v>
      </c>
      <c r="N335" s="16" t="s">
        <v>10371</v>
      </c>
      <c r="O335" s="12" t="s">
        <v>10372</v>
      </c>
      <c r="P335" s="16"/>
      <c r="Q335" s="12" t="s">
        <v>10373</v>
      </c>
      <c r="R335" s="12" t="s">
        <v>10286</v>
      </c>
    </row>
    <row r="336" spans="1:18" ht="13.5" thickBot="1" x14ac:dyDescent="0.25">
      <c r="A336" s="8" t="s">
        <v>7283</v>
      </c>
      <c r="B336" s="8" t="str">
        <f>VLOOKUP(C336,'DFW account code to admin'!A:B,2,FALSE)</f>
        <v>Fish</v>
      </c>
      <c r="C336" s="7" t="s">
        <v>9275</v>
      </c>
      <c r="D336" s="7" t="s">
        <v>6785</v>
      </c>
      <c r="E336" s="9" t="s">
        <v>9080</v>
      </c>
      <c r="F336" s="7" t="s">
        <v>2734</v>
      </c>
      <c r="G336" s="7" t="s">
        <v>6739</v>
      </c>
      <c r="H336" s="7" t="s">
        <v>7284</v>
      </c>
      <c r="I336" s="10">
        <v>2665</v>
      </c>
      <c r="J336" s="7" t="s">
        <v>7283</v>
      </c>
      <c r="K336" s="7" t="s">
        <v>8258</v>
      </c>
      <c r="L336" s="7" t="s">
        <v>8259</v>
      </c>
      <c r="M336" s="7" t="s">
        <v>8259</v>
      </c>
      <c r="N336" s="11" t="s">
        <v>10283</v>
      </c>
      <c r="O336" s="7" t="s">
        <v>10284</v>
      </c>
      <c r="P336" s="7" t="s">
        <v>9278</v>
      </c>
      <c r="Q336" s="7" t="s">
        <v>10285</v>
      </c>
      <c r="R336" s="7" t="s">
        <v>10286</v>
      </c>
    </row>
    <row r="337" spans="1:18" ht="13.5" thickBot="1" x14ac:dyDescent="0.25">
      <c r="A337" s="13" t="s">
        <v>6902</v>
      </c>
      <c r="B337" s="8" t="str">
        <f>VLOOKUP(C337,'DFW account code to admin'!A:B,2,FALSE)</f>
        <v>Fish</v>
      </c>
      <c r="C337" s="12" t="s">
        <v>9275</v>
      </c>
      <c r="D337" s="12" t="s">
        <v>6884</v>
      </c>
      <c r="E337" s="14" t="s">
        <v>9080</v>
      </c>
      <c r="F337" s="12" t="s">
        <v>3591</v>
      </c>
      <c r="G337" s="12" t="s">
        <v>6874</v>
      </c>
      <c r="H337" s="12" t="s">
        <v>6903</v>
      </c>
      <c r="I337" s="15">
        <v>9539</v>
      </c>
      <c r="J337" s="12" t="s">
        <v>6902</v>
      </c>
      <c r="K337" s="12" t="s">
        <v>8258</v>
      </c>
      <c r="L337" s="12" t="s">
        <v>8259</v>
      </c>
      <c r="M337" s="12" t="s">
        <v>8259</v>
      </c>
      <c r="N337" s="16" t="s">
        <v>10374</v>
      </c>
      <c r="O337" s="12" t="s">
        <v>10375</v>
      </c>
      <c r="P337" s="12" t="s">
        <v>9957</v>
      </c>
      <c r="Q337" s="12" t="s">
        <v>10376</v>
      </c>
      <c r="R337" s="12" t="s">
        <v>10377</v>
      </c>
    </row>
    <row r="338" spans="1:18" ht="13.5" thickBot="1" x14ac:dyDescent="0.25">
      <c r="A338" s="8" t="s">
        <v>5506</v>
      </c>
      <c r="B338" s="8" t="str">
        <f>VLOOKUP(C338,'DFW account code to admin'!A:B,2,FALSE)</f>
        <v>Admin</v>
      </c>
      <c r="C338" s="7" t="s">
        <v>9339</v>
      </c>
      <c r="D338" s="7" t="s">
        <v>4597</v>
      </c>
      <c r="E338" s="9" t="s">
        <v>9080</v>
      </c>
      <c r="F338" s="7" t="s">
        <v>4552</v>
      </c>
      <c r="G338" s="7" t="s">
        <v>5460</v>
      </c>
      <c r="H338" s="7" t="s">
        <v>5507</v>
      </c>
      <c r="I338" s="10">
        <v>33729</v>
      </c>
      <c r="J338" s="7" t="s">
        <v>5506</v>
      </c>
      <c r="K338" s="7" t="s">
        <v>8258</v>
      </c>
      <c r="L338" s="7" t="s">
        <v>8259</v>
      </c>
      <c r="M338" s="7" t="s">
        <v>8259</v>
      </c>
      <c r="N338" s="11" t="s">
        <v>10378</v>
      </c>
      <c r="O338" s="7" t="s">
        <v>10379</v>
      </c>
      <c r="P338" s="7" t="s">
        <v>9342</v>
      </c>
      <c r="Q338" s="7" t="s">
        <v>10380</v>
      </c>
      <c r="R338" s="7" t="s">
        <v>10381</v>
      </c>
    </row>
    <row r="339" spans="1:18" ht="13.5" thickBot="1" x14ac:dyDescent="0.25">
      <c r="A339" s="13" t="s">
        <v>6898</v>
      </c>
      <c r="B339" s="8" t="str">
        <f>VLOOKUP(C339,'DFW account code to admin'!A:B,2,FALSE)</f>
        <v>Habitat</v>
      </c>
      <c r="C339" s="12" t="s">
        <v>9349</v>
      </c>
      <c r="D339" s="12" t="s">
        <v>6884</v>
      </c>
      <c r="E339" s="14" t="s">
        <v>9080</v>
      </c>
      <c r="F339" s="12" t="s">
        <v>3591</v>
      </c>
      <c r="G339" s="12" t="s">
        <v>6874</v>
      </c>
      <c r="H339" s="12" t="s">
        <v>6899</v>
      </c>
      <c r="I339" s="15">
        <v>6983</v>
      </c>
      <c r="J339" s="12" t="s">
        <v>6898</v>
      </c>
      <c r="K339" s="12" t="s">
        <v>8258</v>
      </c>
      <c r="L339" s="12" t="s">
        <v>8259</v>
      </c>
      <c r="M339" s="12" t="s">
        <v>8259</v>
      </c>
      <c r="N339" s="16" t="s">
        <v>9624</v>
      </c>
      <c r="O339" s="12" t="s">
        <v>9625</v>
      </c>
      <c r="P339" s="16"/>
      <c r="Q339" s="12" t="s">
        <v>9626</v>
      </c>
      <c r="R339" s="12" t="s">
        <v>9627</v>
      </c>
    </row>
    <row r="340" spans="1:18" ht="13.5" thickBot="1" x14ac:dyDescent="0.25">
      <c r="A340" s="8" t="s">
        <v>6900</v>
      </c>
      <c r="B340" s="8" t="str">
        <f>VLOOKUP(C340,'DFW account code to admin'!A:B,2,FALSE)</f>
        <v>Habitat</v>
      </c>
      <c r="C340" s="7" t="s">
        <v>9349</v>
      </c>
      <c r="D340" s="7" t="s">
        <v>6884</v>
      </c>
      <c r="E340" s="9" t="s">
        <v>9080</v>
      </c>
      <c r="F340" s="7" t="s">
        <v>3591</v>
      </c>
      <c r="G340" s="7" t="s">
        <v>6874</v>
      </c>
      <c r="H340" s="7" t="s">
        <v>6901</v>
      </c>
      <c r="I340" s="10">
        <v>6138</v>
      </c>
      <c r="J340" s="7" t="s">
        <v>6900</v>
      </c>
      <c r="K340" s="7" t="s">
        <v>8258</v>
      </c>
      <c r="L340" s="7" t="s">
        <v>8259</v>
      </c>
      <c r="M340" s="7" t="s">
        <v>8259</v>
      </c>
      <c r="N340" s="11" t="s">
        <v>10128</v>
      </c>
      <c r="O340" s="7" t="s">
        <v>10129</v>
      </c>
      <c r="P340" s="7" t="s">
        <v>9352</v>
      </c>
      <c r="Q340" s="7" t="s">
        <v>10130</v>
      </c>
      <c r="R340" s="7" t="s">
        <v>10131</v>
      </c>
    </row>
    <row r="341" spans="1:18" ht="13.5" thickBot="1" x14ac:dyDescent="0.25">
      <c r="A341" s="13" t="s">
        <v>7289</v>
      </c>
      <c r="B341" s="8" t="str">
        <f>VLOOKUP(C341,'DFW account code to admin'!A:B,2,FALSE)</f>
        <v>Fish</v>
      </c>
      <c r="C341" s="12" t="s">
        <v>9275</v>
      </c>
      <c r="D341" s="12" t="s">
        <v>6776</v>
      </c>
      <c r="E341" s="14" t="s">
        <v>9080</v>
      </c>
      <c r="F341" s="12" t="s">
        <v>297</v>
      </c>
      <c r="G341" s="12" t="s">
        <v>4178</v>
      </c>
      <c r="H341" s="12" t="s">
        <v>7290</v>
      </c>
      <c r="I341" s="15">
        <v>4963</v>
      </c>
      <c r="J341" s="12" t="s">
        <v>7289</v>
      </c>
      <c r="K341" s="12" t="s">
        <v>8258</v>
      </c>
      <c r="L341" s="12" t="s">
        <v>8259</v>
      </c>
      <c r="M341" s="12" t="s">
        <v>8259</v>
      </c>
      <c r="N341" s="16" t="s">
        <v>9282</v>
      </c>
      <c r="O341" s="12" t="s">
        <v>9283</v>
      </c>
      <c r="P341" s="12" t="s">
        <v>9278</v>
      </c>
      <c r="Q341" s="12" t="s">
        <v>9284</v>
      </c>
      <c r="R341" s="12" t="s">
        <v>9285</v>
      </c>
    </row>
    <row r="342" spans="1:18" ht="13.5" thickBot="1" x14ac:dyDescent="0.25">
      <c r="A342" s="8" t="s">
        <v>7694</v>
      </c>
      <c r="B342" s="8" t="str">
        <f>VLOOKUP(C342,'DFW account code to admin'!A:B,2,FALSE)</f>
        <v>Wildlife</v>
      </c>
      <c r="C342" s="7" t="s">
        <v>9265</v>
      </c>
      <c r="D342" s="7" t="s">
        <v>4281</v>
      </c>
      <c r="E342" s="9" t="s">
        <v>9080</v>
      </c>
      <c r="F342" s="7" t="s">
        <v>297</v>
      </c>
      <c r="G342" s="7" t="s">
        <v>3312</v>
      </c>
      <c r="H342" s="7" t="s">
        <v>7695</v>
      </c>
      <c r="I342" s="10">
        <v>10759</v>
      </c>
      <c r="J342" s="7" t="s">
        <v>7694</v>
      </c>
      <c r="K342" s="7" t="s">
        <v>8258</v>
      </c>
      <c r="L342" s="7" t="s">
        <v>8259</v>
      </c>
      <c r="M342" s="7" t="s">
        <v>8259</v>
      </c>
      <c r="N342" s="11" t="s">
        <v>10382</v>
      </c>
      <c r="O342" s="7" t="s">
        <v>10383</v>
      </c>
      <c r="P342" s="7" t="s">
        <v>9268</v>
      </c>
      <c r="Q342" s="7" t="s">
        <v>10384</v>
      </c>
      <c r="R342" s="7" t="s">
        <v>9924</v>
      </c>
    </row>
    <row r="343" spans="1:18" ht="13.5" thickBot="1" x14ac:dyDescent="0.25">
      <c r="A343" s="13" t="s">
        <v>7301</v>
      </c>
      <c r="B343" s="8" t="str">
        <f>VLOOKUP(C343,'DFW account code to admin'!A:B,2,FALSE)</f>
        <v>Fish</v>
      </c>
      <c r="C343" s="12" t="s">
        <v>9275</v>
      </c>
      <c r="D343" s="12" t="s">
        <v>6776</v>
      </c>
      <c r="E343" s="14" t="s">
        <v>9080</v>
      </c>
      <c r="F343" s="12" t="s">
        <v>2734</v>
      </c>
      <c r="G343" s="12" t="s">
        <v>6739</v>
      </c>
      <c r="H343" s="12" t="s">
        <v>7302</v>
      </c>
      <c r="I343" s="15">
        <v>1162</v>
      </c>
      <c r="J343" s="12" t="s">
        <v>7301</v>
      </c>
      <c r="K343" s="12" t="s">
        <v>8258</v>
      </c>
      <c r="L343" s="12" t="s">
        <v>8259</v>
      </c>
      <c r="M343" s="12" t="s">
        <v>8259</v>
      </c>
      <c r="N343" s="16" t="s">
        <v>10385</v>
      </c>
      <c r="O343" s="12" t="s">
        <v>10386</v>
      </c>
      <c r="P343" s="12" t="s">
        <v>9278</v>
      </c>
      <c r="Q343" s="12" t="s">
        <v>10387</v>
      </c>
      <c r="R343" s="12" t="s">
        <v>10388</v>
      </c>
    </row>
    <row r="344" spans="1:18" ht="13.5" thickBot="1" x14ac:dyDescent="0.25">
      <c r="A344" s="8" t="s">
        <v>6797</v>
      </c>
      <c r="B344" s="8" t="str">
        <f>VLOOKUP(C344,'DFW account code to admin'!A:B,2,FALSE)</f>
        <v>Habitat</v>
      </c>
      <c r="C344" s="7" t="s">
        <v>9349</v>
      </c>
      <c r="D344" s="7" t="s">
        <v>6735</v>
      </c>
      <c r="E344" s="9" t="s">
        <v>9080</v>
      </c>
      <c r="F344" s="7" t="s">
        <v>2576</v>
      </c>
      <c r="G344" s="7" t="s">
        <v>4170</v>
      </c>
      <c r="H344" s="7" t="s">
        <v>6798</v>
      </c>
      <c r="I344" s="10">
        <v>18138</v>
      </c>
      <c r="J344" s="7" t="s">
        <v>6797</v>
      </c>
      <c r="K344" s="7" t="s">
        <v>8258</v>
      </c>
      <c r="L344" s="7" t="s">
        <v>8259</v>
      </c>
      <c r="M344" s="7" t="s">
        <v>8259</v>
      </c>
      <c r="N344" s="11" t="s">
        <v>10389</v>
      </c>
      <c r="O344" s="7" t="s">
        <v>10390</v>
      </c>
      <c r="P344" s="7" t="s">
        <v>9278</v>
      </c>
      <c r="Q344" s="7" t="s">
        <v>10391</v>
      </c>
      <c r="R344" s="7" t="s">
        <v>10392</v>
      </c>
    </row>
    <row r="345" spans="1:18" ht="13.5" thickBot="1" x14ac:dyDescent="0.25">
      <c r="A345" s="13" t="s">
        <v>7586</v>
      </c>
      <c r="B345" s="8" t="str">
        <f>VLOOKUP(C345,'DFW account code to admin'!A:B,2,FALSE)</f>
        <v>Wildlife</v>
      </c>
      <c r="C345" s="12" t="s">
        <v>9265</v>
      </c>
      <c r="D345" s="12" t="s">
        <v>4281</v>
      </c>
      <c r="E345" s="14" t="s">
        <v>9080</v>
      </c>
      <c r="F345" s="12" t="s">
        <v>297</v>
      </c>
      <c r="G345" s="12" t="s">
        <v>3312</v>
      </c>
      <c r="H345" s="12" t="s">
        <v>7587</v>
      </c>
      <c r="I345" s="15">
        <v>5107</v>
      </c>
      <c r="J345" s="12" t="s">
        <v>7586</v>
      </c>
      <c r="K345" s="12" t="s">
        <v>8258</v>
      </c>
      <c r="L345" s="12" t="s">
        <v>8259</v>
      </c>
      <c r="M345" s="12" t="s">
        <v>8259</v>
      </c>
      <c r="N345" s="16" t="s">
        <v>10393</v>
      </c>
      <c r="O345" s="12" t="s">
        <v>10394</v>
      </c>
      <c r="P345" s="12" t="s">
        <v>9268</v>
      </c>
      <c r="Q345" s="12" t="s">
        <v>10395</v>
      </c>
      <c r="R345" s="12" t="s">
        <v>10396</v>
      </c>
    </row>
    <row r="346" spans="1:18" ht="13.5" thickBot="1" x14ac:dyDescent="0.25">
      <c r="A346" s="8" t="s">
        <v>7584</v>
      </c>
      <c r="B346" s="8" t="str">
        <f>VLOOKUP(C346,'DFW account code to admin'!A:B,2,FALSE)</f>
        <v>Wildlife</v>
      </c>
      <c r="C346" s="7" t="s">
        <v>9265</v>
      </c>
      <c r="D346" s="7" t="s">
        <v>4281</v>
      </c>
      <c r="E346" s="9" t="s">
        <v>9080</v>
      </c>
      <c r="F346" s="7" t="s">
        <v>297</v>
      </c>
      <c r="G346" s="7" t="s">
        <v>3312</v>
      </c>
      <c r="H346" s="7" t="s">
        <v>7585</v>
      </c>
      <c r="I346" s="10">
        <v>5006</v>
      </c>
      <c r="J346" s="7" t="s">
        <v>7584</v>
      </c>
      <c r="K346" s="7" t="s">
        <v>8258</v>
      </c>
      <c r="L346" s="7" t="s">
        <v>8259</v>
      </c>
      <c r="M346" s="7" t="s">
        <v>8259</v>
      </c>
      <c r="N346" s="11" t="s">
        <v>10397</v>
      </c>
      <c r="O346" s="7" t="s">
        <v>10398</v>
      </c>
      <c r="P346" s="7" t="s">
        <v>9268</v>
      </c>
      <c r="Q346" s="7" t="s">
        <v>10399</v>
      </c>
      <c r="R346" s="7" t="s">
        <v>9782</v>
      </c>
    </row>
    <row r="347" spans="1:18" ht="13.5" thickBot="1" x14ac:dyDescent="0.25">
      <c r="A347" s="13" t="s">
        <v>7582</v>
      </c>
      <c r="B347" s="8" t="str">
        <f>VLOOKUP(C347,'DFW account code to admin'!A:B,2,FALSE)</f>
        <v>Wildlife</v>
      </c>
      <c r="C347" s="12" t="s">
        <v>9265</v>
      </c>
      <c r="D347" s="12" t="s">
        <v>4281</v>
      </c>
      <c r="E347" s="14" t="s">
        <v>9080</v>
      </c>
      <c r="F347" s="12" t="s">
        <v>297</v>
      </c>
      <c r="G347" s="12" t="s">
        <v>3312</v>
      </c>
      <c r="H347" s="12" t="s">
        <v>7583</v>
      </c>
      <c r="I347" s="15">
        <v>8247</v>
      </c>
      <c r="J347" s="12" t="s">
        <v>7582</v>
      </c>
      <c r="K347" s="12" t="s">
        <v>8258</v>
      </c>
      <c r="L347" s="12" t="s">
        <v>8259</v>
      </c>
      <c r="M347" s="12" t="s">
        <v>8259</v>
      </c>
      <c r="N347" s="16" t="s">
        <v>10400</v>
      </c>
      <c r="O347" s="12" t="s">
        <v>10401</v>
      </c>
      <c r="P347" s="12" t="s">
        <v>9268</v>
      </c>
      <c r="Q347" s="12" t="s">
        <v>10402</v>
      </c>
      <c r="R347" s="12" t="s">
        <v>9782</v>
      </c>
    </row>
    <row r="348" spans="1:18" ht="13.5" thickBot="1" x14ac:dyDescent="0.25">
      <c r="A348" s="8" t="s">
        <v>7580</v>
      </c>
      <c r="B348" s="8" t="str">
        <f>VLOOKUP(C348,'DFW account code to admin'!A:B,2,FALSE)</f>
        <v>Fish</v>
      </c>
      <c r="C348" s="7" t="s">
        <v>9275</v>
      </c>
      <c r="D348" s="7" t="s">
        <v>4281</v>
      </c>
      <c r="E348" s="9" t="s">
        <v>9080</v>
      </c>
      <c r="F348" s="7" t="s">
        <v>297</v>
      </c>
      <c r="G348" s="7" t="s">
        <v>3312</v>
      </c>
      <c r="H348" s="7" t="s">
        <v>7581</v>
      </c>
      <c r="I348" s="10">
        <v>2906</v>
      </c>
      <c r="J348" s="7" t="s">
        <v>7580</v>
      </c>
      <c r="K348" s="7" t="s">
        <v>8258</v>
      </c>
      <c r="L348" s="7" t="s">
        <v>8259</v>
      </c>
      <c r="M348" s="7" t="s">
        <v>8259</v>
      </c>
      <c r="N348" s="11" t="s">
        <v>10403</v>
      </c>
      <c r="O348" s="7" t="s">
        <v>10404</v>
      </c>
      <c r="P348" s="7" t="s">
        <v>9278</v>
      </c>
      <c r="Q348" s="7" t="s">
        <v>10405</v>
      </c>
      <c r="R348" s="7" t="s">
        <v>10406</v>
      </c>
    </row>
    <row r="349" spans="1:18" ht="13.5" thickBot="1" x14ac:dyDescent="0.25">
      <c r="A349" s="13" t="s">
        <v>7578</v>
      </c>
      <c r="B349" s="8" t="str">
        <f>VLOOKUP(C349,'DFW account code to admin'!A:B,2,FALSE)</f>
        <v>Wildlife</v>
      </c>
      <c r="C349" s="12" t="s">
        <v>9265</v>
      </c>
      <c r="D349" s="12" t="s">
        <v>4281</v>
      </c>
      <c r="E349" s="14" t="s">
        <v>9080</v>
      </c>
      <c r="F349" s="12" t="s">
        <v>297</v>
      </c>
      <c r="G349" s="12" t="s">
        <v>3312</v>
      </c>
      <c r="H349" s="12" t="s">
        <v>7579</v>
      </c>
      <c r="I349" s="15">
        <v>9808</v>
      </c>
      <c r="J349" s="12" t="s">
        <v>7578</v>
      </c>
      <c r="K349" s="12" t="s">
        <v>8258</v>
      </c>
      <c r="L349" s="12" t="s">
        <v>8259</v>
      </c>
      <c r="M349" s="12" t="s">
        <v>8259</v>
      </c>
      <c r="N349" s="16" t="s">
        <v>10407</v>
      </c>
      <c r="O349" s="12" t="s">
        <v>10408</v>
      </c>
      <c r="P349" s="12" t="s">
        <v>9268</v>
      </c>
      <c r="Q349" s="12" t="s">
        <v>10409</v>
      </c>
      <c r="R349" s="12" t="s">
        <v>9924</v>
      </c>
    </row>
    <row r="350" spans="1:18" ht="13.5" thickBot="1" x14ac:dyDescent="0.25">
      <c r="A350" s="8" t="s">
        <v>7576</v>
      </c>
      <c r="B350" s="8" t="str">
        <f>VLOOKUP(C350,'DFW account code to admin'!A:B,2,FALSE)</f>
        <v>Fish</v>
      </c>
      <c r="C350" s="7" t="s">
        <v>9275</v>
      </c>
      <c r="D350" s="7" t="s">
        <v>4281</v>
      </c>
      <c r="E350" s="9" t="s">
        <v>9080</v>
      </c>
      <c r="F350" s="7" t="s">
        <v>297</v>
      </c>
      <c r="G350" s="7" t="s">
        <v>3312</v>
      </c>
      <c r="H350" s="7" t="s">
        <v>7577</v>
      </c>
      <c r="I350" s="10">
        <v>4369</v>
      </c>
      <c r="J350" s="7" t="s">
        <v>7576</v>
      </c>
      <c r="K350" s="7" t="s">
        <v>8258</v>
      </c>
      <c r="L350" s="7" t="s">
        <v>8259</v>
      </c>
      <c r="M350" s="7" t="s">
        <v>8259</v>
      </c>
      <c r="N350" s="11" t="s">
        <v>10256</v>
      </c>
      <c r="O350" s="7" t="s">
        <v>10257</v>
      </c>
      <c r="P350" s="7" t="s">
        <v>9278</v>
      </c>
      <c r="Q350" s="7" t="s">
        <v>10258</v>
      </c>
      <c r="R350" s="7" t="s">
        <v>10259</v>
      </c>
    </row>
    <row r="351" spans="1:18" ht="13.5" thickBot="1" x14ac:dyDescent="0.25">
      <c r="A351" s="13" t="s">
        <v>7574</v>
      </c>
      <c r="B351" s="8" t="str">
        <f>VLOOKUP(C351,'DFW account code to admin'!A:B,2,FALSE)</f>
        <v>Fish</v>
      </c>
      <c r="C351" s="12" t="s">
        <v>9275</v>
      </c>
      <c r="D351" s="12" t="s">
        <v>4281</v>
      </c>
      <c r="E351" s="14" t="s">
        <v>9080</v>
      </c>
      <c r="F351" s="12" t="s">
        <v>297</v>
      </c>
      <c r="G351" s="12" t="s">
        <v>3312</v>
      </c>
      <c r="H351" s="12" t="s">
        <v>7575</v>
      </c>
      <c r="I351" s="15">
        <v>9356</v>
      </c>
      <c r="J351" s="12" t="s">
        <v>7574</v>
      </c>
      <c r="K351" s="12" t="s">
        <v>8258</v>
      </c>
      <c r="L351" s="12" t="s">
        <v>8259</v>
      </c>
      <c r="M351" s="12" t="s">
        <v>8259</v>
      </c>
      <c r="N351" s="16" t="s">
        <v>10410</v>
      </c>
      <c r="O351" s="12" t="s">
        <v>10411</v>
      </c>
      <c r="P351" s="12" t="s">
        <v>9278</v>
      </c>
      <c r="Q351" s="12" t="s">
        <v>10412</v>
      </c>
      <c r="R351" s="12" t="s">
        <v>10413</v>
      </c>
    </row>
    <row r="352" spans="1:18" ht="13.5" thickBot="1" x14ac:dyDescent="0.25">
      <c r="A352" s="8" t="s">
        <v>7572</v>
      </c>
      <c r="B352" s="8" t="str">
        <f>VLOOKUP(C352,'DFW account code to admin'!A:B,2,FALSE)</f>
        <v>Wildlife</v>
      </c>
      <c r="C352" s="7" t="s">
        <v>9265</v>
      </c>
      <c r="D352" s="7" t="s">
        <v>4281</v>
      </c>
      <c r="E352" s="9" t="s">
        <v>9080</v>
      </c>
      <c r="F352" s="7" t="s">
        <v>297</v>
      </c>
      <c r="G352" s="7" t="s">
        <v>3312</v>
      </c>
      <c r="H352" s="7" t="s">
        <v>7573</v>
      </c>
      <c r="I352" s="10">
        <v>2906</v>
      </c>
      <c r="J352" s="7" t="s">
        <v>7572</v>
      </c>
      <c r="K352" s="7" t="s">
        <v>8258</v>
      </c>
      <c r="L352" s="7" t="s">
        <v>8259</v>
      </c>
      <c r="M352" s="7" t="s">
        <v>8259</v>
      </c>
      <c r="N352" s="11" t="s">
        <v>10343</v>
      </c>
      <c r="O352" s="7" t="s">
        <v>10344</v>
      </c>
      <c r="P352" s="7" t="s">
        <v>9268</v>
      </c>
      <c r="Q352" s="7" t="s">
        <v>10345</v>
      </c>
      <c r="R352" s="7" t="s">
        <v>10346</v>
      </c>
    </row>
    <row r="353" spans="1:18" ht="13.5" thickBot="1" x14ac:dyDescent="0.25">
      <c r="A353" s="13" t="s">
        <v>7570</v>
      </c>
      <c r="B353" s="8" t="str">
        <f>VLOOKUP(C353,'DFW account code to admin'!A:B,2,FALSE)</f>
        <v>Wildlife</v>
      </c>
      <c r="C353" s="12" t="s">
        <v>9265</v>
      </c>
      <c r="D353" s="12" t="s">
        <v>4281</v>
      </c>
      <c r="E353" s="14" t="s">
        <v>9080</v>
      </c>
      <c r="F353" s="12" t="s">
        <v>297</v>
      </c>
      <c r="G353" s="12" t="s">
        <v>3312</v>
      </c>
      <c r="H353" s="12" t="s">
        <v>7571</v>
      </c>
      <c r="I353" s="15">
        <v>1125</v>
      </c>
      <c r="J353" s="12" t="s">
        <v>7570</v>
      </c>
      <c r="K353" s="12" t="s">
        <v>8258</v>
      </c>
      <c r="L353" s="12" t="s">
        <v>8259</v>
      </c>
      <c r="M353" s="12" t="s">
        <v>8259</v>
      </c>
      <c r="N353" s="16" t="s">
        <v>9783</v>
      </c>
      <c r="O353" s="12" t="s">
        <v>9784</v>
      </c>
      <c r="P353" s="12" t="s">
        <v>9785</v>
      </c>
      <c r="Q353" s="12" t="s">
        <v>9786</v>
      </c>
      <c r="R353" s="12" t="s">
        <v>9787</v>
      </c>
    </row>
    <row r="354" spans="1:18" ht="13.5" thickBot="1" x14ac:dyDescent="0.25">
      <c r="A354" s="8" t="s">
        <v>7253</v>
      </c>
      <c r="B354" s="8" t="str">
        <f>VLOOKUP(C354,'DFW account code to admin'!A:B,2,FALSE)</f>
        <v>Fish</v>
      </c>
      <c r="C354" s="7" t="s">
        <v>9275</v>
      </c>
      <c r="D354" s="7" t="s">
        <v>6776</v>
      </c>
      <c r="E354" s="9" t="s">
        <v>9080</v>
      </c>
      <c r="F354" s="7" t="s">
        <v>2734</v>
      </c>
      <c r="G354" s="7" t="s">
        <v>6739</v>
      </c>
      <c r="H354" s="7" t="s">
        <v>7254</v>
      </c>
      <c r="I354" s="10">
        <v>12391</v>
      </c>
      <c r="J354" s="7" t="s">
        <v>7253</v>
      </c>
      <c r="K354" s="7" t="s">
        <v>8258</v>
      </c>
      <c r="L354" s="7" t="s">
        <v>8259</v>
      </c>
      <c r="M354" s="7" t="s">
        <v>8259</v>
      </c>
      <c r="N354" s="11" t="s">
        <v>10237</v>
      </c>
      <c r="O354" s="7" t="s">
        <v>10238</v>
      </c>
      <c r="P354" s="7" t="s">
        <v>9278</v>
      </c>
      <c r="Q354" s="7" t="s">
        <v>10239</v>
      </c>
      <c r="R354" s="7" t="s">
        <v>10240</v>
      </c>
    </row>
    <row r="355" spans="1:18" ht="13.5" thickBot="1" x14ac:dyDescent="0.25">
      <c r="A355" s="13" t="s">
        <v>5508</v>
      </c>
      <c r="B355" s="8" t="str">
        <f>VLOOKUP(C355,'DFW account code to admin'!A:B,2,FALSE)</f>
        <v>Wildlife</v>
      </c>
      <c r="C355" s="12" t="s">
        <v>9265</v>
      </c>
      <c r="D355" s="12" t="s">
        <v>4597</v>
      </c>
      <c r="E355" s="14" t="s">
        <v>9080</v>
      </c>
      <c r="F355" s="12" t="s">
        <v>3591</v>
      </c>
      <c r="G355" s="12" t="s">
        <v>5457</v>
      </c>
      <c r="H355" s="12" t="s">
        <v>5509</v>
      </c>
      <c r="I355" s="15">
        <v>5703</v>
      </c>
      <c r="J355" s="12" t="s">
        <v>5508</v>
      </c>
      <c r="K355" s="12" t="s">
        <v>8258</v>
      </c>
      <c r="L355" s="12" t="s">
        <v>8259</v>
      </c>
      <c r="M355" s="12" t="s">
        <v>8259</v>
      </c>
      <c r="N355" s="16" t="s">
        <v>10414</v>
      </c>
      <c r="O355" s="12" t="s">
        <v>10415</v>
      </c>
      <c r="P355" s="12" t="s">
        <v>9268</v>
      </c>
      <c r="Q355" s="12" t="s">
        <v>10416</v>
      </c>
      <c r="R355" s="12" t="s">
        <v>10417</v>
      </c>
    </row>
    <row r="356" spans="1:18" ht="13.5" thickBot="1" x14ac:dyDescent="0.25">
      <c r="A356" s="8" t="s">
        <v>2511</v>
      </c>
      <c r="B356" s="8" t="str">
        <f>VLOOKUP(C356,'DFW account code to admin'!A:B,2,FALSE)</f>
        <v>Fish</v>
      </c>
      <c r="C356" s="7" t="s">
        <v>9275</v>
      </c>
      <c r="D356" s="7" t="s">
        <v>1223</v>
      </c>
      <c r="E356" s="9" t="s">
        <v>9080</v>
      </c>
      <c r="F356" s="7" t="s">
        <v>12</v>
      </c>
      <c r="G356" s="7" t="s">
        <v>13</v>
      </c>
      <c r="H356" s="7" t="s">
        <v>2512</v>
      </c>
      <c r="I356" s="10">
        <v>3137</v>
      </c>
      <c r="J356" s="7" t="s">
        <v>2511</v>
      </c>
      <c r="K356" s="7" t="s">
        <v>8258</v>
      </c>
      <c r="L356" s="7" t="s">
        <v>8259</v>
      </c>
      <c r="M356" s="7" t="s">
        <v>8259</v>
      </c>
      <c r="N356" s="11" t="s">
        <v>10079</v>
      </c>
      <c r="O356" s="7" t="s">
        <v>10080</v>
      </c>
      <c r="P356" s="7" t="s">
        <v>9278</v>
      </c>
      <c r="Q356" s="7" t="s">
        <v>10081</v>
      </c>
      <c r="R356" s="7" t="s">
        <v>10082</v>
      </c>
    </row>
    <row r="357" spans="1:18" ht="13.5" thickBot="1" x14ac:dyDescent="0.25">
      <c r="A357" s="13" t="s">
        <v>2513</v>
      </c>
      <c r="B357" s="8" t="str">
        <f>VLOOKUP(C357,'DFW account code to admin'!A:B,2,FALSE)</f>
        <v>Fish</v>
      </c>
      <c r="C357" s="12" t="s">
        <v>9275</v>
      </c>
      <c r="D357" s="12" t="s">
        <v>1223</v>
      </c>
      <c r="E357" s="14" t="s">
        <v>9080</v>
      </c>
      <c r="F357" s="12" t="s">
        <v>12</v>
      </c>
      <c r="G357" s="12" t="s">
        <v>13</v>
      </c>
      <c r="H357" s="12" t="s">
        <v>2514</v>
      </c>
      <c r="I357" s="15">
        <v>5621</v>
      </c>
      <c r="J357" s="12" t="s">
        <v>2513</v>
      </c>
      <c r="K357" s="12" t="s">
        <v>8258</v>
      </c>
      <c r="L357" s="12" t="s">
        <v>8259</v>
      </c>
      <c r="M357" s="12" t="s">
        <v>8259</v>
      </c>
      <c r="N357" s="16" t="s">
        <v>10079</v>
      </c>
      <c r="O357" s="12" t="s">
        <v>10080</v>
      </c>
      <c r="P357" s="12" t="s">
        <v>9278</v>
      </c>
      <c r="Q357" s="12" t="s">
        <v>10081</v>
      </c>
      <c r="R357" s="12" t="s">
        <v>10082</v>
      </c>
    </row>
    <row r="358" spans="1:18" ht="13.5" thickBot="1" x14ac:dyDescent="0.25">
      <c r="A358" s="8" t="s">
        <v>5722</v>
      </c>
      <c r="B358" s="8" t="str">
        <f>VLOOKUP(C358,'DFW account code to admin'!A:B,2,FALSE)</f>
        <v>Camp</v>
      </c>
      <c r="C358" s="7" t="s">
        <v>9979</v>
      </c>
      <c r="D358" s="7" t="s">
        <v>4597</v>
      </c>
      <c r="E358" s="9" t="s">
        <v>9080</v>
      </c>
      <c r="F358" s="7" t="s">
        <v>3591</v>
      </c>
      <c r="G358" s="7" t="s">
        <v>5457</v>
      </c>
      <c r="H358" s="7" t="s">
        <v>5723</v>
      </c>
      <c r="I358" s="10">
        <v>5350</v>
      </c>
      <c r="J358" s="7" t="s">
        <v>5722</v>
      </c>
      <c r="K358" s="7" t="s">
        <v>8258</v>
      </c>
      <c r="L358" s="7" t="s">
        <v>8259</v>
      </c>
      <c r="M358" s="7" t="s">
        <v>8259</v>
      </c>
      <c r="N358" s="11" t="s">
        <v>10418</v>
      </c>
      <c r="O358" s="7" t="s">
        <v>10419</v>
      </c>
      <c r="P358" s="7" t="s">
        <v>9982</v>
      </c>
      <c r="Q358" s="7" t="s">
        <v>10420</v>
      </c>
      <c r="R358" s="7" t="s">
        <v>10421</v>
      </c>
    </row>
    <row r="359" spans="1:18" ht="13.5" thickBot="1" x14ac:dyDescent="0.25">
      <c r="A359" s="13" t="s">
        <v>7607</v>
      </c>
      <c r="B359" s="8" t="str">
        <f>VLOOKUP(C359,'DFW account code to admin'!A:B,2,FALSE)</f>
        <v>Fish</v>
      </c>
      <c r="C359" s="12" t="s">
        <v>9275</v>
      </c>
      <c r="D359" s="12" t="s">
        <v>4330</v>
      </c>
      <c r="E359" s="14" t="s">
        <v>9080</v>
      </c>
      <c r="F359" s="12" t="s">
        <v>2576</v>
      </c>
      <c r="G359" s="12" t="s">
        <v>4170</v>
      </c>
      <c r="H359" s="12" t="s">
        <v>7608</v>
      </c>
      <c r="I359" s="15">
        <v>3991</v>
      </c>
      <c r="J359" s="12" t="s">
        <v>7607</v>
      </c>
      <c r="K359" s="12" t="s">
        <v>8258</v>
      </c>
      <c r="L359" s="12" t="s">
        <v>8259</v>
      </c>
      <c r="M359" s="12" t="s">
        <v>8259</v>
      </c>
      <c r="N359" s="16" t="s">
        <v>9322</v>
      </c>
      <c r="O359" s="12" t="s">
        <v>9323</v>
      </c>
      <c r="P359" s="12" t="s">
        <v>9278</v>
      </c>
      <c r="Q359" s="12" t="s">
        <v>9324</v>
      </c>
      <c r="R359" s="12" t="s">
        <v>9325</v>
      </c>
    </row>
    <row r="360" spans="1:18" ht="13.5" thickBot="1" x14ac:dyDescent="0.25">
      <c r="A360" s="8" t="s">
        <v>8050</v>
      </c>
      <c r="B360" s="8" t="str">
        <f>VLOOKUP(C360,'DFW account code to admin'!A:B,2,FALSE)</f>
        <v>Accounts Payable</v>
      </c>
      <c r="C360" s="7" t="s">
        <v>9334</v>
      </c>
      <c r="D360" s="7" t="s">
        <v>2290</v>
      </c>
      <c r="E360" s="9" t="s">
        <v>9080</v>
      </c>
      <c r="F360" s="7" t="s">
        <v>12</v>
      </c>
      <c r="G360" s="7" t="s">
        <v>2289</v>
      </c>
      <c r="H360" s="7" t="s">
        <v>8051</v>
      </c>
      <c r="I360" s="18">
        <v>186</v>
      </c>
      <c r="J360" s="7" t="s">
        <v>8050</v>
      </c>
      <c r="K360" s="7" t="s">
        <v>8258</v>
      </c>
      <c r="L360" s="7" t="s">
        <v>8259</v>
      </c>
      <c r="M360" s="7" t="s">
        <v>8259</v>
      </c>
      <c r="N360" s="11" t="s">
        <v>10079</v>
      </c>
      <c r="O360" s="7" t="s">
        <v>10080</v>
      </c>
      <c r="P360" s="7" t="s">
        <v>9278</v>
      </c>
      <c r="Q360" s="7" t="s">
        <v>10081</v>
      </c>
      <c r="R360" s="7" t="s">
        <v>10082</v>
      </c>
    </row>
    <row r="361" spans="1:18" ht="13.5" thickBot="1" x14ac:dyDescent="0.25">
      <c r="A361" s="13" t="s">
        <v>6817</v>
      </c>
      <c r="B361" s="8" t="str">
        <f>VLOOKUP(C361,'DFW account code to admin'!A:B,2,FALSE)</f>
        <v>Fish</v>
      </c>
      <c r="C361" s="12" t="s">
        <v>9275</v>
      </c>
      <c r="D361" s="12" t="s">
        <v>6785</v>
      </c>
      <c r="E361" s="14" t="s">
        <v>9080</v>
      </c>
      <c r="F361" s="12" t="s">
        <v>2576</v>
      </c>
      <c r="G361" s="12" t="s">
        <v>4170</v>
      </c>
      <c r="H361" s="12" t="s">
        <v>6818</v>
      </c>
      <c r="I361" s="15">
        <v>3334</v>
      </c>
      <c r="J361" s="12" t="s">
        <v>6817</v>
      </c>
      <c r="K361" s="12" t="s">
        <v>8258</v>
      </c>
      <c r="L361" s="12" t="s">
        <v>8259</v>
      </c>
      <c r="M361" s="12" t="s">
        <v>8259</v>
      </c>
      <c r="N361" s="16" t="s">
        <v>10422</v>
      </c>
      <c r="O361" s="12" t="s">
        <v>10423</v>
      </c>
      <c r="P361" s="12" t="s">
        <v>9278</v>
      </c>
      <c r="Q361" s="12" t="s">
        <v>10424</v>
      </c>
      <c r="R361" s="12" t="s">
        <v>10425</v>
      </c>
    </row>
    <row r="362" spans="1:18" ht="13.5" thickBot="1" x14ac:dyDescent="0.25">
      <c r="A362" s="8" t="s">
        <v>8145</v>
      </c>
      <c r="B362" s="8" t="str">
        <f>VLOOKUP(C362,'DFW account code to admin'!A:B,2,FALSE)</f>
        <v>Fish</v>
      </c>
      <c r="C362" s="7" t="s">
        <v>9275</v>
      </c>
      <c r="D362" s="7" t="s">
        <v>6785</v>
      </c>
      <c r="E362" s="9" t="s">
        <v>9080</v>
      </c>
      <c r="F362" s="7" t="s">
        <v>2576</v>
      </c>
      <c r="G362" s="7" t="s">
        <v>4170</v>
      </c>
      <c r="H362" s="7" t="s">
        <v>8146</v>
      </c>
      <c r="I362" s="18">
        <v>669</v>
      </c>
      <c r="J362" s="7" t="s">
        <v>8145</v>
      </c>
      <c r="K362" s="7" t="s">
        <v>8258</v>
      </c>
      <c r="L362" s="7" t="s">
        <v>8259</v>
      </c>
      <c r="M362" s="7" t="s">
        <v>8259</v>
      </c>
      <c r="N362" s="11" t="s">
        <v>10426</v>
      </c>
      <c r="O362" s="7" t="s">
        <v>10427</v>
      </c>
      <c r="P362" s="7" t="s">
        <v>9278</v>
      </c>
      <c r="Q362" s="7" t="s">
        <v>10428</v>
      </c>
      <c r="R362" s="7" t="s">
        <v>10429</v>
      </c>
    </row>
    <row r="363" spans="1:18" ht="13.5" thickBot="1" x14ac:dyDescent="0.25">
      <c r="A363" s="13" t="s">
        <v>8153</v>
      </c>
      <c r="B363" s="8" t="str">
        <f>VLOOKUP(C363,'DFW account code to admin'!A:B,2,FALSE)</f>
        <v>Accounts Payable</v>
      </c>
      <c r="C363" s="12" t="s">
        <v>9334</v>
      </c>
      <c r="D363" s="12" t="s">
        <v>6785</v>
      </c>
      <c r="E363" s="14" t="s">
        <v>9080</v>
      </c>
      <c r="F363" s="12" t="s">
        <v>2576</v>
      </c>
      <c r="G363" s="12" t="s">
        <v>4170</v>
      </c>
      <c r="H363" s="12" t="s">
        <v>8154</v>
      </c>
      <c r="I363" s="17">
        <v>500</v>
      </c>
      <c r="J363" s="12" t="s">
        <v>8153</v>
      </c>
      <c r="K363" s="12" t="s">
        <v>8258</v>
      </c>
      <c r="L363" s="12" t="s">
        <v>8259</v>
      </c>
      <c r="M363" s="12" t="s">
        <v>8259</v>
      </c>
      <c r="N363" s="16" t="s">
        <v>10430</v>
      </c>
      <c r="O363" s="12" t="s">
        <v>10431</v>
      </c>
      <c r="P363" s="16"/>
      <c r="Q363" s="12" t="s">
        <v>10432</v>
      </c>
      <c r="R363" s="12" t="s">
        <v>10433</v>
      </c>
    </row>
    <row r="364" spans="1:18" ht="13.5" thickBot="1" x14ac:dyDescent="0.25">
      <c r="A364" s="8" t="s">
        <v>6829</v>
      </c>
      <c r="B364" s="8" t="str">
        <f>VLOOKUP(C364,'DFW account code to admin'!A:B,2,FALSE)</f>
        <v>Fish</v>
      </c>
      <c r="C364" s="7" t="s">
        <v>9275</v>
      </c>
      <c r="D364" s="7" t="s">
        <v>6785</v>
      </c>
      <c r="E364" s="9" t="s">
        <v>9080</v>
      </c>
      <c r="F364" s="7" t="s">
        <v>2576</v>
      </c>
      <c r="G364" s="7" t="s">
        <v>4170</v>
      </c>
      <c r="H364" s="7" t="s">
        <v>8155</v>
      </c>
      <c r="I364" s="18">
        <v>622</v>
      </c>
      <c r="J364" s="7" t="s">
        <v>6829</v>
      </c>
      <c r="K364" s="7" t="s">
        <v>8258</v>
      </c>
      <c r="L364" s="7" t="s">
        <v>8259</v>
      </c>
      <c r="M364" s="7" t="s">
        <v>8259</v>
      </c>
      <c r="N364" s="11" t="s">
        <v>10434</v>
      </c>
      <c r="O364" s="7" t="s">
        <v>10435</v>
      </c>
      <c r="P364" s="11"/>
      <c r="Q364" s="7" t="s">
        <v>10436</v>
      </c>
      <c r="R364" s="7" t="s">
        <v>10437</v>
      </c>
    </row>
    <row r="365" spans="1:18" ht="13.5" thickBot="1" x14ac:dyDescent="0.25">
      <c r="A365" s="13" t="s">
        <v>4626</v>
      </c>
      <c r="B365" s="8" t="str">
        <f>VLOOKUP(C365,'DFW account code to admin'!A:B,2,FALSE)</f>
        <v>Habitat</v>
      </c>
      <c r="C365" s="12" t="s">
        <v>9349</v>
      </c>
      <c r="D365" s="12" t="s">
        <v>4506</v>
      </c>
      <c r="E365" s="14" t="s">
        <v>9080</v>
      </c>
      <c r="F365" s="12" t="s">
        <v>297</v>
      </c>
      <c r="G365" s="12" t="s">
        <v>4508</v>
      </c>
      <c r="H365" s="12" t="s">
        <v>4627</v>
      </c>
      <c r="I365" s="15">
        <v>9229</v>
      </c>
      <c r="J365" s="12" t="s">
        <v>4626</v>
      </c>
      <c r="K365" s="12" t="s">
        <v>8258</v>
      </c>
      <c r="L365" s="12" t="s">
        <v>8259</v>
      </c>
      <c r="M365" s="12" t="s">
        <v>8259</v>
      </c>
      <c r="N365" s="16" t="s">
        <v>10438</v>
      </c>
      <c r="O365" s="12" t="s">
        <v>10439</v>
      </c>
      <c r="P365" s="12" t="s">
        <v>9352</v>
      </c>
      <c r="Q365" s="12" t="s">
        <v>10440</v>
      </c>
      <c r="R365" s="12" t="s">
        <v>9959</v>
      </c>
    </row>
    <row r="366" spans="1:18" ht="13.5" thickBot="1" x14ac:dyDescent="0.25">
      <c r="A366" s="8" t="s">
        <v>4634</v>
      </c>
      <c r="B366" s="8" t="str">
        <f>VLOOKUP(C366,'DFW account code to admin'!A:B,2,FALSE)</f>
        <v>Habitat</v>
      </c>
      <c r="C366" s="7" t="s">
        <v>9349</v>
      </c>
      <c r="D366" s="7" t="s">
        <v>4506</v>
      </c>
      <c r="E366" s="9" t="s">
        <v>9080</v>
      </c>
      <c r="F366" s="7" t="s">
        <v>297</v>
      </c>
      <c r="G366" s="7" t="s">
        <v>4508</v>
      </c>
      <c r="H366" s="7" t="s">
        <v>4635</v>
      </c>
      <c r="I366" s="10">
        <v>13203</v>
      </c>
      <c r="J366" s="7" t="s">
        <v>4634</v>
      </c>
      <c r="K366" s="7" t="s">
        <v>8258</v>
      </c>
      <c r="L366" s="7" t="s">
        <v>8259</v>
      </c>
      <c r="M366" s="7" t="s">
        <v>8259</v>
      </c>
      <c r="N366" s="11" t="s">
        <v>10441</v>
      </c>
      <c r="O366" s="7" t="s">
        <v>10442</v>
      </c>
      <c r="P366" s="7" t="s">
        <v>9352</v>
      </c>
      <c r="Q366" s="7" t="s">
        <v>10443</v>
      </c>
      <c r="R366" s="7" t="s">
        <v>10444</v>
      </c>
    </row>
    <row r="367" spans="1:18" ht="13.5" thickBot="1" x14ac:dyDescent="0.25">
      <c r="A367" s="13" t="s">
        <v>4636</v>
      </c>
      <c r="B367" s="8" t="str">
        <f>VLOOKUP(C367,'DFW account code to admin'!A:B,2,FALSE)</f>
        <v>Habitat</v>
      </c>
      <c r="C367" s="12" t="s">
        <v>9349</v>
      </c>
      <c r="D367" s="12" t="s">
        <v>4506</v>
      </c>
      <c r="E367" s="14" t="s">
        <v>9080</v>
      </c>
      <c r="F367" s="12" t="s">
        <v>297</v>
      </c>
      <c r="G367" s="12" t="s">
        <v>4508</v>
      </c>
      <c r="H367" s="12" t="s">
        <v>4637</v>
      </c>
      <c r="I367" s="15">
        <v>4938</v>
      </c>
      <c r="J367" s="12" t="s">
        <v>4636</v>
      </c>
      <c r="K367" s="12" t="s">
        <v>8258</v>
      </c>
      <c r="L367" s="12" t="s">
        <v>8259</v>
      </c>
      <c r="M367" s="12" t="s">
        <v>8259</v>
      </c>
      <c r="N367" s="16" t="s">
        <v>10445</v>
      </c>
      <c r="O367" s="12" t="s">
        <v>10446</v>
      </c>
      <c r="P367" s="12" t="s">
        <v>9352</v>
      </c>
      <c r="Q367" s="12" t="s">
        <v>10447</v>
      </c>
      <c r="R367" s="12" t="s">
        <v>10448</v>
      </c>
    </row>
    <row r="368" spans="1:18" ht="13.5" thickBot="1" x14ac:dyDescent="0.25">
      <c r="A368" s="8" t="s">
        <v>4640</v>
      </c>
      <c r="B368" s="8" t="str">
        <f>VLOOKUP(C368,'DFW account code to admin'!A:B,2,FALSE)</f>
        <v>Habitat</v>
      </c>
      <c r="C368" s="7" t="s">
        <v>9349</v>
      </c>
      <c r="D368" s="7" t="s">
        <v>4506</v>
      </c>
      <c r="E368" s="9" t="s">
        <v>9080</v>
      </c>
      <c r="F368" s="7" t="s">
        <v>297</v>
      </c>
      <c r="G368" s="7" t="s">
        <v>4508</v>
      </c>
      <c r="H368" s="7" t="s">
        <v>4641</v>
      </c>
      <c r="I368" s="10">
        <v>15233</v>
      </c>
      <c r="J368" s="7" t="s">
        <v>4640</v>
      </c>
      <c r="K368" s="7" t="s">
        <v>8258</v>
      </c>
      <c r="L368" s="7" t="s">
        <v>8259</v>
      </c>
      <c r="M368" s="7" t="s">
        <v>8259</v>
      </c>
      <c r="N368" s="11" t="s">
        <v>10449</v>
      </c>
      <c r="O368" s="7" t="s">
        <v>10450</v>
      </c>
      <c r="P368" s="7" t="s">
        <v>9278</v>
      </c>
      <c r="Q368" s="7" t="s">
        <v>10451</v>
      </c>
      <c r="R368" s="7" t="s">
        <v>10452</v>
      </c>
    </row>
    <row r="369" spans="1:18" ht="13.5" thickBot="1" x14ac:dyDescent="0.25">
      <c r="A369" s="13" t="s">
        <v>4630</v>
      </c>
      <c r="B369" s="8" t="str">
        <f>VLOOKUP(C369,'DFW account code to admin'!A:B,2,FALSE)</f>
        <v>Habitat</v>
      </c>
      <c r="C369" s="12" t="s">
        <v>9349</v>
      </c>
      <c r="D369" s="12" t="s">
        <v>4506</v>
      </c>
      <c r="E369" s="14" t="s">
        <v>9080</v>
      </c>
      <c r="F369" s="12" t="s">
        <v>297</v>
      </c>
      <c r="G369" s="12" t="s">
        <v>4508</v>
      </c>
      <c r="H369" s="12" t="s">
        <v>4631</v>
      </c>
      <c r="I369" s="15">
        <v>13771</v>
      </c>
      <c r="J369" s="12" t="s">
        <v>4630</v>
      </c>
      <c r="K369" s="12" t="s">
        <v>8258</v>
      </c>
      <c r="L369" s="12" t="s">
        <v>8259</v>
      </c>
      <c r="M369" s="12" t="s">
        <v>8259</v>
      </c>
      <c r="N369" s="16" t="s">
        <v>10453</v>
      </c>
      <c r="O369" s="12" t="s">
        <v>10454</v>
      </c>
      <c r="P369" s="12" t="s">
        <v>9352</v>
      </c>
      <c r="Q369" s="12" t="s">
        <v>10455</v>
      </c>
      <c r="R369" s="12" t="s">
        <v>9370</v>
      </c>
    </row>
    <row r="370" spans="1:18" ht="13.5" thickBot="1" x14ac:dyDescent="0.25">
      <c r="A370" s="8" t="s">
        <v>5474</v>
      </c>
      <c r="B370" s="8" t="str">
        <f>VLOOKUP(C370,'DFW account code to admin'!A:B,2,FALSE)</f>
        <v>Fish</v>
      </c>
      <c r="C370" s="7" t="s">
        <v>9275</v>
      </c>
      <c r="D370" s="7" t="s">
        <v>4597</v>
      </c>
      <c r="E370" s="9" t="s">
        <v>9080</v>
      </c>
      <c r="F370" s="7" t="s">
        <v>4552</v>
      </c>
      <c r="G370" s="7" t="s">
        <v>5460</v>
      </c>
      <c r="H370" s="7" t="s">
        <v>5475</v>
      </c>
      <c r="I370" s="10">
        <v>3084</v>
      </c>
      <c r="J370" s="7" t="s">
        <v>5474</v>
      </c>
      <c r="K370" s="7" t="s">
        <v>8258</v>
      </c>
      <c r="L370" s="7" t="s">
        <v>8259</v>
      </c>
      <c r="M370" s="7" t="s">
        <v>8259</v>
      </c>
      <c r="N370" s="11" t="s">
        <v>10456</v>
      </c>
      <c r="O370" s="7" t="s">
        <v>10457</v>
      </c>
      <c r="P370" s="7" t="s">
        <v>9278</v>
      </c>
      <c r="Q370" s="7" t="s">
        <v>10458</v>
      </c>
      <c r="R370" s="7" t="s">
        <v>10459</v>
      </c>
    </row>
    <row r="371" spans="1:18" ht="13.5" thickBot="1" x14ac:dyDescent="0.25">
      <c r="A371" s="13" t="s">
        <v>7595</v>
      </c>
      <c r="B371" s="8" t="str">
        <f>VLOOKUP(C371,'DFW account code to admin'!A:B,2,FALSE)</f>
        <v>Wildlife</v>
      </c>
      <c r="C371" s="12" t="s">
        <v>9265</v>
      </c>
      <c r="D371" s="12" t="s">
        <v>7589</v>
      </c>
      <c r="E371" s="14" t="s">
        <v>9080</v>
      </c>
      <c r="F371" s="12" t="s">
        <v>297</v>
      </c>
      <c r="G371" s="12" t="s">
        <v>3312</v>
      </c>
      <c r="H371" s="12" t="s">
        <v>7596</v>
      </c>
      <c r="I371" s="15">
        <v>8084</v>
      </c>
      <c r="J371" s="12" t="s">
        <v>7595</v>
      </c>
      <c r="K371" s="12" t="s">
        <v>8258</v>
      </c>
      <c r="L371" s="12" t="s">
        <v>8259</v>
      </c>
      <c r="M371" s="12" t="s">
        <v>8259</v>
      </c>
      <c r="N371" s="16" t="s">
        <v>10460</v>
      </c>
      <c r="O371" s="12" t="s">
        <v>9809</v>
      </c>
      <c r="P371" s="12" t="s">
        <v>9785</v>
      </c>
      <c r="Q371" s="12" t="s">
        <v>10461</v>
      </c>
      <c r="R371" s="12" t="s">
        <v>9811</v>
      </c>
    </row>
    <row r="372" spans="1:18" ht="13.5" thickBot="1" x14ac:dyDescent="0.25">
      <c r="A372" s="8" t="s">
        <v>7597</v>
      </c>
      <c r="B372" s="8" t="str">
        <f>VLOOKUP(C372,'DFW account code to admin'!A:B,2,FALSE)</f>
        <v>Wildlife</v>
      </c>
      <c r="C372" s="7" t="s">
        <v>9265</v>
      </c>
      <c r="D372" s="7" t="s">
        <v>7589</v>
      </c>
      <c r="E372" s="9" t="s">
        <v>9080</v>
      </c>
      <c r="F372" s="7" t="s">
        <v>297</v>
      </c>
      <c r="G372" s="7" t="s">
        <v>3312</v>
      </c>
      <c r="H372" s="7" t="s">
        <v>7598</v>
      </c>
      <c r="I372" s="10">
        <v>5132</v>
      </c>
      <c r="J372" s="7" t="s">
        <v>7597</v>
      </c>
      <c r="K372" s="7" t="s">
        <v>8258</v>
      </c>
      <c r="L372" s="7" t="s">
        <v>8259</v>
      </c>
      <c r="M372" s="7" t="s">
        <v>8259</v>
      </c>
      <c r="N372" s="11" t="s">
        <v>9674</v>
      </c>
      <c r="O372" s="7" t="s">
        <v>9675</v>
      </c>
      <c r="P372" s="7" t="s">
        <v>9268</v>
      </c>
      <c r="Q372" s="7" t="s">
        <v>9676</v>
      </c>
      <c r="R372" s="7" t="s">
        <v>9677</v>
      </c>
    </row>
    <row r="373" spans="1:18" ht="13.5" thickBot="1" x14ac:dyDescent="0.25">
      <c r="A373" s="13" t="s">
        <v>7599</v>
      </c>
      <c r="B373" s="8" t="str">
        <f>VLOOKUP(C373,'DFW account code to admin'!A:B,2,FALSE)</f>
        <v>Wildlife</v>
      </c>
      <c r="C373" s="12" t="s">
        <v>9265</v>
      </c>
      <c r="D373" s="12" t="s">
        <v>7589</v>
      </c>
      <c r="E373" s="14" t="s">
        <v>9080</v>
      </c>
      <c r="F373" s="12" t="s">
        <v>297</v>
      </c>
      <c r="G373" s="12" t="s">
        <v>3312</v>
      </c>
      <c r="H373" s="12" t="s">
        <v>7600</v>
      </c>
      <c r="I373" s="15">
        <v>5028</v>
      </c>
      <c r="J373" s="12" t="s">
        <v>7599</v>
      </c>
      <c r="K373" s="12" t="s">
        <v>8258</v>
      </c>
      <c r="L373" s="12" t="s">
        <v>8259</v>
      </c>
      <c r="M373" s="12" t="s">
        <v>8259</v>
      </c>
      <c r="N373" s="16" t="s">
        <v>10462</v>
      </c>
      <c r="O373" s="12" t="s">
        <v>10463</v>
      </c>
      <c r="P373" s="12" t="s">
        <v>9268</v>
      </c>
      <c r="Q373" s="12" t="s">
        <v>10464</v>
      </c>
      <c r="R373" s="12" t="s">
        <v>10465</v>
      </c>
    </row>
    <row r="374" spans="1:18" ht="13.5" thickBot="1" x14ac:dyDescent="0.25">
      <c r="A374" s="8" t="s">
        <v>7461</v>
      </c>
      <c r="B374" s="8" t="str">
        <f>VLOOKUP(C374,'DFW account code to admin'!A:B,2,FALSE)</f>
        <v>Wildlife</v>
      </c>
      <c r="C374" s="7" t="s">
        <v>9265</v>
      </c>
      <c r="D374" s="7" t="s">
        <v>7449</v>
      </c>
      <c r="E374" s="9" t="s">
        <v>9080</v>
      </c>
      <c r="F374" s="7" t="s">
        <v>297</v>
      </c>
      <c r="G374" s="7" t="s">
        <v>4245</v>
      </c>
      <c r="H374" s="7" t="s">
        <v>7462</v>
      </c>
      <c r="I374" s="10">
        <v>21162</v>
      </c>
      <c r="J374" s="7" t="s">
        <v>7461</v>
      </c>
      <c r="K374" s="7" t="s">
        <v>8258</v>
      </c>
      <c r="L374" s="7" t="s">
        <v>8259</v>
      </c>
      <c r="M374" s="7" t="s">
        <v>8259</v>
      </c>
      <c r="N374" s="11" t="s">
        <v>10466</v>
      </c>
      <c r="O374" s="7" t="s">
        <v>10467</v>
      </c>
      <c r="P374" s="7" t="s">
        <v>9268</v>
      </c>
      <c r="Q374" s="7" t="s">
        <v>10468</v>
      </c>
      <c r="R374" s="7" t="s">
        <v>10469</v>
      </c>
    </row>
    <row r="375" spans="1:18" ht="13.5" thickBot="1" x14ac:dyDescent="0.25">
      <c r="A375" s="13" t="s">
        <v>7463</v>
      </c>
      <c r="B375" s="8" t="str">
        <f>VLOOKUP(C375,'DFW account code to admin'!A:B,2,FALSE)</f>
        <v>Wildlife</v>
      </c>
      <c r="C375" s="12" t="s">
        <v>9265</v>
      </c>
      <c r="D375" s="12" t="s">
        <v>7449</v>
      </c>
      <c r="E375" s="14" t="s">
        <v>9080</v>
      </c>
      <c r="F375" s="12" t="s">
        <v>297</v>
      </c>
      <c r="G375" s="12" t="s">
        <v>4245</v>
      </c>
      <c r="H375" s="12" t="s">
        <v>7464</v>
      </c>
      <c r="I375" s="15">
        <v>17217</v>
      </c>
      <c r="J375" s="12" t="s">
        <v>7463</v>
      </c>
      <c r="K375" s="12" t="s">
        <v>8258</v>
      </c>
      <c r="L375" s="12" t="s">
        <v>8259</v>
      </c>
      <c r="M375" s="12" t="s">
        <v>8259</v>
      </c>
      <c r="N375" s="16" t="s">
        <v>10470</v>
      </c>
      <c r="O375" s="12" t="s">
        <v>10471</v>
      </c>
      <c r="P375" s="12" t="s">
        <v>9268</v>
      </c>
      <c r="Q375" s="12" t="s">
        <v>10472</v>
      </c>
      <c r="R375" s="12" t="s">
        <v>10473</v>
      </c>
    </row>
    <row r="376" spans="1:18" ht="13.5" thickBot="1" x14ac:dyDescent="0.25">
      <c r="A376" s="8" t="s">
        <v>7465</v>
      </c>
      <c r="B376" s="8" t="str">
        <f>VLOOKUP(C376,'DFW account code to admin'!A:B,2,FALSE)</f>
        <v>Wildlife</v>
      </c>
      <c r="C376" s="7" t="s">
        <v>9265</v>
      </c>
      <c r="D376" s="7" t="s">
        <v>7449</v>
      </c>
      <c r="E376" s="9" t="s">
        <v>9080</v>
      </c>
      <c r="F376" s="7" t="s">
        <v>297</v>
      </c>
      <c r="G376" s="7" t="s">
        <v>4245</v>
      </c>
      <c r="H376" s="7" t="s">
        <v>7466</v>
      </c>
      <c r="I376" s="10">
        <v>14571</v>
      </c>
      <c r="J376" s="7" t="s">
        <v>7465</v>
      </c>
      <c r="K376" s="7" t="s">
        <v>8258</v>
      </c>
      <c r="L376" s="7" t="s">
        <v>8259</v>
      </c>
      <c r="M376" s="7" t="s">
        <v>8259</v>
      </c>
      <c r="N376" s="11" t="s">
        <v>9635</v>
      </c>
      <c r="O376" s="7" t="s">
        <v>9636</v>
      </c>
      <c r="P376" s="7" t="s">
        <v>9268</v>
      </c>
      <c r="Q376" s="7" t="s">
        <v>9637</v>
      </c>
      <c r="R376" s="7" t="s">
        <v>9638</v>
      </c>
    </row>
    <row r="377" spans="1:18" ht="13.5" thickBot="1" x14ac:dyDescent="0.25">
      <c r="A377" s="13" t="s">
        <v>5512</v>
      </c>
      <c r="B377" s="8" t="str">
        <f>VLOOKUP(C377,'DFW account code to admin'!A:B,2,FALSE)</f>
        <v>Wildlife</v>
      </c>
      <c r="C377" s="12" t="s">
        <v>9265</v>
      </c>
      <c r="D377" s="12" t="s">
        <v>4597</v>
      </c>
      <c r="E377" s="14" t="s">
        <v>9080</v>
      </c>
      <c r="F377" s="12" t="s">
        <v>3591</v>
      </c>
      <c r="G377" s="12" t="s">
        <v>5457</v>
      </c>
      <c r="H377" s="12" t="s">
        <v>5513</v>
      </c>
      <c r="I377" s="15">
        <v>9431</v>
      </c>
      <c r="J377" s="12" t="s">
        <v>5512</v>
      </c>
      <c r="K377" s="12" t="s">
        <v>8258</v>
      </c>
      <c r="L377" s="12" t="s">
        <v>8259</v>
      </c>
      <c r="M377" s="12" t="s">
        <v>8259</v>
      </c>
      <c r="N377" s="16" t="s">
        <v>10474</v>
      </c>
      <c r="O377" s="12" t="s">
        <v>10475</v>
      </c>
      <c r="P377" s="12" t="s">
        <v>9268</v>
      </c>
      <c r="Q377" s="12" t="s">
        <v>10476</v>
      </c>
      <c r="R377" s="12" t="s">
        <v>10477</v>
      </c>
    </row>
    <row r="378" spans="1:18" ht="13.5" thickBot="1" x14ac:dyDescent="0.25">
      <c r="A378" s="8" t="s">
        <v>7601</v>
      </c>
      <c r="B378" s="8" t="str">
        <f>VLOOKUP(C378,'DFW account code to admin'!A:B,2,FALSE)</f>
        <v>Fish</v>
      </c>
      <c r="C378" s="7" t="s">
        <v>9275</v>
      </c>
      <c r="D378" s="7" t="s">
        <v>4330</v>
      </c>
      <c r="E378" s="9" t="s">
        <v>9080</v>
      </c>
      <c r="F378" s="7" t="s">
        <v>2576</v>
      </c>
      <c r="G378" s="7" t="s">
        <v>4170</v>
      </c>
      <c r="H378" s="7" t="s">
        <v>7602</v>
      </c>
      <c r="I378" s="18">
        <v>947</v>
      </c>
      <c r="J378" s="7" t="s">
        <v>7601</v>
      </c>
      <c r="K378" s="7" t="s">
        <v>8258</v>
      </c>
      <c r="L378" s="7" t="s">
        <v>8259</v>
      </c>
      <c r="M378" s="7" t="s">
        <v>8259</v>
      </c>
      <c r="N378" s="11" t="s">
        <v>10371</v>
      </c>
      <c r="O378" s="7" t="s">
        <v>10372</v>
      </c>
      <c r="P378" s="11"/>
      <c r="Q378" s="7" t="s">
        <v>10373</v>
      </c>
      <c r="R378" s="7" t="s">
        <v>10286</v>
      </c>
    </row>
    <row r="379" spans="1:18" ht="13.5" thickBot="1" x14ac:dyDescent="0.25">
      <c r="A379" s="13" t="s">
        <v>4289</v>
      </c>
      <c r="B379" s="8" t="str">
        <f>VLOOKUP(C379,'DFW account code to admin'!A:B,2,FALSE)</f>
        <v>Wildlife</v>
      </c>
      <c r="C379" s="12" t="s">
        <v>9265</v>
      </c>
      <c r="D379" s="12" t="s">
        <v>4287</v>
      </c>
      <c r="E379" s="14" t="s">
        <v>9080</v>
      </c>
      <c r="F379" s="12" t="s">
        <v>297</v>
      </c>
      <c r="G379" s="12" t="s">
        <v>4245</v>
      </c>
      <c r="H379" s="12" t="s">
        <v>4290</v>
      </c>
      <c r="I379" s="15">
        <v>5671</v>
      </c>
      <c r="J379" s="12" t="s">
        <v>4289</v>
      </c>
      <c r="K379" s="12" t="s">
        <v>8258</v>
      </c>
      <c r="L379" s="12" t="s">
        <v>8259</v>
      </c>
      <c r="M379" s="12" t="s">
        <v>8259</v>
      </c>
      <c r="N379" s="16" t="s">
        <v>9860</v>
      </c>
      <c r="O379" s="12" t="s">
        <v>9861</v>
      </c>
      <c r="P379" s="12" t="s">
        <v>9268</v>
      </c>
      <c r="Q379" s="12" t="s">
        <v>9862</v>
      </c>
      <c r="R379" s="12" t="s">
        <v>9863</v>
      </c>
    </row>
    <row r="380" spans="1:18" ht="13.5" thickBot="1" x14ac:dyDescent="0.25">
      <c r="A380" s="8" t="s">
        <v>1828</v>
      </c>
      <c r="B380" s="8" t="str">
        <f>VLOOKUP(C380,'DFW account code to admin'!A:B,2,FALSE)</f>
        <v>Camp</v>
      </c>
      <c r="C380" s="7" t="s">
        <v>9979</v>
      </c>
      <c r="D380" s="7" t="s">
        <v>1573</v>
      </c>
      <c r="E380" s="9" t="s">
        <v>9080</v>
      </c>
      <c r="F380" s="7" t="s">
        <v>297</v>
      </c>
      <c r="G380" s="7" t="s">
        <v>1626</v>
      </c>
      <c r="H380" s="7" t="s">
        <v>1829</v>
      </c>
      <c r="I380" s="10">
        <v>19266</v>
      </c>
      <c r="J380" s="7" t="s">
        <v>1828</v>
      </c>
      <c r="K380" s="7" t="s">
        <v>8258</v>
      </c>
      <c r="L380" s="7" t="s">
        <v>8259</v>
      </c>
      <c r="M380" s="7" t="s">
        <v>8259</v>
      </c>
      <c r="N380" s="11" t="s">
        <v>10027</v>
      </c>
      <c r="O380" s="7" t="s">
        <v>10028</v>
      </c>
      <c r="P380" s="7" t="s">
        <v>9982</v>
      </c>
      <c r="Q380" s="7" t="s">
        <v>10029</v>
      </c>
      <c r="R380" s="7" t="s">
        <v>10030</v>
      </c>
    </row>
    <row r="381" spans="1:18" ht="13.5" thickBot="1" x14ac:dyDescent="0.25">
      <c r="A381" s="13" t="s">
        <v>4646</v>
      </c>
      <c r="B381" s="8" t="str">
        <f>VLOOKUP(C381,'DFW account code to admin'!A:B,2,FALSE)</f>
        <v>Habitat</v>
      </c>
      <c r="C381" s="12" t="s">
        <v>9349</v>
      </c>
      <c r="D381" s="12" t="s">
        <v>4506</v>
      </c>
      <c r="E381" s="14" t="s">
        <v>9080</v>
      </c>
      <c r="F381" s="12" t="s">
        <v>297</v>
      </c>
      <c r="G381" s="12" t="s">
        <v>4508</v>
      </c>
      <c r="H381" s="12" t="s">
        <v>4647</v>
      </c>
      <c r="I381" s="15">
        <v>12644</v>
      </c>
      <c r="J381" s="12" t="s">
        <v>4646</v>
      </c>
      <c r="K381" s="12" t="s">
        <v>8258</v>
      </c>
      <c r="L381" s="12" t="s">
        <v>8259</v>
      </c>
      <c r="M381" s="12" t="s">
        <v>8259</v>
      </c>
      <c r="N381" s="16" t="s">
        <v>10478</v>
      </c>
      <c r="O381" s="12" t="s">
        <v>10479</v>
      </c>
      <c r="P381" s="12" t="s">
        <v>9352</v>
      </c>
      <c r="Q381" s="12" t="s">
        <v>10480</v>
      </c>
      <c r="R381" s="12" t="s">
        <v>10481</v>
      </c>
    </row>
    <row r="382" spans="1:18" ht="13.5" thickBot="1" x14ac:dyDescent="0.25">
      <c r="A382" s="8" t="s">
        <v>4648</v>
      </c>
      <c r="B382" s="8" t="str">
        <f>VLOOKUP(C382,'DFW account code to admin'!A:B,2,FALSE)</f>
        <v>Habitat</v>
      </c>
      <c r="C382" s="7" t="s">
        <v>9349</v>
      </c>
      <c r="D382" s="7" t="s">
        <v>4506</v>
      </c>
      <c r="E382" s="9" t="s">
        <v>9080</v>
      </c>
      <c r="F382" s="7" t="s">
        <v>297</v>
      </c>
      <c r="G382" s="7" t="s">
        <v>4508</v>
      </c>
      <c r="H382" s="7" t="s">
        <v>4649</v>
      </c>
      <c r="I382" s="10">
        <v>5090</v>
      </c>
      <c r="J382" s="7" t="s">
        <v>4648</v>
      </c>
      <c r="K382" s="7" t="s">
        <v>8258</v>
      </c>
      <c r="L382" s="7" t="s">
        <v>8259</v>
      </c>
      <c r="M382" s="7" t="s">
        <v>8259</v>
      </c>
      <c r="N382" s="11" t="s">
        <v>10482</v>
      </c>
      <c r="O382" s="7" t="s">
        <v>10483</v>
      </c>
      <c r="P382" s="7" t="s">
        <v>9352</v>
      </c>
      <c r="Q382" s="7" t="s">
        <v>10484</v>
      </c>
      <c r="R382" s="7" t="s">
        <v>10485</v>
      </c>
    </row>
    <row r="383" spans="1:18" ht="13.5" thickBot="1" x14ac:dyDescent="0.25">
      <c r="A383" s="13" t="s">
        <v>4644</v>
      </c>
      <c r="B383" s="8" t="str">
        <f>VLOOKUP(C383,'DFW account code to admin'!A:B,2,FALSE)</f>
        <v>Habitat</v>
      </c>
      <c r="C383" s="12" t="s">
        <v>9349</v>
      </c>
      <c r="D383" s="12" t="s">
        <v>4506</v>
      </c>
      <c r="E383" s="14" t="s">
        <v>9080</v>
      </c>
      <c r="F383" s="12" t="s">
        <v>297</v>
      </c>
      <c r="G383" s="12" t="s">
        <v>4508</v>
      </c>
      <c r="H383" s="12" t="s">
        <v>4645</v>
      </c>
      <c r="I383" s="15">
        <v>19808</v>
      </c>
      <c r="J383" s="12" t="s">
        <v>4644</v>
      </c>
      <c r="K383" s="12" t="s">
        <v>8258</v>
      </c>
      <c r="L383" s="12" t="s">
        <v>8259</v>
      </c>
      <c r="M383" s="12" t="s">
        <v>8259</v>
      </c>
      <c r="N383" s="16" t="s">
        <v>10486</v>
      </c>
      <c r="O383" s="12" t="s">
        <v>10487</v>
      </c>
      <c r="P383" s="12" t="s">
        <v>9352</v>
      </c>
      <c r="Q383" s="12" t="s">
        <v>10488</v>
      </c>
      <c r="R383" s="12" t="s">
        <v>10489</v>
      </c>
    </row>
    <row r="384" spans="1:18" ht="13.5" thickBot="1" x14ac:dyDescent="0.25">
      <c r="A384" s="8" t="s">
        <v>7257</v>
      </c>
      <c r="B384" s="8" t="str">
        <f>VLOOKUP(C384,'DFW account code to admin'!A:B,2,FALSE)</f>
        <v>Wildlife</v>
      </c>
      <c r="C384" s="7" t="s">
        <v>9265</v>
      </c>
      <c r="D384" s="7" t="s">
        <v>6785</v>
      </c>
      <c r="E384" s="9" t="s">
        <v>9080</v>
      </c>
      <c r="F384" s="7" t="s">
        <v>2734</v>
      </c>
      <c r="G384" s="7" t="s">
        <v>6739</v>
      </c>
      <c r="H384" s="7" t="s">
        <v>7258</v>
      </c>
      <c r="I384" s="10">
        <v>7022</v>
      </c>
      <c r="J384" s="7" t="s">
        <v>7257</v>
      </c>
      <c r="K384" s="7" t="s">
        <v>8258</v>
      </c>
      <c r="L384" s="7" t="s">
        <v>8259</v>
      </c>
      <c r="M384" s="7" t="s">
        <v>8259</v>
      </c>
      <c r="N384" s="11" t="s">
        <v>10490</v>
      </c>
      <c r="O384" s="7" t="s">
        <v>10491</v>
      </c>
      <c r="P384" s="7" t="s">
        <v>9268</v>
      </c>
      <c r="Q384" s="7" t="s">
        <v>10492</v>
      </c>
      <c r="R384" s="7" t="s">
        <v>10493</v>
      </c>
    </row>
    <row r="385" spans="1:18" ht="13.5" thickBot="1" x14ac:dyDescent="0.25">
      <c r="A385" s="13" t="s">
        <v>1210</v>
      </c>
      <c r="B385" s="8" t="str">
        <f>VLOOKUP(C385,'DFW account code to admin'!A:B,2,FALSE)</f>
        <v>Habitat</v>
      </c>
      <c r="C385" s="12" t="s">
        <v>9349</v>
      </c>
      <c r="D385" s="12" t="s">
        <v>9</v>
      </c>
      <c r="E385" s="14" t="s">
        <v>9080</v>
      </c>
      <c r="F385" s="12" t="s">
        <v>64</v>
      </c>
      <c r="G385" s="12" t="s">
        <v>65</v>
      </c>
      <c r="H385" s="12" t="s">
        <v>1211</v>
      </c>
      <c r="I385" s="15">
        <v>7785</v>
      </c>
      <c r="J385" s="12" t="s">
        <v>1210</v>
      </c>
      <c r="K385" s="12" t="s">
        <v>8258</v>
      </c>
      <c r="L385" s="12" t="s">
        <v>8259</v>
      </c>
      <c r="M385" s="12" t="s">
        <v>8259</v>
      </c>
      <c r="N385" s="16" t="s">
        <v>10494</v>
      </c>
      <c r="O385" s="12" t="s">
        <v>10495</v>
      </c>
      <c r="P385" s="12" t="s">
        <v>9352</v>
      </c>
      <c r="Q385" s="12" t="s">
        <v>10496</v>
      </c>
      <c r="R385" s="12" t="s">
        <v>10497</v>
      </c>
    </row>
    <row r="386" spans="1:18" ht="13.5" thickBot="1" x14ac:dyDescent="0.25">
      <c r="A386" s="8" t="s">
        <v>5600</v>
      </c>
      <c r="B386" s="8" t="str">
        <f>VLOOKUP(C386,'DFW account code to admin'!A:B,2,FALSE)</f>
        <v>Habitat</v>
      </c>
      <c r="C386" s="7" t="s">
        <v>9349</v>
      </c>
      <c r="D386" s="7" t="s">
        <v>4597</v>
      </c>
      <c r="E386" s="9" t="s">
        <v>9080</v>
      </c>
      <c r="F386" s="7" t="s">
        <v>3591</v>
      </c>
      <c r="G386" s="7" t="s">
        <v>5457</v>
      </c>
      <c r="H386" s="7" t="s">
        <v>5601</v>
      </c>
      <c r="I386" s="10">
        <v>4980</v>
      </c>
      <c r="J386" s="7" t="s">
        <v>5600</v>
      </c>
      <c r="K386" s="7" t="s">
        <v>8258</v>
      </c>
      <c r="L386" s="7" t="s">
        <v>8259</v>
      </c>
      <c r="M386" s="7" t="s">
        <v>8259</v>
      </c>
      <c r="N386" s="11" t="s">
        <v>10498</v>
      </c>
      <c r="O386" s="7" t="s">
        <v>10499</v>
      </c>
      <c r="P386" s="7" t="s">
        <v>9352</v>
      </c>
      <c r="Q386" s="7" t="s">
        <v>10500</v>
      </c>
      <c r="R386" s="7" t="s">
        <v>10501</v>
      </c>
    </row>
    <row r="387" spans="1:18" ht="13.5" thickBot="1" x14ac:dyDescent="0.25">
      <c r="A387" s="13" t="s">
        <v>2467</v>
      </c>
      <c r="B387" s="8" t="str">
        <f>VLOOKUP(C387,'DFW account code to admin'!A:B,2,FALSE)</f>
        <v>Admin</v>
      </c>
      <c r="C387" s="12" t="s">
        <v>9339</v>
      </c>
      <c r="D387" s="12" t="s">
        <v>2290</v>
      </c>
      <c r="E387" s="14" t="s">
        <v>9080</v>
      </c>
      <c r="F387" s="12" t="s">
        <v>12</v>
      </c>
      <c r="G387" s="12" t="s">
        <v>2289</v>
      </c>
      <c r="H387" s="12" t="s">
        <v>2468</v>
      </c>
      <c r="I387" s="15">
        <v>8133</v>
      </c>
      <c r="J387" s="12" t="s">
        <v>2467</v>
      </c>
      <c r="K387" s="12" t="s">
        <v>8258</v>
      </c>
      <c r="L387" s="12" t="s">
        <v>8259</v>
      </c>
      <c r="M387" s="12" t="s">
        <v>8259</v>
      </c>
      <c r="N387" s="16" t="s">
        <v>10378</v>
      </c>
      <c r="O387" s="12" t="s">
        <v>10379</v>
      </c>
      <c r="P387" s="12" t="s">
        <v>9342</v>
      </c>
      <c r="Q387" s="12" t="s">
        <v>10380</v>
      </c>
      <c r="R387" s="12" t="s">
        <v>10381</v>
      </c>
    </row>
    <row r="388" spans="1:18" ht="13.5" thickBot="1" x14ac:dyDescent="0.25">
      <c r="A388" s="8" t="s">
        <v>2469</v>
      </c>
      <c r="B388" s="8" t="str">
        <f>VLOOKUP(C388,'DFW account code to admin'!A:B,2,FALSE)</f>
        <v>Admin</v>
      </c>
      <c r="C388" s="7" t="s">
        <v>9339</v>
      </c>
      <c r="D388" s="7" t="s">
        <v>2290</v>
      </c>
      <c r="E388" s="9" t="s">
        <v>9080</v>
      </c>
      <c r="F388" s="7" t="s">
        <v>12</v>
      </c>
      <c r="G388" s="7" t="s">
        <v>2289</v>
      </c>
      <c r="H388" s="7" t="s">
        <v>2470</v>
      </c>
      <c r="I388" s="10">
        <v>12441</v>
      </c>
      <c r="J388" s="7" t="s">
        <v>2469</v>
      </c>
      <c r="K388" s="7" t="s">
        <v>8258</v>
      </c>
      <c r="L388" s="7" t="s">
        <v>8259</v>
      </c>
      <c r="M388" s="7" t="s">
        <v>8259</v>
      </c>
      <c r="N388" s="11" t="s">
        <v>10502</v>
      </c>
      <c r="O388" s="7" t="s">
        <v>10503</v>
      </c>
      <c r="P388" s="7" t="s">
        <v>9342</v>
      </c>
      <c r="Q388" s="7" t="s">
        <v>10504</v>
      </c>
      <c r="R388" s="7" t="s">
        <v>10505</v>
      </c>
    </row>
    <row r="389" spans="1:18" ht="13.5" thickBot="1" x14ac:dyDescent="0.25">
      <c r="A389" s="13" t="s">
        <v>7555</v>
      </c>
      <c r="B389" s="8" t="str">
        <f>VLOOKUP(C389,'DFW account code to admin'!A:B,2,FALSE)</f>
        <v>Fish</v>
      </c>
      <c r="C389" s="12" t="s">
        <v>9275</v>
      </c>
      <c r="D389" s="12" t="s">
        <v>7556</v>
      </c>
      <c r="E389" s="14" t="s">
        <v>9080</v>
      </c>
      <c r="F389" s="12" t="s">
        <v>2576</v>
      </c>
      <c r="G389" s="12" t="s">
        <v>4170</v>
      </c>
      <c r="H389" s="12" t="s">
        <v>7557</v>
      </c>
      <c r="I389" s="15">
        <v>20050</v>
      </c>
      <c r="J389" s="12" t="s">
        <v>7555</v>
      </c>
      <c r="K389" s="12" t="s">
        <v>8258</v>
      </c>
      <c r="L389" s="12" t="s">
        <v>8259</v>
      </c>
      <c r="M389" s="12" t="s">
        <v>8259</v>
      </c>
      <c r="N389" s="16" t="s">
        <v>10506</v>
      </c>
      <c r="O389" s="12" t="s">
        <v>10507</v>
      </c>
      <c r="P389" s="12" t="s">
        <v>9278</v>
      </c>
      <c r="Q389" s="12" t="s">
        <v>10508</v>
      </c>
      <c r="R389" s="12" t="s">
        <v>9421</v>
      </c>
    </row>
    <row r="390" spans="1:18" ht="13.5" thickBot="1" x14ac:dyDescent="0.25">
      <c r="A390" s="8" t="s">
        <v>6896</v>
      </c>
      <c r="B390" s="8" t="str">
        <f>VLOOKUP(C390,'DFW account code to admin'!A:B,2,FALSE)</f>
        <v>Habitat</v>
      </c>
      <c r="C390" s="7" t="s">
        <v>9349</v>
      </c>
      <c r="D390" s="7" t="s">
        <v>6884</v>
      </c>
      <c r="E390" s="9" t="s">
        <v>9080</v>
      </c>
      <c r="F390" s="7" t="s">
        <v>3591</v>
      </c>
      <c r="G390" s="7" t="s">
        <v>6874</v>
      </c>
      <c r="H390" s="7" t="s">
        <v>6897</v>
      </c>
      <c r="I390" s="10">
        <v>10104</v>
      </c>
      <c r="J390" s="7" t="s">
        <v>6896</v>
      </c>
      <c r="K390" s="7" t="s">
        <v>8258</v>
      </c>
      <c r="L390" s="7" t="s">
        <v>8259</v>
      </c>
      <c r="M390" s="7" t="s">
        <v>8259</v>
      </c>
      <c r="N390" s="11" t="s">
        <v>10509</v>
      </c>
      <c r="O390" s="7" t="s">
        <v>10510</v>
      </c>
      <c r="P390" s="7" t="s">
        <v>9352</v>
      </c>
      <c r="Q390" s="7" t="s">
        <v>10511</v>
      </c>
      <c r="R390" s="7" t="s">
        <v>10512</v>
      </c>
    </row>
    <row r="391" spans="1:18" ht="13.5" thickBot="1" x14ac:dyDescent="0.25">
      <c r="A391" s="13" t="s">
        <v>6894</v>
      </c>
      <c r="B391" s="8" t="str">
        <f>VLOOKUP(C391,'DFW account code to admin'!A:B,2,FALSE)</f>
        <v>Habitat</v>
      </c>
      <c r="C391" s="12" t="s">
        <v>9349</v>
      </c>
      <c r="D391" s="12" t="s">
        <v>6884</v>
      </c>
      <c r="E391" s="14" t="s">
        <v>9080</v>
      </c>
      <c r="F391" s="12" t="s">
        <v>3591</v>
      </c>
      <c r="G391" s="12" t="s">
        <v>6874</v>
      </c>
      <c r="H391" s="12" t="s">
        <v>6895</v>
      </c>
      <c r="I391" s="15">
        <v>7702</v>
      </c>
      <c r="J391" s="12" t="s">
        <v>6894</v>
      </c>
      <c r="K391" s="12" t="s">
        <v>8258</v>
      </c>
      <c r="L391" s="12" t="s">
        <v>8259</v>
      </c>
      <c r="M391" s="12" t="s">
        <v>8259</v>
      </c>
      <c r="N391" s="16" t="s">
        <v>10513</v>
      </c>
      <c r="O391" s="12" t="s">
        <v>10514</v>
      </c>
      <c r="P391" s="16"/>
      <c r="Q391" s="12" t="s">
        <v>10515</v>
      </c>
      <c r="R391" s="12" t="s">
        <v>10516</v>
      </c>
    </row>
    <row r="392" spans="1:18" ht="13.5" thickBot="1" x14ac:dyDescent="0.25">
      <c r="A392" s="8" t="s">
        <v>4638</v>
      </c>
      <c r="B392" s="8" t="str">
        <f>VLOOKUP(C392,'DFW account code to admin'!A:B,2,FALSE)</f>
        <v>Habitat</v>
      </c>
      <c r="C392" s="7" t="s">
        <v>9349</v>
      </c>
      <c r="D392" s="7" t="s">
        <v>4506</v>
      </c>
      <c r="E392" s="9" t="s">
        <v>9080</v>
      </c>
      <c r="F392" s="7" t="s">
        <v>297</v>
      </c>
      <c r="G392" s="7" t="s">
        <v>4508</v>
      </c>
      <c r="H392" s="7" t="s">
        <v>4639</v>
      </c>
      <c r="I392" s="10">
        <v>5108</v>
      </c>
      <c r="J392" s="7" t="s">
        <v>4638</v>
      </c>
      <c r="K392" s="7" t="s">
        <v>8258</v>
      </c>
      <c r="L392" s="7" t="s">
        <v>8259</v>
      </c>
      <c r="M392" s="7" t="s">
        <v>8259</v>
      </c>
      <c r="N392" s="11" t="s">
        <v>10517</v>
      </c>
      <c r="O392" s="7" t="s">
        <v>10518</v>
      </c>
      <c r="P392" s="7" t="s">
        <v>9352</v>
      </c>
      <c r="Q392" s="7" t="s">
        <v>10519</v>
      </c>
      <c r="R392" s="7" t="s">
        <v>10520</v>
      </c>
    </row>
    <row r="393" spans="1:18" ht="13.5" thickBot="1" x14ac:dyDescent="0.25">
      <c r="A393" s="13" t="s">
        <v>4286</v>
      </c>
      <c r="B393" s="8" t="str">
        <f>VLOOKUP(C393,'DFW account code to admin'!A:B,2,FALSE)</f>
        <v>Fish</v>
      </c>
      <c r="C393" s="12" t="s">
        <v>9275</v>
      </c>
      <c r="D393" s="12" t="s">
        <v>4287</v>
      </c>
      <c r="E393" s="14" t="s">
        <v>9080</v>
      </c>
      <c r="F393" s="12" t="s">
        <v>297</v>
      </c>
      <c r="G393" s="12" t="s">
        <v>4245</v>
      </c>
      <c r="H393" s="12" t="s">
        <v>4288</v>
      </c>
      <c r="I393" s="15">
        <v>8219</v>
      </c>
      <c r="J393" s="12" t="s">
        <v>4286</v>
      </c>
      <c r="K393" s="12" t="s">
        <v>8258</v>
      </c>
      <c r="L393" s="12" t="s">
        <v>8259</v>
      </c>
      <c r="M393" s="12" t="s">
        <v>8259</v>
      </c>
      <c r="N393" s="16" t="s">
        <v>10521</v>
      </c>
      <c r="O393" s="12" t="s">
        <v>10522</v>
      </c>
      <c r="P393" s="12" t="s">
        <v>9278</v>
      </c>
      <c r="Q393" s="12" t="s">
        <v>10523</v>
      </c>
      <c r="R393" s="12" t="s">
        <v>10524</v>
      </c>
    </row>
    <row r="394" spans="1:18" ht="13.5" thickBot="1" x14ac:dyDescent="0.25">
      <c r="A394" s="8" t="s">
        <v>6904</v>
      </c>
      <c r="B394" s="8" t="str">
        <f>VLOOKUP(C394,'DFW account code to admin'!A:B,2,FALSE)</f>
        <v>Fish</v>
      </c>
      <c r="C394" s="7" t="s">
        <v>9275</v>
      </c>
      <c r="D394" s="7" t="s">
        <v>6884</v>
      </c>
      <c r="E394" s="9" t="s">
        <v>9080</v>
      </c>
      <c r="F394" s="7" t="s">
        <v>3591</v>
      </c>
      <c r="G394" s="7" t="s">
        <v>6874</v>
      </c>
      <c r="H394" s="7" t="s">
        <v>6905</v>
      </c>
      <c r="I394" s="10">
        <v>18486</v>
      </c>
      <c r="J394" s="7" t="s">
        <v>6904</v>
      </c>
      <c r="K394" s="7" t="s">
        <v>8258</v>
      </c>
      <c r="L394" s="7" t="s">
        <v>8259</v>
      </c>
      <c r="M394" s="7" t="s">
        <v>8259</v>
      </c>
      <c r="N394" s="11" t="s">
        <v>10385</v>
      </c>
      <c r="O394" s="7" t="s">
        <v>10386</v>
      </c>
      <c r="P394" s="7" t="s">
        <v>9278</v>
      </c>
      <c r="Q394" s="7" t="s">
        <v>10387</v>
      </c>
      <c r="R394" s="7" t="s">
        <v>10388</v>
      </c>
    </row>
    <row r="395" spans="1:18" ht="13.5" thickBot="1" x14ac:dyDescent="0.25">
      <c r="A395" s="13" t="s">
        <v>6906</v>
      </c>
      <c r="B395" s="8" t="str">
        <f>VLOOKUP(C395,'DFW account code to admin'!A:B,2,FALSE)</f>
        <v>Wildlife</v>
      </c>
      <c r="C395" s="12" t="s">
        <v>9265</v>
      </c>
      <c r="D395" s="12" t="s">
        <v>6884</v>
      </c>
      <c r="E395" s="14" t="s">
        <v>9080</v>
      </c>
      <c r="F395" s="12" t="s">
        <v>3591</v>
      </c>
      <c r="G395" s="12" t="s">
        <v>6874</v>
      </c>
      <c r="H395" s="12" t="s">
        <v>6907</v>
      </c>
      <c r="I395" s="15">
        <v>11710</v>
      </c>
      <c r="J395" s="12" t="s">
        <v>6906</v>
      </c>
      <c r="K395" s="12" t="s">
        <v>8258</v>
      </c>
      <c r="L395" s="12" t="s">
        <v>8259</v>
      </c>
      <c r="M395" s="12" t="s">
        <v>8259</v>
      </c>
      <c r="N395" s="16" t="s">
        <v>10525</v>
      </c>
      <c r="O395" s="12" t="s">
        <v>10526</v>
      </c>
      <c r="P395" s="12" t="s">
        <v>9268</v>
      </c>
      <c r="Q395" s="12" t="s">
        <v>10527</v>
      </c>
      <c r="R395" s="12" t="s">
        <v>10528</v>
      </c>
    </row>
    <row r="396" spans="1:18" ht="13.5" thickBot="1" x14ac:dyDescent="0.25">
      <c r="A396" s="8" t="s">
        <v>7566</v>
      </c>
      <c r="B396" s="8" t="str">
        <f>VLOOKUP(C396,'DFW account code to admin'!A:B,2,FALSE)</f>
        <v>Fish</v>
      </c>
      <c r="C396" s="7" t="s">
        <v>9275</v>
      </c>
      <c r="D396" s="7" t="s">
        <v>4330</v>
      </c>
      <c r="E396" s="9" t="s">
        <v>9080</v>
      </c>
      <c r="F396" s="7" t="s">
        <v>297</v>
      </c>
      <c r="G396" s="7" t="s">
        <v>3312</v>
      </c>
      <c r="H396" s="7" t="s">
        <v>7567</v>
      </c>
      <c r="I396" s="10">
        <v>6153</v>
      </c>
      <c r="J396" s="7" t="s">
        <v>7566</v>
      </c>
      <c r="K396" s="7" t="s">
        <v>8258</v>
      </c>
      <c r="L396" s="7" t="s">
        <v>8259</v>
      </c>
      <c r="M396" s="7" t="s">
        <v>8259</v>
      </c>
      <c r="N396" s="11" t="s">
        <v>10529</v>
      </c>
      <c r="O396" s="7" t="s">
        <v>10530</v>
      </c>
      <c r="P396" s="7" t="s">
        <v>9278</v>
      </c>
      <c r="Q396" s="7" t="s">
        <v>10531</v>
      </c>
      <c r="R396" s="7" t="s">
        <v>10532</v>
      </c>
    </row>
    <row r="397" spans="1:18" ht="13.5" thickBot="1" x14ac:dyDescent="0.25">
      <c r="A397" s="13" t="s">
        <v>4642</v>
      </c>
      <c r="B397" s="8" t="str">
        <f>VLOOKUP(C397,'DFW account code to admin'!A:B,2,FALSE)</f>
        <v>Habitat</v>
      </c>
      <c r="C397" s="12" t="s">
        <v>9349</v>
      </c>
      <c r="D397" s="12" t="s">
        <v>4506</v>
      </c>
      <c r="E397" s="14" t="s">
        <v>9080</v>
      </c>
      <c r="F397" s="12" t="s">
        <v>297</v>
      </c>
      <c r="G397" s="12" t="s">
        <v>4508</v>
      </c>
      <c r="H397" s="12" t="s">
        <v>4643</v>
      </c>
      <c r="I397" s="15">
        <v>6043</v>
      </c>
      <c r="J397" s="12" t="s">
        <v>4642</v>
      </c>
      <c r="K397" s="12" t="s">
        <v>8258</v>
      </c>
      <c r="L397" s="12" t="s">
        <v>8259</v>
      </c>
      <c r="M397" s="12" t="s">
        <v>8259</v>
      </c>
      <c r="N397" s="16" t="s">
        <v>10533</v>
      </c>
      <c r="O397" s="12" t="s">
        <v>10534</v>
      </c>
      <c r="P397" s="12" t="s">
        <v>9352</v>
      </c>
      <c r="Q397" s="12" t="s">
        <v>10535</v>
      </c>
      <c r="R397" s="12" t="s">
        <v>9627</v>
      </c>
    </row>
    <row r="398" spans="1:18" ht="13.5" thickBot="1" x14ac:dyDescent="0.25">
      <c r="A398" s="8" t="s">
        <v>6892</v>
      </c>
      <c r="B398" s="8" t="str">
        <f>VLOOKUP(C398,'DFW account code to admin'!A:B,2,FALSE)</f>
        <v>Fish</v>
      </c>
      <c r="C398" s="7" t="s">
        <v>9275</v>
      </c>
      <c r="D398" s="7" t="s">
        <v>6884</v>
      </c>
      <c r="E398" s="9" t="s">
        <v>9080</v>
      </c>
      <c r="F398" s="7" t="s">
        <v>3591</v>
      </c>
      <c r="G398" s="7" t="s">
        <v>6874</v>
      </c>
      <c r="H398" s="7" t="s">
        <v>6893</v>
      </c>
      <c r="I398" s="10">
        <v>3697</v>
      </c>
      <c r="J398" s="7" t="s">
        <v>6892</v>
      </c>
      <c r="K398" s="7" t="s">
        <v>8258</v>
      </c>
      <c r="L398" s="7" t="s">
        <v>8259</v>
      </c>
      <c r="M398" s="7" t="s">
        <v>8259</v>
      </c>
      <c r="N398" s="11" t="s">
        <v>10536</v>
      </c>
      <c r="O398" s="7" t="s">
        <v>10537</v>
      </c>
      <c r="P398" s="7" t="s">
        <v>9278</v>
      </c>
      <c r="Q398" s="7" t="s">
        <v>10538</v>
      </c>
      <c r="R398" s="7" t="s">
        <v>10539</v>
      </c>
    </row>
    <row r="399" spans="1:18" ht="13.5" thickBot="1" x14ac:dyDescent="0.25">
      <c r="A399" s="13" t="s">
        <v>7704</v>
      </c>
      <c r="B399" s="8" t="str">
        <f>VLOOKUP(C399,'DFW account code to admin'!A:B,2,FALSE)</f>
        <v>Wildlife</v>
      </c>
      <c r="C399" s="12" t="s">
        <v>9265</v>
      </c>
      <c r="D399" s="12" t="s">
        <v>4281</v>
      </c>
      <c r="E399" s="14" t="s">
        <v>9080</v>
      </c>
      <c r="F399" s="12" t="s">
        <v>297</v>
      </c>
      <c r="G399" s="12" t="s">
        <v>3312</v>
      </c>
      <c r="H399" s="12" t="s">
        <v>7705</v>
      </c>
      <c r="I399" s="15">
        <v>7439</v>
      </c>
      <c r="J399" s="12" t="s">
        <v>7704</v>
      </c>
      <c r="K399" s="12" t="s">
        <v>8258</v>
      </c>
      <c r="L399" s="12" t="s">
        <v>8259</v>
      </c>
      <c r="M399" s="12" t="s">
        <v>8259</v>
      </c>
      <c r="N399" s="16" t="s">
        <v>10540</v>
      </c>
      <c r="O399" s="12" t="s">
        <v>10541</v>
      </c>
      <c r="P399" s="12" t="s">
        <v>9268</v>
      </c>
      <c r="Q399" s="12" t="s">
        <v>10542</v>
      </c>
      <c r="R399" s="12" t="s">
        <v>10543</v>
      </c>
    </row>
    <row r="400" spans="1:18" ht="13.5" thickBot="1" x14ac:dyDescent="0.25">
      <c r="A400" s="8" t="s">
        <v>7700</v>
      </c>
      <c r="B400" s="8" t="str">
        <f>VLOOKUP(C400,'DFW account code to admin'!A:B,2,FALSE)</f>
        <v>Wildlife</v>
      </c>
      <c r="C400" s="7" t="s">
        <v>9265</v>
      </c>
      <c r="D400" s="7" t="s">
        <v>4281</v>
      </c>
      <c r="E400" s="9" t="s">
        <v>9080</v>
      </c>
      <c r="F400" s="7" t="s">
        <v>297</v>
      </c>
      <c r="G400" s="7" t="s">
        <v>3312</v>
      </c>
      <c r="H400" s="7" t="s">
        <v>7701</v>
      </c>
      <c r="I400" s="10">
        <v>18421</v>
      </c>
      <c r="J400" s="7" t="s">
        <v>7700</v>
      </c>
      <c r="K400" s="7" t="s">
        <v>8258</v>
      </c>
      <c r="L400" s="7" t="s">
        <v>8259</v>
      </c>
      <c r="M400" s="7" t="s">
        <v>8259</v>
      </c>
      <c r="N400" s="11" t="s">
        <v>10544</v>
      </c>
      <c r="O400" s="7" t="s">
        <v>10545</v>
      </c>
      <c r="P400" s="7" t="s">
        <v>9268</v>
      </c>
      <c r="Q400" s="7" t="s">
        <v>10546</v>
      </c>
      <c r="R400" s="7" t="s">
        <v>9362</v>
      </c>
    </row>
    <row r="401" spans="1:18" ht="13.5" thickBot="1" x14ac:dyDescent="0.25">
      <c r="A401" s="13" t="s">
        <v>7702</v>
      </c>
      <c r="B401" s="8" t="str">
        <f>VLOOKUP(C401,'DFW account code to admin'!A:B,2,FALSE)</f>
        <v>Wildlife</v>
      </c>
      <c r="C401" s="12" t="s">
        <v>9265</v>
      </c>
      <c r="D401" s="12" t="s">
        <v>4281</v>
      </c>
      <c r="E401" s="14" t="s">
        <v>9080</v>
      </c>
      <c r="F401" s="12" t="s">
        <v>297</v>
      </c>
      <c r="G401" s="12" t="s">
        <v>3312</v>
      </c>
      <c r="H401" s="12" t="s">
        <v>7703</v>
      </c>
      <c r="I401" s="15">
        <v>8464</v>
      </c>
      <c r="J401" s="12" t="s">
        <v>7702</v>
      </c>
      <c r="K401" s="12" t="s">
        <v>8258</v>
      </c>
      <c r="L401" s="12" t="s">
        <v>8259</v>
      </c>
      <c r="M401" s="12" t="s">
        <v>8259</v>
      </c>
      <c r="N401" s="16" t="s">
        <v>10407</v>
      </c>
      <c r="O401" s="12" t="s">
        <v>10408</v>
      </c>
      <c r="P401" s="12" t="s">
        <v>9268</v>
      </c>
      <c r="Q401" s="12" t="s">
        <v>10409</v>
      </c>
      <c r="R401" s="12" t="s">
        <v>9924</v>
      </c>
    </row>
    <row r="402" spans="1:18" ht="13.5" thickBot="1" x14ac:dyDescent="0.25">
      <c r="A402" s="8" t="s">
        <v>8186</v>
      </c>
      <c r="B402" s="8" t="str">
        <f>VLOOKUP(C402,'DFW account code to admin'!A:B,2,FALSE)</f>
        <v>Fish</v>
      </c>
      <c r="C402" s="7" t="s">
        <v>9275</v>
      </c>
      <c r="D402" s="7" t="s">
        <v>4330</v>
      </c>
      <c r="E402" s="9" t="s">
        <v>9080</v>
      </c>
      <c r="F402" s="7" t="s">
        <v>2576</v>
      </c>
      <c r="G402" s="7" t="s">
        <v>4170</v>
      </c>
      <c r="H402" s="7" t="s">
        <v>8187</v>
      </c>
      <c r="I402" s="10">
        <v>1733</v>
      </c>
      <c r="J402" s="7" t="s">
        <v>8186</v>
      </c>
      <c r="K402" s="7" t="s">
        <v>8333</v>
      </c>
      <c r="L402" s="7" t="s">
        <v>8259</v>
      </c>
      <c r="M402" s="7" t="s">
        <v>8259</v>
      </c>
      <c r="N402" s="11" t="s">
        <v>10547</v>
      </c>
      <c r="O402" s="7" t="s">
        <v>10548</v>
      </c>
      <c r="P402" s="7" t="s">
        <v>9278</v>
      </c>
      <c r="Q402" s="7" t="s">
        <v>10549</v>
      </c>
      <c r="R402" s="7" t="s">
        <v>10550</v>
      </c>
    </row>
    <row r="403" spans="1:18" ht="13.5" thickBot="1" x14ac:dyDescent="0.25">
      <c r="A403" s="13" t="s">
        <v>7613</v>
      </c>
      <c r="B403" s="8" t="str">
        <f>VLOOKUP(C403,'DFW account code to admin'!A:B,2,FALSE)</f>
        <v>Accounts Payable</v>
      </c>
      <c r="C403" s="12" t="s">
        <v>9334</v>
      </c>
      <c r="D403" s="12" t="s">
        <v>4330</v>
      </c>
      <c r="E403" s="14" t="s">
        <v>9080</v>
      </c>
      <c r="F403" s="12" t="s">
        <v>297</v>
      </c>
      <c r="G403" s="12" t="s">
        <v>3312</v>
      </c>
      <c r="H403" s="12" t="s">
        <v>7614</v>
      </c>
      <c r="I403" s="15">
        <v>6297</v>
      </c>
      <c r="J403" s="12" t="s">
        <v>7613</v>
      </c>
      <c r="K403" s="12" t="s">
        <v>8333</v>
      </c>
      <c r="L403" s="12" t="s">
        <v>8259</v>
      </c>
      <c r="M403" s="12" t="s">
        <v>8259</v>
      </c>
      <c r="N403" s="16" t="s">
        <v>10551</v>
      </c>
      <c r="O403" s="12" t="s">
        <v>10552</v>
      </c>
      <c r="P403" s="16"/>
      <c r="Q403" s="12" t="s">
        <v>10553</v>
      </c>
      <c r="R403" s="12" t="s">
        <v>10554</v>
      </c>
    </row>
    <row r="404" spans="1:18" ht="13.5" thickBot="1" x14ac:dyDescent="0.25">
      <c r="A404" s="8" t="s">
        <v>6811</v>
      </c>
      <c r="B404" s="8" t="str">
        <f>VLOOKUP(C404,'DFW account code to admin'!A:B,2,FALSE)</f>
        <v>Fish</v>
      </c>
      <c r="C404" s="7" t="s">
        <v>9275</v>
      </c>
      <c r="D404" s="7" t="s">
        <v>6785</v>
      </c>
      <c r="E404" s="9" t="s">
        <v>9080</v>
      </c>
      <c r="F404" s="7" t="s">
        <v>2576</v>
      </c>
      <c r="G404" s="7" t="s">
        <v>4170</v>
      </c>
      <c r="H404" s="7" t="s">
        <v>6812</v>
      </c>
      <c r="I404" s="10">
        <v>2260</v>
      </c>
      <c r="J404" s="7" t="s">
        <v>6811</v>
      </c>
      <c r="K404" s="7" t="s">
        <v>8258</v>
      </c>
      <c r="L404" s="7" t="s">
        <v>8259</v>
      </c>
      <c r="M404" s="7" t="s">
        <v>8259</v>
      </c>
      <c r="N404" s="11" t="s">
        <v>9322</v>
      </c>
      <c r="O404" s="7" t="s">
        <v>9323</v>
      </c>
      <c r="P404" s="7" t="s">
        <v>9278</v>
      </c>
      <c r="Q404" s="7" t="s">
        <v>9324</v>
      </c>
      <c r="R404" s="7" t="s">
        <v>9325</v>
      </c>
    </row>
    <row r="405" spans="1:18" ht="13.5" thickBot="1" x14ac:dyDescent="0.25">
      <c r="A405" s="13" t="s">
        <v>6813</v>
      </c>
      <c r="B405" s="8" t="str">
        <f>VLOOKUP(C405,'DFW account code to admin'!A:B,2,FALSE)</f>
        <v>Fish</v>
      </c>
      <c r="C405" s="12" t="s">
        <v>9275</v>
      </c>
      <c r="D405" s="12" t="s">
        <v>6785</v>
      </c>
      <c r="E405" s="14" t="s">
        <v>9080</v>
      </c>
      <c r="F405" s="12" t="s">
        <v>2576</v>
      </c>
      <c r="G405" s="12" t="s">
        <v>4170</v>
      </c>
      <c r="H405" s="12" t="s">
        <v>6814</v>
      </c>
      <c r="I405" s="15">
        <v>2658</v>
      </c>
      <c r="J405" s="12" t="s">
        <v>6813</v>
      </c>
      <c r="K405" s="12" t="s">
        <v>8258</v>
      </c>
      <c r="L405" s="12" t="s">
        <v>8259</v>
      </c>
      <c r="M405" s="12" t="s">
        <v>8259</v>
      </c>
      <c r="N405" s="16" t="s">
        <v>9322</v>
      </c>
      <c r="O405" s="12" t="s">
        <v>9323</v>
      </c>
      <c r="P405" s="12" t="s">
        <v>9278</v>
      </c>
      <c r="Q405" s="12" t="s">
        <v>9324</v>
      </c>
      <c r="R405" s="12" t="s">
        <v>9325</v>
      </c>
    </row>
    <row r="406" spans="1:18" ht="13.5" thickBot="1" x14ac:dyDescent="0.25">
      <c r="A406" s="8" t="s">
        <v>7562</v>
      </c>
      <c r="B406" s="8" t="str">
        <f>VLOOKUP(C406,'DFW account code to admin'!A:B,2,FALSE)</f>
        <v>Wildlife</v>
      </c>
      <c r="C406" s="7" t="s">
        <v>9265</v>
      </c>
      <c r="D406" s="7" t="s">
        <v>4330</v>
      </c>
      <c r="E406" s="9" t="s">
        <v>9080</v>
      </c>
      <c r="F406" s="7" t="s">
        <v>297</v>
      </c>
      <c r="G406" s="7" t="s">
        <v>3312</v>
      </c>
      <c r="H406" s="7" t="s">
        <v>7563</v>
      </c>
      <c r="I406" s="10">
        <v>19928</v>
      </c>
      <c r="J406" s="7" t="s">
        <v>7562</v>
      </c>
      <c r="K406" s="7" t="s">
        <v>8258</v>
      </c>
      <c r="L406" s="7" t="s">
        <v>8259</v>
      </c>
      <c r="M406" s="7" t="s">
        <v>8259</v>
      </c>
      <c r="N406" s="11" t="s">
        <v>10555</v>
      </c>
      <c r="O406" s="7" t="s">
        <v>10556</v>
      </c>
      <c r="P406" s="7" t="s">
        <v>9268</v>
      </c>
      <c r="Q406" s="7" t="s">
        <v>10557</v>
      </c>
      <c r="R406" s="7" t="s">
        <v>9576</v>
      </c>
    </row>
    <row r="407" spans="1:18" ht="13.5" thickBot="1" x14ac:dyDescent="0.25">
      <c r="A407" s="13" t="s">
        <v>7303</v>
      </c>
      <c r="B407" s="8" t="str">
        <f>VLOOKUP(C407,'DFW account code to admin'!A:B,2,FALSE)</f>
        <v>Fish</v>
      </c>
      <c r="C407" s="12" t="s">
        <v>9275</v>
      </c>
      <c r="D407" s="12" t="s">
        <v>6776</v>
      </c>
      <c r="E407" s="14" t="s">
        <v>9080</v>
      </c>
      <c r="F407" s="12" t="s">
        <v>2734</v>
      </c>
      <c r="G407" s="12" t="s">
        <v>6739</v>
      </c>
      <c r="H407" s="12" t="s">
        <v>7304</v>
      </c>
      <c r="I407" s="15">
        <v>4896</v>
      </c>
      <c r="J407" s="12" t="s">
        <v>7303</v>
      </c>
      <c r="K407" s="12" t="s">
        <v>8258</v>
      </c>
      <c r="L407" s="12" t="s">
        <v>8259</v>
      </c>
      <c r="M407" s="12" t="s">
        <v>8259</v>
      </c>
      <c r="N407" s="16" t="s">
        <v>9322</v>
      </c>
      <c r="O407" s="12" t="s">
        <v>9323</v>
      </c>
      <c r="P407" s="12" t="s">
        <v>9278</v>
      </c>
      <c r="Q407" s="12" t="s">
        <v>9324</v>
      </c>
      <c r="R407" s="12" t="s">
        <v>9325</v>
      </c>
    </row>
    <row r="408" spans="1:18" ht="13.5" thickBot="1" x14ac:dyDescent="0.25">
      <c r="A408" s="8" t="s">
        <v>7553</v>
      </c>
      <c r="B408" s="8" t="str">
        <f>VLOOKUP(C408,'DFW account code to admin'!A:B,2,FALSE)</f>
        <v>Fish</v>
      </c>
      <c r="C408" s="7" t="s">
        <v>9275</v>
      </c>
      <c r="D408" s="7" t="s">
        <v>4330</v>
      </c>
      <c r="E408" s="9" t="s">
        <v>9080</v>
      </c>
      <c r="F408" s="7" t="s">
        <v>2576</v>
      </c>
      <c r="G408" s="7" t="s">
        <v>4170</v>
      </c>
      <c r="H408" s="7" t="s">
        <v>7554</v>
      </c>
      <c r="I408" s="10">
        <v>13873</v>
      </c>
      <c r="J408" s="7" t="s">
        <v>7553</v>
      </c>
      <c r="K408" s="7" t="s">
        <v>8258</v>
      </c>
      <c r="L408" s="7" t="s">
        <v>8259</v>
      </c>
      <c r="M408" s="7" t="s">
        <v>8259</v>
      </c>
      <c r="N408" s="11" t="s">
        <v>10558</v>
      </c>
      <c r="O408" s="7" t="s">
        <v>10559</v>
      </c>
      <c r="P408" s="7" t="s">
        <v>9278</v>
      </c>
      <c r="Q408" s="7" t="s">
        <v>10560</v>
      </c>
      <c r="R408" s="7" t="s">
        <v>10561</v>
      </c>
    </row>
    <row r="409" spans="1:18" ht="13.5" thickBot="1" x14ac:dyDescent="0.25">
      <c r="A409" s="13" t="s">
        <v>7305</v>
      </c>
      <c r="B409" s="8" t="str">
        <f>VLOOKUP(C409,'DFW account code to admin'!A:B,2,FALSE)</f>
        <v>Wildlife</v>
      </c>
      <c r="C409" s="12" t="s">
        <v>9265</v>
      </c>
      <c r="D409" s="12" t="s">
        <v>6776</v>
      </c>
      <c r="E409" s="14" t="s">
        <v>9080</v>
      </c>
      <c r="F409" s="12" t="s">
        <v>2734</v>
      </c>
      <c r="G409" s="12" t="s">
        <v>6739</v>
      </c>
      <c r="H409" s="12" t="s">
        <v>7306</v>
      </c>
      <c r="I409" s="15">
        <v>5212</v>
      </c>
      <c r="J409" s="12" t="s">
        <v>7305</v>
      </c>
      <c r="K409" s="12" t="s">
        <v>8258</v>
      </c>
      <c r="L409" s="12" t="s">
        <v>8259</v>
      </c>
      <c r="M409" s="12" t="s">
        <v>8259</v>
      </c>
      <c r="N409" s="16" t="s">
        <v>9709</v>
      </c>
      <c r="O409" s="12" t="s">
        <v>9710</v>
      </c>
      <c r="P409" s="12" t="s">
        <v>9268</v>
      </c>
      <c r="Q409" s="12" t="s">
        <v>9711</v>
      </c>
      <c r="R409" s="12" t="s">
        <v>9712</v>
      </c>
    </row>
    <row r="410" spans="1:18" ht="13.5" thickBot="1" x14ac:dyDescent="0.25">
      <c r="A410" s="8" t="s">
        <v>4670</v>
      </c>
      <c r="B410" s="8" t="str">
        <f>VLOOKUP(C410,'DFW account code to admin'!A:B,2,FALSE)</f>
        <v>Fish</v>
      </c>
      <c r="C410" s="7" t="s">
        <v>9275</v>
      </c>
      <c r="D410" s="7" t="s">
        <v>4506</v>
      </c>
      <c r="E410" s="9" t="s">
        <v>9080</v>
      </c>
      <c r="F410" s="7" t="s">
        <v>297</v>
      </c>
      <c r="G410" s="7" t="s">
        <v>4508</v>
      </c>
      <c r="H410" s="7" t="s">
        <v>4671</v>
      </c>
      <c r="I410" s="10">
        <v>6204</v>
      </c>
      <c r="J410" s="7" t="s">
        <v>4670</v>
      </c>
      <c r="K410" s="7" t="s">
        <v>8258</v>
      </c>
      <c r="L410" s="7" t="s">
        <v>8259</v>
      </c>
      <c r="M410" s="7" t="s">
        <v>8259</v>
      </c>
      <c r="N410" s="11" t="s">
        <v>10562</v>
      </c>
      <c r="O410" s="7" t="s">
        <v>10563</v>
      </c>
      <c r="P410" s="7" t="s">
        <v>9278</v>
      </c>
      <c r="Q410" s="7" t="s">
        <v>10564</v>
      </c>
      <c r="R410" s="7" t="s">
        <v>10565</v>
      </c>
    </row>
    <row r="411" spans="1:18" ht="13.5" thickBot="1" x14ac:dyDescent="0.25">
      <c r="A411" s="13" t="s">
        <v>6827</v>
      </c>
      <c r="B411" s="8" t="str">
        <f>VLOOKUP(C411,'DFW account code to admin'!A:B,2,FALSE)</f>
        <v>Camp</v>
      </c>
      <c r="C411" s="12" t="s">
        <v>9979</v>
      </c>
      <c r="D411" s="12" t="s">
        <v>6735</v>
      </c>
      <c r="E411" s="14" t="s">
        <v>9080</v>
      </c>
      <c r="F411" s="12" t="s">
        <v>2576</v>
      </c>
      <c r="G411" s="12" t="s">
        <v>4170</v>
      </c>
      <c r="H411" s="12" t="s">
        <v>6828</v>
      </c>
      <c r="I411" s="15">
        <v>1072</v>
      </c>
      <c r="J411" s="12" t="s">
        <v>6827</v>
      </c>
      <c r="K411" s="12" t="s">
        <v>8258</v>
      </c>
      <c r="L411" s="12" t="s">
        <v>8259</v>
      </c>
      <c r="M411" s="12" t="s">
        <v>8259</v>
      </c>
      <c r="N411" s="16" t="s">
        <v>10566</v>
      </c>
      <c r="O411" s="12" t="s">
        <v>10567</v>
      </c>
      <c r="P411" s="12" t="s">
        <v>9982</v>
      </c>
      <c r="Q411" s="12" t="s">
        <v>10568</v>
      </c>
      <c r="R411" s="12" t="s">
        <v>10569</v>
      </c>
    </row>
    <row r="412" spans="1:18" ht="13.5" thickBot="1" x14ac:dyDescent="0.25">
      <c r="A412" s="8" t="s">
        <v>8151</v>
      </c>
      <c r="B412" s="8" t="str">
        <f>VLOOKUP(C412,'DFW account code to admin'!A:B,2,FALSE)</f>
        <v>Fish</v>
      </c>
      <c r="C412" s="7" t="s">
        <v>9275</v>
      </c>
      <c r="D412" s="7" t="s">
        <v>6735</v>
      </c>
      <c r="E412" s="9" t="s">
        <v>9080</v>
      </c>
      <c r="F412" s="7" t="s">
        <v>2576</v>
      </c>
      <c r="G412" s="7" t="s">
        <v>4170</v>
      </c>
      <c r="H412" s="7" t="s">
        <v>8152</v>
      </c>
      <c r="I412" s="18">
        <v>72</v>
      </c>
      <c r="J412" s="7" t="s">
        <v>8151</v>
      </c>
      <c r="K412" s="7" t="s">
        <v>8258</v>
      </c>
      <c r="L412" s="7" t="s">
        <v>8259</v>
      </c>
      <c r="M412" s="7" t="s">
        <v>8259</v>
      </c>
      <c r="N412" s="11" t="s">
        <v>10570</v>
      </c>
      <c r="O412" s="7" t="s">
        <v>10571</v>
      </c>
      <c r="P412" s="11"/>
      <c r="Q412" s="7" t="s">
        <v>10572</v>
      </c>
      <c r="R412" s="11"/>
    </row>
    <row r="413" spans="1:18" ht="13.5" thickBot="1" x14ac:dyDescent="0.25">
      <c r="A413" s="13" t="s">
        <v>8181</v>
      </c>
      <c r="B413" s="8" t="str">
        <f>VLOOKUP(C413,'DFW account code to admin'!A:B,2,FALSE)</f>
        <v>Accounts Payable</v>
      </c>
      <c r="C413" s="12" t="s">
        <v>9334</v>
      </c>
      <c r="D413" s="12" t="s">
        <v>7449</v>
      </c>
      <c r="E413" s="14" t="s">
        <v>9080</v>
      </c>
      <c r="F413" s="12" t="s">
        <v>2576</v>
      </c>
      <c r="G413" s="12" t="s">
        <v>4170</v>
      </c>
      <c r="H413" s="12" t="s">
        <v>8182</v>
      </c>
      <c r="I413" s="15">
        <v>1064</v>
      </c>
      <c r="J413" s="12" t="s">
        <v>8181</v>
      </c>
      <c r="K413" s="12" t="s">
        <v>8258</v>
      </c>
      <c r="L413" s="12" t="s">
        <v>8259</v>
      </c>
      <c r="M413" s="12" t="s">
        <v>8259</v>
      </c>
      <c r="N413" s="16" t="s">
        <v>10430</v>
      </c>
      <c r="O413" s="12" t="s">
        <v>10431</v>
      </c>
      <c r="P413" s="16"/>
      <c r="Q413" s="12" t="s">
        <v>10432</v>
      </c>
      <c r="R413" s="12" t="s">
        <v>10433</v>
      </c>
    </row>
    <row r="414" spans="1:18" ht="13.5" thickBot="1" x14ac:dyDescent="0.25">
      <c r="A414" s="8" t="s">
        <v>10573</v>
      </c>
      <c r="B414" s="8" t="str">
        <f>VLOOKUP(C414,'DFW account code to admin'!A:B,2,FALSE)</f>
        <v>Wildlife</v>
      </c>
      <c r="C414" s="7" t="s">
        <v>9265</v>
      </c>
      <c r="D414" s="7" t="s">
        <v>6785</v>
      </c>
      <c r="E414" s="9" t="s">
        <v>9080</v>
      </c>
      <c r="F414" s="7" t="s">
        <v>2576</v>
      </c>
      <c r="G414" s="7" t="s">
        <v>4170</v>
      </c>
      <c r="H414" s="7" t="s">
        <v>10574</v>
      </c>
      <c r="I414" s="18">
        <v>66</v>
      </c>
      <c r="J414" s="7" t="s">
        <v>10573</v>
      </c>
      <c r="K414" s="7" t="s">
        <v>8258</v>
      </c>
      <c r="L414" s="7" t="s">
        <v>8259</v>
      </c>
      <c r="M414" s="7" t="s">
        <v>8259</v>
      </c>
      <c r="N414" s="11" t="s">
        <v>10575</v>
      </c>
      <c r="O414" s="7" t="s">
        <v>10576</v>
      </c>
      <c r="P414" s="7" t="s">
        <v>9268</v>
      </c>
      <c r="Q414" s="7" t="s">
        <v>10577</v>
      </c>
      <c r="R414" s="7" t="s">
        <v>10578</v>
      </c>
    </row>
    <row r="415" spans="1:18" ht="13.5" thickBot="1" x14ac:dyDescent="0.25">
      <c r="A415" s="13" t="s">
        <v>8179</v>
      </c>
      <c r="B415" s="8" t="str">
        <f>VLOOKUP(C415,'DFW account code to admin'!A:B,2,FALSE)</f>
        <v>Fish</v>
      </c>
      <c r="C415" s="12" t="s">
        <v>9275</v>
      </c>
      <c r="D415" s="12" t="s">
        <v>6785</v>
      </c>
      <c r="E415" s="14" t="s">
        <v>9080</v>
      </c>
      <c r="F415" s="12" t="s">
        <v>2576</v>
      </c>
      <c r="G415" s="12" t="s">
        <v>4170</v>
      </c>
      <c r="H415" s="12" t="s">
        <v>8180</v>
      </c>
      <c r="I415" s="17">
        <v>66</v>
      </c>
      <c r="J415" s="12" t="s">
        <v>8179</v>
      </c>
      <c r="K415" s="12" t="s">
        <v>8258</v>
      </c>
      <c r="L415" s="12" t="s">
        <v>8259</v>
      </c>
      <c r="M415" s="12" t="s">
        <v>8259</v>
      </c>
      <c r="N415" s="16" t="s">
        <v>9318</v>
      </c>
      <c r="O415" s="12" t="s">
        <v>9319</v>
      </c>
      <c r="P415" s="12" t="s">
        <v>9278</v>
      </c>
      <c r="Q415" s="12" t="s">
        <v>9320</v>
      </c>
      <c r="R415" s="12" t="s">
        <v>9321</v>
      </c>
    </row>
    <row r="416" spans="1:18" ht="13.5" thickBot="1" x14ac:dyDescent="0.25">
      <c r="A416" s="8" t="s">
        <v>8190</v>
      </c>
      <c r="B416" s="8" t="str">
        <f>VLOOKUP(C416,'DFW account code to admin'!A:B,2,FALSE)</f>
        <v>Accounts Payable</v>
      </c>
      <c r="C416" s="7" t="s">
        <v>9334</v>
      </c>
      <c r="D416" s="7" t="s">
        <v>4330</v>
      </c>
      <c r="E416" s="9" t="s">
        <v>9080</v>
      </c>
      <c r="F416" s="7" t="s">
        <v>2576</v>
      </c>
      <c r="G416" s="7" t="s">
        <v>4170</v>
      </c>
      <c r="H416" s="7" t="s">
        <v>8191</v>
      </c>
      <c r="I416" s="10">
        <v>1169</v>
      </c>
      <c r="J416" s="7" t="s">
        <v>8190</v>
      </c>
      <c r="K416" s="7" t="s">
        <v>8333</v>
      </c>
      <c r="L416" s="7" t="s">
        <v>8259</v>
      </c>
      <c r="M416" s="7" t="s">
        <v>8259</v>
      </c>
      <c r="N416" s="11" t="s">
        <v>10410</v>
      </c>
      <c r="O416" s="7" t="s">
        <v>10411</v>
      </c>
      <c r="P416" s="7" t="s">
        <v>9278</v>
      </c>
      <c r="Q416" s="7" t="s">
        <v>10412</v>
      </c>
      <c r="R416" s="7" t="s">
        <v>10413</v>
      </c>
    </row>
    <row r="417" spans="1:18" ht="13.5" thickBot="1" x14ac:dyDescent="0.25">
      <c r="A417" s="13" t="s">
        <v>8196</v>
      </c>
      <c r="B417" s="8" t="str">
        <f>VLOOKUP(C417,'DFW account code to admin'!A:B,2,FALSE)</f>
        <v>Accounts Payable</v>
      </c>
      <c r="C417" s="12" t="s">
        <v>9334</v>
      </c>
      <c r="D417" s="12" t="s">
        <v>4330</v>
      </c>
      <c r="E417" s="14" t="s">
        <v>9080</v>
      </c>
      <c r="F417" s="12" t="s">
        <v>2576</v>
      </c>
      <c r="G417" s="12" t="s">
        <v>4170</v>
      </c>
      <c r="H417" s="12" t="s">
        <v>8197</v>
      </c>
      <c r="I417" s="15">
        <v>1151</v>
      </c>
      <c r="J417" s="12" t="s">
        <v>8196</v>
      </c>
      <c r="K417" s="12" t="s">
        <v>8333</v>
      </c>
      <c r="L417" s="12" t="s">
        <v>8259</v>
      </c>
      <c r="M417" s="12" t="s">
        <v>8259</v>
      </c>
      <c r="N417" s="16" t="s">
        <v>10579</v>
      </c>
      <c r="O417" s="12" t="s">
        <v>10580</v>
      </c>
      <c r="P417" s="16"/>
      <c r="Q417" s="16"/>
      <c r="R417" s="16"/>
    </row>
    <row r="418" spans="1:18" ht="13.5" thickBot="1" x14ac:dyDescent="0.25">
      <c r="A418" s="8" t="s">
        <v>8192</v>
      </c>
      <c r="B418" s="8" t="str">
        <f>VLOOKUP(C418,'DFW account code to admin'!A:B,2,FALSE)</f>
        <v>Accounts Payable</v>
      </c>
      <c r="C418" s="7" t="s">
        <v>9334</v>
      </c>
      <c r="D418" s="7" t="s">
        <v>4330</v>
      </c>
      <c r="E418" s="9" t="s">
        <v>9080</v>
      </c>
      <c r="F418" s="7" t="s">
        <v>2576</v>
      </c>
      <c r="G418" s="7" t="s">
        <v>4170</v>
      </c>
      <c r="H418" s="7" t="s">
        <v>8193</v>
      </c>
      <c r="I418" s="18">
        <v>507</v>
      </c>
      <c r="J418" s="7" t="s">
        <v>8192</v>
      </c>
      <c r="K418" s="7" t="s">
        <v>8333</v>
      </c>
      <c r="L418" s="7" t="s">
        <v>8259</v>
      </c>
      <c r="M418" s="7" t="s">
        <v>8259</v>
      </c>
      <c r="N418" s="11" t="s">
        <v>10410</v>
      </c>
      <c r="O418" s="7" t="s">
        <v>10411</v>
      </c>
      <c r="P418" s="7" t="s">
        <v>9278</v>
      </c>
      <c r="Q418" s="7" t="s">
        <v>10412</v>
      </c>
      <c r="R418" s="7" t="s">
        <v>10413</v>
      </c>
    </row>
    <row r="419" spans="1:18" ht="13.5" thickBot="1" x14ac:dyDescent="0.25">
      <c r="A419" s="13" t="s">
        <v>8194</v>
      </c>
      <c r="B419" s="8" t="str">
        <f>VLOOKUP(C419,'DFW account code to admin'!A:B,2,FALSE)</f>
        <v>Accounts Payable</v>
      </c>
      <c r="C419" s="12" t="s">
        <v>9334</v>
      </c>
      <c r="D419" s="12" t="s">
        <v>4330</v>
      </c>
      <c r="E419" s="14" t="s">
        <v>9080</v>
      </c>
      <c r="F419" s="12" t="s">
        <v>2576</v>
      </c>
      <c r="G419" s="12" t="s">
        <v>4170</v>
      </c>
      <c r="H419" s="12" t="s">
        <v>8195</v>
      </c>
      <c r="I419" s="15">
        <v>1347</v>
      </c>
      <c r="J419" s="12" t="s">
        <v>8194</v>
      </c>
      <c r="K419" s="12" t="s">
        <v>8333</v>
      </c>
      <c r="L419" s="12" t="s">
        <v>8259</v>
      </c>
      <c r="M419" s="12" t="s">
        <v>8259</v>
      </c>
      <c r="N419" s="16" t="s">
        <v>10579</v>
      </c>
      <c r="O419" s="12" t="s">
        <v>10580</v>
      </c>
      <c r="P419" s="16"/>
      <c r="Q419" s="16"/>
      <c r="R419" s="16"/>
    </row>
    <row r="420" spans="1:18" ht="13.5" thickBot="1" x14ac:dyDescent="0.25">
      <c r="A420" s="8" t="s">
        <v>8188</v>
      </c>
      <c r="B420" s="8" t="str">
        <f>VLOOKUP(C420,'DFW account code to admin'!A:B,2,FALSE)</f>
        <v>Accounts Payable</v>
      </c>
      <c r="C420" s="7" t="s">
        <v>9334</v>
      </c>
      <c r="D420" s="7" t="s">
        <v>4330</v>
      </c>
      <c r="E420" s="9" t="s">
        <v>9080</v>
      </c>
      <c r="F420" s="7" t="s">
        <v>2576</v>
      </c>
      <c r="G420" s="7" t="s">
        <v>4170</v>
      </c>
      <c r="H420" s="7" t="s">
        <v>8189</v>
      </c>
      <c r="I420" s="18">
        <v>743</v>
      </c>
      <c r="J420" s="7" t="s">
        <v>8188</v>
      </c>
      <c r="K420" s="7" t="s">
        <v>8333</v>
      </c>
      <c r="L420" s="7" t="s">
        <v>8259</v>
      </c>
      <c r="M420" s="7" t="s">
        <v>8259</v>
      </c>
      <c r="N420" s="11" t="s">
        <v>10581</v>
      </c>
      <c r="O420" s="7" t="s">
        <v>10582</v>
      </c>
      <c r="P420" s="11"/>
      <c r="Q420" s="11"/>
      <c r="R420" s="11"/>
    </row>
    <row r="421" spans="1:18" ht="13.5" thickBot="1" x14ac:dyDescent="0.25">
      <c r="A421" s="20" t="s">
        <v>10583</v>
      </c>
      <c r="B421" s="8" t="e">
        <f>VLOOKUP(C421,'DFW account code to admin'!A:B,2,FALSE)</f>
        <v>#N/A</v>
      </c>
      <c r="C421" s="19"/>
      <c r="D421" s="19"/>
      <c r="E421" s="21"/>
      <c r="F421" s="19"/>
      <c r="G421" s="19"/>
      <c r="H421" s="19"/>
      <c r="I421" s="22"/>
      <c r="J421" s="19"/>
      <c r="K421" s="19"/>
      <c r="L421" s="19"/>
      <c r="M421" s="19"/>
      <c r="N421" s="19"/>
      <c r="O421" s="19"/>
      <c r="P421" s="19"/>
      <c r="Q421" s="19"/>
      <c r="R421" s="19"/>
    </row>
    <row r="422" spans="1:18" x14ac:dyDescent="0.2">
      <c r="A422" s="23"/>
      <c r="B422" s="23"/>
    </row>
    <row r="423" spans="1:18" ht="26.25" customHeight="1" x14ac:dyDescent="0.4">
      <c r="A423" s="157" t="s">
        <v>9213</v>
      </c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</row>
    <row r="424" spans="1:18" x14ac:dyDescent="0.2">
      <c r="A424" s="24" t="s">
        <v>9214</v>
      </c>
      <c r="B424" s="24"/>
      <c r="C424" s="25" t="s">
        <v>10583</v>
      </c>
      <c r="D424" s="26"/>
      <c r="E424" s="27"/>
      <c r="F424" s="28"/>
    </row>
    <row r="425" spans="1:18" x14ac:dyDescent="0.2">
      <c r="A425" s="23"/>
      <c r="B425" s="23"/>
    </row>
  </sheetData>
  <mergeCells count="1">
    <mergeCell ref="A423:R4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25"/>
  <sheetViews>
    <sheetView workbookViewId="0">
      <selection activeCell="T43" sqref="T43"/>
    </sheetView>
  </sheetViews>
  <sheetFormatPr defaultRowHeight="12.75" x14ac:dyDescent="0.2"/>
  <cols>
    <col min="1" max="1" width="19.28515625" style="1" bestFit="1" customWidth="1"/>
  </cols>
  <sheetData>
    <row r="1" spans="1:2" ht="13.5" thickBot="1" x14ac:dyDescent="0.25">
      <c r="A1" s="6" t="s">
        <v>8240</v>
      </c>
    </row>
    <row r="2" spans="1:2" ht="13.5" thickBot="1" x14ac:dyDescent="0.25">
      <c r="A2" s="7" t="s">
        <v>9265</v>
      </c>
      <c r="B2" t="s">
        <v>10584</v>
      </c>
    </row>
    <row r="3" spans="1:2" ht="13.5" thickBot="1" x14ac:dyDescent="0.25">
      <c r="A3" s="7" t="s">
        <v>9275</v>
      </c>
      <c r="B3" t="s">
        <v>10585</v>
      </c>
    </row>
    <row r="4" spans="1:2" ht="13.5" thickBot="1" x14ac:dyDescent="0.25">
      <c r="A4" s="7" t="s">
        <v>9334</v>
      </c>
      <c r="B4" t="s">
        <v>10591</v>
      </c>
    </row>
    <row r="5" spans="1:2" ht="13.5" thickBot="1" x14ac:dyDescent="0.25">
      <c r="A5" s="12" t="s">
        <v>9339</v>
      </c>
      <c r="B5" t="s">
        <v>10586</v>
      </c>
    </row>
    <row r="6" spans="1:2" ht="13.5" thickBot="1" x14ac:dyDescent="0.25">
      <c r="A6" s="7" t="s">
        <v>9349</v>
      </c>
      <c r="B6" t="s">
        <v>10587</v>
      </c>
    </row>
    <row r="7" spans="1:2" ht="13.5" thickBot="1" x14ac:dyDescent="0.25">
      <c r="A7" s="7" t="s">
        <v>9431</v>
      </c>
      <c r="B7" t="s">
        <v>10588</v>
      </c>
    </row>
    <row r="8" spans="1:2" ht="13.5" thickBot="1" x14ac:dyDescent="0.25">
      <c r="A8" s="12" t="s">
        <v>9979</v>
      </c>
      <c r="B8" t="s">
        <v>10589</v>
      </c>
    </row>
    <row r="9" spans="1:2" x14ac:dyDescent="0.2">
      <c r="A9"/>
    </row>
    <row r="10" spans="1:2" x14ac:dyDescent="0.2">
      <c r="A10"/>
    </row>
    <row r="11" spans="1:2" x14ac:dyDescent="0.2">
      <c r="A11"/>
    </row>
    <row r="12" spans="1:2" x14ac:dyDescent="0.2">
      <c r="A12"/>
    </row>
    <row r="13" spans="1:2" x14ac:dyDescent="0.2">
      <c r="A13"/>
    </row>
    <row r="14" spans="1:2" x14ac:dyDescent="0.2">
      <c r="A14"/>
    </row>
    <row r="15" spans="1:2" x14ac:dyDescent="0.2">
      <c r="A15"/>
    </row>
    <row r="16" spans="1:2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  <row r="21" spans="1:1" x14ac:dyDescent="0.2">
      <c r="A21"/>
    </row>
    <row r="22" spans="1:1" x14ac:dyDescent="0.2">
      <c r="A22"/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cost of state ownership</vt:lpstr>
      <vt:lpstr>Total cost of ownership calcs</vt:lpstr>
      <vt:lpstr>Data</vt:lpstr>
      <vt:lpstr>Criteria</vt:lpstr>
      <vt:lpstr>Data - filter removed</vt:lpstr>
      <vt:lpstr>Class compilations</vt:lpstr>
      <vt:lpstr>Sheet10</vt:lpstr>
      <vt:lpstr>DSHS account ID to admin</vt:lpstr>
      <vt:lpstr>DFW to admin</vt:lpstr>
      <vt:lpstr>DFW account code to admin</vt:lpstr>
    </vt:vector>
  </TitlesOfParts>
  <Company>General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TFrost</dc:creator>
  <cp:lastModifiedBy>Todd Myers</cp:lastModifiedBy>
  <cp:lastPrinted>2015-12-16T23:18:51Z</cp:lastPrinted>
  <dcterms:created xsi:type="dcterms:W3CDTF">2008-11-24T18:43:18Z</dcterms:created>
  <dcterms:modified xsi:type="dcterms:W3CDTF">2022-03-10T20:01:57Z</dcterms:modified>
</cp:coreProperties>
</file>